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2"/>
  <workbookPr defaultThemeVersion="124226"/>
  <mc:AlternateContent xmlns:mc="http://schemas.openxmlformats.org/markup-compatibility/2006">
    <mc:Choice Requires="x15">
      <x15ac:absPath xmlns:x15ac="http://schemas.microsoft.com/office/spreadsheetml/2010/11/ac" url="Y:\LLSH-PILOTAGE-SCOLARITE\2018-2022\Maquettes et M3C 2020-2021\Maquettes et M3C 2020-21 COVID pour envoi DEFI\"/>
    </mc:Choice>
  </mc:AlternateContent>
  <xr:revisionPtr revIDLastSave="0" documentId="11_659BBD903BC4E432B700FFF11ED4DDEFBBB638B6" xr6:coauthVersionLast="45" xr6:coauthVersionMax="45" xr10:uidLastSave="{00000000-0000-0000-0000-000000000000}"/>
  <bookViews>
    <workbookView xWindow="0" yWindow="0" windowWidth="16380" windowHeight="8190" firstSheet="1" activeTab="1" xr2:uid="{00000000-000D-0000-FFFF-FFFF00000000}"/>
  </bookViews>
  <sheets>
    <sheet name="Portail 1 SDL-LLCER covid" sheetId="1" r:id="rId1"/>
    <sheet name="Portail 2 SDL-LEA covid" sheetId="2" r:id="rId2"/>
    <sheet name="Portail 3 SDL-LETTRES covid" sheetId="3" r:id="rId3"/>
    <sheet name="Portail 4 LLCER-LEA covid" sheetId="4" r:id="rId4"/>
    <sheet name="Portail 5 LETTRES-LLCER covid" sheetId="5" r:id="rId5"/>
    <sheet name="Portail 6 LETTRES-HIST covid" sheetId="6" r:id="rId6"/>
    <sheet name="Portail 7 HISTOIRE-GEO covid" sheetId="7" r:id="rId7"/>
    <sheet name="Portail 8 HISTOIRE-DROIT covid" sheetId="8" r:id="rId8"/>
  </sheets>
  <externalReferences>
    <externalReference r:id="rId9"/>
    <externalReference r:id="rId10"/>
    <externalReference r:id="rId11"/>
  </externalReferences>
  <definedNames>
    <definedName name="_xlnm.Print_Titles" localSheetId="0">'Portail 1 SDL-LLCER covid'!$B:$C,'Portail 1 SDL-LLCER covid'!$1:$3</definedName>
    <definedName name="_xlnm.Print_Titles" localSheetId="1">'Portail 2 SDL-LEA covid'!$B:$C,'Portail 2 SDL-LEA covid'!$1:$3</definedName>
    <definedName name="_xlnm.Print_Titles" localSheetId="2">'Portail 3 SDL-LETTRES covid'!$B:$C,'Portail 3 SDL-LETTRES covid'!$1:$3</definedName>
    <definedName name="_xlnm.Print_Titles" localSheetId="3">'Portail 4 LLCER-LEA covid'!$B:$C,'Portail 4 LLCER-LEA covid'!$1:$3</definedName>
    <definedName name="_xlnm.Print_Titles" localSheetId="5">'Portail 6 LETTRES-HIST covid'!$B:$C,'Portail 6 LETTRES-HIST covid'!$1:$3</definedName>
    <definedName name="_xlnm.Print_Titles" localSheetId="6">'Portail 7 HISTOIRE-GEO covid'!$B:$C,'Portail 7 HISTOIRE-GEO covid'!$1:$3</definedName>
    <definedName name="_xlnm.Print_Titles" localSheetId="7">'Portail 8 HISTOIRE-DROIT covid'!$B:$C,'Portail 8 HISTOIRE-DROIT covid'!$1:$3</definedName>
    <definedName name="mod">'[1]Liste de valeurs'!$A$2:$A$4</definedName>
    <definedName name="moda">'[2]Liste de valeurs'!$A$2:$A$4</definedName>
    <definedName name="nat">'[1]Liste de valeurs'!$B$2:$B$7</definedName>
    <definedName name="natu">'[2]Liste de valeurs'!$B$2:$B$7</definedName>
    <definedName name="Nature2">'[3]Liste de valeurs'!$B$2:$B$7</definedName>
    <definedName name="Print_Titles_0" localSheetId="0">'Portail 1 SDL-LLCER covid'!$B:$C,'Portail 1 SDL-LLCER covid'!$1:$3</definedName>
    <definedName name="Print_Titles_0" localSheetId="1">'Portail 2 SDL-LEA covid'!$B:$C,'Portail 2 SDL-LEA covid'!$1:$3</definedName>
    <definedName name="Print_Titles_0" localSheetId="2">'Portail 3 SDL-LETTRES covid'!$B:$C,'Portail 3 SDL-LETTRES covid'!$1:$3</definedName>
    <definedName name="Print_Titles_0" localSheetId="3">'Portail 4 LLCER-LEA covid'!$B:$C,'Portail 4 LLCER-LEA covid'!$1:$3</definedName>
    <definedName name="Print_Titles_0" localSheetId="4">'Portail 5 LETTRES-LLCER covid'!$B:$C,'Portail 5 LETTRES-LLCER covid'!$1:$3</definedName>
    <definedName name="Print_Titles_0" localSheetId="5">'Portail 6 LETTRES-HIST covid'!$B:$C,'Portail 6 LETTRES-HIST covid'!$1:$3</definedName>
    <definedName name="Print_Titles_0" localSheetId="6">'Portail 7 HISTOIRE-GEO covid'!$B:$C,'Portail 7 HISTOIRE-GEO covid'!$1:$3</definedName>
    <definedName name="Print_Titles_0" localSheetId="7">'Portail 8 HISTOIRE-DROIT covid'!$B:$C,'Portail 8 HISTOIRE-DROIT covid'!$1:$3</definedName>
    <definedName name="_xlnm.Print_Area" localSheetId="0">'Portail 1 SDL-LLCER covid'!$A$1:$AM$111</definedName>
    <definedName name="_xlnm.Print_Area" localSheetId="1">'Portail 2 SDL-LEA covid'!$A$1:$AM$81</definedName>
    <definedName name="_xlnm.Print_Area" localSheetId="2">'Portail 3 SDL-LETTRES covid'!$A$1:$AM$51</definedName>
    <definedName name="_xlnm.Print_Area" localSheetId="3">'Portail 4 LLCER-LEA covid'!$A$1:$AM$151</definedName>
    <definedName name="_xlnm.Print_Area" localSheetId="4">'Portail 5 LETTRES-LLCER covid'!$A$1:$AM$115</definedName>
    <definedName name="_xlnm.Print_Area" localSheetId="5">'Portail 6 LETTRES-HIST covid'!$A$1:$AM$49</definedName>
    <definedName name="_xlnm.Print_Area" localSheetId="6">'Portail 7 HISTOIRE-GEO covid'!$A$1:$AM$39</definedName>
    <definedName name="_xlnm.Print_Area" localSheetId="7">'Portail 8 HISTOIRE-DROIT covid'!$A$1:$AM$36</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T86" i="4" l="1"/>
  <c r="T83" i="4"/>
  <c r="U28" i="3" l="1"/>
  <c r="AE35" i="7" l="1"/>
  <c r="AE36" i="7"/>
  <c r="AE37" i="7"/>
  <c r="AE38" i="7"/>
  <c r="AE24" i="7"/>
  <c r="AE56" i="1" l="1"/>
  <c r="Q12" i="6" l="1"/>
  <c r="R12" i="6"/>
  <c r="Q77" i="5" l="1"/>
  <c r="Q78" i="5"/>
  <c r="Q81" i="5"/>
  <c r="Q79" i="5"/>
  <c r="Q83" i="5"/>
  <c r="Q84" i="5"/>
  <c r="Q85" i="5"/>
  <c r="R110" i="1"/>
  <c r="R109" i="1"/>
  <c r="R103" i="1"/>
  <c r="R100" i="1"/>
  <c r="R99" i="1"/>
  <c r="R98" i="1"/>
  <c r="R97" i="1"/>
  <c r="R96" i="1"/>
  <c r="R95" i="1"/>
  <c r="R94" i="1"/>
  <c r="R91" i="1"/>
  <c r="R90" i="1"/>
  <c r="R86" i="1"/>
  <c r="R85" i="1"/>
  <c r="R84" i="1"/>
  <c r="R81" i="1"/>
  <c r="R80" i="1"/>
  <c r="R79" i="1"/>
  <c r="R77" i="1"/>
  <c r="R75" i="1"/>
  <c r="R74" i="1"/>
  <c r="R73" i="1"/>
  <c r="R72" i="1"/>
  <c r="R71" i="1"/>
  <c r="R70" i="1"/>
  <c r="R68" i="1"/>
  <c r="R61" i="1"/>
  <c r="R60" i="1"/>
  <c r="R59" i="1"/>
  <c r="R56" i="1"/>
  <c r="R55" i="1"/>
  <c r="R54" i="1"/>
  <c r="R53" i="1"/>
  <c r="R52" i="1"/>
  <c r="R51" i="1"/>
  <c r="R50" i="1"/>
  <c r="R49" i="1"/>
  <c r="R43" i="1"/>
  <c r="R41" i="1"/>
  <c r="R38" i="1"/>
  <c r="R37" i="1"/>
  <c r="R36" i="1"/>
  <c r="R34" i="1"/>
  <c r="R33" i="1"/>
  <c r="R32" i="1"/>
  <c r="R31" i="1"/>
  <c r="R23" i="1"/>
  <c r="R22" i="1"/>
  <c r="R21" i="1"/>
  <c r="R20" i="1"/>
  <c r="R18" i="1"/>
  <c r="R17" i="1"/>
  <c r="R16" i="1"/>
  <c r="R15" i="1"/>
  <c r="R14" i="1"/>
  <c r="R10" i="1"/>
  <c r="R9" i="1"/>
  <c r="R8" i="1"/>
  <c r="R7" i="1"/>
  <c r="R128" i="4"/>
  <c r="R119" i="4"/>
  <c r="R118" i="4"/>
  <c r="R109" i="4"/>
  <c r="R106" i="4"/>
  <c r="R105" i="4"/>
  <c r="R87" i="4"/>
  <c r="R63" i="1" s="1"/>
  <c r="R86" i="4"/>
  <c r="R84" i="4"/>
  <c r="R64" i="1" s="1"/>
  <c r="R83" i="4"/>
  <c r="R73" i="4"/>
  <c r="R114" i="5"/>
  <c r="R113" i="5"/>
  <c r="R112" i="5"/>
  <c r="R110" i="5"/>
  <c r="R106" i="1" s="1"/>
  <c r="R109" i="5"/>
  <c r="R105" i="1" s="1"/>
  <c r="R108" i="5"/>
  <c r="R104" i="1" s="1"/>
  <c r="R106" i="5"/>
  <c r="R102" i="1" s="1"/>
  <c r="R105" i="5"/>
  <c r="R101" i="1" s="1"/>
  <c r="R102" i="5"/>
  <c r="R101" i="5"/>
  <c r="R100" i="5"/>
  <c r="R99" i="5"/>
  <c r="R98" i="5"/>
  <c r="R95" i="5"/>
  <c r="R94" i="5"/>
  <c r="R93" i="5"/>
  <c r="R92" i="5"/>
  <c r="R90" i="5"/>
  <c r="R89" i="5"/>
  <c r="R88" i="5"/>
  <c r="R87" i="5"/>
  <c r="R85" i="5"/>
  <c r="R84" i="5"/>
  <c r="R83" i="5"/>
  <c r="R82" i="5"/>
  <c r="R81" i="5"/>
  <c r="R80" i="5"/>
  <c r="R79" i="5"/>
  <c r="R78" i="5"/>
  <c r="R77" i="5"/>
  <c r="R76" i="5"/>
  <c r="R75" i="5"/>
  <c r="R74" i="5"/>
  <c r="R70" i="5"/>
  <c r="R69" i="5"/>
  <c r="R66" i="5"/>
  <c r="R65" i="5"/>
  <c r="R62" i="5"/>
  <c r="R61" i="5"/>
  <c r="R60" i="5"/>
  <c r="R56" i="5"/>
  <c r="R55" i="5"/>
  <c r="R53" i="5"/>
  <c r="R52" i="5"/>
  <c r="R51" i="5"/>
  <c r="R50" i="5"/>
  <c r="R49" i="5"/>
  <c r="R48" i="5"/>
  <c r="R45" i="5"/>
  <c r="R41" i="5"/>
  <c r="R40" i="5"/>
  <c r="R39" i="5"/>
  <c r="R38" i="5"/>
  <c r="R37" i="5"/>
  <c r="R36" i="5"/>
  <c r="R35" i="5"/>
  <c r="R34" i="5"/>
  <c r="R33" i="5"/>
  <c r="R32" i="5"/>
  <c r="R31" i="5"/>
  <c r="R30" i="5"/>
  <c r="R27" i="5"/>
  <c r="R26" i="5"/>
  <c r="R25" i="5"/>
  <c r="R24" i="5"/>
  <c r="R23" i="5"/>
  <c r="R22" i="5"/>
  <c r="R21" i="5"/>
  <c r="R20" i="5"/>
  <c r="R19" i="5"/>
  <c r="R18" i="5"/>
  <c r="R17" i="5"/>
  <c r="R16" i="5"/>
  <c r="R15" i="5"/>
  <c r="R10" i="5"/>
  <c r="R9" i="5"/>
  <c r="R8" i="5"/>
  <c r="R7" i="5"/>
  <c r="Q22" i="5" l="1"/>
  <c r="Q23" i="5"/>
  <c r="Q18" i="5"/>
  <c r="Q85" i="1"/>
  <c r="Q71" i="1"/>
  <c r="Q61" i="1"/>
  <c r="Q23" i="1"/>
  <c r="Q21" i="1"/>
  <c r="Q17" i="1" l="1"/>
  <c r="AE108" i="4"/>
  <c r="AE28" i="8" l="1"/>
  <c r="AE27" i="8"/>
  <c r="AE25" i="8"/>
  <c r="AE24" i="8"/>
  <c r="AE23" i="8"/>
  <c r="AE10" i="8"/>
  <c r="AE9" i="8"/>
  <c r="AE6" i="8"/>
  <c r="AD32" i="8"/>
  <c r="AE32" i="8" s="1"/>
  <c r="AE31" i="8"/>
  <c r="AD30" i="8"/>
  <c r="AE30" i="8" s="1"/>
  <c r="AD18" i="8"/>
  <c r="AE18" i="8" s="1"/>
  <c r="AD17" i="8"/>
  <c r="AE17" i="8" s="1"/>
  <c r="AD14" i="8"/>
  <c r="AE14" i="8" s="1"/>
  <c r="T30" i="8"/>
  <c r="U30" i="8"/>
  <c r="T32" i="8"/>
  <c r="U32" i="8"/>
  <c r="T17" i="8"/>
  <c r="U17" i="8"/>
  <c r="T18" i="8"/>
  <c r="U18" i="8"/>
  <c r="T14" i="8"/>
  <c r="U14" i="8"/>
  <c r="AE33" i="7"/>
  <c r="AE14" i="7"/>
  <c r="AE13" i="7"/>
  <c r="AE12" i="7"/>
  <c r="AE11" i="7"/>
  <c r="AE7" i="7"/>
  <c r="AE6" i="7"/>
  <c r="AD32" i="7"/>
  <c r="AE32" i="7" s="1"/>
  <c r="AD31" i="7"/>
  <c r="AE31" i="7" s="1"/>
  <c r="AD30" i="7"/>
  <c r="AE30" i="7" s="1"/>
  <c r="AD23" i="7"/>
  <c r="AE23" i="7" s="1"/>
  <c r="AD17" i="7"/>
  <c r="AE17" i="7" s="1"/>
  <c r="AD9" i="7"/>
  <c r="AE9" i="7" s="1"/>
  <c r="AD8" i="7"/>
  <c r="AE8" i="7" s="1"/>
  <c r="T30" i="7"/>
  <c r="U30" i="7"/>
  <c r="T31" i="7"/>
  <c r="U31" i="7"/>
  <c r="T32" i="7"/>
  <c r="U32" i="7"/>
  <c r="T23" i="7"/>
  <c r="U23" i="7"/>
  <c r="T17" i="7"/>
  <c r="U17" i="7"/>
  <c r="T8" i="7"/>
  <c r="T19" i="8" s="1"/>
  <c r="U8" i="7"/>
  <c r="U19" i="8" s="1"/>
  <c r="T9" i="7"/>
  <c r="U9" i="7"/>
  <c r="AE48" i="6"/>
  <c r="AE47" i="6"/>
  <c r="AE46" i="6"/>
  <c r="AE45" i="6"/>
  <c r="AE27" i="6"/>
  <c r="AE26" i="6"/>
  <c r="AE16" i="6"/>
  <c r="AE15" i="6"/>
  <c r="AE14" i="6"/>
  <c r="AE11" i="6"/>
  <c r="AD42" i="6"/>
  <c r="AE42" i="6" s="1"/>
  <c r="AD41" i="6"/>
  <c r="AE41" i="6" s="1"/>
  <c r="AD40" i="6"/>
  <c r="AE40" i="6" s="1"/>
  <c r="AD39" i="6"/>
  <c r="AE39" i="6" s="1"/>
  <c r="AD37" i="6"/>
  <c r="AE37" i="6" s="1"/>
  <c r="AD36" i="6"/>
  <c r="AE36" i="6" s="1"/>
  <c r="AD34" i="6"/>
  <c r="AE34" i="6" s="1"/>
  <c r="AD25" i="6"/>
  <c r="AE25" i="6" s="1"/>
  <c r="AD19" i="6"/>
  <c r="AE19" i="6" s="1"/>
  <c r="AD12" i="6"/>
  <c r="AE12" i="6" s="1"/>
  <c r="AD9" i="6"/>
  <c r="AE9" i="6" s="1"/>
  <c r="AD8" i="6"/>
  <c r="AE8" i="6" s="1"/>
  <c r="AD7" i="6"/>
  <c r="AE7" i="6" s="1"/>
  <c r="AD6" i="6"/>
  <c r="AE6" i="6" s="1"/>
  <c r="T39" i="6"/>
  <c r="U39" i="6"/>
  <c r="T40" i="6"/>
  <c r="U40" i="6"/>
  <c r="T41" i="6"/>
  <c r="U41" i="6"/>
  <c r="T42" i="6"/>
  <c r="U42" i="6"/>
  <c r="T36" i="6"/>
  <c r="U36" i="6"/>
  <c r="T37" i="6"/>
  <c r="U37" i="6"/>
  <c r="T34" i="6"/>
  <c r="U34" i="6"/>
  <c r="U29" i="6"/>
  <c r="U34" i="8" s="1"/>
  <c r="U30" i="6"/>
  <c r="U35" i="8" s="1"/>
  <c r="T25" i="6"/>
  <c r="U25" i="6"/>
  <c r="T19" i="6"/>
  <c r="U19" i="6"/>
  <c r="T12" i="6"/>
  <c r="U12" i="6"/>
  <c r="T6" i="6"/>
  <c r="U6" i="6"/>
  <c r="T7" i="6"/>
  <c r="U7" i="6"/>
  <c r="T8" i="6"/>
  <c r="U8" i="6"/>
  <c r="T9" i="6"/>
  <c r="U9" i="6"/>
  <c r="AD28" i="3"/>
  <c r="AE51" i="3"/>
  <c r="AE49" i="3"/>
  <c r="AE48" i="3"/>
  <c r="AE47" i="3"/>
  <c r="AE45" i="3"/>
  <c r="AE44" i="3"/>
  <c r="AE42" i="3"/>
  <c r="AE41" i="3"/>
  <c r="AE40" i="3"/>
  <c r="AE25" i="3"/>
  <c r="AE19" i="3"/>
  <c r="AE15" i="3"/>
  <c r="AE14" i="3"/>
  <c r="AE13" i="3"/>
  <c r="AE12" i="3"/>
  <c r="AD37" i="3"/>
  <c r="AE37" i="3" s="1"/>
  <c r="AD36" i="3"/>
  <c r="AE36" i="3" s="1"/>
  <c r="AD34" i="3"/>
  <c r="AE34" i="3" s="1"/>
  <c r="AD33" i="3"/>
  <c r="AE33" i="3" s="1"/>
  <c r="AD32" i="3"/>
  <c r="AE32" i="3" s="1"/>
  <c r="AD31" i="3"/>
  <c r="AE31" i="3" s="1"/>
  <c r="AD24" i="3"/>
  <c r="AE24" i="3" s="1"/>
  <c r="AD20" i="3"/>
  <c r="AD18" i="3"/>
  <c r="AD13" i="8" s="1"/>
  <c r="AE13" i="8" s="1"/>
  <c r="AD10" i="3"/>
  <c r="AE10" i="3" s="1"/>
  <c r="AD8" i="3"/>
  <c r="AE8" i="3" s="1"/>
  <c r="AD7" i="3"/>
  <c r="AE7" i="3" s="1"/>
  <c r="T36" i="3"/>
  <c r="U36" i="3"/>
  <c r="T37" i="3"/>
  <c r="U37" i="3"/>
  <c r="T31" i="3"/>
  <c r="U31" i="3"/>
  <c r="T32" i="3"/>
  <c r="U32" i="3"/>
  <c r="T33" i="3"/>
  <c r="U33" i="3"/>
  <c r="T34" i="3"/>
  <c r="U34" i="3"/>
  <c r="T28" i="3"/>
  <c r="T30" i="6" s="1"/>
  <c r="T24" i="3"/>
  <c r="U24" i="3"/>
  <c r="T20" i="3"/>
  <c r="U20" i="3"/>
  <c r="T18" i="3"/>
  <c r="T29" i="6" s="1"/>
  <c r="U18" i="3"/>
  <c r="U16" i="7" s="1"/>
  <c r="T10" i="3"/>
  <c r="U10" i="3"/>
  <c r="T7" i="3"/>
  <c r="U7" i="3"/>
  <c r="T8" i="3"/>
  <c r="U8" i="3"/>
  <c r="U29" i="3" l="1"/>
  <c r="U31" i="6" s="1"/>
  <c r="U36" i="8" s="1"/>
  <c r="U15" i="8"/>
  <c r="T29" i="3"/>
  <c r="T31" i="6" s="1"/>
  <c r="T36" i="8" s="1"/>
  <c r="T15" i="8"/>
  <c r="T20" i="6"/>
  <c r="AE20" i="3"/>
  <c r="AD18" i="7"/>
  <c r="AE18" i="7" s="1"/>
  <c r="AD20" i="6"/>
  <c r="AE20" i="6" s="1"/>
  <c r="AD29" i="3"/>
  <c r="AD31" i="6" s="1"/>
  <c r="AE28" i="3"/>
  <c r="AD30" i="6"/>
  <c r="AE30" i="6" s="1"/>
  <c r="U26" i="7"/>
  <c r="T26" i="7"/>
  <c r="T34" i="8"/>
  <c r="AD18" i="6"/>
  <c r="AE18" i="6" s="1"/>
  <c r="AD16" i="7"/>
  <c r="AE16" i="7" s="1"/>
  <c r="U13" i="8"/>
  <c r="AE18" i="3"/>
  <c r="AD27" i="3"/>
  <c r="U18" i="6"/>
  <c r="T13" i="8"/>
  <c r="T18" i="6"/>
  <c r="T16" i="7"/>
  <c r="AD28" i="7"/>
  <c r="AE28" i="7" s="1"/>
  <c r="AD36" i="8"/>
  <c r="AE36" i="8" s="1"/>
  <c r="AE31" i="6"/>
  <c r="T18" i="7"/>
  <c r="U18" i="7"/>
  <c r="U20" i="6"/>
  <c r="AD15" i="8"/>
  <c r="AE15" i="8" s="1"/>
  <c r="U28" i="7"/>
  <c r="T28" i="7"/>
  <c r="U27" i="7"/>
  <c r="T35" i="8"/>
  <c r="T27" i="7"/>
  <c r="AD27" i="7"/>
  <c r="AE27" i="7" s="1"/>
  <c r="AD35" i="8"/>
  <c r="AE35" i="8" s="1"/>
  <c r="AD19" i="8"/>
  <c r="AE19" i="8" s="1"/>
  <c r="AE29" i="3"/>
  <c r="U50" i="2"/>
  <c r="AE71" i="2"/>
  <c r="AE69" i="2"/>
  <c r="AE68" i="2"/>
  <c r="AE66" i="2"/>
  <c r="AE65" i="2"/>
  <c r="AE49" i="2"/>
  <c r="AE46" i="2"/>
  <c r="AE44" i="2"/>
  <c r="AE43" i="2"/>
  <c r="AE42" i="2"/>
  <c r="AE41" i="2"/>
  <c r="AE38" i="2"/>
  <c r="AE34" i="2"/>
  <c r="AE32" i="2"/>
  <c r="AE31" i="2"/>
  <c r="AE10" i="2"/>
  <c r="AE8" i="2"/>
  <c r="AE7" i="2"/>
  <c r="AD78" i="2"/>
  <c r="AE78" i="2" s="1"/>
  <c r="AD75" i="2"/>
  <c r="AE75" i="2" s="1"/>
  <c r="AD74" i="2"/>
  <c r="AE74" i="2" s="1"/>
  <c r="AD61" i="2"/>
  <c r="AE61" i="2" s="1"/>
  <c r="AD60" i="2"/>
  <c r="AE60" i="2" s="1"/>
  <c r="AD58" i="2"/>
  <c r="AE58" i="2" s="1"/>
  <c r="AD56" i="2"/>
  <c r="AE56" i="2" s="1"/>
  <c r="AD55" i="2"/>
  <c r="AE55" i="2" s="1"/>
  <c r="AD53" i="2"/>
  <c r="AE53" i="2" s="1"/>
  <c r="AD50" i="2"/>
  <c r="AE50" i="2" s="1"/>
  <c r="AD39" i="2"/>
  <c r="AE39" i="2" s="1"/>
  <c r="AD27" i="2"/>
  <c r="AE27" i="2" s="1"/>
  <c r="AD26" i="2"/>
  <c r="AE26" i="2" s="1"/>
  <c r="AD25" i="2"/>
  <c r="AE25" i="2" s="1"/>
  <c r="AD20" i="2"/>
  <c r="AE20" i="2" s="1"/>
  <c r="AD19" i="2"/>
  <c r="AE19" i="2" s="1"/>
  <c r="AD16" i="2"/>
  <c r="AE16" i="2" s="1"/>
  <c r="AD15" i="2"/>
  <c r="AE15" i="2" s="1"/>
  <c r="T78" i="2"/>
  <c r="U78" i="2"/>
  <c r="T74" i="2"/>
  <c r="U74" i="2"/>
  <c r="T75" i="2"/>
  <c r="U75" i="2"/>
  <c r="T39" i="2"/>
  <c r="U39" i="2"/>
  <c r="T25" i="2"/>
  <c r="U25" i="2"/>
  <c r="T26" i="2"/>
  <c r="U26" i="2"/>
  <c r="T27" i="2"/>
  <c r="U27" i="2"/>
  <c r="T19" i="2"/>
  <c r="U19" i="2"/>
  <c r="T20" i="2"/>
  <c r="U20" i="2"/>
  <c r="T15" i="2"/>
  <c r="U15" i="2"/>
  <c r="T16" i="2"/>
  <c r="U16" i="2"/>
  <c r="T60" i="2"/>
  <c r="U60" i="2"/>
  <c r="T61" i="2"/>
  <c r="U61" i="2"/>
  <c r="T55" i="2"/>
  <c r="U55" i="2"/>
  <c r="T56" i="2"/>
  <c r="U56" i="2"/>
  <c r="T58" i="2"/>
  <c r="U58" i="2"/>
  <c r="T53" i="2"/>
  <c r="U53" i="2"/>
  <c r="T50" i="2"/>
  <c r="AD110" i="1"/>
  <c r="AE110" i="1" s="1"/>
  <c r="AD98" i="1"/>
  <c r="AE98" i="1" s="1"/>
  <c r="AD97" i="1"/>
  <c r="AE97" i="1" s="1"/>
  <c r="AD96" i="1"/>
  <c r="AE96" i="1" s="1"/>
  <c r="AD95" i="1"/>
  <c r="AE95" i="1" s="1"/>
  <c r="AD91" i="1"/>
  <c r="AE91" i="1" s="1"/>
  <c r="AE89" i="1"/>
  <c r="AD85" i="1"/>
  <c r="AE85" i="1" s="1"/>
  <c r="AD81" i="1"/>
  <c r="AE81" i="1" s="1"/>
  <c r="AD80" i="1"/>
  <c r="AE80" i="1" s="1"/>
  <c r="AD79" i="1"/>
  <c r="AD83" i="5" s="1"/>
  <c r="AE83" i="5" s="1"/>
  <c r="AD77" i="1"/>
  <c r="AE77" i="1" s="1"/>
  <c r="AD75" i="1"/>
  <c r="AD74" i="1"/>
  <c r="AE74" i="1" s="1"/>
  <c r="AD73" i="1"/>
  <c r="AE73" i="1" s="1"/>
  <c r="AD72" i="1"/>
  <c r="AE72" i="1" s="1"/>
  <c r="AD71" i="1"/>
  <c r="AE75" i="1"/>
  <c r="AE71" i="1"/>
  <c r="AD68" i="1"/>
  <c r="AE68" i="1" s="1"/>
  <c r="AD61" i="1"/>
  <c r="AE61" i="1" s="1"/>
  <c r="AD59" i="1"/>
  <c r="AE59" i="1" s="1"/>
  <c r="AD56" i="1"/>
  <c r="AD55" i="1"/>
  <c r="AE55" i="1" s="1"/>
  <c r="AD53" i="1"/>
  <c r="AE53" i="1" s="1"/>
  <c r="AD52" i="1"/>
  <c r="AE52" i="1" s="1"/>
  <c r="AD51" i="1"/>
  <c r="AE51" i="1" s="1"/>
  <c r="AD50" i="1"/>
  <c r="AE50" i="1" s="1"/>
  <c r="AD49" i="1"/>
  <c r="AE49" i="1" s="1"/>
  <c r="AE42" i="1"/>
  <c r="AD43" i="1"/>
  <c r="AE43" i="1" s="1"/>
  <c r="AD41" i="1"/>
  <c r="AE41" i="1" s="1"/>
  <c r="AD38" i="1"/>
  <c r="AE38" i="1" s="1"/>
  <c r="AD37" i="1"/>
  <c r="AE37" i="1" s="1"/>
  <c r="AD36" i="1"/>
  <c r="AE36" i="1" s="1"/>
  <c r="AD34" i="1"/>
  <c r="AE34" i="1" s="1"/>
  <c r="AD33" i="1"/>
  <c r="AE33" i="1" s="1"/>
  <c r="AD32" i="1"/>
  <c r="AE32" i="1" s="1"/>
  <c r="AE28" i="1"/>
  <c r="AE27" i="1"/>
  <c r="AE26" i="1"/>
  <c r="AD23" i="1"/>
  <c r="AE23" i="1" s="1"/>
  <c r="AD21" i="1"/>
  <c r="AE21" i="1" s="1"/>
  <c r="AD18" i="1"/>
  <c r="AE18" i="1" s="1"/>
  <c r="AD17" i="1"/>
  <c r="AE17" i="1" s="1"/>
  <c r="AE9" i="1"/>
  <c r="AD10" i="1"/>
  <c r="AE10" i="1" s="1"/>
  <c r="AD8" i="1"/>
  <c r="AE8" i="1" s="1"/>
  <c r="AD7" i="1"/>
  <c r="AE7" i="1" s="1"/>
  <c r="T109" i="1"/>
  <c r="T113" i="5" s="1"/>
  <c r="U109" i="1"/>
  <c r="T110" i="1"/>
  <c r="T114" i="5" s="1"/>
  <c r="U110" i="1"/>
  <c r="U114" i="5" s="1"/>
  <c r="T95" i="1"/>
  <c r="U95" i="1"/>
  <c r="T96" i="1"/>
  <c r="U96" i="1"/>
  <c r="T97" i="1"/>
  <c r="U97" i="1"/>
  <c r="T98" i="1"/>
  <c r="U98" i="1"/>
  <c r="T90" i="1"/>
  <c r="U90" i="1"/>
  <c r="T91" i="1"/>
  <c r="U91" i="1"/>
  <c r="T85" i="1"/>
  <c r="T89" i="5" s="1"/>
  <c r="U85" i="1"/>
  <c r="T79" i="1"/>
  <c r="T83" i="5" s="1"/>
  <c r="U79" i="1"/>
  <c r="U83" i="5" s="1"/>
  <c r="T80" i="1"/>
  <c r="U80" i="1"/>
  <c r="T81" i="1"/>
  <c r="T85" i="5" s="1"/>
  <c r="U81" i="1"/>
  <c r="U85" i="5" s="1"/>
  <c r="T77" i="1"/>
  <c r="U77" i="1"/>
  <c r="T71" i="1"/>
  <c r="U71" i="1"/>
  <c r="T72" i="1"/>
  <c r="U72" i="1"/>
  <c r="T73" i="1"/>
  <c r="U73" i="1"/>
  <c r="T74" i="1"/>
  <c r="U74" i="1"/>
  <c r="T75" i="1"/>
  <c r="U75" i="1"/>
  <c r="T68" i="1"/>
  <c r="U68" i="1"/>
  <c r="T61" i="1"/>
  <c r="U61" i="1"/>
  <c r="T59" i="1"/>
  <c r="U59" i="1"/>
  <c r="T55" i="1"/>
  <c r="U55" i="1"/>
  <c r="T56" i="1"/>
  <c r="U56" i="1"/>
  <c r="T49" i="1"/>
  <c r="U49" i="1"/>
  <c r="T50" i="1"/>
  <c r="U50" i="1"/>
  <c r="T51" i="1"/>
  <c r="U51" i="1"/>
  <c r="T52" i="1"/>
  <c r="U52" i="1"/>
  <c r="T53" i="1"/>
  <c r="U53" i="1"/>
  <c r="T43" i="1"/>
  <c r="U43" i="1"/>
  <c r="T41" i="1"/>
  <c r="U41" i="1"/>
  <c r="T36" i="1"/>
  <c r="U36" i="1"/>
  <c r="T37" i="1"/>
  <c r="U37" i="1"/>
  <c r="T38" i="1"/>
  <c r="U38" i="1"/>
  <c r="T32" i="1"/>
  <c r="U32" i="1"/>
  <c r="T33" i="1"/>
  <c r="U33" i="1"/>
  <c r="T34" i="1"/>
  <c r="U34" i="1"/>
  <c r="T23" i="1"/>
  <c r="U23" i="1"/>
  <c r="T21" i="1"/>
  <c r="U21" i="1"/>
  <c r="T17" i="1"/>
  <c r="U17" i="1"/>
  <c r="T18" i="1"/>
  <c r="U18" i="1"/>
  <c r="T7" i="1"/>
  <c r="U7" i="1"/>
  <c r="T8" i="1"/>
  <c r="U8" i="1"/>
  <c r="T10" i="1"/>
  <c r="U10" i="1"/>
  <c r="AD80" i="2"/>
  <c r="AE80" i="2" s="1"/>
  <c r="T80" i="2"/>
  <c r="U80" i="2"/>
  <c r="AD128" i="4"/>
  <c r="AD77" i="2" s="1"/>
  <c r="AE77" i="2" s="1"/>
  <c r="T128" i="4"/>
  <c r="T77" i="2" s="1"/>
  <c r="U128" i="4"/>
  <c r="U77" i="2" s="1"/>
  <c r="AD119" i="4"/>
  <c r="AE119" i="4" s="1"/>
  <c r="AD118" i="4"/>
  <c r="T118" i="4"/>
  <c r="U118" i="4"/>
  <c r="T119" i="4"/>
  <c r="U119" i="4"/>
  <c r="AD109" i="4"/>
  <c r="AE109" i="4" s="1"/>
  <c r="T109" i="4"/>
  <c r="U109" i="4"/>
  <c r="AD106" i="4"/>
  <c r="AE106" i="4" s="1"/>
  <c r="AD105" i="4"/>
  <c r="T105" i="4"/>
  <c r="U105" i="4"/>
  <c r="T106" i="4"/>
  <c r="U106" i="4"/>
  <c r="AD87" i="4"/>
  <c r="AD63" i="1" s="1"/>
  <c r="AE63" i="1" s="1"/>
  <c r="AD86" i="4"/>
  <c r="U86" i="4"/>
  <c r="T87" i="4"/>
  <c r="T63" i="1" s="1"/>
  <c r="U87" i="4"/>
  <c r="U63" i="1" s="1"/>
  <c r="AD84" i="4"/>
  <c r="AE84" i="4" s="1"/>
  <c r="AE128" i="4" s="1"/>
  <c r="AD83" i="4"/>
  <c r="U83" i="4"/>
  <c r="T84" i="4"/>
  <c r="T64" i="1" s="1"/>
  <c r="U84" i="4"/>
  <c r="U64" i="1" s="1"/>
  <c r="A15" i="5"/>
  <c r="AD41" i="5"/>
  <c r="AE41" i="5" s="1"/>
  <c r="AD40" i="5"/>
  <c r="AD37" i="5"/>
  <c r="AE37" i="5" s="1"/>
  <c r="AD36" i="5"/>
  <c r="AE36" i="5" s="1"/>
  <c r="AD35" i="5"/>
  <c r="AD33" i="5"/>
  <c r="AD32" i="5"/>
  <c r="AE32" i="5" s="1"/>
  <c r="AD31" i="5"/>
  <c r="AE31" i="5" s="1"/>
  <c r="AD27" i="5"/>
  <c r="AD26" i="5"/>
  <c r="AE26" i="5" s="1"/>
  <c r="AD25" i="5"/>
  <c r="AE25" i="5" s="1"/>
  <c r="AD23" i="5"/>
  <c r="AE23" i="5" s="1"/>
  <c r="AD22" i="5"/>
  <c r="AE22" i="5" s="1"/>
  <c r="AD19" i="5"/>
  <c r="AE19" i="5" s="1"/>
  <c r="AD18" i="5"/>
  <c r="AD10" i="5"/>
  <c r="AE10" i="5" s="1"/>
  <c r="AD9" i="5"/>
  <c r="AE9" i="5" s="1"/>
  <c r="AD8" i="5"/>
  <c r="AE8" i="5" s="1"/>
  <c r="AD7" i="5"/>
  <c r="AE7" i="5" s="1"/>
  <c r="T7" i="5"/>
  <c r="U7" i="5"/>
  <c r="T8" i="5"/>
  <c r="U8" i="5"/>
  <c r="T9" i="5"/>
  <c r="U9" i="5"/>
  <c r="T10" i="5"/>
  <c r="U10" i="5"/>
  <c r="T18" i="5"/>
  <c r="U18" i="5"/>
  <c r="T19" i="5"/>
  <c r="U19" i="5"/>
  <c r="T22" i="5"/>
  <c r="U22" i="5"/>
  <c r="T23" i="5"/>
  <c r="U23" i="5"/>
  <c r="T25" i="5"/>
  <c r="U25" i="5"/>
  <c r="T26" i="5"/>
  <c r="U26" i="5"/>
  <c r="T27" i="5"/>
  <c r="U27" i="5"/>
  <c r="T31" i="5"/>
  <c r="U31" i="5"/>
  <c r="T32" i="5"/>
  <c r="U32" i="5"/>
  <c r="T33" i="5"/>
  <c r="U33" i="5"/>
  <c r="T35" i="5"/>
  <c r="U35" i="5"/>
  <c r="T36" i="5"/>
  <c r="U36" i="5"/>
  <c r="T37" i="5"/>
  <c r="U37" i="5"/>
  <c r="T39" i="5"/>
  <c r="U39" i="5"/>
  <c r="T40" i="5"/>
  <c r="U40" i="5"/>
  <c r="T41" i="5"/>
  <c r="U41" i="5"/>
  <c r="AD45" i="5"/>
  <c r="AE45" i="5" s="1"/>
  <c r="AD56" i="5"/>
  <c r="AE56" i="5" s="1"/>
  <c r="AD55" i="5"/>
  <c r="AE55" i="5" s="1"/>
  <c r="AD53" i="5"/>
  <c r="AD52" i="5"/>
  <c r="AD50" i="5"/>
  <c r="AE50" i="5" s="1"/>
  <c r="AD49" i="5"/>
  <c r="AE49" i="5" s="1"/>
  <c r="AD48" i="5"/>
  <c r="AE48" i="5" s="1"/>
  <c r="AD62" i="5"/>
  <c r="AD61" i="5"/>
  <c r="AE61" i="5" s="1"/>
  <c r="AD60" i="5"/>
  <c r="AD65" i="5"/>
  <c r="AE65" i="5" s="1"/>
  <c r="AD70" i="5"/>
  <c r="AE70" i="5" s="1"/>
  <c r="AD69" i="5"/>
  <c r="AD81" i="5"/>
  <c r="AD80" i="5"/>
  <c r="AD79" i="5"/>
  <c r="AE79" i="5" s="1"/>
  <c r="AD78" i="5"/>
  <c r="AD77" i="5"/>
  <c r="AE77" i="5" s="1"/>
  <c r="AD76" i="5"/>
  <c r="AE76" i="5" s="1"/>
  <c r="AD75" i="5"/>
  <c r="AE75" i="5" s="1"/>
  <c r="AD85" i="5"/>
  <c r="AE85" i="5" s="1"/>
  <c r="AD84" i="5"/>
  <c r="AE84" i="5" s="1"/>
  <c r="AD89" i="5"/>
  <c r="AE89" i="5" s="1"/>
  <c r="AD95" i="5"/>
  <c r="AE95" i="5" s="1"/>
  <c r="AD94" i="5"/>
  <c r="AD93" i="5"/>
  <c r="AE93" i="5" s="1"/>
  <c r="AD110" i="5"/>
  <c r="AD106" i="1" s="1"/>
  <c r="AE106" i="1" s="1"/>
  <c r="AD109" i="5"/>
  <c r="AD105" i="1" s="1"/>
  <c r="AE105" i="1" s="1"/>
  <c r="AD108" i="5"/>
  <c r="AD104" i="1" s="1"/>
  <c r="AE104" i="1" s="1"/>
  <c r="AD106" i="5"/>
  <c r="AD102" i="1" s="1"/>
  <c r="AE102" i="1" s="1"/>
  <c r="AD105" i="5"/>
  <c r="AE105" i="5" s="1"/>
  <c r="AD102" i="5"/>
  <c r="AE102" i="5" s="1"/>
  <c r="AD101" i="5"/>
  <c r="AE101" i="5" s="1"/>
  <c r="AD100" i="5"/>
  <c r="AD99" i="5"/>
  <c r="U113" i="5"/>
  <c r="T105" i="5"/>
  <c r="T101" i="1" s="1"/>
  <c r="U105" i="5"/>
  <c r="U101" i="1" s="1"/>
  <c r="T106" i="5"/>
  <c r="T102" i="1" s="1"/>
  <c r="U106" i="5"/>
  <c r="U102" i="1" s="1"/>
  <c r="T108" i="5"/>
  <c r="T104" i="1" s="1"/>
  <c r="U108" i="5"/>
  <c r="U104" i="1" s="1"/>
  <c r="T109" i="5"/>
  <c r="T105" i="1" s="1"/>
  <c r="U109" i="5"/>
  <c r="U105" i="1" s="1"/>
  <c r="T110" i="5"/>
  <c r="T106" i="1" s="1"/>
  <c r="U110" i="5"/>
  <c r="U106" i="1" s="1"/>
  <c r="T99" i="5"/>
  <c r="U99" i="5"/>
  <c r="T100" i="5"/>
  <c r="U100" i="5"/>
  <c r="T101" i="5"/>
  <c r="U101" i="5"/>
  <c r="T102" i="5"/>
  <c r="U102" i="5"/>
  <c r="U89" i="5"/>
  <c r="T93" i="5"/>
  <c r="U93" i="5"/>
  <c r="T94" i="5"/>
  <c r="U94" i="5"/>
  <c r="T95" i="5"/>
  <c r="U95" i="5"/>
  <c r="T45" i="5"/>
  <c r="U45" i="5"/>
  <c r="T48" i="5"/>
  <c r="U48" i="5"/>
  <c r="T49" i="5"/>
  <c r="U49" i="5"/>
  <c r="T50" i="5"/>
  <c r="U50" i="5"/>
  <c r="T52" i="5"/>
  <c r="U52" i="5"/>
  <c r="T53" i="5"/>
  <c r="U53" i="5"/>
  <c r="T55" i="5"/>
  <c r="U55" i="5"/>
  <c r="T56" i="5"/>
  <c r="U56" i="5"/>
  <c r="T60" i="5"/>
  <c r="U60" i="5"/>
  <c r="T61" i="5"/>
  <c r="U61" i="5"/>
  <c r="T62" i="5"/>
  <c r="U62" i="5"/>
  <c r="T65" i="5"/>
  <c r="U65" i="5"/>
  <c r="T69" i="5"/>
  <c r="U69" i="5"/>
  <c r="T70" i="5"/>
  <c r="U70" i="5"/>
  <c r="U75" i="5"/>
  <c r="U76" i="5"/>
  <c r="U77" i="5"/>
  <c r="U78" i="5"/>
  <c r="U79" i="5"/>
  <c r="U80" i="5"/>
  <c r="U81" i="5"/>
  <c r="U84" i="5"/>
  <c r="T84" i="5"/>
  <c r="T75" i="5"/>
  <c r="T76" i="5"/>
  <c r="T77" i="5"/>
  <c r="T78" i="5"/>
  <c r="T79" i="5"/>
  <c r="T80" i="5"/>
  <c r="T81" i="5"/>
  <c r="AE11" i="5"/>
  <c r="AE18" i="5"/>
  <c r="AE27" i="5"/>
  <c r="AE33" i="5"/>
  <c r="AE35" i="5"/>
  <c r="AE40" i="5"/>
  <c r="AE53" i="5"/>
  <c r="AE52" i="5"/>
  <c r="AE58" i="5"/>
  <c r="AE62" i="5"/>
  <c r="AE60" i="5"/>
  <c r="AE67" i="5"/>
  <c r="AE69" i="5"/>
  <c r="AE78" i="5"/>
  <c r="AE81" i="5"/>
  <c r="AE94" i="5"/>
  <c r="AE100" i="5"/>
  <c r="AE99" i="5"/>
  <c r="AE106" i="5"/>
  <c r="AE110" i="5"/>
  <c r="AE109" i="5"/>
  <c r="AE108" i="5"/>
  <c r="AE150" i="4"/>
  <c r="AE148" i="4"/>
  <c r="AE145" i="4"/>
  <c r="AE146" i="4"/>
  <c r="AE144" i="4"/>
  <c r="AE141" i="4"/>
  <c r="AE139" i="4"/>
  <c r="AE137" i="4"/>
  <c r="AE135" i="4"/>
  <c r="AE134" i="4"/>
  <c r="AE129" i="4"/>
  <c r="AE126" i="4"/>
  <c r="AE125" i="4"/>
  <c r="AE122" i="4"/>
  <c r="AE121" i="4"/>
  <c r="AE116" i="4"/>
  <c r="AE115" i="4"/>
  <c r="AE103" i="4"/>
  <c r="AE101" i="4"/>
  <c r="AE100" i="4"/>
  <c r="AE131" i="4" s="1"/>
  <c r="AE98" i="4"/>
  <c r="AE97" i="4"/>
  <c r="AE95" i="4"/>
  <c r="AE94" i="4"/>
  <c r="AE93" i="4"/>
  <c r="AE92" i="4"/>
  <c r="AE86" i="4"/>
  <c r="AE87" i="4"/>
  <c r="AE83" i="4"/>
  <c r="AE80" i="4"/>
  <c r="AE76" i="4"/>
  <c r="AE75" i="4"/>
  <c r="AE74" i="4"/>
  <c r="AE27" i="3" l="1"/>
  <c r="AD29" i="6"/>
  <c r="AD90" i="1"/>
  <c r="AE90" i="1" s="1"/>
  <c r="AD109" i="1"/>
  <c r="AD114" i="5"/>
  <c r="AE114" i="5" s="1"/>
  <c r="AD64" i="1"/>
  <c r="AE64" i="1" s="1"/>
  <c r="AE79" i="1"/>
  <c r="AD101" i="1"/>
  <c r="AE101" i="1" s="1"/>
  <c r="AD39" i="5"/>
  <c r="AE39" i="5" s="1"/>
  <c r="AE72" i="4"/>
  <c r="AE70" i="4"/>
  <c r="AE69" i="4"/>
  <c r="AE68" i="4"/>
  <c r="AE67" i="4"/>
  <c r="AE66" i="4"/>
  <c r="AE63" i="4"/>
  <c r="AE58" i="4"/>
  <c r="AE57" i="4"/>
  <c r="AE55" i="4"/>
  <c r="AE53" i="4"/>
  <c r="AE52" i="4"/>
  <c r="AE51" i="4"/>
  <c r="AE48" i="4"/>
  <c r="AE47" i="4"/>
  <c r="AE45" i="4"/>
  <c r="AE43" i="4"/>
  <c r="AE41" i="4"/>
  <c r="AE40" i="4"/>
  <c r="AE36" i="4"/>
  <c r="AE34" i="4"/>
  <c r="AE33" i="4"/>
  <c r="AE32" i="4"/>
  <c r="AE30" i="4"/>
  <c r="AE29" i="4"/>
  <c r="AE28" i="4"/>
  <c r="AE27" i="4"/>
  <c r="AE21" i="4"/>
  <c r="AE20" i="4"/>
  <c r="AE13" i="4"/>
  <c r="AE10" i="4"/>
  <c r="AE11" i="4"/>
  <c r="AD113" i="5" l="1"/>
  <c r="AE113" i="5" s="1"/>
  <c r="AE109" i="1"/>
  <c r="AE29" i="6"/>
  <c r="AD34" i="8"/>
  <c r="AE34" i="8" s="1"/>
  <c r="AD26" i="7"/>
  <c r="AE26" i="7" s="1"/>
  <c r="AE118" i="4"/>
  <c r="AE105" i="4"/>
  <c r="AE7" i="8"/>
  <c r="L40" i="5" l="1"/>
  <c r="M40" i="5"/>
  <c r="N40" i="5"/>
  <c r="P40" i="5"/>
  <c r="S40" i="5"/>
  <c r="V40" i="5"/>
  <c r="W40" i="5"/>
  <c r="X40" i="5"/>
  <c r="Y40" i="5"/>
  <c r="Z40" i="5"/>
  <c r="AA40" i="5"/>
  <c r="AB40" i="5"/>
  <c r="AC40" i="5"/>
  <c r="AF40" i="5"/>
  <c r="AG40" i="5"/>
  <c r="AH40" i="5"/>
  <c r="AI40" i="5"/>
  <c r="AJ40" i="5"/>
  <c r="AK40" i="5"/>
  <c r="AL40" i="5"/>
  <c r="AM40" i="5"/>
  <c r="AN40" i="5"/>
  <c r="K40" i="5"/>
  <c r="G40" i="5"/>
  <c r="F40" i="5"/>
  <c r="E40" i="5"/>
  <c r="D40" i="5"/>
  <c r="C40" i="5"/>
  <c r="B40" i="5"/>
  <c r="A40" i="5"/>
  <c r="C53" i="2" l="1"/>
  <c r="I15" i="2" l="1"/>
  <c r="I12" i="2" s="1"/>
  <c r="J15" i="2"/>
  <c r="J12" i="2" s="1"/>
  <c r="K16" i="2"/>
  <c r="L16" i="2"/>
  <c r="M16" i="2"/>
  <c r="N16" i="2"/>
  <c r="P16" i="2"/>
  <c r="S16" i="2"/>
  <c r="V16" i="2"/>
  <c r="W16" i="2"/>
  <c r="X16" i="2"/>
  <c r="Y16" i="2"/>
  <c r="Z16" i="2"/>
  <c r="AA16" i="2"/>
  <c r="AB16" i="2"/>
  <c r="AC16" i="2"/>
  <c r="AF16" i="2"/>
  <c r="AG16" i="2"/>
  <c r="AH16" i="2"/>
  <c r="AI16" i="2"/>
  <c r="AJ16" i="2"/>
  <c r="AK16" i="2"/>
  <c r="AL16" i="2"/>
  <c r="AM16" i="2"/>
  <c r="AN16" i="2"/>
  <c r="K15" i="2"/>
  <c r="L15" i="2"/>
  <c r="M15" i="2"/>
  <c r="N15" i="2"/>
  <c r="P15" i="2"/>
  <c r="S15" i="2"/>
  <c r="V15" i="2"/>
  <c r="W15" i="2"/>
  <c r="X15" i="2"/>
  <c r="Y15" i="2"/>
  <c r="Z15" i="2"/>
  <c r="AA15" i="2"/>
  <c r="AB15" i="2"/>
  <c r="AC15" i="2"/>
  <c r="AF15" i="2"/>
  <c r="AG15" i="2"/>
  <c r="AH15" i="2"/>
  <c r="AI15" i="2"/>
  <c r="AJ15" i="2"/>
  <c r="AK15" i="2"/>
  <c r="AL15" i="2"/>
  <c r="AM15" i="2"/>
  <c r="AN15" i="2"/>
  <c r="A14" i="2"/>
  <c r="B14" i="2"/>
  <c r="C14" i="2"/>
  <c r="D14" i="2"/>
  <c r="F14" i="2"/>
  <c r="G14" i="2"/>
  <c r="A15" i="2"/>
  <c r="B15" i="2"/>
  <c r="C15" i="2"/>
  <c r="D15" i="2"/>
  <c r="F15" i="2"/>
  <c r="G15" i="2"/>
  <c r="A16" i="2"/>
  <c r="B16" i="2"/>
  <c r="C16" i="2"/>
  <c r="D16" i="2"/>
  <c r="F16" i="2"/>
  <c r="G16" i="2"/>
  <c r="F14" i="1"/>
  <c r="P85" i="1" l="1"/>
  <c r="P89" i="5" s="1"/>
  <c r="S85" i="1"/>
  <c r="S89" i="5" s="1"/>
  <c r="V85" i="1"/>
  <c r="V89" i="5" s="1"/>
  <c r="W85" i="1"/>
  <c r="W89" i="5" s="1"/>
  <c r="X85" i="1"/>
  <c r="Y85" i="1"/>
  <c r="Z85" i="1"/>
  <c r="AA85" i="1"/>
  <c r="AA89" i="5" s="1"/>
  <c r="AB85" i="1"/>
  <c r="AC85" i="1"/>
  <c r="AC89" i="5" s="1"/>
  <c r="AF85" i="1"/>
  <c r="AF89" i="5" s="1"/>
  <c r="AG85" i="1"/>
  <c r="AG89" i="5" s="1"/>
  <c r="AH85" i="1"/>
  <c r="AI85" i="1"/>
  <c r="AJ85" i="1"/>
  <c r="AJ89" i="5" s="1"/>
  <c r="AK85" i="1"/>
  <c r="AK89" i="5" s="1"/>
  <c r="AL85" i="1"/>
  <c r="AM85" i="1"/>
  <c r="AM89" i="5" s="1"/>
  <c r="AN85" i="1"/>
  <c r="D58" i="2"/>
  <c r="E58" i="2"/>
  <c r="F58" i="2"/>
  <c r="G58" i="2"/>
  <c r="H58" i="2"/>
  <c r="I58" i="2"/>
  <c r="J58" i="2"/>
  <c r="K58" i="2"/>
  <c r="L58" i="2"/>
  <c r="M58" i="2"/>
  <c r="N58" i="2"/>
  <c r="P58" i="2"/>
  <c r="S58" i="2"/>
  <c r="V58" i="2"/>
  <c r="W58" i="2"/>
  <c r="X58" i="2"/>
  <c r="Y58" i="2"/>
  <c r="Z58" i="2"/>
  <c r="AA58" i="2"/>
  <c r="AB58" i="2"/>
  <c r="AC58" i="2"/>
  <c r="AF58" i="2"/>
  <c r="AG58" i="2"/>
  <c r="AH58" i="2"/>
  <c r="AI58" i="2"/>
  <c r="AJ58" i="2"/>
  <c r="AK58" i="2"/>
  <c r="AL58" i="2"/>
  <c r="AM58" i="2"/>
  <c r="AN58" i="2"/>
  <c r="B58" i="2"/>
  <c r="C58" i="2"/>
  <c r="A58" i="2"/>
  <c r="AN119" i="4"/>
  <c r="AM119" i="4"/>
  <c r="AL119" i="4"/>
  <c r="AK119" i="4"/>
  <c r="AJ119" i="4"/>
  <c r="AI119" i="4"/>
  <c r="AH119" i="4"/>
  <c r="AG119" i="4"/>
  <c r="AF119" i="4"/>
  <c r="AC119" i="4"/>
  <c r="AB119" i="4"/>
  <c r="AA119" i="4"/>
  <c r="Z119" i="4"/>
  <c r="Y119" i="4"/>
  <c r="X119" i="4"/>
  <c r="W119" i="4"/>
  <c r="V119" i="4"/>
  <c r="S119" i="4"/>
  <c r="P119" i="4"/>
  <c r="N119" i="4"/>
  <c r="M119" i="4"/>
  <c r="L119" i="4"/>
  <c r="K119" i="4"/>
  <c r="J119" i="4"/>
  <c r="I119" i="4"/>
  <c r="B119" i="4"/>
  <c r="C119" i="4"/>
  <c r="D119" i="4"/>
  <c r="E119" i="4"/>
  <c r="F119" i="4"/>
  <c r="G119" i="4"/>
  <c r="A119" i="4"/>
  <c r="B61" i="1"/>
  <c r="C61" i="1"/>
  <c r="D61" i="1"/>
  <c r="E61" i="1"/>
  <c r="F61" i="1"/>
  <c r="G61" i="1"/>
  <c r="H61" i="1"/>
  <c r="I61" i="1"/>
  <c r="J61" i="1"/>
  <c r="K61" i="1"/>
  <c r="L61" i="1"/>
  <c r="M61" i="1"/>
  <c r="N61" i="1"/>
  <c r="P61" i="1"/>
  <c r="S61" i="1"/>
  <c r="V61" i="1"/>
  <c r="W61" i="1"/>
  <c r="X61" i="1"/>
  <c r="Y61" i="1"/>
  <c r="Z61" i="1"/>
  <c r="AA61" i="1"/>
  <c r="AB61" i="1"/>
  <c r="AC61" i="1"/>
  <c r="AF61" i="1"/>
  <c r="AG61" i="1"/>
  <c r="AH61" i="1"/>
  <c r="AI61" i="1"/>
  <c r="AJ61" i="1"/>
  <c r="AK61" i="1"/>
  <c r="AL61" i="1"/>
  <c r="AM61" i="1"/>
  <c r="AN61" i="1"/>
  <c r="A61" i="1"/>
  <c r="I75" i="1"/>
  <c r="J75" i="1"/>
  <c r="J90" i="5"/>
  <c r="I90" i="5"/>
  <c r="H90" i="5"/>
  <c r="J89" i="5"/>
  <c r="I89" i="5"/>
  <c r="H89" i="5"/>
  <c r="AN86" i="1"/>
  <c r="AN90" i="5" s="1"/>
  <c r="AM86" i="1"/>
  <c r="AM90" i="5" s="1"/>
  <c r="AL86" i="1"/>
  <c r="AL90" i="5" s="1"/>
  <c r="AK86" i="1"/>
  <c r="AK90" i="5" s="1"/>
  <c r="AJ86" i="1"/>
  <c r="AJ90" i="5" s="1"/>
  <c r="AI86" i="1"/>
  <c r="AI90" i="5" s="1"/>
  <c r="AH86" i="1"/>
  <c r="AH90" i="5" s="1"/>
  <c r="AG86" i="1"/>
  <c r="AG90" i="5" s="1"/>
  <c r="AF86" i="1"/>
  <c r="AF90" i="5" s="1"/>
  <c r="AC86" i="1"/>
  <c r="AC90" i="5" s="1"/>
  <c r="AB86" i="1"/>
  <c r="AB90" i="5" s="1"/>
  <c r="AA86" i="1"/>
  <c r="AA90" i="5" s="1"/>
  <c r="Z86" i="1"/>
  <c r="Z90" i="5" s="1"/>
  <c r="Y86" i="1"/>
  <c r="Y90" i="5" s="1"/>
  <c r="X86" i="1"/>
  <c r="X90" i="5" s="1"/>
  <c r="W86" i="1"/>
  <c r="W90" i="5" s="1"/>
  <c r="V86" i="1"/>
  <c r="V90" i="5" s="1"/>
  <c r="S86" i="1"/>
  <c r="S90" i="5" s="1"/>
  <c r="P86" i="1"/>
  <c r="P90" i="5" s="1"/>
  <c r="N86" i="1"/>
  <c r="N90" i="5" s="1"/>
  <c r="M86" i="1"/>
  <c r="M90" i="5" s="1"/>
  <c r="L86" i="1"/>
  <c r="L90" i="5" s="1"/>
  <c r="K86" i="1"/>
  <c r="K90" i="5" s="1"/>
  <c r="AN89" i="5"/>
  <c r="AL89" i="5"/>
  <c r="AI89" i="5"/>
  <c r="AH89" i="5"/>
  <c r="AB89" i="5"/>
  <c r="Z89" i="5"/>
  <c r="Y89" i="5"/>
  <c r="X89" i="5"/>
  <c r="N85" i="1"/>
  <c r="N89" i="5" s="1"/>
  <c r="M85" i="1"/>
  <c r="M89" i="5" s="1"/>
  <c r="L85" i="1"/>
  <c r="L89" i="5" s="1"/>
  <c r="K85" i="1"/>
  <c r="K89" i="5" s="1"/>
  <c r="AN84" i="1"/>
  <c r="AM84" i="1"/>
  <c r="AL84" i="1"/>
  <c r="AK84" i="1"/>
  <c r="AJ84" i="1"/>
  <c r="AI84" i="1"/>
  <c r="AH84" i="1"/>
  <c r="AG84" i="1"/>
  <c r="AF84" i="1"/>
  <c r="AC84" i="1"/>
  <c r="AB84" i="1"/>
  <c r="AA84" i="1"/>
  <c r="Z84" i="1"/>
  <c r="Y84" i="1"/>
  <c r="X84" i="1"/>
  <c r="W84" i="1"/>
  <c r="V84" i="1"/>
  <c r="S84" i="1"/>
  <c r="P84" i="1"/>
  <c r="N84" i="1"/>
  <c r="M84" i="1"/>
  <c r="L84" i="1"/>
  <c r="K84" i="1"/>
  <c r="B84" i="1"/>
  <c r="C84" i="1"/>
  <c r="D84" i="1"/>
  <c r="E84" i="1"/>
  <c r="F84" i="1"/>
  <c r="G84" i="1"/>
  <c r="B85" i="1"/>
  <c r="B89" i="5" s="1"/>
  <c r="C85" i="1"/>
  <c r="C89" i="5" s="1"/>
  <c r="D89" i="5"/>
  <c r="E85" i="1"/>
  <c r="E89" i="5" s="1"/>
  <c r="F85" i="1"/>
  <c r="F89" i="5" s="1"/>
  <c r="G85" i="1"/>
  <c r="G89" i="5" s="1"/>
  <c r="B86" i="1"/>
  <c r="B90" i="5" s="1"/>
  <c r="C86" i="1"/>
  <c r="C90" i="5" s="1"/>
  <c r="D86" i="1"/>
  <c r="D90" i="5" s="1"/>
  <c r="E86" i="1"/>
  <c r="E90" i="5" s="1"/>
  <c r="F86" i="1"/>
  <c r="F90" i="5" s="1"/>
  <c r="G86" i="1"/>
  <c r="G90" i="5" s="1"/>
  <c r="A84" i="1"/>
  <c r="A85" i="1"/>
  <c r="A89" i="5" s="1"/>
  <c r="A86" i="1"/>
  <c r="A90" i="5" s="1"/>
  <c r="B83" i="1"/>
  <c r="C83" i="1"/>
  <c r="D83" i="1"/>
  <c r="E83" i="1"/>
  <c r="F83" i="1"/>
  <c r="G83" i="1"/>
  <c r="H83" i="1"/>
  <c r="I83" i="1"/>
  <c r="J83" i="1"/>
  <c r="J7" i="4"/>
  <c r="J15" i="5" l="1"/>
  <c r="I15" i="5"/>
  <c r="A18" i="5"/>
  <c r="B18" i="5"/>
  <c r="C18" i="5"/>
  <c r="D18" i="5"/>
  <c r="E18" i="5"/>
  <c r="F18" i="5"/>
  <c r="G18" i="5"/>
  <c r="K18" i="5"/>
  <c r="L18" i="5"/>
  <c r="M18" i="5"/>
  <c r="N18" i="5"/>
  <c r="P18" i="5"/>
  <c r="S18" i="5"/>
  <c r="V18" i="5"/>
  <c r="W18" i="5"/>
  <c r="X18" i="5"/>
  <c r="Y18" i="5"/>
  <c r="Z18" i="5"/>
  <c r="AA18" i="5"/>
  <c r="AB18" i="5"/>
  <c r="AC18" i="5"/>
  <c r="AF18" i="5"/>
  <c r="AG18" i="5"/>
  <c r="AH18" i="5"/>
  <c r="AI18" i="5"/>
  <c r="AJ18" i="5"/>
  <c r="AK18" i="5"/>
  <c r="AL18" i="5"/>
  <c r="AM18" i="5"/>
  <c r="AN18" i="5"/>
  <c r="B20" i="5"/>
  <c r="C20" i="5"/>
  <c r="AN23" i="1" l="1"/>
  <c r="AM23" i="1"/>
  <c r="AL23" i="1"/>
  <c r="AK23" i="1"/>
  <c r="AJ23" i="1"/>
  <c r="AI23" i="1"/>
  <c r="AH23" i="1"/>
  <c r="AG23" i="1"/>
  <c r="AF23" i="1"/>
  <c r="AC23" i="1"/>
  <c r="AB23" i="1"/>
  <c r="AA23" i="1"/>
  <c r="Z23" i="1"/>
  <c r="Y23" i="1"/>
  <c r="X23" i="1"/>
  <c r="W23" i="1"/>
  <c r="V23" i="1"/>
  <c r="S23" i="1"/>
  <c r="P23" i="1"/>
  <c r="N23" i="1"/>
  <c r="M23" i="1"/>
  <c r="L23" i="1"/>
  <c r="K23" i="1"/>
  <c r="G23" i="1"/>
  <c r="F23" i="1"/>
  <c r="E23" i="1"/>
  <c r="D23" i="1"/>
  <c r="C23" i="1"/>
  <c r="B23" i="1"/>
  <c r="A23" i="1"/>
  <c r="A21" i="1"/>
  <c r="B21" i="1"/>
  <c r="C21" i="1"/>
  <c r="D21" i="1"/>
  <c r="E21" i="1"/>
  <c r="F21" i="1"/>
  <c r="G21" i="1"/>
  <c r="K21" i="1"/>
  <c r="L21" i="1"/>
  <c r="M21" i="1"/>
  <c r="N21" i="1"/>
  <c r="P21" i="1"/>
  <c r="S21" i="1"/>
  <c r="V21" i="1"/>
  <c r="W21" i="1"/>
  <c r="X21" i="1"/>
  <c r="Y21" i="1"/>
  <c r="Z21" i="1"/>
  <c r="AA21" i="1"/>
  <c r="AB21" i="1"/>
  <c r="AC21" i="1"/>
  <c r="AF21" i="1"/>
  <c r="AG21" i="1"/>
  <c r="AH21" i="1"/>
  <c r="AI21" i="1"/>
  <c r="AJ21" i="1"/>
  <c r="AK21" i="1"/>
  <c r="AL21" i="1"/>
  <c r="AM21" i="1"/>
  <c r="AN21" i="1"/>
  <c r="C18" i="1"/>
  <c r="J14" i="1"/>
  <c r="I14" i="1"/>
  <c r="A17" i="1"/>
  <c r="B17" i="1"/>
  <c r="C17" i="1"/>
  <c r="D17" i="1"/>
  <c r="E17" i="1"/>
  <c r="F17" i="1"/>
  <c r="G17" i="1"/>
  <c r="K17" i="1"/>
  <c r="L17" i="1"/>
  <c r="M17" i="1"/>
  <c r="N17" i="1"/>
  <c r="P17" i="1"/>
  <c r="S17" i="1"/>
  <c r="V17" i="1"/>
  <c r="W17" i="1"/>
  <c r="X17" i="1"/>
  <c r="Y17" i="1"/>
  <c r="Z17" i="1"/>
  <c r="AA17" i="1"/>
  <c r="AB17" i="1"/>
  <c r="AC17" i="1"/>
  <c r="AF17" i="1"/>
  <c r="AG17" i="1"/>
  <c r="AH17" i="1"/>
  <c r="AI17" i="1"/>
  <c r="AJ17" i="1"/>
  <c r="AK17" i="1"/>
  <c r="AL17" i="1"/>
  <c r="AM17" i="1"/>
  <c r="AN17" i="1"/>
  <c r="AC26" i="2" l="1"/>
  <c r="AI26" i="2"/>
  <c r="AM26" i="2"/>
  <c r="AN9" i="3" l="1"/>
  <c r="AM9" i="3"/>
  <c r="AL9" i="3"/>
  <c r="AK9" i="3"/>
  <c r="AJ9" i="3"/>
  <c r="AI9" i="3"/>
  <c r="AH9" i="3"/>
  <c r="AG9" i="3"/>
  <c r="AF9" i="3"/>
  <c r="AC9" i="3"/>
  <c r="AB9" i="3"/>
  <c r="AA9" i="3"/>
  <c r="Z9" i="3"/>
  <c r="Y9" i="3"/>
  <c r="X9" i="3"/>
  <c r="W9" i="3"/>
  <c r="V9" i="3"/>
  <c r="S9" i="3"/>
  <c r="P9" i="3"/>
  <c r="N9" i="3"/>
  <c r="M9" i="3"/>
  <c r="L9" i="3"/>
  <c r="K9" i="3"/>
  <c r="J9" i="3"/>
  <c r="I9" i="3"/>
  <c r="G9" i="3"/>
  <c r="F9" i="3"/>
  <c r="E9" i="3"/>
  <c r="D9" i="3"/>
  <c r="C9" i="3"/>
  <c r="B9" i="3"/>
  <c r="A9" i="3"/>
  <c r="AN9" i="1"/>
  <c r="AM9" i="1"/>
  <c r="AL9" i="1"/>
  <c r="AK9" i="1"/>
  <c r="AJ9" i="1"/>
  <c r="AI9" i="1"/>
  <c r="AH9" i="1"/>
  <c r="AG9" i="1"/>
  <c r="AF9" i="1"/>
  <c r="AC9" i="1"/>
  <c r="AB9" i="1"/>
  <c r="AA9" i="1"/>
  <c r="Z9" i="1"/>
  <c r="Y9" i="1"/>
  <c r="X9" i="1"/>
  <c r="W9" i="1"/>
  <c r="V9" i="1"/>
  <c r="S9" i="1"/>
  <c r="P9" i="1"/>
  <c r="N9" i="1"/>
  <c r="M9" i="1"/>
  <c r="L9" i="1"/>
  <c r="K9" i="1"/>
  <c r="J9" i="1"/>
  <c r="I9" i="1"/>
  <c r="G9" i="1"/>
  <c r="F9" i="1"/>
  <c r="E9" i="1"/>
  <c r="D9" i="1"/>
  <c r="C9" i="1"/>
  <c r="B9" i="1"/>
  <c r="A9" i="1"/>
  <c r="E84" i="4" l="1"/>
  <c r="AN22" i="1"/>
  <c r="AM22" i="1"/>
  <c r="AL22" i="1"/>
  <c r="AK22" i="1"/>
  <c r="AJ22" i="1"/>
  <c r="AI22" i="1"/>
  <c r="AH22" i="1"/>
  <c r="AG22" i="1"/>
  <c r="AF22" i="1"/>
  <c r="AC22" i="1"/>
  <c r="AB22" i="1"/>
  <c r="AA22" i="1"/>
  <c r="Z22" i="1"/>
  <c r="Y22" i="1"/>
  <c r="X22" i="1"/>
  <c r="W22" i="1"/>
  <c r="V22" i="1"/>
  <c r="S22" i="1"/>
  <c r="P22" i="1"/>
  <c r="N22" i="1"/>
  <c r="M22" i="1"/>
  <c r="L22" i="1"/>
  <c r="K22" i="1"/>
  <c r="B22" i="1"/>
  <c r="C22" i="1"/>
  <c r="D22" i="1"/>
  <c r="E22" i="1"/>
  <c r="F22" i="1"/>
  <c r="G22" i="1"/>
  <c r="A22" i="1"/>
  <c r="B112" i="5" l="1"/>
  <c r="C112" i="5"/>
  <c r="D112" i="5"/>
  <c r="E112" i="5"/>
  <c r="F112" i="5"/>
  <c r="G112" i="5"/>
  <c r="H112" i="5"/>
  <c r="I112" i="5"/>
  <c r="J112" i="5"/>
  <c r="K112" i="5"/>
  <c r="L112" i="5"/>
  <c r="M112" i="5"/>
  <c r="N112" i="5"/>
  <c r="P112" i="5"/>
  <c r="S112" i="5"/>
  <c r="A112" i="5"/>
  <c r="H113" i="5"/>
  <c r="B38" i="5" l="1"/>
  <c r="C38" i="5"/>
  <c r="D38" i="5"/>
  <c r="E38" i="5"/>
  <c r="F38" i="5"/>
  <c r="G38" i="5"/>
  <c r="H38" i="5"/>
  <c r="I38" i="5"/>
  <c r="J38" i="5"/>
  <c r="K38" i="5"/>
  <c r="L38" i="5"/>
  <c r="M38" i="5"/>
  <c r="N38" i="5"/>
  <c r="P38" i="5"/>
  <c r="S38" i="5"/>
  <c r="A38" i="5"/>
  <c r="E18" i="3" l="1"/>
  <c r="E25" i="5" s="1"/>
  <c r="F25" i="5"/>
  <c r="AN23" i="5"/>
  <c r="AM23" i="5"/>
  <c r="AL23" i="5"/>
  <c r="AK23" i="5"/>
  <c r="AJ23" i="5"/>
  <c r="AI23" i="5"/>
  <c r="AH23" i="5"/>
  <c r="AG23" i="5"/>
  <c r="AF23" i="5"/>
  <c r="AC23" i="5"/>
  <c r="AB23" i="5"/>
  <c r="AA23" i="5"/>
  <c r="Z23" i="5"/>
  <c r="Y23" i="5"/>
  <c r="X23" i="5"/>
  <c r="W23" i="5"/>
  <c r="V23" i="5"/>
  <c r="S23" i="5"/>
  <c r="P23" i="5"/>
  <c r="N23" i="5"/>
  <c r="M23" i="5"/>
  <c r="L23" i="5"/>
  <c r="K23" i="5"/>
  <c r="AN22" i="5"/>
  <c r="AM22" i="5"/>
  <c r="AL22" i="5"/>
  <c r="AK22" i="5"/>
  <c r="AJ22" i="5"/>
  <c r="AI22" i="5"/>
  <c r="AH22" i="5"/>
  <c r="AG22" i="5"/>
  <c r="AF22" i="5"/>
  <c r="AC22" i="5"/>
  <c r="AB22" i="5"/>
  <c r="AA22" i="5"/>
  <c r="Z22" i="5"/>
  <c r="Y22" i="5"/>
  <c r="X22" i="5"/>
  <c r="W22" i="5"/>
  <c r="V22" i="5"/>
  <c r="S22" i="5"/>
  <c r="P22" i="5"/>
  <c r="N22" i="5"/>
  <c r="M22" i="5"/>
  <c r="L22" i="5"/>
  <c r="K22" i="5"/>
  <c r="B22" i="5"/>
  <c r="C22" i="5"/>
  <c r="D22" i="5"/>
  <c r="E22" i="5"/>
  <c r="F22" i="5"/>
  <c r="G22" i="5"/>
  <c r="B23" i="5"/>
  <c r="C23" i="5"/>
  <c r="D23" i="5"/>
  <c r="E23" i="5"/>
  <c r="F23" i="5"/>
  <c r="G23" i="5"/>
  <c r="A23" i="5"/>
  <c r="A22" i="5"/>
  <c r="AN109" i="4" l="1"/>
  <c r="AM109" i="4"/>
  <c r="AL109" i="4"/>
  <c r="AK109" i="4"/>
  <c r="AJ109" i="4"/>
  <c r="AI109" i="4"/>
  <c r="AH109" i="4"/>
  <c r="AG109" i="4"/>
  <c r="AF109" i="4"/>
  <c r="AC109" i="4"/>
  <c r="AB109" i="4"/>
  <c r="AA109" i="4"/>
  <c r="Z109" i="4"/>
  <c r="Y109" i="4"/>
  <c r="X109" i="4"/>
  <c r="W109" i="4"/>
  <c r="V109" i="4"/>
  <c r="S109" i="4"/>
  <c r="P109" i="4"/>
  <c r="N109" i="4"/>
  <c r="M109" i="4"/>
  <c r="L109" i="4"/>
  <c r="K109" i="4"/>
  <c r="B109" i="4"/>
  <c r="C109" i="4"/>
  <c r="D109" i="4"/>
  <c r="E109" i="4"/>
  <c r="F109" i="4"/>
  <c r="G109" i="4"/>
  <c r="A109" i="4"/>
  <c r="AN106" i="4"/>
  <c r="AM106" i="4"/>
  <c r="AL106" i="4"/>
  <c r="AK106" i="4"/>
  <c r="AJ106" i="4"/>
  <c r="AI106" i="4"/>
  <c r="AH106" i="4"/>
  <c r="AG106" i="4"/>
  <c r="AF106" i="4"/>
  <c r="AC106" i="4"/>
  <c r="AB106" i="4"/>
  <c r="AA106" i="4"/>
  <c r="Z106" i="4"/>
  <c r="Y106" i="4"/>
  <c r="X106" i="4"/>
  <c r="W106" i="4"/>
  <c r="V106" i="4"/>
  <c r="S106" i="4"/>
  <c r="P106" i="4"/>
  <c r="N106" i="4"/>
  <c r="M106" i="4"/>
  <c r="L106" i="4"/>
  <c r="K106" i="4"/>
  <c r="D106" i="4"/>
  <c r="E106" i="4"/>
  <c r="F106" i="4"/>
  <c r="G106" i="4"/>
  <c r="B106" i="4"/>
  <c r="C106" i="4"/>
  <c r="A106" i="4"/>
  <c r="AN86" i="4"/>
  <c r="AM86" i="4"/>
  <c r="AL86" i="4"/>
  <c r="AK86" i="4"/>
  <c r="AJ86" i="4"/>
  <c r="AI86" i="4"/>
  <c r="AH86" i="4"/>
  <c r="AG86" i="4"/>
  <c r="AF86" i="4"/>
  <c r="AC86" i="4"/>
  <c r="AB86" i="4"/>
  <c r="AA86" i="4"/>
  <c r="Z86" i="4"/>
  <c r="Y86" i="4"/>
  <c r="X86" i="4"/>
  <c r="W86" i="4"/>
  <c r="V86" i="4"/>
  <c r="S86" i="4"/>
  <c r="P86" i="4"/>
  <c r="N86" i="4"/>
  <c r="M86" i="4"/>
  <c r="L86" i="4"/>
  <c r="K86" i="4"/>
  <c r="C86" i="4"/>
  <c r="D86" i="4"/>
  <c r="E86" i="4"/>
  <c r="F86" i="4"/>
  <c r="G86" i="4"/>
  <c r="B86" i="4"/>
  <c r="A86" i="4"/>
  <c r="AN83" i="4"/>
  <c r="AM83" i="4"/>
  <c r="AL83" i="4"/>
  <c r="AK83" i="4"/>
  <c r="AJ83" i="4"/>
  <c r="AI83" i="4"/>
  <c r="AH83" i="4"/>
  <c r="AG83" i="4"/>
  <c r="AF83" i="4"/>
  <c r="AC83" i="4"/>
  <c r="AB83" i="4"/>
  <c r="AA83" i="4"/>
  <c r="Z83" i="4"/>
  <c r="Y83" i="4"/>
  <c r="X83" i="4"/>
  <c r="W83" i="4"/>
  <c r="V83" i="4"/>
  <c r="S83" i="4"/>
  <c r="P83" i="4"/>
  <c r="N83" i="4"/>
  <c r="M83" i="4"/>
  <c r="L83" i="4"/>
  <c r="K83" i="4"/>
  <c r="G83" i="4"/>
  <c r="F83" i="4"/>
  <c r="E83" i="4"/>
  <c r="D83" i="4"/>
  <c r="C83" i="4"/>
  <c r="B83" i="4"/>
  <c r="A83" i="4"/>
  <c r="J67" i="2" l="1"/>
  <c r="I67" i="2"/>
  <c r="J64" i="2"/>
  <c r="I64" i="2"/>
  <c r="D39" i="2" l="1"/>
  <c r="J30" i="2"/>
  <c r="I30" i="2"/>
  <c r="AN12" i="6" l="1"/>
  <c r="AM12" i="6"/>
  <c r="AL12" i="6"/>
  <c r="AK12" i="6"/>
  <c r="AJ12" i="6"/>
  <c r="AI12" i="6"/>
  <c r="AH12" i="6"/>
  <c r="AG12" i="6"/>
  <c r="AF12" i="6"/>
  <c r="AC12" i="6"/>
  <c r="AB12" i="6"/>
  <c r="AA12" i="6"/>
  <c r="Z12" i="6"/>
  <c r="Y12" i="6"/>
  <c r="X12" i="6"/>
  <c r="W12" i="6"/>
  <c r="V12" i="6"/>
  <c r="S12" i="6"/>
  <c r="P12" i="6"/>
  <c r="N12" i="6"/>
  <c r="M12" i="6"/>
  <c r="L12" i="6"/>
  <c r="K12" i="6"/>
  <c r="G12" i="6"/>
  <c r="D12" i="6"/>
  <c r="E12" i="6"/>
  <c r="F12" i="6"/>
  <c r="B12" i="6"/>
  <c r="C12" i="6"/>
  <c r="A12" i="6"/>
  <c r="J10" i="7" l="1"/>
  <c r="I10" i="7"/>
  <c r="AN110" i="1" l="1"/>
  <c r="AN114" i="5" s="1"/>
  <c r="K110" i="1"/>
  <c r="K114" i="5" s="1"/>
  <c r="L110" i="1"/>
  <c r="L114" i="5" s="1"/>
  <c r="M110" i="1"/>
  <c r="M114" i="5" s="1"/>
  <c r="N110" i="1"/>
  <c r="N114" i="5" s="1"/>
  <c r="P110" i="1"/>
  <c r="P114" i="5" s="1"/>
  <c r="S110" i="1"/>
  <c r="S114" i="5" s="1"/>
  <c r="C110" i="1"/>
  <c r="C114" i="5" s="1"/>
  <c r="D110" i="1"/>
  <c r="D114" i="5" s="1"/>
  <c r="E110" i="1"/>
  <c r="E114" i="5" s="1"/>
  <c r="F110" i="1"/>
  <c r="F114" i="5" s="1"/>
  <c r="G110" i="1"/>
  <c r="G114" i="5" s="1"/>
  <c r="B110" i="1"/>
  <c r="B114" i="5" s="1"/>
  <c r="A110" i="1"/>
  <c r="A114" i="5" s="1"/>
  <c r="AN109" i="1"/>
  <c r="AN113" i="5" s="1"/>
  <c r="AM109" i="1"/>
  <c r="AM113" i="5" s="1"/>
  <c r="AL109" i="1"/>
  <c r="AL113" i="5" s="1"/>
  <c r="AI109" i="1"/>
  <c r="AI113" i="5" s="1"/>
  <c r="AH109" i="1"/>
  <c r="AH113" i="5" s="1"/>
  <c r="AC109" i="1"/>
  <c r="AC113" i="5" s="1"/>
  <c r="X109" i="1"/>
  <c r="X113" i="5" s="1"/>
  <c r="S109" i="1"/>
  <c r="S113" i="5" s="1"/>
  <c r="P109" i="1"/>
  <c r="P113" i="5" s="1"/>
  <c r="N109" i="1"/>
  <c r="N113" i="5" s="1"/>
  <c r="L109" i="1"/>
  <c r="L113" i="5" s="1"/>
  <c r="K109" i="1"/>
  <c r="K113" i="5" s="1"/>
  <c r="B109" i="1"/>
  <c r="B113" i="5" s="1"/>
  <c r="C109" i="1"/>
  <c r="C113" i="5" s="1"/>
  <c r="D109" i="1"/>
  <c r="D113" i="5" s="1"/>
  <c r="E109" i="1"/>
  <c r="E113" i="5" s="1"/>
  <c r="F109" i="1"/>
  <c r="F113" i="5" s="1"/>
  <c r="G109" i="1"/>
  <c r="G113" i="5" s="1"/>
  <c r="A109" i="1"/>
  <c r="A113" i="5" s="1"/>
  <c r="M109" i="1"/>
  <c r="M113" i="5" s="1"/>
  <c r="H109" i="1"/>
  <c r="AN32" i="8"/>
  <c r="AM32" i="8"/>
  <c r="AL32" i="8"/>
  <c r="AK32" i="8"/>
  <c r="AJ32" i="8"/>
  <c r="AI32" i="8"/>
  <c r="AH32" i="8"/>
  <c r="AG32" i="8"/>
  <c r="AF32" i="8"/>
  <c r="AC32" i="8"/>
  <c r="AB32" i="8"/>
  <c r="AA32" i="8"/>
  <c r="Z32" i="8"/>
  <c r="Y32" i="8"/>
  <c r="X32" i="8"/>
  <c r="W32" i="8"/>
  <c r="V32" i="8"/>
  <c r="S32" i="8"/>
  <c r="P32" i="8"/>
  <c r="N32" i="8"/>
  <c r="M32" i="8"/>
  <c r="L32" i="8"/>
  <c r="K32" i="8"/>
  <c r="G32" i="8"/>
  <c r="F32" i="8"/>
  <c r="E32" i="8"/>
  <c r="D32" i="8"/>
  <c r="C32" i="8"/>
  <c r="B32" i="8"/>
  <c r="A32" i="8"/>
  <c r="AN31" i="8"/>
  <c r="AM31" i="8"/>
  <c r="AL31" i="8"/>
  <c r="AK31" i="8"/>
  <c r="AJ31" i="8"/>
  <c r="AI31" i="8"/>
  <c r="AH31" i="8"/>
  <c r="AG31" i="8"/>
  <c r="AF31" i="8"/>
  <c r="AC31" i="8"/>
  <c r="AB31" i="8"/>
  <c r="AA31" i="8"/>
  <c r="Z31" i="8"/>
  <c r="Y31" i="8"/>
  <c r="X31" i="8"/>
  <c r="W31" i="8"/>
  <c r="V31" i="8"/>
  <c r="S31" i="8"/>
  <c r="N31" i="8"/>
  <c r="M31" i="8"/>
  <c r="L31" i="8"/>
  <c r="K31" i="8"/>
  <c r="G31" i="8"/>
  <c r="F31" i="8"/>
  <c r="AN30" i="8"/>
  <c r="AM30" i="8"/>
  <c r="AL30" i="8"/>
  <c r="AK30" i="8"/>
  <c r="AJ30" i="8"/>
  <c r="AI30" i="8"/>
  <c r="AH30" i="8"/>
  <c r="AG30" i="8"/>
  <c r="AF30" i="8"/>
  <c r="AC30" i="8"/>
  <c r="AB30" i="8"/>
  <c r="AA30" i="8"/>
  <c r="Z30" i="8"/>
  <c r="Y30" i="8"/>
  <c r="X30" i="8"/>
  <c r="W30" i="8"/>
  <c r="V30" i="8"/>
  <c r="S30" i="8"/>
  <c r="P30" i="8"/>
  <c r="N30" i="8"/>
  <c r="M30" i="8"/>
  <c r="L30" i="8"/>
  <c r="K30" i="8"/>
  <c r="G30" i="8"/>
  <c r="F30" i="8"/>
  <c r="D30" i="8"/>
  <c r="C30" i="8"/>
  <c r="B30" i="8"/>
  <c r="A30" i="8"/>
  <c r="AJ19" i="8"/>
  <c r="AF19" i="8"/>
  <c r="Z19" i="8"/>
  <c r="AN18" i="8"/>
  <c r="AM18" i="8"/>
  <c r="AL18" i="8"/>
  <c r="AK18" i="8"/>
  <c r="AJ18" i="8"/>
  <c r="AI18" i="8"/>
  <c r="AH18" i="8"/>
  <c r="AG18" i="8"/>
  <c r="AF18" i="8"/>
  <c r="AC18" i="8"/>
  <c r="AB18" i="8"/>
  <c r="AA18" i="8"/>
  <c r="Z18" i="8"/>
  <c r="Y18" i="8"/>
  <c r="X18" i="8"/>
  <c r="W18" i="8"/>
  <c r="V18" i="8"/>
  <c r="N18" i="8"/>
  <c r="M18" i="8"/>
  <c r="L18" i="8"/>
  <c r="K18" i="8"/>
  <c r="G18" i="8"/>
  <c r="F18" i="8"/>
  <c r="AN17" i="8"/>
  <c r="AM17" i="8"/>
  <c r="AL17" i="8"/>
  <c r="AK17" i="8"/>
  <c r="AJ17" i="8"/>
  <c r="AI17" i="8"/>
  <c r="AH17" i="8"/>
  <c r="AG17" i="8"/>
  <c r="AF17" i="8"/>
  <c r="AC17" i="8"/>
  <c r="AB17" i="8"/>
  <c r="AA17" i="8"/>
  <c r="Z17" i="8"/>
  <c r="Y17" i="8"/>
  <c r="X17" i="8"/>
  <c r="W17" i="8"/>
  <c r="V17" i="8"/>
  <c r="S17" i="8"/>
  <c r="P17" i="8"/>
  <c r="N17" i="8"/>
  <c r="M17" i="8"/>
  <c r="L17" i="8"/>
  <c r="K17" i="8"/>
  <c r="G17" i="8"/>
  <c r="F17" i="8"/>
  <c r="E17" i="8"/>
  <c r="D17" i="8"/>
  <c r="C17" i="8"/>
  <c r="B17" i="8"/>
  <c r="A17" i="8"/>
  <c r="AN14" i="8"/>
  <c r="AM14" i="8"/>
  <c r="AL14" i="8"/>
  <c r="AK14" i="8"/>
  <c r="AJ14" i="8"/>
  <c r="AI14" i="8"/>
  <c r="AH14" i="8"/>
  <c r="AG14" i="8"/>
  <c r="AF14" i="8"/>
  <c r="AC14" i="8"/>
  <c r="AB14" i="8"/>
  <c r="AA14" i="8"/>
  <c r="Z14" i="8"/>
  <c r="Y14" i="8"/>
  <c r="X14" i="8"/>
  <c r="W14" i="8"/>
  <c r="V14" i="8"/>
  <c r="S14" i="8"/>
  <c r="P14" i="8"/>
  <c r="N14" i="8"/>
  <c r="M14" i="8"/>
  <c r="L14" i="8"/>
  <c r="K14" i="8"/>
  <c r="J14" i="8"/>
  <c r="I14" i="8"/>
  <c r="H14" i="8"/>
  <c r="G14" i="8"/>
  <c r="F14" i="8"/>
  <c r="D14" i="8"/>
  <c r="C14" i="8"/>
  <c r="B14" i="8"/>
  <c r="A14" i="8"/>
  <c r="H13" i="8"/>
  <c r="F13" i="8"/>
  <c r="AN12" i="8"/>
  <c r="AM12" i="8"/>
  <c r="AL12" i="8"/>
  <c r="AK12" i="8"/>
  <c r="AJ12" i="8"/>
  <c r="AI12" i="8"/>
  <c r="AH12" i="8"/>
  <c r="AG12" i="8"/>
  <c r="AF12" i="8"/>
  <c r="AC12" i="8"/>
  <c r="AB12" i="8"/>
  <c r="AA12" i="8"/>
  <c r="Z12" i="8"/>
  <c r="Y12" i="8"/>
  <c r="X12" i="8"/>
  <c r="W12" i="8"/>
  <c r="V12" i="8"/>
  <c r="S12" i="8"/>
  <c r="P12" i="8"/>
  <c r="N12" i="8"/>
  <c r="M12" i="8"/>
  <c r="L12" i="8"/>
  <c r="K12" i="8"/>
  <c r="J12" i="8"/>
  <c r="J5" i="8" s="1"/>
  <c r="I12" i="8"/>
  <c r="I5" i="8" s="1"/>
  <c r="H12" i="8"/>
  <c r="G12" i="8"/>
  <c r="F12" i="8"/>
  <c r="E12" i="8"/>
  <c r="D12" i="8"/>
  <c r="C12" i="8"/>
  <c r="B12" i="8"/>
  <c r="A12" i="8"/>
  <c r="AN32" i="7"/>
  <c r="AL32" i="7"/>
  <c r="AK32" i="7"/>
  <c r="AJ32" i="7"/>
  <c r="AI32" i="7"/>
  <c r="AH32" i="7"/>
  <c r="AG32" i="7"/>
  <c r="AF32" i="7"/>
  <c r="AC32" i="7"/>
  <c r="AB32" i="7"/>
  <c r="AA32" i="7"/>
  <c r="Z32" i="7"/>
  <c r="Y32" i="7"/>
  <c r="X32" i="7"/>
  <c r="W32" i="7"/>
  <c r="V32" i="7"/>
  <c r="S32" i="7"/>
  <c r="P32" i="7"/>
  <c r="N32" i="7"/>
  <c r="M32" i="7"/>
  <c r="L32" i="7"/>
  <c r="K32" i="7"/>
  <c r="G32" i="7"/>
  <c r="F32" i="7"/>
  <c r="E32" i="7"/>
  <c r="D32" i="7"/>
  <c r="C32" i="7"/>
  <c r="B32" i="7"/>
  <c r="A32" i="7"/>
  <c r="AN31" i="7"/>
  <c r="AM31" i="7"/>
  <c r="AL31" i="7"/>
  <c r="AK31" i="7"/>
  <c r="AJ31" i="7"/>
  <c r="AI31" i="7"/>
  <c r="AH31" i="7"/>
  <c r="AG31" i="7"/>
  <c r="AF31" i="7"/>
  <c r="AC31" i="7"/>
  <c r="AB31" i="7"/>
  <c r="AA31" i="7"/>
  <c r="Z31" i="7"/>
  <c r="Y31" i="7"/>
  <c r="X31" i="7"/>
  <c r="W31" i="7"/>
  <c r="V31" i="7"/>
  <c r="S31" i="7"/>
  <c r="P31" i="7"/>
  <c r="N31" i="7"/>
  <c r="M31" i="7"/>
  <c r="L31" i="7"/>
  <c r="K31" i="7"/>
  <c r="J31" i="7"/>
  <c r="I31" i="7"/>
  <c r="H31" i="7"/>
  <c r="G31" i="7"/>
  <c r="F31" i="7"/>
  <c r="E31" i="7"/>
  <c r="D31" i="7"/>
  <c r="C31" i="7"/>
  <c r="B31" i="7"/>
  <c r="A31" i="7"/>
  <c r="AN30" i="7"/>
  <c r="AM30" i="7"/>
  <c r="AL30" i="7"/>
  <c r="AK30" i="7"/>
  <c r="AJ30" i="7"/>
  <c r="AI30" i="7"/>
  <c r="AH30" i="7"/>
  <c r="AG30" i="7"/>
  <c r="AF30" i="7"/>
  <c r="AC30" i="7"/>
  <c r="AB30" i="7"/>
  <c r="AA30" i="7"/>
  <c r="Z30" i="7"/>
  <c r="Y30" i="7"/>
  <c r="X30" i="7"/>
  <c r="W30" i="7"/>
  <c r="V30" i="7"/>
  <c r="S30" i="7"/>
  <c r="P30" i="7"/>
  <c r="N30" i="7"/>
  <c r="M30" i="7"/>
  <c r="L30" i="7"/>
  <c r="K30" i="7"/>
  <c r="G30" i="7"/>
  <c r="F30" i="7"/>
  <c r="D30" i="7"/>
  <c r="C30" i="7"/>
  <c r="B30" i="7"/>
  <c r="A30" i="7"/>
  <c r="AN23" i="7"/>
  <c r="AM23" i="7"/>
  <c r="AL23" i="7"/>
  <c r="AK23" i="7"/>
  <c r="AJ23" i="7"/>
  <c r="AI23" i="7"/>
  <c r="AH23" i="7"/>
  <c r="AG23" i="7"/>
  <c r="AF23" i="7"/>
  <c r="AC23" i="7"/>
  <c r="AB23" i="7"/>
  <c r="AA23" i="7"/>
  <c r="Z23" i="7"/>
  <c r="Y23" i="7"/>
  <c r="X23" i="7"/>
  <c r="W23" i="7"/>
  <c r="V23" i="7"/>
  <c r="S23" i="7"/>
  <c r="P23" i="7"/>
  <c r="N23" i="7"/>
  <c r="M23" i="7"/>
  <c r="L23" i="7"/>
  <c r="K23" i="7"/>
  <c r="J23" i="7"/>
  <c r="I23" i="7"/>
  <c r="H23" i="7"/>
  <c r="G23" i="7"/>
  <c r="F23" i="7"/>
  <c r="E23" i="7"/>
  <c r="D23" i="7"/>
  <c r="C23" i="7"/>
  <c r="B23" i="7"/>
  <c r="A23" i="7"/>
  <c r="AN17" i="7"/>
  <c r="AM17" i="7"/>
  <c r="AL17" i="7"/>
  <c r="AK17" i="7"/>
  <c r="AJ17" i="7"/>
  <c r="AI17" i="7"/>
  <c r="AH17" i="7"/>
  <c r="AG17" i="7"/>
  <c r="AF17" i="7"/>
  <c r="AC17" i="7"/>
  <c r="AB17" i="7"/>
  <c r="AA17" i="7"/>
  <c r="Z17" i="7"/>
  <c r="Y17" i="7"/>
  <c r="X17" i="7"/>
  <c r="W17" i="7"/>
  <c r="V17" i="7"/>
  <c r="S17" i="7"/>
  <c r="P17" i="7"/>
  <c r="N17" i="7"/>
  <c r="M17" i="7"/>
  <c r="L17" i="7"/>
  <c r="K17" i="7"/>
  <c r="J17" i="7"/>
  <c r="I17" i="7"/>
  <c r="H17" i="7"/>
  <c r="G17" i="7"/>
  <c r="F17" i="7"/>
  <c r="D17" i="7"/>
  <c r="C17" i="7"/>
  <c r="B17" i="7"/>
  <c r="A17" i="7"/>
  <c r="H16" i="7"/>
  <c r="F16" i="7"/>
  <c r="AN15" i="7"/>
  <c r="AM15" i="7"/>
  <c r="AL15" i="7"/>
  <c r="AK15" i="7"/>
  <c r="AJ15" i="7"/>
  <c r="AI15" i="7"/>
  <c r="AH15" i="7"/>
  <c r="AG15" i="7"/>
  <c r="AF15" i="7"/>
  <c r="AC15" i="7"/>
  <c r="AB15" i="7"/>
  <c r="AA15" i="7"/>
  <c r="Z15" i="7"/>
  <c r="Y15" i="7"/>
  <c r="X15" i="7"/>
  <c r="W15" i="7"/>
  <c r="V15" i="7"/>
  <c r="S15" i="7"/>
  <c r="P15" i="7"/>
  <c r="N15" i="7"/>
  <c r="M15" i="7"/>
  <c r="L15" i="7"/>
  <c r="K15" i="7"/>
  <c r="J15" i="7"/>
  <c r="J5" i="7" s="1"/>
  <c r="I15" i="7"/>
  <c r="I5" i="7" s="1"/>
  <c r="H15" i="7"/>
  <c r="G15" i="7"/>
  <c r="F15" i="7"/>
  <c r="E15" i="7"/>
  <c r="D15" i="7"/>
  <c r="C15" i="7"/>
  <c r="B15" i="7"/>
  <c r="A15" i="7"/>
  <c r="AN9" i="7"/>
  <c r="AM9" i="7"/>
  <c r="AL9" i="7"/>
  <c r="AK9" i="7"/>
  <c r="AJ9" i="7"/>
  <c r="AI9" i="7"/>
  <c r="AH9" i="7"/>
  <c r="AG9" i="7"/>
  <c r="AF9" i="7"/>
  <c r="AC9" i="7"/>
  <c r="AB9" i="7"/>
  <c r="AA9" i="7"/>
  <c r="Z9" i="7"/>
  <c r="Y9" i="7"/>
  <c r="X9" i="7"/>
  <c r="W9" i="7"/>
  <c r="V9" i="7"/>
  <c r="S9" i="7"/>
  <c r="P9" i="7"/>
  <c r="N9" i="7"/>
  <c r="M9" i="7"/>
  <c r="L9" i="7"/>
  <c r="K9" i="7"/>
  <c r="H9" i="7"/>
  <c r="G9" i="7"/>
  <c r="F9" i="7"/>
  <c r="E9" i="7"/>
  <c r="D9" i="7"/>
  <c r="AN8" i="7"/>
  <c r="AN19" i="8" s="1"/>
  <c r="AM8" i="7"/>
  <c r="AM19" i="8" s="1"/>
  <c r="AL8" i="7"/>
  <c r="AL19" i="8" s="1"/>
  <c r="AK8" i="7"/>
  <c r="AK19" i="8" s="1"/>
  <c r="AI8" i="7"/>
  <c r="AI19" i="8" s="1"/>
  <c r="AH8" i="7"/>
  <c r="AH19" i="8" s="1"/>
  <c r="AG8" i="7"/>
  <c r="AG19" i="8" s="1"/>
  <c r="AC8" i="7"/>
  <c r="AC19" i="8" s="1"/>
  <c r="AB8" i="7"/>
  <c r="AB19" i="8" s="1"/>
  <c r="AA8" i="7"/>
  <c r="AA19" i="8" s="1"/>
  <c r="Y8" i="7"/>
  <c r="Y19" i="8" s="1"/>
  <c r="X8" i="7"/>
  <c r="X19" i="8" s="1"/>
  <c r="W8" i="7"/>
  <c r="W19" i="8" s="1"/>
  <c r="V8" i="7"/>
  <c r="V19" i="8" s="1"/>
  <c r="S8" i="7"/>
  <c r="S19" i="8" s="1"/>
  <c r="P8" i="7"/>
  <c r="P19" i="8" s="1"/>
  <c r="N8" i="7"/>
  <c r="N19" i="8" s="1"/>
  <c r="M8" i="7"/>
  <c r="M19" i="8" s="1"/>
  <c r="L8" i="7"/>
  <c r="L19" i="8" s="1"/>
  <c r="K8" i="7"/>
  <c r="K19" i="8" s="1"/>
  <c r="H8" i="7"/>
  <c r="G8" i="7"/>
  <c r="G19" i="8" s="1"/>
  <c r="F8" i="7"/>
  <c r="F19" i="8" s="1"/>
  <c r="E8" i="7"/>
  <c r="E19" i="8" s="1"/>
  <c r="D8" i="7"/>
  <c r="D19" i="8" s="1"/>
  <c r="C8" i="7"/>
  <c r="C19" i="8" s="1"/>
  <c r="B8" i="7"/>
  <c r="B19" i="8" s="1"/>
  <c r="AN42" i="6"/>
  <c r="AM42" i="6"/>
  <c r="AL42" i="6"/>
  <c r="AK42" i="6"/>
  <c r="AJ42" i="6"/>
  <c r="AI42" i="6"/>
  <c r="AH42" i="6"/>
  <c r="AG42" i="6"/>
  <c r="AF42" i="6"/>
  <c r="AC42" i="6"/>
  <c r="AB42" i="6"/>
  <c r="AA42" i="6"/>
  <c r="Z42" i="6"/>
  <c r="Y42" i="6"/>
  <c r="X42" i="6"/>
  <c r="W42" i="6"/>
  <c r="V42" i="6"/>
  <c r="S42" i="6"/>
  <c r="P42" i="6"/>
  <c r="N42" i="6"/>
  <c r="M42" i="6"/>
  <c r="L42" i="6"/>
  <c r="K42" i="6"/>
  <c r="J42" i="6"/>
  <c r="I42" i="6"/>
  <c r="H42" i="6"/>
  <c r="G42" i="6"/>
  <c r="F42" i="6"/>
  <c r="E42" i="6"/>
  <c r="D42" i="6"/>
  <c r="C42" i="6"/>
  <c r="B42" i="6"/>
  <c r="A42" i="6"/>
  <c r="AN41" i="6"/>
  <c r="AM41" i="6"/>
  <c r="AL41" i="6"/>
  <c r="AK41" i="6"/>
  <c r="AJ41" i="6"/>
  <c r="AI41" i="6"/>
  <c r="AH41" i="6"/>
  <c r="AG41" i="6"/>
  <c r="AF41" i="6"/>
  <c r="AC41" i="6"/>
  <c r="AB41" i="6"/>
  <c r="AA41" i="6"/>
  <c r="Z41" i="6"/>
  <c r="Y41" i="6"/>
  <c r="X41" i="6"/>
  <c r="W41" i="6"/>
  <c r="V41" i="6"/>
  <c r="S41" i="6"/>
  <c r="P41" i="6"/>
  <c r="N41" i="6"/>
  <c r="M41" i="6"/>
  <c r="L41" i="6"/>
  <c r="K41" i="6"/>
  <c r="J41" i="6"/>
  <c r="I41" i="6"/>
  <c r="H41" i="6"/>
  <c r="G41" i="6"/>
  <c r="F41" i="6"/>
  <c r="E41" i="6"/>
  <c r="D41" i="6"/>
  <c r="C41" i="6"/>
  <c r="B41" i="6"/>
  <c r="A41" i="6"/>
  <c r="AN40" i="6"/>
  <c r="AM40" i="6"/>
  <c r="AL40" i="6"/>
  <c r="AK40" i="6"/>
  <c r="AJ40" i="6"/>
  <c r="AI40" i="6"/>
  <c r="AH40" i="6"/>
  <c r="AG40" i="6"/>
  <c r="AF40" i="6"/>
  <c r="AC40" i="6"/>
  <c r="AB40" i="6"/>
  <c r="AA40" i="6"/>
  <c r="Z40" i="6"/>
  <c r="Y40" i="6"/>
  <c r="X40" i="6"/>
  <c r="W40" i="6"/>
  <c r="V40" i="6"/>
  <c r="S40" i="6"/>
  <c r="P40" i="6"/>
  <c r="N40" i="6"/>
  <c r="M40" i="6"/>
  <c r="L40" i="6"/>
  <c r="K40" i="6"/>
  <c r="G40" i="6"/>
  <c r="F40" i="6"/>
  <c r="E40" i="6"/>
  <c r="D40" i="6"/>
  <c r="C40" i="6"/>
  <c r="B40" i="6"/>
  <c r="A40" i="6"/>
  <c r="AN39" i="6"/>
  <c r="AM39" i="6"/>
  <c r="AL39" i="6"/>
  <c r="AK39" i="6"/>
  <c r="AJ39" i="6"/>
  <c r="AI39" i="6"/>
  <c r="AH39" i="6"/>
  <c r="AG39" i="6"/>
  <c r="AF39" i="6"/>
  <c r="AC39" i="6"/>
  <c r="AB39" i="6"/>
  <c r="AA39" i="6"/>
  <c r="Z39" i="6"/>
  <c r="Y39" i="6"/>
  <c r="X39" i="6"/>
  <c r="W39" i="6"/>
  <c r="V39" i="6"/>
  <c r="S39" i="6"/>
  <c r="P39" i="6"/>
  <c r="N39" i="6"/>
  <c r="M39" i="6"/>
  <c r="L39" i="6"/>
  <c r="K39" i="6"/>
  <c r="G39" i="6"/>
  <c r="F39" i="6"/>
  <c r="E39" i="6"/>
  <c r="D39" i="6"/>
  <c r="C39" i="6"/>
  <c r="B39" i="6"/>
  <c r="A39" i="6"/>
  <c r="AN37" i="6"/>
  <c r="AM37" i="6"/>
  <c r="AL37" i="6"/>
  <c r="AK37" i="6"/>
  <c r="AJ37" i="6"/>
  <c r="AI37" i="6"/>
  <c r="AH37" i="6"/>
  <c r="AG37" i="6"/>
  <c r="AF37" i="6"/>
  <c r="AC37" i="6"/>
  <c r="AB37" i="6"/>
  <c r="AA37" i="6"/>
  <c r="Z37" i="6"/>
  <c r="Y37" i="6"/>
  <c r="X37" i="6"/>
  <c r="W37" i="6"/>
  <c r="V37" i="6"/>
  <c r="S37" i="6"/>
  <c r="P37" i="6"/>
  <c r="N37" i="6"/>
  <c r="M37" i="6"/>
  <c r="L37" i="6"/>
  <c r="K37" i="6"/>
  <c r="G37" i="6"/>
  <c r="F37" i="6"/>
  <c r="E37" i="6"/>
  <c r="D37" i="6"/>
  <c r="C37" i="6"/>
  <c r="B37" i="6"/>
  <c r="A37" i="6"/>
  <c r="AN36" i="6"/>
  <c r="AM36" i="6"/>
  <c r="AL36" i="6"/>
  <c r="AK36" i="6"/>
  <c r="AJ36" i="6"/>
  <c r="AI36" i="6"/>
  <c r="AH36" i="6"/>
  <c r="AG36" i="6"/>
  <c r="AF36" i="6"/>
  <c r="AC36" i="6"/>
  <c r="AB36" i="6"/>
  <c r="AA36" i="6"/>
  <c r="Z36" i="6"/>
  <c r="Y36" i="6"/>
  <c r="X36" i="6"/>
  <c r="W36" i="6"/>
  <c r="V36" i="6"/>
  <c r="S36" i="6"/>
  <c r="P36" i="6"/>
  <c r="N36" i="6"/>
  <c r="M36" i="6"/>
  <c r="L36" i="6"/>
  <c r="K36" i="6"/>
  <c r="G36" i="6"/>
  <c r="F36" i="6"/>
  <c r="E36" i="6"/>
  <c r="D36" i="6"/>
  <c r="C36" i="6"/>
  <c r="B36" i="6"/>
  <c r="A36" i="6"/>
  <c r="AN35" i="6"/>
  <c r="AM35" i="6"/>
  <c r="AL35" i="6"/>
  <c r="AK35" i="6"/>
  <c r="AJ35" i="6"/>
  <c r="AI35" i="6"/>
  <c r="AH35" i="6"/>
  <c r="AG35" i="6"/>
  <c r="AF35" i="6"/>
  <c r="AC35" i="6"/>
  <c r="AB35" i="6"/>
  <c r="AA35" i="6"/>
  <c r="Z35" i="6"/>
  <c r="Y35" i="6"/>
  <c r="X35" i="6"/>
  <c r="W35" i="6"/>
  <c r="V35" i="6"/>
  <c r="S35" i="6"/>
  <c r="P35" i="6"/>
  <c r="N35" i="6"/>
  <c r="M35" i="6"/>
  <c r="L35" i="6"/>
  <c r="K35" i="6"/>
  <c r="G35" i="6"/>
  <c r="F35" i="6"/>
  <c r="E35" i="6"/>
  <c r="D35" i="6"/>
  <c r="C35" i="6"/>
  <c r="B35" i="6"/>
  <c r="A35" i="6"/>
  <c r="AN34" i="6"/>
  <c r="AM34" i="6"/>
  <c r="AL34" i="6"/>
  <c r="AK34" i="6"/>
  <c r="AJ34" i="6"/>
  <c r="AI34" i="6"/>
  <c r="AH34" i="6"/>
  <c r="AG34" i="6"/>
  <c r="AF34" i="6"/>
  <c r="AC34" i="6"/>
  <c r="AB34" i="6"/>
  <c r="AA34" i="6"/>
  <c r="Z34" i="6"/>
  <c r="Y34" i="6"/>
  <c r="X34" i="6"/>
  <c r="W34" i="6"/>
  <c r="V34" i="6"/>
  <c r="S34" i="6"/>
  <c r="P34" i="6"/>
  <c r="N34" i="6"/>
  <c r="M34" i="6"/>
  <c r="L34" i="6"/>
  <c r="K34" i="6"/>
  <c r="G34" i="6"/>
  <c r="F34" i="6"/>
  <c r="E34" i="6"/>
  <c r="D34" i="6"/>
  <c r="C34" i="6"/>
  <c r="B34" i="6"/>
  <c r="A34" i="6"/>
  <c r="AN32" i="6"/>
  <c r="AM32" i="6"/>
  <c r="AL32" i="6"/>
  <c r="AK32" i="6"/>
  <c r="AJ32" i="6"/>
  <c r="AI32" i="6"/>
  <c r="AH32" i="6"/>
  <c r="AG32" i="6"/>
  <c r="AF32" i="6"/>
  <c r="AC32" i="6"/>
  <c r="AB32" i="6"/>
  <c r="AA32" i="6"/>
  <c r="Z32" i="6"/>
  <c r="Y32" i="6"/>
  <c r="X32" i="6"/>
  <c r="W32" i="6"/>
  <c r="V32" i="6"/>
  <c r="S32" i="6"/>
  <c r="P32" i="6"/>
  <c r="N32" i="6"/>
  <c r="M32" i="6"/>
  <c r="L32" i="6"/>
  <c r="G32" i="6"/>
  <c r="F32" i="6"/>
  <c r="E32" i="6"/>
  <c r="D32" i="6"/>
  <c r="C32" i="6"/>
  <c r="B32" i="6"/>
  <c r="A32" i="6"/>
  <c r="AN31" i="6"/>
  <c r="AN28" i="7" s="1"/>
  <c r="S31" i="6"/>
  <c r="S36" i="8" s="1"/>
  <c r="P31" i="6"/>
  <c r="P36" i="8" s="1"/>
  <c r="N31" i="6"/>
  <c r="N36" i="8" s="1"/>
  <c r="M31" i="6"/>
  <c r="M28" i="7" s="1"/>
  <c r="L31" i="6"/>
  <c r="L36" i="8" s="1"/>
  <c r="K31" i="6"/>
  <c r="K36" i="8" s="1"/>
  <c r="J31" i="6"/>
  <c r="J36" i="8" s="1"/>
  <c r="I31" i="6"/>
  <c r="I28" i="7" s="1"/>
  <c r="H31" i="6"/>
  <c r="H36" i="8" s="1"/>
  <c r="G31" i="6"/>
  <c r="G36" i="8" s="1"/>
  <c r="F31" i="6"/>
  <c r="F36" i="8" s="1"/>
  <c r="E31" i="6"/>
  <c r="E28" i="7" s="1"/>
  <c r="D31" i="6"/>
  <c r="D36" i="8" s="1"/>
  <c r="C31" i="6"/>
  <c r="C36" i="8" s="1"/>
  <c r="B31" i="6"/>
  <c r="B36" i="8" s="1"/>
  <c r="A31" i="6"/>
  <c r="A28" i="7" s="1"/>
  <c r="AN30" i="6"/>
  <c r="AN35" i="8" s="1"/>
  <c r="S30" i="6"/>
  <c r="S35" i="8" s="1"/>
  <c r="P30" i="6"/>
  <c r="P35" i="8" s="1"/>
  <c r="N30" i="6"/>
  <c r="N27" i="7" s="1"/>
  <c r="M30" i="6"/>
  <c r="M35" i="8" s="1"/>
  <c r="L30" i="6"/>
  <c r="L35" i="8" s="1"/>
  <c r="K30" i="6"/>
  <c r="K35" i="8" s="1"/>
  <c r="J30" i="6"/>
  <c r="J27" i="7" s="1"/>
  <c r="I30" i="6"/>
  <c r="I35" i="8" s="1"/>
  <c r="H30" i="6"/>
  <c r="H35" i="8" s="1"/>
  <c r="G30" i="6"/>
  <c r="G35" i="8" s="1"/>
  <c r="F30" i="6"/>
  <c r="F27" i="7" s="1"/>
  <c r="E30" i="6"/>
  <c r="E35" i="8" s="1"/>
  <c r="D30" i="6"/>
  <c r="D35" i="8" s="1"/>
  <c r="C30" i="6"/>
  <c r="C35" i="8" s="1"/>
  <c r="B30" i="6"/>
  <c r="B27" i="7" s="1"/>
  <c r="A30" i="6"/>
  <c r="A35" i="8" s="1"/>
  <c r="AN29" i="6"/>
  <c r="AN34" i="8" s="1"/>
  <c r="AM29" i="6"/>
  <c r="AM34" i="8" s="1"/>
  <c r="AL29" i="6"/>
  <c r="AL26" i="7" s="1"/>
  <c r="AI29" i="6"/>
  <c r="AI34" i="8" s="1"/>
  <c r="AH29" i="6"/>
  <c r="AH26" i="7" s="1"/>
  <c r="AC29" i="6"/>
  <c r="AC34" i="8" s="1"/>
  <c r="X29" i="6"/>
  <c r="X26" i="7" s="1"/>
  <c r="S29" i="6"/>
  <c r="S34" i="8" s="1"/>
  <c r="P29" i="6"/>
  <c r="P26" i="7" s="1"/>
  <c r="N29" i="6"/>
  <c r="N34" i="8" s="1"/>
  <c r="M29" i="6"/>
  <c r="M34" i="8" s="1"/>
  <c r="L29" i="6"/>
  <c r="L34" i="8" s="1"/>
  <c r="K29" i="6"/>
  <c r="K26" i="7" s="1"/>
  <c r="J29" i="6"/>
  <c r="J34" i="8" s="1"/>
  <c r="I29" i="6"/>
  <c r="I34" i="8" s="1"/>
  <c r="H29" i="6"/>
  <c r="H34" i="8" s="1"/>
  <c r="G29" i="6"/>
  <c r="G26" i="7" s="1"/>
  <c r="F29" i="6"/>
  <c r="F34" i="8" s="1"/>
  <c r="E29" i="6"/>
  <c r="E34" i="8" s="1"/>
  <c r="D29" i="6"/>
  <c r="D34" i="8" s="1"/>
  <c r="C29" i="6"/>
  <c r="C26" i="7" s="1"/>
  <c r="B29" i="6"/>
  <c r="B34" i="8" s="1"/>
  <c r="A29" i="6"/>
  <c r="A34" i="8" s="1"/>
  <c r="AN28" i="6"/>
  <c r="AN33" i="8" s="1"/>
  <c r="AM28" i="6"/>
  <c r="AM25" i="7" s="1"/>
  <c r="AL28" i="6"/>
  <c r="AL33" i="8" s="1"/>
  <c r="AK28" i="6"/>
  <c r="AK33" i="8" s="1"/>
  <c r="AJ28" i="6"/>
  <c r="AJ33" i="8" s="1"/>
  <c r="AI28" i="6"/>
  <c r="AI25" i="7" s="1"/>
  <c r="AH28" i="6"/>
  <c r="AH33" i="8" s="1"/>
  <c r="AG28" i="6"/>
  <c r="AG33" i="8" s="1"/>
  <c r="AF33" i="8"/>
  <c r="AC28" i="6"/>
  <c r="AC25" i="7" s="1"/>
  <c r="AB28" i="6"/>
  <c r="AB33" i="8" s="1"/>
  <c r="AA28" i="6"/>
  <c r="AA33" i="8" s="1"/>
  <c r="Z28" i="6"/>
  <c r="Z33" i="8" s="1"/>
  <c r="Y28" i="6"/>
  <c r="Y25" i="7" s="1"/>
  <c r="X28" i="6"/>
  <c r="X33" i="8" s="1"/>
  <c r="W28" i="6"/>
  <c r="W33" i="8" s="1"/>
  <c r="V28" i="6"/>
  <c r="V33" i="8" s="1"/>
  <c r="S28" i="6"/>
  <c r="S25" i="7" s="1"/>
  <c r="P28" i="6"/>
  <c r="P33" i="8" s="1"/>
  <c r="N28" i="6"/>
  <c r="N33" i="8" s="1"/>
  <c r="M28" i="6"/>
  <c r="M33" i="8" s="1"/>
  <c r="L28" i="6"/>
  <c r="L25" i="7" s="1"/>
  <c r="K28" i="6"/>
  <c r="K33" i="8" s="1"/>
  <c r="J28" i="6"/>
  <c r="J33" i="8" s="1"/>
  <c r="J22" i="8" s="1"/>
  <c r="I28" i="6"/>
  <c r="I33" i="8" s="1"/>
  <c r="I22" i="8" s="1"/>
  <c r="H28" i="6"/>
  <c r="H25" i="7" s="1"/>
  <c r="G28" i="6"/>
  <c r="G33" i="8" s="1"/>
  <c r="F28" i="6"/>
  <c r="F33" i="8" s="1"/>
  <c r="E28" i="6"/>
  <c r="E33" i="8" s="1"/>
  <c r="D28" i="6"/>
  <c r="D25" i="7" s="1"/>
  <c r="C28" i="6"/>
  <c r="C33" i="8" s="1"/>
  <c r="B28" i="6"/>
  <c r="B33" i="8" s="1"/>
  <c r="A28" i="6"/>
  <c r="A33" i="8" s="1"/>
  <c r="AN25" i="6"/>
  <c r="AM25" i="6"/>
  <c r="AL25" i="6"/>
  <c r="AK25" i="6"/>
  <c r="AJ25" i="6"/>
  <c r="AI25" i="6"/>
  <c r="AH25" i="6"/>
  <c r="AG25" i="6"/>
  <c r="AF25" i="6"/>
  <c r="AC25" i="6"/>
  <c r="AB25" i="6"/>
  <c r="AA25" i="6"/>
  <c r="Z25" i="6"/>
  <c r="Y25" i="6"/>
  <c r="X25" i="6"/>
  <c r="W25" i="6"/>
  <c r="V25" i="6"/>
  <c r="S25" i="6"/>
  <c r="P25" i="6"/>
  <c r="N25" i="6"/>
  <c r="M25" i="6"/>
  <c r="L25" i="6"/>
  <c r="K25" i="6"/>
  <c r="J25" i="6"/>
  <c r="I25" i="6"/>
  <c r="H25" i="6"/>
  <c r="G25" i="6"/>
  <c r="F25" i="6"/>
  <c r="D25" i="6"/>
  <c r="C25" i="6"/>
  <c r="B25" i="6"/>
  <c r="A25" i="6"/>
  <c r="AN19" i="6"/>
  <c r="AM19" i="6"/>
  <c r="AL19" i="6"/>
  <c r="AK19" i="6"/>
  <c r="AJ19" i="6"/>
  <c r="AI19" i="6"/>
  <c r="AH19" i="6"/>
  <c r="AG19" i="6"/>
  <c r="AF19" i="6"/>
  <c r="AC19" i="6"/>
  <c r="AB19" i="6"/>
  <c r="AA19" i="6"/>
  <c r="Z19" i="6"/>
  <c r="Y19" i="6"/>
  <c r="X19" i="6"/>
  <c r="W19" i="6"/>
  <c r="V19" i="6"/>
  <c r="S19" i="6"/>
  <c r="P19" i="6"/>
  <c r="N19" i="6"/>
  <c r="M19" i="6"/>
  <c r="L19" i="6"/>
  <c r="K19" i="6"/>
  <c r="J19" i="6"/>
  <c r="I19" i="6"/>
  <c r="H19" i="6"/>
  <c r="G19" i="6"/>
  <c r="F19" i="6"/>
  <c r="D19" i="6"/>
  <c r="C19" i="6"/>
  <c r="B19" i="6"/>
  <c r="A19" i="6"/>
  <c r="H18" i="6"/>
  <c r="F18" i="6"/>
  <c r="AN17" i="6"/>
  <c r="AM17" i="6"/>
  <c r="AL17" i="6"/>
  <c r="AK17" i="6"/>
  <c r="AJ17" i="6"/>
  <c r="AI17" i="6"/>
  <c r="AH17" i="6"/>
  <c r="AG17" i="6"/>
  <c r="AF17" i="6"/>
  <c r="AC17" i="6"/>
  <c r="AB17" i="6"/>
  <c r="AA17" i="6"/>
  <c r="Z17" i="6"/>
  <c r="Y17" i="6"/>
  <c r="X17" i="6"/>
  <c r="W17" i="6"/>
  <c r="V17" i="6"/>
  <c r="S17" i="6"/>
  <c r="P17" i="6"/>
  <c r="N17" i="6"/>
  <c r="M17" i="6"/>
  <c r="L17" i="6"/>
  <c r="K17" i="6"/>
  <c r="J17" i="6"/>
  <c r="I17" i="6"/>
  <c r="H17" i="6"/>
  <c r="G17" i="6"/>
  <c r="F17" i="6"/>
  <c r="E17" i="6"/>
  <c r="D17" i="6"/>
  <c r="C17" i="6"/>
  <c r="B17" i="6"/>
  <c r="A17" i="6"/>
  <c r="C9" i="7"/>
  <c r="B9" i="7"/>
  <c r="AN9" i="6"/>
  <c r="AM9" i="6"/>
  <c r="AL9" i="6"/>
  <c r="AK9" i="6"/>
  <c r="AJ9" i="6"/>
  <c r="AI9" i="6"/>
  <c r="AH9" i="6"/>
  <c r="AG9" i="6"/>
  <c r="AF9" i="6"/>
  <c r="AC9" i="6"/>
  <c r="AB9" i="6"/>
  <c r="AA9" i="6"/>
  <c r="Z9" i="6"/>
  <c r="Y9" i="6"/>
  <c r="X9" i="6"/>
  <c r="W9" i="6"/>
  <c r="V9" i="6"/>
  <c r="S9" i="6"/>
  <c r="P9" i="6"/>
  <c r="N9" i="6"/>
  <c r="M9" i="6"/>
  <c r="L9" i="6"/>
  <c r="K9" i="6"/>
  <c r="G9" i="6"/>
  <c r="F9" i="6"/>
  <c r="D9" i="6"/>
  <c r="C9" i="6"/>
  <c r="B9" i="6"/>
  <c r="A9" i="6"/>
  <c r="AN8" i="6"/>
  <c r="AM8" i="6"/>
  <c r="AL8" i="6"/>
  <c r="AK8" i="6"/>
  <c r="AJ8" i="6"/>
  <c r="AI8" i="6"/>
  <c r="AH8" i="6"/>
  <c r="AG8" i="6"/>
  <c r="AF8" i="6"/>
  <c r="AC8" i="6"/>
  <c r="AB8" i="6"/>
  <c r="AA8" i="6"/>
  <c r="Z8" i="6"/>
  <c r="Y8" i="6"/>
  <c r="X8" i="6"/>
  <c r="W8" i="6"/>
  <c r="V8" i="6"/>
  <c r="S8" i="6"/>
  <c r="P8" i="6"/>
  <c r="N8" i="6"/>
  <c r="M8" i="6"/>
  <c r="L8" i="6"/>
  <c r="K8" i="6"/>
  <c r="G8" i="6"/>
  <c r="F8" i="6"/>
  <c r="D8" i="6"/>
  <c r="C8" i="6"/>
  <c r="B8" i="6"/>
  <c r="A8" i="6"/>
  <c r="AN7" i="6"/>
  <c r="AM7" i="6"/>
  <c r="AL7" i="6"/>
  <c r="AK7" i="6"/>
  <c r="AJ7" i="6"/>
  <c r="AI7" i="6"/>
  <c r="AH7" i="6"/>
  <c r="AG7" i="6"/>
  <c r="AF7" i="6"/>
  <c r="AC7" i="6"/>
  <c r="AB7" i="6"/>
  <c r="AA7" i="6"/>
  <c r="Z7" i="6"/>
  <c r="Y7" i="6"/>
  <c r="X7" i="6"/>
  <c r="W7" i="6"/>
  <c r="V7" i="6"/>
  <c r="S7" i="6"/>
  <c r="P7" i="6"/>
  <c r="N7" i="6"/>
  <c r="M7" i="6"/>
  <c r="L7" i="6"/>
  <c r="K7" i="6"/>
  <c r="G7" i="6"/>
  <c r="F7" i="6"/>
  <c r="D7" i="6"/>
  <c r="C7" i="6"/>
  <c r="B7" i="6"/>
  <c r="A7" i="6"/>
  <c r="AN6" i="6"/>
  <c r="AM6" i="6"/>
  <c r="AL6" i="6"/>
  <c r="AK6" i="6"/>
  <c r="AJ6" i="6"/>
  <c r="AI6" i="6"/>
  <c r="AH6" i="6"/>
  <c r="AG6" i="6"/>
  <c r="AF6" i="6"/>
  <c r="AC6" i="6"/>
  <c r="AB6" i="6"/>
  <c r="AA6" i="6"/>
  <c r="Z6" i="6"/>
  <c r="Y6" i="6"/>
  <c r="X6" i="6"/>
  <c r="W6" i="6"/>
  <c r="V6" i="6"/>
  <c r="S6" i="6"/>
  <c r="P6" i="6"/>
  <c r="N6" i="6"/>
  <c r="M6" i="6"/>
  <c r="L6" i="6"/>
  <c r="K6" i="6"/>
  <c r="G6" i="6"/>
  <c r="F6" i="6"/>
  <c r="D6" i="6"/>
  <c r="C6" i="6"/>
  <c r="B6" i="6"/>
  <c r="A6" i="6"/>
  <c r="AN110" i="5"/>
  <c r="AM110" i="5"/>
  <c r="AM106" i="1" s="1"/>
  <c r="AL110" i="5"/>
  <c r="AL106" i="1" s="1"/>
  <c r="AK110" i="5"/>
  <c r="AJ110" i="5"/>
  <c r="AI110" i="5"/>
  <c r="AI106" i="1" s="1"/>
  <c r="AH110" i="5"/>
  <c r="AH106" i="1" s="1"/>
  <c r="AG110" i="5"/>
  <c r="AG106" i="1" s="1"/>
  <c r="AF110" i="5"/>
  <c r="AC110" i="5"/>
  <c r="AC106" i="1" s="1"/>
  <c r="AB110" i="5"/>
  <c r="AB106" i="1" s="1"/>
  <c r="AA110" i="5"/>
  <c r="AA106" i="1" s="1"/>
  <c r="Z110" i="5"/>
  <c r="Y110" i="5"/>
  <c r="Y106" i="1" s="1"/>
  <c r="X110" i="5"/>
  <c r="X106" i="1" s="1"/>
  <c r="W110" i="5"/>
  <c r="W106" i="1" s="1"/>
  <c r="V110" i="5"/>
  <c r="S110" i="5"/>
  <c r="S106" i="1" s="1"/>
  <c r="P110" i="5"/>
  <c r="P106" i="1" s="1"/>
  <c r="N110" i="5"/>
  <c r="N106" i="1" s="1"/>
  <c r="M110" i="5"/>
  <c r="L110" i="5"/>
  <c r="L106" i="1" s="1"/>
  <c r="K110" i="5"/>
  <c r="K106" i="1" s="1"/>
  <c r="G110" i="5"/>
  <c r="G106" i="1" s="1"/>
  <c r="F110" i="5"/>
  <c r="E110" i="5"/>
  <c r="E106" i="1" s="1"/>
  <c r="D110" i="5"/>
  <c r="D106" i="1" s="1"/>
  <c r="C110" i="5"/>
  <c r="C106" i="1" s="1"/>
  <c r="B110" i="5"/>
  <c r="A110" i="5"/>
  <c r="A106" i="1" s="1"/>
  <c r="AN109" i="5"/>
  <c r="AN105" i="1" s="1"/>
  <c r="AM109" i="5"/>
  <c r="AM105" i="1" s="1"/>
  <c r="AL109" i="5"/>
  <c r="AK109" i="5"/>
  <c r="AK105" i="1" s="1"/>
  <c r="AJ109" i="5"/>
  <c r="AJ105" i="1" s="1"/>
  <c r="AI109" i="5"/>
  <c r="AI105" i="1" s="1"/>
  <c r="AH109" i="5"/>
  <c r="AG109" i="5"/>
  <c r="AG105" i="1" s="1"/>
  <c r="AF109" i="5"/>
  <c r="AF105" i="1" s="1"/>
  <c r="AC109" i="5"/>
  <c r="AC105" i="1" s="1"/>
  <c r="AB109" i="5"/>
  <c r="AA109" i="5"/>
  <c r="AA105" i="1" s="1"/>
  <c r="Z109" i="5"/>
  <c r="Z105" i="1" s="1"/>
  <c r="Y109" i="5"/>
  <c r="Y105" i="1" s="1"/>
  <c r="X109" i="5"/>
  <c r="W109" i="5"/>
  <c r="W105" i="1" s="1"/>
  <c r="V109" i="5"/>
  <c r="V105" i="1" s="1"/>
  <c r="S109" i="5"/>
  <c r="P109" i="5"/>
  <c r="N109" i="5"/>
  <c r="N105" i="1" s="1"/>
  <c r="M109" i="5"/>
  <c r="L109" i="5"/>
  <c r="L105" i="1" s="1"/>
  <c r="K109" i="5"/>
  <c r="G109" i="5"/>
  <c r="G105" i="1" s="1"/>
  <c r="F109" i="5"/>
  <c r="F105" i="1" s="1"/>
  <c r="E109" i="5"/>
  <c r="D109" i="5"/>
  <c r="C109" i="5"/>
  <c r="C105" i="1" s="1"/>
  <c r="B109" i="5"/>
  <c r="B105" i="1" s="1"/>
  <c r="A109" i="5"/>
  <c r="A105" i="1" s="1"/>
  <c r="AN108" i="5"/>
  <c r="AM108" i="5"/>
  <c r="AM104" i="1" s="1"/>
  <c r="AL108" i="5"/>
  <c r="AL104" i="1" s="1"/>
  <c r="AK108" i="5"/>
  <c r="AK104" i="1" s="1"/>
  <c r="AJ108" i="5"/>
  <c r="AI108" i="5"/>
  <c r="AI104" i="1" s="1"/>
  <c r="AH108" i="5"/>
  <c r="AH104" i="1" s="1"/>
  <c r="AG108" i="5"/>
  <c r="AG104" i="1" s="1"/>
  <c r="AF108" i="5"/>
  <c r="AC108" i="5"/>
  <c r="AC104" i="1" s="1"/>
  <c r="AB108" i="5"/>
  <c r="AB104" i="1" s="1"/>
  <c r="AA108" i="5"/>
  <c r="AA104" i="1" s="1"/>
  <c r="Z108" i="5"/>
  <c r="Y108" i="5"/>
  <c r="Y104" i="1" s="1"/>
  <c r="X108" i="5"/>
  <c r="X104" i="1" s="1"/>
  <c r="W108" i="5"/>
  <c r="W104" i="1" s="1"/>
  <c r="V108" i="5"/>
  <c r="S108" i="5"/>
  <c r="S104" i="1" s="1"/>
  <c r="P108" i="5"/>
  <c r="P104" i="1" s="1"/>
  <c r="N108" i="5"/>
  <c r="N104" i="1" s="1"/>
  <c r="M108" i="5"/>
  <c r="L108" i="5"/>
  <c r="L104" i="1" s="1"/>
  <c r="K108" i="5"/>
  <c r="K104" i="1" s="1"/>
  <c r="G108" i="5"/>
  <c r="G104" i="1" s="1"/>
  <c r="F108" i="5"/>
  <c r="E108" i="5"/>
  <c r="E104" i="1" s="1"/>
  <c r="D108" i="5"/>
  <c r="D104" i="1" s="1"/>
  <c r="C108" i="5"/>
  <c r="C104" i="1" s="1"/>
  <c r="B108" i="5"/>
  <c r="A108" i="5"/>
  <c r="A104" i="1" s="1"/>
  <c r="J107" i="5"/>
  <c r="J103" i="1" s="1"/>
  <c r="I107" i="5"/>
  <c r="I103" i="1" s="1"/>
  <c r="AN106" i="5"/>
  <c r="AM106" i="5"/>
  <c r="AM102" i="1" s="1"/>
  <c r="AL106" i="5"/>
  <c r="AL102" i="1" s="1"/>
  <c r="AK106" i="5"/>
  <c r="AJ106" i="5"/>
  <c r="AI106" i="5"/>
  <c r="AI102" i="1" s="1"/>
  <c r="AH106" i="5"/>
  <c r="AH102" i="1" s="1"/>
  <c r="AG106" i="5"/>
  <c r="AG102" i="1" s="1"/>
  <c r="AF106" i="5"/>
  <c r="AC106" i="5"/>
  <c r="AC102" i="1" s="1"/>
  <c r="AB106" i="5"/>
  <c r="AB102" i="1" s="1"/>
  <c r="AA106" i="5"/>
  <c r="AA102" i="1" s="1"/>
  <c r="Z106" i="5"/>
  <c r="Y106" i="5"/>
  <c r="Y102" i="1" s="1"/>
  <c r="X106" i="5"/>
  <c r="X102" i="1" s="1"/>
  <c r="W106" i="5"/>
  <c r="W102" i="1" s="1"/>
  <c r="V106" i="5"/>
  <c r="S106" i="5"/>
  <c r="S102" i="1" s="1"/>
  <c r="P106" i="5"/>
  <c r="P102" i="1" s="1"/>
  <c r="N106" i="5"/>
  <c r="N102" i="1" s="1"/>
  <c r="M106" i="5"/>
  <c r="L106" i="5"/>
  <c r="L102" i="1" s="1"/>
  <c r="K106" i="5"/>
  <c r="K102" i="1" s="1"/>
  <c r="G106" i="5"/>
  <c r="G102" i="1" s="1"/>
  <c r="F106" i="5"/>
  <c r="E106" i="5"/>
  <c r="E102" i="1" s="1"/>
  <c r="D106" i="5"/>
  <c r="D102" i="1" s="1"/>
  <c r="C106" i="5"/>
  <c r="C102" i="1" s="1"/>
  <c r="B106" i="5"/>
  <c r="A106" i="5"/>
  <c r="A102" i="1" s="1"/>
  <c r="AN105" i="5"/>
  <c r="AN101" i="1" s="1"/>
  <c r="AM105" i="5"/>
  <c r="AM101" i="1" s="1"/>
  <c r="AL105" i="5"/>
  <c r="AK105" i="5"/>
  <c r="AK101" i="1" s="1"/>
  <c r="AJ105" i="5"/>
  <c r="AJ101" i="1" s="1"/>
  <c r="AI105" i="5"/>
  <c r="AI101" i="1" s="1"/>
  <c r="AH105" i="5"/>
  <c r="AG105" i="5"/>
  <c r="AG101" i="1" s="1"/>
  <c r="AF105" i="5"/>
  <c r="AF101" i="1" s="1"/>
  <c r="AC105" i="5"/>
  <c r="AB105" i="5"/>
  <c r="AA105" i="5"/>
  <c r="AA101" i="1" s="1"/>
  <c r="Z105" i="5"/>
  <c r="Z101" i="1" s="1"/>
  <c r="Y105" i="5"/>
  <c r="Y101" i="1" s="1"/>
  <c r="X105" i="5"/>
  <c r="W105" i="5"/>
  <c r="W101" i="1" s="1"/>
  <c r="V105" i="5"/>
  <c r="V101" i="1" s="1"/>
  <c r="S105" i="5"/>
  <c r="S101" i="1" s="1"/>
  <c r="P105" i="5"/>
  <c r="N105" i="5"/>
  <c r="N101" i="1" s="1"/>
  <c r="M105" i="5"/>
  <c r="L105" i="5"/>
  <c r="L101" i="1" s="1"/>
  <c r="K105" i="5"/>
  <c r="G105" i="5"/>
  <c r="G101" i="1" s="1"/>
  <c r="F105" i="5"/>
  <c r="F101" i="1" s="1"/>
  <c r="E105" i="5"/>
  <c r="E101" i="1" s="1"/>
  <c r="D105" i="5"/>
  <c r="C105" i="5"/>
  <c r="C101" i="1" s="1"/>
  <c r="B105" i="5"/>
  <c r="B101" i="1" s="1"/>
  <c r="A105" i="5"/>
  <c r="J104" i="5"/>
  <c r="I104" i="5"/>
  <c r="I100" i="1" s="1"/>
  <c r="H104" i="5"/>
  <c r="G104" i="5"/>
  <c r="G100" i="1" s="1"/>
  <c r="F104" i="5"/>
  <c r="E104" i="5"/>
  <c r="E100" i="1" s="1"/>
  <c r="D104" i="5"/>
  <c r="D100" i="1" s="1"/>
  <c r="C104" i="5"/>
  <c r="C100" i="1" s="1"/>
  <c r="B104" i="5"/>
  <c r="A104" i="5"/>
  <c r="A100" i="1" s="1"/>
  <c r="AN102" i="5"/>
  <c r="AM102" i="5"/>
  <c r="AL102" i="5"/>
  <c r="AK102" i="5"/>
  <c r="AJ102" i="5"/>
  <c r="AI102" i="5"/>
  <c r="AH102" i="5"/>
  <c r="AG102" i="5"/>
  <c r="AF102" i="5"/>
  <c r="AC102" i="5"/>
  <c r="AB102" i="5"/>
  <c r="AA102" i="5"/>
  <c r="Z102" i="5"/>
  <c r="Y102" i="5"/>
  <c r="X102" i="5"/>
  <c r="W102" i="5"/>
  <c r="V102" i="5"/>
  <c r="S102" i="5"/>
  <c r="P102" i="5"/>
  <c r="N102" i="5"/>
  <c r="M102" i="5"/>
  <c r="L102" i="5"/>
  <c r="K102" i="5"/>
  <c r="G102" i="5"/>
  <c r="F102" i="5"/>
  <c r="E102" i="5"/>
  <c r="D102" i="5"/>
  <c r="C102" i="5"/>
  <c r="B102" i="5"/>
  <c r="A102" i="5"/>
  <c r="AN101" i="5"/>
  <c r="AM101" i="5"/>
  <c r="AL101" i="5"/>
  <c r="AK101" i="5"/>
  <c r="AJ101" i="5"/>
  <c r="AI101" i="5"/>
  <c r="AH101" i="5"/>
  <c r="AG101" i="5"/>
  <c r="AF101" i="5"/>
  <c r="AC101" i="5"/>
  <c r="AB101" i="5"/>
  <c r="AA101" i="5"/>
  <c r="Z101" i="5"/>
  <c r="Y101" i="5"/>
  <c r="X101" i="5"/>
  <c r="W101" i="5"/>
  <c r="V101" i="5"/>
  <c r="S101" i="5"/>
  <c r="P101" i="5"/>
  <c r="N101" i="5"/>
  <c r="M101" i="5"/>
  <c r="L101" i="5"/>
  <c r="K101" i="5"/>
  <c r="G101" i="5"/>
  <c r="F101" i="5"/>
  <c r="E101" i="5"/>
  <c r="D101" i="5"/>
  <c r="C101" i="5"/>
  <c r="B101" i="5"/>
  <c r="A101" i="5"/>
  <c r="AN100" i="5"/>
  <c r="AM100" i="5"/>
  <c r="AL100" i="5"/>
  <c r="AK100" i="5"/>
  <c r="AJ100" i="5"/>
  <c r="AI100" i="5"/>
  <c r="AH100" i="5"/>
  <c r="AG100" i="5"/>
  <c r="AF100" i="5"/>
  <c r="AC100" i="5"/>
  <c r="AB100" i="5"/>
  <c r="AA100" i="5"/>
  <c r="Z100" i="5"/>
  <c r="Y100" i="5"/>
  <c r="X100" i="5"/>
  <c r="W100" i="5"/>
  <c r="V100" i="5"/>
  <c r="S100" i="5"/>
  <c r="P100" i="5"/>
  <c r="N100" i="5"/>
  <c r="M100" i="5"/>
  <c r="L100" i="5"/>
  <c r="K100" i="5"/>
  <c r="G100" i="5"/>
  <c r="F100" i="5"/>
  <c r="E100" i="5"/>
  <c r="D100" i="5"/>
  <c r="C100" i="5"/>
  <c r="B100" i="5"/>
  <c r="A100" i="5"/>
  <c r="AN99" i="5"/>
  <c r="AM99" i="5"/>
  <c r="AL99" i="5"/>
  <c r="AK99" i="5"/>
  <c r="AJ99" i="5"/>
  <c r="AI99" i="5"/>
  <c r="AH99" i="5"/>
  <c r="AG99" i="5"/>
  <c r="AF99" i="5"/>
  <c r="AC99" i="5"/>
  <c r="AB99" i="5"/>
  <c r="AA99" i="5"/>
  <c r="Z99" i="5"/>
  <c r="Y99" i="5"/>
  <c r="X99" i="5"/>
  <c r="W99" i="5"/>
  <c r="V99" i="5"/>
  <c r="S99" i="5"/>
  <c r="P99" i="5"/>
  <c r="N99" i="5"/>
  <c r="M99" i="5"/>
  <c r="L99" i="5"/>
  <c r="K99" i="5"/>
  <c r="G99" i="5"/>
  <c r="F99" i="5"/>
  <c r="E99" i="5"/>
  <c r="D99" i="5"/>
  <c r="C99" i="5"/>
  <c r="B99" i="5"/>
  <c r="A99" i="5"/>
  <c r="AN98" i="5"/>
  <c r="AM98" i="5"/>
  <c r="AL98" i="5"/>
  <c r="AK98" i="5"/>
  <c r="AJ98" i="5"/>
  <c r="AI98" i="5"/>
  <c r="AH98" i="5"/>
  <c r="AG98" i="5"/>
  <c r="AF98" i="5"/>
  <c r="AC98" i="5"/>
  <c r="AB98" i="5"/>
  <c r="AA98" i="5"/>
  <c r="Z98" i="5"/>
  <c r="Y98" i="5"/>
  <c r="X98" i="5"/>
  <c r="W98" i="5"/>
  <c r="V98" i="5"/>
  <c r="S98" i="5"/>
  <c r="P98" i="5"/>
  <c r="N98" i="5"/>
  <c r="M98" i="5"/>
  <c r="L98" i="5"/>
  <c r="K98" i="5"/>
  <c r="J98" i="5"/>
  <c r="I98" i="5"/>
  <c r="G98" i="5"/>
  <c r="F98" i="5"/>
  <c r="E98" i="5"/>
  <c r="D98" i="5"/>
  <c r="C98" i="5"/>
  <c r="B98" i="5"/>
  <c r="A98" i="5"/>
  <c r="AN95" i="5"/>
  <c r="S95" i="5"/>
  <c r="P95" i="5"/>
  <c r="N95" i="5"/>
  <c r="M95" i="5"/>
  <c r="L95" i="5"/>
  <c r="K95" i="5"/>
  <c r="H95" i="5"/>
  <c r="G95" i="5"/>
  <c r="F95" i="5"/>
  <c r="E95" i="5"/>
  <c r="D95" i="5"/>
  <c r="C95" i="5"/>
  <c r="B95" i="5"/>
  <c r="A95" i="5"/>
  <c r="AN94" i="5"/>
  <c r="AM94" i="5"/>
  <c r="AL94" i="5"/>
  <c r="AI94" i="5"/>
  <c r="AH94" i="5"/>
  <c r="AC94" i="5"/>
  <c r="X94" i="5"/>
  <c r="S94" i="5"/>
  <c r="P94" i="5"/>
  <c r="N94" i="5"/>
  <c r="M94" i="5"/>
  <c r="L94" i="5"/>
  <c r="K94" i="5"/>
  <c r="H94" i="5"/>
  <c r="G94" i="5"/>
  <c r="F94" i="5"/>
  <c r="E94" i="5"/>
  <c r="D94" i="5"/>
  <c r="C94" i="5"/>
  <c r="B94" i="5"/>
  <c r="A94" i="5"/>
  <c r="AN93" i="5"/>
  <c r="AM93" i="5"/>
  <c r="AL93" i="5"/>
  <c r="AK93" i="5"/>
  <c r="AJ93" i="5"/>
  <c r="AI93" i="5"/>
  <c r="AH93" i="5"/>
  <c r="AG93" i="5"/>
  <c r="AF93" i="5"/>
  <c r="AC93" i="5"/>
  <c r="AB93" i="5"/>
  <c r="AA93" i="5"/>
  <c r="Z93" i="5"/>
  <c r="Y93" i="5"/>
  <c r="X93" i="5"/>
  <c r="W93" i="5"/>
  <c r="V93" i="5"/>
  <c r="S93" i="5"/>
  <c r="P93" i="5"/>
  <c r="N93" i="5"/>
  <c r="M93" i="5"/>
  <c r="L93" i="5"/>
  <c r="K93" i="5"/>
  <c r="J93" i="5"/>
  <c r="I93" i="5"/>
  <c r="H93" i="5"/>
  <c r="G93" i="5"/>
  <c r="F93" i="5"/>
  <c r="E93" i="5"/>
  <c r="D93" i="5"/>
  <c r="C93" i="5"/>
  <c r="B93" i="5"/>
  <c r="A93" i="5"/>
  <c r="AM92" i="5"/>
  <c r="AL92" i="5"/>
  <c r="AK92" i="5"/>
  <c r="AJ92" i="5"/>
  <c r="AI92" i="5"/>
  <c r="AH92" i="5"/>
  <c r="AG92" i="5"/>
  <c r="AF92" i="5"/>
  <c r="AC92" i="5"/>
  <c r="AB92" i="5"/>
  <c r="AA92" i="5"/>
  <c r="Z92" i="5"/>
  <c r="Y92" i="5"/>
  <c r="X92" i="5"/>
  <c r="W92" i="5"/>
  <c r="V92" i="5"/>
  <c r="S92" i="5"/>
  <c r="P92" i="5"/>
  <c r="N92" i="5"/>
  <c r="M92" i="5"/>
  <c r="L92" i="5"/>
  <c r="K92" i="5"/>
  <c r="J92" i="5"/>
  <c r="I92" i="5"/>
  <c r="H92" i="5"/>
  <c r="G92" i="5"/>
  <c r="F92" i="5"/>
  <c r="E92" i="5"/>
  <c r="D92" i="5"/>
  <c r="C92" i="5"/>
  <c r="B92" i="5"/>
  <c r="A92" i="5"/>
  <c r="J88" i="5"/>
  <c r="I88" i="5"/>
  <c r="H88" i="5"/>
  <c r="AN87" i="5"/>
  <c r="AM87" i="5"/>
  <c r="AL87" i="5"/>
  <c r="AK87" i="5"/>
  <c r="AJ87" i="5"/>
  <c r="AI87" i="5"/>
  <c r="AH87" i="5"/>
  <c r="AG87" i="5"/>
  <c r="AF87" i="5"/>
  <c r="AC87" i="5"/>
  <c r="AB87" i="5"/>
  <c r="AA87" i="5"/>
  <c r="Z87" i="5"/>
  <c r="Y87" i="5"/>
  <c r="X87" i="5"/>
  <c r="W87" i="5"/>
  <c r="V87" i="5"/>
  <c r="S87" i="5"/>
  <c r="P87" i="5"/>
  <c r="N87" i="5"/>
  <c r="M87" i="5"/>
  <c r="L87" i="5"/>
  <c r="K87" i="5"/>
  <c r="J87" i="5"/>
  <c r="I87" i="5"/>
  <c r="H87" i="5"/>
  <c r="J85" i="5"/>
  <c r="I85" i="5"/>
  <c r="H85" i="5"/>
  <c r="J84" i="5"/>
  <c r="I84" i="5"/>
  <c r="H84" i="5"/>
  <c r="J83" i="5"/>
  <c r="I83" i="5"/>
  <c r="H83" i="5"/>
  <c r="AN82" i="5"/>
  <c r="AM82" i="5"/>
  <c r="AL82" i="5"/>
  <c r="AK82" i="5"/>
  <c r="AJ82" i="5"/>
  <c r="AI82" i="5"/>
  <c r="AH82" i="5"/>
  <c r="AG82" i="5"/>
  <c r="AF82" i="5"/>
  <c r="AC82" i="5"/>
  <c r="AB82" i="5"/>
  <c r="AA82" i="5"/>
  <c r="Z82" i="5"/>
  <c r="Y82" i="5"/>
  <c r="X82" i="5"/>
  <c r="W82" i="5"/>
  <c r="V82" i="5"/>
  <c r="S82" i="5"/>
  <c r="P82" i="5"/>
  <c r="N82" i="5"/>
  <c r="M82" i="5"/>
  <c r="L82" i="5"/>
  <c r="K82" i="5"/>
  <c r="H82" i="5"/>
  <c r="G82" i="5"/>
  <c r="F82" i="5"/>
  <c r="E82" i="5"/>
  <c r="D82" i="5"/>
  <c r="C82" i="5"/>
  <c r="B82" i="5"/>
  <c r="A82" i="5"/>
  <c r="AN81" i="5"/>
  <c r="AM81" i="5"/>
  <c r="AL81" i="5"/>
  <c r="AK81" i="5"/>
  <c r="AJ81" i="5"/>
  <c r="AI81" i="5"/>
  <c r="AH81" i="5"/>
  <c r="AG81" i="5"/>
  <c r="AF81" i="5"/>
  <c r="AC81" i="5"/>
  <c r="AB81" i="5"/>
  <c r="AA81" i="5"/>
  <c r="Z81" i="5"/>
  <c r="Y81" i="5"/>
  <c r="X81" i="5"/>
  <c r="W81" i="5"/>
  <c r="V81" i="5"/>
  <c r="S81" i="5"/>
  <c r="P81" i="5"/>
  <c r="N81" i="5"/>
  <c r="M81" i="5"/>
  <c r="L81" i="5"/>
  <c r="K81" i="5"/>
  <c r="G81" i="5"/>
  <c r="F81" i="5"/>
  <c r="E81" i="5"/>
  <c r="D81" i="5"/>
  <c r="C81" i="5"/>
  <c r="B81" i="5"/>
  <c r="A81" i="5"/>
  <c r="AN80" i="5"/>
  <c r="AM80" i="5"/>
  <c r="AL80" i="5"/>
  <c r="AK80" i="5"/>
  <c r="AJ80" i="5"/>
  <c r="AI80" i="5"/>
  <c r="AH80" i="5"/>
  <c r="AG80" i="5"/>
  <c r="AF80" i="5"/>
  <c r="AC80" i="5"/>
  <c r="AB80" i="5"/>
  <c r="AA80" i="5"/>
  <c r="Z80" i="5"/>
  <c r="Y80" i="5"/>
  <c r="X80" i="5"/>
  <c r="W80" i="5"/>
  <c r="V80" i="5"/>
  <c r="S80" i="5"/>
  <c r="P80" i="5"/>
  <c r="N80" i="5"/>
  <c r="M80" i="5"/>
  <c r="L80" i="5"/>
  <c r="K80" i="5"/>
  <c r="G80" i="5"/>
  <c r="F80" i="5"/>
  <c r="E80" i="5"/>
  <c r="D80" i="5"/>
  <c r="C80" i="5"/>
  <c r="B80" i="5"/>
  <c r="A80" i="5"/>
  <c r="AN79" i="5"/>
  <c r="AM79" i="5"/>
  <c r="AL79" i="5"/>
  <c r="AK79" i="5"/>
  <c r="AJ79" i="5"/>
  <c r="AI79" i="5"/>
  <c r="AH79" i="5"/>
  <c r="AG79" i="5"/>
  <c r="AF79" i="5"/>
  <c r="AC79" i="5"/>
  <c r="AB79" i="5"/>
  <c r="AA79" i="5"/>
  <c r="Z79" i="5"/>
  <c r="Y79" i="5"/>
  <c r="X79" i="5"/>
  <c r="W79" i="5"/>
  <c r="V79" i="5"/>
  <c r="S79" i="5"/>
  <c r="P79" i="5"/>
  <c r="N79" i="5"/>
  <c r="M79" i="5"/>
  <c r="L79" i="5"/>
  <c r="K79" i="5"/>
  <c r="G79" i="5"/>
  <c r="F79" i="5"/>
  <c r="E79" i="5"/>
  <c r="D79" i="5"/>
  <c r="C79" i="5"/>
  <c r="B79" i="5"/>
  <c r="A79" i="5"/>
  <c r="AN78" i="5"/>
  <c r="AM78" i="5"/>
  <c r="AL78" i="5"/>
  <c r="AK78" i="5"/>
  <c r="AJ78" i="5"/>
  <c r="AI78" i="5"/>
  <c r="AH78" i="5"/>
  <c r="AG78" i="5"/>
  <c r="AF78" i="5"/>
  <c r="AC78" i="5"/>
  <c r="AB78" i="5"/>
  <c r="AA78" i="5"/>
  <c r="Z78" i="5"/>
  <c r="Y78" i="5"/>
  <c r="X78" i="5"/>
  <c r="W78" i="5"/>
  <c r="V78" i="5"/>
  <c r="S78" i="5"/>
  <c r="P78" i="5"/>
  <c r="N78" i="5"/>
  <c r="M78" i="5"/>
  <c r="L78" i="5"/>
  <c r="K78" i="5"/>
  <c r="G78" i="5"/>
  <c r="F78" i="5"/>
  <c r="E78" i="5"/>
  <c r="D78" i="5"/>
  <c r="C78" i="5"/>
  <c r="B78" i="5"/>
  <c r="A78" i="5"/>
  <c r="AN77" i="5"/>
  <c r="AM77" i="5"/>
  <c r="AL77" i="5"/>
  <c r="AK77" i="5"/>
  <c r="AJ77" i="5"/>
  <c r="AI77" i="5"/>
  <c r="AH77" i="5"/>
  <c r="AG77" i="5"/>
  <c r="AF77" i="5"/>
  <c r="AC77" i="5"/>
  <c r="AB77" i="5"/>
  <c r="AA77" i="5"/>
  <c r="Z77" i="5"/>
  <c r="Y77" i="5"/>
  <c r="X77" i="5"/>
  <c r="W77" i="5"/>
  <c r="V77" i="5"/>
  <c r="S77" i="5"/>
  <c r="P77" i="5"/>
  <c r="N77" i="5"/>
  <c r="M77" i="5"/>
  <c r="L77" i="5"/>
  <c r="K77" i="5"/>
  <c r="G77" i="5"/>
  <c r="F77" i="5"/>
  <c r="E77" i="5"/>
  <c r="D77" i="5"/>
  <c r="C77" i="5"/>
  <c r="B77" i="5"/>
  <c r="A77" i="5"/>
  <c r="AN76" i="5"/>
  <c r="AM76" i="5"/>
  <c r="AL76" i="5"/>
  <c r="AK76" i="5"/>
  <c r="AJ76" i="5"/>
  <c r="AI76" i="5"/>
  <c r="AH76" i="5"/>
  <c r="AG76" i="5"/>
  <c r="AF76" i="5"/>
  <c r="AC76" i="5"/>
  <c r="AB76" i="5"/>
  <c r="AA76" i="5"/>
  <c r="Z76" i="5"/>
  <c r="Y76" i="5"/>
  <c r="X76" i="5"/>
  <c r="W76" i="5"/>
  <c r="V76" i="5"/>
  <c r="S76" i="5"/>
  <c r="P76" i="5"/>
  <c r="N76" i="5"/>
  <c r="M76" i="5"/>
  <c r="L76" i="5"/>
  <c r="K76" i="5"/>
  <c r="G76" i="5"/>
  <c r="F76" i="5"/>
  <c r="E76" i="5"/>
  <c r="D76" i="5"/>
  <c r="C76" i="5"/>
  <c r="B76" i="5"/>
  <c r="AN75" i="5"/>
  <c r="AM75" i="5"/>
  <c r="AL75" i="5"/>
  <c r="AK75" i="5"/>
  <c r="AJ75" i="5"/>
  <c r="AI75" i="5"/>
  <c r="AH75" i="5"/>
  <c r="AG75" i="5"/>
  <c r="AF75" i="5"/>
  <c r="AC75" i="5"/>
  <c r="AB75" i="5"/>
  <c r="AA75" i="5"/>
  <c r="Z75" i="5"/>
  <c r="Y75" i="5"/>
  <c r="X75" i="5"/>
  <c r="W75" i="5"/>
  <c r="V75" i="5"/>
  <c r="S75" i="5"/>
  <c r="P75" i="5"/>
  <c r="N75" i="5"/>
  <c r="M75" i="5"/>
  <c r="L75" i="5"/>
  <c r="K75" i="5"/>
  <c r="G75" i="5"/>
  <c r="F75" i="5"/>
  <c r="E75" i="5"/>
  <c r="D75" i="5"/>
  <c r="C75" i="5"/>
  <c r="B75" i="5"/>
  <c r="A75" i="5"/>
  <c r="AN74" i="5"/>
  <c r="AM74" i="5"/>
  <c r="AL74" i="5"/>
  <c r="AK74" i="5"/>
  <c r="AJ74" i="5"/>
  <c r="AI74" i="5"/>
  <c r="AH74" i="5"/>
  <c r="AG74" i="5"/>
  <c r="AF74" i="5"/>
  <c r="AC74" i="5"/>
  <c r="AB74" i="5"/>
  <c r="AA74" i="5"/>
  <c r="Z74" i="5"/>
  <c r="Y74" i="5"/>
  <c r="X74" i="5"/>
  <c r="W74" i="5"/>
  <c r="V74" i="5"/>
  <c r="S74" i="5"/>
  <c r="P74" i="5"/>
  <c r="N74" i="5"/>
  <c r="M74" i="5"/>
  <c r="L74" i="5"/>
  <c r="K74" i="5"/>
  <c r="J74" i="5"/>
  <c r="I74" i="5"/>
  <c r="G74" i="5"/>
  <c r="F74" i="5"/>
  <c r="E74" i="5"/>
  <c r="D74" i="5"/>
  <c r="C74" i="5"/>
  <c r="B74" i="5"/>
  <c r="A74" i="5"/>
  <c r="AN70" i="5"/>
  <c r="AM70" i="5"/>
  <c r="AL70" i="5"/>
  <c r="AK70" i="5"/>
  <c r="AJ70" i="5"/>
  <c r="AI70" i="5"/>
  <c r="AH70" i="5"/>
  <c r="AG70" i="5"/>
  <c r="AF70" i="5"/>
  <c r="AC70" i="5"/>
  <c r="AB70" i="5"/>
  <c r="AA70" i="5"/>
  <c r="Z70" i="5"/>
  <c r="Y70" i="5"/>
  <c r="X70" i="5"/>
  <c r="W70" i="5"/>
  <c r="V70" i="5"/>
  <c r="S70" i="5"/>
  <c r="P70" i="5"/>
  <c r="N70" i="5"/>
  <c r="M70" i="5"/>
  <c r="L70" i="5"/>
  <c r="K70" i="5"/>
  <c r="G70" i="5"/>
  <c r="F70" i="5"/>
  <c r="D70" i="5"/>
  <c r="C70" i="5"/>
  <c r="B70" i="5"/>
  <c r="A70" i="5"/>
  <c r="AN69" i="5"/>
  <c r="AM69" i="5"/>
  <c r="AL69" i="5"/>
  <c r="AK69" i="5"/>
  <c r="AJ69" i="5"/>
  <c r="AI69" i="5"/>
  <c r="AH69" i="5"/>
  <c r="AG69" i="5"/>
  <c r="AF69" i="5"/>
  <c r="AC69" i="5"/>
  <c r="AB69" i="5"/>
  <c r="AA69" i="5"/>
  <c r="Z69" i="5"/>
  <c r="Y69" i="5"/>
  <c r="X69" i="5"/>
  <c r="W69" i="5"/>
  <c r="V69" i="5"/>
  <c r="S69" i="5"/>
  <c r="P69" i="5"/>
  <c r="N69" i="5"/>
  <c r="M69" i="5"/>
  <c r="L69" i="5"/>
  <c r="K69" i="5"/>
  <c r="G69" i="5"/>
  <c r="F69" i="5"/>
  <c r="D69" i="5"/>
  <c r="C69" i="5"/>
  <c r="B69" i="5"/>
  <c r="A69" i="5"/>
  <c r="AN66" i="5"/>
  <c r="AM66" i="5"/>
  <c r="AL66" i="5"/>
  <c r="AK66" i="5"/>
  <c r="AJ66" i="5"/>
  <c r="AI66" i="5"/>
  <c r="AH66" i="5"/>
  <c r="AG66" i="5"/>
  <c r="AF66" i="5"/>
  <c r="AC66" i="5"/>
  <c r="AB66" i="5"/>
  <c r="AA66" i="5"/>
  <c r="Z66" i="5"/>
  <c r="Y66" i="5"/>
  <c r="X66" i="5"/>
  <c r="W66" i="5"/>
  <c r="V66" i="5"/>
  <c r="S66" i="5"/>
  <c r="P66" i="5"/>
  <c r="N66" i="5"/>
  <c r="M66" i="5"/>
  <c r="L66" i="5"/>
  <c r="K66" i="5"/>
  <c r="G66" i="5"/>
  <c r="F66" i="5"/>
  <c r="D66" i="5"/>
  <c r="C66" i="5"/>
  <c r="B66" i="5"/>
  <c r="A66" i="5"/>
  <c r="AN65" i="5"/>
  <c r="AM65" i="5"/>
  <c r="AL65" i="5"/>
  <c r="AK65" i="5"/>
  <c r="AJ65" i="5"/>
  <c r="AI65" i="5"/>
  <c r="AH65" i="5"/>
  <c r="AG65" i="5"/>
  <c r="AF65" i="5"/>
  <c r="AC65" i="5"/>
  <c r="AB65" i="5"/>
  <c r="AA65" i="5"/>
  <c r="Z65" i="5"/>
  <c r="Y65" i="5"/>
  <c r="X65" i="5"/>
  <c r="W65" i="5"/>
  <c r="V65" i="5"/>
  <c r="S65" i="5"/>
  <c r="P65" i="5"/>
  <c r="N65" i="5"/>
  <c r="M65" i="5"/>
  <c r="L65" i="5"/>
  <c r="K65" i="5"/>
  <c r="G65" i="5"/>
  <c r="F65" i="5"/>
  <c r="D65" i="5"/>
  <c r="C65" i="5"/>
  <c r="B65" i="5"/>
  <c r="A65" i="5"/>
  <c r="AN62" i="5"/>
  <c r="AM62" i="5"/>
  <c r="AL62" i="5"/>
  <c r="AK62" i="5"/>
  <c r="AJ62" i="5"/>
  <c r="AI62" i="5"/>
  <c r="AH62" i="5"/>
  <c r="AG62" i="5"/>
  <c r="AF62" i="5"/>
  <c r="AC62" i="5"/>
  <c r="AB62" i="5"/>
  <c r="AA62" i="5"/>
  <c r="Z62" i="5"/>
  <c r="Y62" i="5"/>
  <c r="X62" i="5"/>
  <c r="W62" i="5"/>
  <c r="V62" i="5"/>
  <c r="S62" i="5"/>
  <c r="P62" i="5"/>
  <c r="N62" i="5"/>
  <c r="M62" i="5"/>
  <c r="L62" i="5"/>
  <c r="K62" i="5"/>
  <c r="G62" i="5"/>
  <c r="F62" i="5"/>
  <c r="E62" i="5"/>
  <c r="D62" i="5"/>
  <c r="C62" i="5"/>
  <c r="B62" i="5"/>
  <c r="A62" i="5"/>
  <c r="AN61" i="5"/>
  <c r="AM61" i="5"/>
  <c r="AL61" i="5"/>
  <c r="AK61" i="5"/>
  <c r="AJ61" i="5"/>
  <c r="AI61" i="5"/>
  <c r="AH61" i="5"/>
  <c r="AG61" i="5"/>
  <c r="AF61" i="5"/>
  <c r="AC61" i="5"/>
  <c r="AB61" i="5"/>
  <c r="AA61" i="5"/>
  <c r="Z61" i="5"/>
  <c r="Y61" i="5"/>
  <c r="X61" i="5"/>
  <c r="W61" i="5"/>
  <c r="V61" i="5"/>
  <c r="S61" i="5"/>
  <c r="P61" i="5"/>
  <c r="N61" i="5"/>
  <c r="M61" i="5"/>
  <c r="L61" i="5"/>
  <c r="K61" i="5"/>
  <c r="G61" i="5"/>
  <c r="F61" i="5"/>
  <c r="E61" i="5"/>
  <c r="D61" i="5"/>
  <c r="C61" i="5"/>
  <c r="B61" i="5"/>
  <c r="A61" i="5"/>
  <c r="AN60" i="5"/>
  <c r="AM60" i="5"/>
  <c r="AL60" i="5"/>
  <c r="AI60" i="5"/>
  <c r="AH60" i="5"/>
  <c r="AC60" i="5"/>
  <c r="X60" i="5"/>
  <c r="S60" i="5"/>
  <c r="P60" i="5"/>
  <c r="N60" i="5"/>
  <c r="M60" i="5"/>
  <c r="L60" i="5"/>
  <c r="K60" i="5"/>
  <c r="G60" i="5"/>
  <c r="F60" i="5"/>
  <c r="E60" i="5"/>
  <c r="D60" i="5"/>
  <c r="C60" i="5"/>
  <c r="B60" i="5"/>
  <c r="A60" i="5"/>
  <c r="AN56" i="5"/>
  <c r="AM56" i="5"/>
  <c r="AL56" i="5"/>
  <c r="AK56" i="5"/>
  <c r="AJ56" i="5"/>
  <c r="AI56" i="5"/>
  <c r="AH56" i="5"/>
  <c r="AG56" i="5"/>
  <c r="AF56" i="5"/>
  <c r="AC56" i="5"/>
  <c r="AB56" i="5"/>
  <c r="AA56" i="5"/>
  <c r="Z56" i="5"/>
  <c r="Y56" i="5"/>
  <c r="X56" i="5"/>
  <c r="W56" i="5"/>
  <c r="V56" i="5"/>
  <c r="S56" i="5"/>
  <c r="P56" i="5"/>
  <c r="N56" i="5"/>
  <c r="M56" i="5"/>
  <c r="L56" i="5"/>
  <c r="K56" i="5"/>
  <c r="G56" i="5"/>
  <c r="F56" i="5"/>
  <c r="E56" i="5"/>
  <c r="D56" i="5"/>
  <c r="C56" i="5"/>
  <c r="B56" i="5"/>
  <c r="A56" i="5"/>
  <c r="AN55" i="5"/>
  <c r="AM55" i="5"/>
  <c r="AL55" i="5"/>
  <c r="AK55" i="5"/>
  <c r="AJ55" i="5"/>
  <c r="AI55" i="5"/>
  <c r="AH55" i="5"/>
  <c r="AG55" i="5"/>
  <c r="AF55" i="5"/>
  <c r="AC55" i="5"/>
  <c r="AB55" i="5"/>
  <c r="AA55" i="5"/>
  <c r="Z55" i="5"/>
  <c r="Y55" i="5"/>
  <c r="X55" i="5"/>
  <c r="W55" i="5"/>
  <c r="V55" i="5"/>
  <c r="S55" i="5"/>
  <c r="P55" i="5"/>
  <c r="N55" i="5"/>
  <c r="M55" i="5"/>
  <c r="L55" i="5"/>
  <c r="K55" i="5"/>
  <c r="G55" i="5"/>
  <c r="F55" i="5"/>
  <c r="E55" i="5"/>
  <c r="D55" i="5"/>
  <c r="C55" i="5"/>
  <c r="B55" i="5"/>
  <c r="A55" i="5"/>
  <c r="AN53" i="5"/>
  <c r="AM53" i="5"/>
  <c r="AL53" i="5"/>
  <c r="AK53" i="5"/>
  <c r="AJ53" i="5"/>
  <c r="AI53" i="5"/>
  <c r="AH53" i="5"/>
  <c r="AG53" i="5"/>
  <c r="AF53" i="5"/>
  <c r="AC53" i="5"/>
  <c r="AB53" i="5"/>
  <c r="AA53" i="5"/>
  <c r="Z53" i="5"/>
  <c r="Y53" i="5"/>
  <c r="X53" i="5"/>
  <c r="W53" i="5"/>
  <c r="V53" i="5"/>
  <c r="S53" i="5"/>
  <c r="P53" i="5"/>
  <c r="N53" i="5"/>
  <c r="M53" i="5"/>
  <c r="L53" i="5"/>
  <c r="K53" i="5"/>
  <c r="G53" i="5"/>
  <c r="F53" i="5"/>
  <c r="E53" i="5"/>
  <c r="D53" i="5"/>
  <c r="C53" i="5"/>
  <c r="B53" i="5"/>
  <c r="A53" i="5"/>
  <c r="AN52" i="5"/>
  <c r="AM52" i="5"/>
  <c r="AL52" i="5"/>
  <c r="AK52" i="5"/>
  <c r="AJ52" i="5"/>
  <c r="AI52" i="5"/>
  <c r="AH52" i="5"/>
  <c r="AG52" i="5"/>
  <c r="AF52" i="5"/>
  <c r="AC52" i="5"/>
  <c r="AB52" i="5"/>
  <c r="AA52" i="5"/>
  <c r="Z52" i="5"/>
  <c r="Y52" i="5"/>
  <c r="X52" i="5"/>
  <c r="W52" i="5"/>
  <c r="V52" i="5"/>
  <c r="S52" i="5"/>
  <c r="P52" i="5"/>
  <c r="N52" i="5"/>
  <c r="M52" i="5"/>
  <c r="L52" i="5"/>
  <c r="K52" i="5"/>
  <c r="G52" i="5"/>
  <c r="F52" i="5"/>
  <c r="E52" i="5"/>
  <c r="D52" i="5"/>
  <c r="C52" i="5"/>
  <c r="B52" i="5"/>
  <c r="A52" i="5"/>
  <c r="AN51" i="5"/>
  <c r="AM51" i="5"/>
  <c r="AL51" i="5"/>
  <c r="AK51" i="5"/>
  <c r="AJ51" i="5"/>
  <c r="AI51" i="5"/>
  <c r="AH51" i="5"/>
  <c r="AG51" i="5"/>
  <c r="AF51" i="5"/>
  <c r="AC51" i="5"/>
  <c r="AB51" i="5"/>
  <c r="AA51" i="5"/>
  <c r="Z51" i="5"/>
  <c r="Y51" i="5"/>
  <c r="X51" i="5"/>
  <c r="W51" i="5"/>
  <c r="V51" i="5"/>
  <c r="S51" i="5"/>
  <c r="P51" i="5"/>
  <c r="N51" i="5"/>
  <c r="M51" i="5"/>
  <c r="L51" i="5"/>
  <c r="K51" i="5"/>
  <c r="G51" i="5"/>
  <c r="F51" i="5"/>
  <c r="E51" i="5"/>
  <c r="D51" i="5"/>
  <c r="C51" i="5"/>
  <c r="B51" i="5"/>
  <c r="A51" i="5"/>
  <c r="AN50" i="5"/>
  <c r="AM50" i="5"/>
  <c r="AL50" i="5"/>
  <c r="AK50" i="5"/>
  <c r="AJ50" i="5"/>
  <c r="AI50" i="5"/>
  <c r="AH50" i="5"/>
  <c r="AG50" i="5"/>
  <c r="AF50" i="5"/>
  <c r="AC50" i="5"/>
  <c r="AB50" i="5"/>
  <c r="AA50" i="5"/>
  <c r="Z50" i="5"/>
  <c r="Y50" i="5"/>
  <c r="X50" i="5"/>
  <c r="W50" i="5"/>
  <c r="V50" i="5"/>
  <c r="S50" i="5"/>
  <c r="P50" i="5"/>
  <c r="N50" i="5"/>
  <c r="M50" i="5"/>
  <c r="L50" i="5"/>
  <c r="K50" i="5"/>
  <c r="G50" i="5"/>
  <c r="F50" i="5"/>
  <c r="E50" i="5"/>
  <c r="D50" i="5"/>
  <c r="C50" i="5"/>
  <c r="B50" i="5"/>
  <c r="A50" i="5"/>
  <c r="AN49" i="5"/>
  <c r="AM49" i="5"/>
  <c r="AL49" i="5"/>
  <c r="AK49" i="5"/>
  <c r="AJ49" i="5"/>
  <c r="AI49" i="5"/>
  <c r="AH49" i="5"/>
  <c r="AG49" i="5"/>
  <c r="AF49" i="5"/>
  <c r="AC49" i="5"/>
  <c r="AB49" i="5"/>
  <c r="AA49" i="5"/>
  <c r="Z49" i="5"/>
  <c r="Y49" i="5"/>
  <c r="X49" i="5"/>
  <c r="W49" i="5"/>
  <c r="V49" i="5"/>
  <c r="S49" i="5"/>
  <c r="P49" i="5"/>
  <c r="N49" i="5"/>
  <c r="M49" i="5"/>
  <c r="L49" i="5"/>
  <c r="K49" i="5"/>
  <c r="G49" i="5"/>
  <c r="F49" i="5"/>
  <c r="D49" i="5"/>
  <c r="C49" i="5"/>
  <c r="B49" i="5"/>
  <c r="A49" i="5"/>
  <c r="AN48" i="5"/>
  <c r="AM48" i="5"/>
  <c r="AL48" i="5"/>
  <c r="AK48" i="5"/>
  <c r="AJ48" i="5"/>
  <c r="AI48" i="5"/>
  <c r="AH48" i="5"/>
  <c r="AG48" i="5"/>
  <c r="AF48" i="5"/>
  <c r="AC48" i="5"/>
  <c r="AB48" i="5"/>
  <c r="AA48" i="5"/>
  <c r="Z48" i="5"/>
  <c r="Y48" i="5"/>
  <c r="X48" i="5"/>
  <c r="W48" i="5"/>
  <c r="V48" i="5"/>
  <c r="S48" i="5"/>
  <c r="P48" i="5"/>
  <c r="N48" i="5"/>
  <c r="M48" i="5"/>
  <c r="L48" i="5"/>
  <c r="K48" i="5"/>
  <c r="G48" i="5"/>
  <c r="F48" i="5"/>
  <c r="D48" i="5"/>
  <c r="C48" i="5"/>
  <c r="B48" i="5"/>
  <c r="A48" i="5"/>
  <c r="J47" i="5"/>
  <c r="I47" i="5"/>
  <c r="AN45" i="5"/>
  <c r="AM45" i="5"/>
  <c r="AL45" i="5"/>
  <c r="AK45" i="5"/>
  <c r="AJ45" i="5"/>
  <c r="AI45" i="5"/>
  <c r="AH45" i="5"/>
  <c r="AG45" i="5"/>
  <c r="AF45" i="5"/>
  <c r="AC45" i="5"/>
  <c r="AB45" i="5"/>
  <c r="AA45" i="5"/>
  <c r="Z45" i="5"/>
  <c r="Y45" i="5"/>
  <c r="X45" i="5"/>
  <c r="W45" i="5"/>
  <c r="V45" i="5"/>
  <c r="S45" i="5"/>
  <c r="P45" i="5"/>
  <c r="N45" i="5"/>
  <c r="M45" i="5"/>
  <c r="L45" i="5"/>
  <c r="K45" i="5"/>
  <c r="J45" i="5"/>
  <c r="J44" i="5" s="1"/>
  <c r="I45" i="5"/>
  <c r="I44" i="5" s="1"/>
  <c r="I64" i="5" s="1"/>
  <c r="H45" i="5"/>
  <c r="G45" i="5"/>
  <c r="F45" i="5"/>
  <c r="D45" i="5"/>
  <c r="C45" i="5"/>
  <c r="B45" i="5"/>
  <c r="A45" i="5"/>
  <c r="AN41" i="5"/>
  <c r="AM41" i="5"/>
  <c r="AL41" i="5"/>
  <c r="AK41" i="5"/>
  <c r="AJ41" i="5"/>
  <c r="AI41" i="5"/>
  <c r="AH41" i="5"/>
  <c r="AG41" i="5"/>
  <c r="AF41" i="5"/>
  <c r="AC41" i="5"/>
  <c r="AB41" i="5"/>
  <c r="AA41" i="5"/>
  <c r="Z41" i="5"/>
  <c r="Y41" i="5"/>
  <c r="X41" i="5"/>
  <c r="W41" i="5"/>
  <c r="V41" i="5"/>
  <c r="S41" i="5"/>
  <c r="P41" i="5"/>
  <c r="N41" i="5"/>
  <c r="M41" i="5"/>
  <c r="L41" i="5"/>
  <c r="K41" i="5"/>
  <c r="J41" i="5"/>
  <c r="I41" i="5"/>
  <c r="H41" i="5"/>
  <c r="G41" i="5"/>
  <c r="F41" i="5"/>
  <c r="D41" i="5"/>
  <c r="C41" i="5"/>
  <c r="B41" i="5"/>
  <c r="A41" i="5"/>
  <c r="AN38" i="5"/>
  <c r="AM38" i="5"/>
  <c r="AL38" i="5"/>
  <c r="AK38" i="5"/>
  <c r="AJ38" i="5"/>
  <c r="AI38" i="5"/>
  <c r="AH38" i="5"/>
  <c r="AG38" i="5"/>
  <c r="AF38" i="5"/>
  <c r="AC38" i="5"/>
  <c r="AB38" i="5"/>
  <c r="AA38" i="5"/>
  <c r="Z38" i="5"/>
  <c r="Y38" i="5"/>
  <c r="X38" i="5"/>
  <c r="W38" i="5"/>
  <c r="V38" i="5"/>
  <c r="AN37" i="5"/>
  <c r="AM37" i="5"/>
  <c r="AL37" i="5"/>
  <c r="AK37" i="5"/>
  <c r="AJ37" i="5"/>
  <c r="AI37" i="5"/>
  <c r="AH37" i="5"/>
  <c r="AG37" i="5"/>
  <c r="AF37" i="5"/>
  <c r="AC37" i="5"/>
  <c r="AB37" i="5"/>
  <c r="AA37" i="5"/>
  <c r="Z37" i="5"/>
  <c r="Y37" i="5"/>
  <c r="X37" i="5"/>
  <c r="W37" i="5"/>
  <c r="V37" i="5"/>
  <c r="S37" i="5"/>
  <c r="P37" i="5"/>
  <c r="N37" i="5"/>
  <c r="M37" i="5"/>
  <c r="L37" i="5"/>
  <c r="K37" i="5"/>
  <c r="G37" i="5"/>
  <c r="F37" i="5"/>
  <c r="E37" i="5"/>
  <c r="D37" i="5"/>
  <c r="C37" i="5"/>
  <c r="B37" i="5"/>
  <c r="A37" i="5"/>
  <c r="AN36" i="5"/>
  <c r="AM36" i="5"/>
  <c r="AL36" i="5"/>
  <c r="AK36" i="5"/>
  <c r="AJ36" i="5"/>
  <c r="AI36" i="5"/>
  <c r="AH36" i="5"/>
  <c r="AG36" i="5"/>
  <c r="AF36" i="5"/>
  <c r="AC36" i="5"/>
  <c r="AB36" i="5"/>
  <c r="AA36" i="5"/>
  <c r="Z36" i="5"/>
  <c r="Y36" i="5"/>
  <c r="X36" i="5"/>
  <c r="W36" i="5"/>
  <c r="V36" i="5"/>
  <c r="S36" i="5"/>
  <c r="P36" i="5"/>
  <c r="N36" i="5"/>
  <c r="M36" i="5"/>
  <c r="L36" i="5"/>
  <c r="K36" i="5"/>
  <c r="G36" i="5"/>
  <c r="F36" i="5"/>
  <c r="E36" i="5"/>
  <c r="D36" i="5"/>
  <c r="C36" i="5"/>
  <c r="B36" i="5"/>
  <c r="A36" i="5"/>
  <c r="AN35" i="5"/>
  <c r="AM35" i="5"/>
  <c r="AL35" i="5"/>
  <c r="AK35" i="5"/>
  <c r="AJ35" i="5"/>
  <c r="AI35" i="5"/>
  <c r="AH35" i="5"/>
  <c r="AG35" i="5"/>
  <c r="AF35" i="5"/>
  <c r="AC35" i="5"/>
  <c r="AB35" i="5"/>
  <c r="AA35" i="5"/>
  <c r="Z35" i="5"/>
  <c r="Y35" i="5"/>
  <c r="X35" i="5"/>
  <c r="W35" i="5"/>
  <c r="V35" i="5"/>
  <c r="S35" i="5"/>
  <c r="P35" i="5"/>
  <c r="N35" i="5"/>
  <c r="M35" i="5"/>
  <c r="L35" i="5"/>
  <c r="K35" i="5"/>
  <c r="G35" i="5"/>
  <c r="F35" i="5"/>
  <c r="E35" i="5"/>
  <c r="D35" i="5"/>
  <c r="C35" i="5"/>
  <c r="B35" i="5"/>
  <c r="A35" i="5"/>
  <c r="AN34" i="5"/>
  <c r="AM34" i="5"/>
  <c r="AL34" i="5"/>
  <c r="AK34" i="5"/>
  <c r="AJ34" i="5"/>
  <c r="AI34" i="5"/>
  <c r="AH34" i="5"/>
  <c r="AG34" i="5"/>
  <c r="AF34" i="5"/>
  <c r="AC34" i="5"/>
  <c r="AB34" i="5"/>
  <c r="AA34" i="5"/>
  <c r="Z34" i="5"/>
  <c r="Y34" i="5"/>
  <c r="X34" i="5"/>
  <c r="W34" i="5"/>
  <c r="V34" i="5"/>
  <c r="S34" i="5"/>
  <c r="P34" i="5"/>
  <c r="N34" i="5"/>
  <c r="M34" i="5"/>
  <c r="L34" i="5"/>
  <c r="K34" i="5"/>
  <c r="G34" i="5"/>
  <c r="F34" i="5"/>
  <c r="E34" i="5"/>
  <c r="D34" i="5"/>
  <c r="B34" i="5"/>
  <c r="A34" i="5"/>
  <c r="AN33" i="5"/>
  <c r="AM33" i="5"/>
  <c r="AL33" i="5"/>
  <c r="AK33" i="5"/>
  <c r="AJ33" i="5"/>
  <c r="AI33" i="5"/>
  <c r="AH33" i="5"/>
  <c r="AG33" i="5"/>
  <c r="AF33" i="5"/>
  <c r="AC33" i="5"/>
  <c r="AB33" i="5"/>
  <c r="AA33" i="5"/>
  <c r="Z33" i="5"/>
  <c r="Y33" i="5"/>
  <c r="X33" i="5"/>
  <c r="W33" i="5"/>
  <c r="V33" i="5"/>
  <c r="S33" i="5"/>
  <c r="P33" i="5"/>
  <c r="N33" i="5"/>
  <c r="M33" i="5"/>
  <c r="L33" i="5"/>
  <c r="K33" i="5"/>
  <c r="G33" i="5"/>
  <c r="F33" i="5"/>
  <c r="E33" i="5"/>
  <c r="D33" i="5"/>
  <c r="C33" i="5"/>
  <c r="B33" i="5"/>
  <c r="A33" i="5"/>
  <c r="AN32" i="5"/>
  <c r="AM32" i="5"/>
  <c r="AL32" i="5"/>
  <c r="AK32" i="5"/>
  <c r="AJ32" i="5"/>
  <c r="AI32" i="5"/>
  <c r="AH32" i="5"/>
  <c r="AG32" i="5"/>
  <c r="AF32" i="5"/>
  <c r="AC32" i="5"/>
  <c r="AB32" i="5"/>
  <c r="AA32" i="5"/>
  <c r="Z32" i="5"/>
  <c r="Y32" i="5"/>
  <c r="X32" i="5"/>
  <c r="W32" i="5"/>
  <c r="V32" i="5"/>
  <c r="S32" i="5"/>
  <c r="P32" i="5"/>
  <c r="N32" i="5"/>
  <c r="M32" i="5"/>
  <c r="L32" i="5"/>
  <c r="K32" i="5"/>
  <c r="G32" i="5"/>
  <c r="F32" i="5"/>
  <c r="E32" i="5"/>
  <c r="D32" i="5"/>
  <c r="C32" i="5"/>
  <c r="B32" i="5"/>
  <c r="A32" i="5"/>
  <c r="AN31" i="5"/>
  <c r="AM31" i="5"/>
  <c r="AL31" i="5"/>
  <c r="AK31" i="5"/>
  <c r="AJ31" i="5"/>
  <c r="AI31" i="5"/>
  <c r="AH31" i="5"/>
  <c r="AG31" i="5"/>
  <c r="AF31" i="5"/>
  <c r="AC31" i="5"/>
  <c r="AB31" i="5"/>
  <c r="AA31" i="5"/>
  <c r="Z31" i="5"/>
  <c r="Y31" i="5"/>
  <c r="X31" i="5"/>
  <c r="W31" i="5"/>
  <c r="V31" i="5"/>
  <c r="S31" i="5"/>
  <c r="P31" i="5"/>
  <c r="N31" i="5"/>
  <c r="M31" i="5"/>
  <c r="L31" i="5"/>
  <c r="K31" i="5"/>
  <c r="G31" i="5"/>
  <c r="F31" i="5"/>
  <c r="E31" i="5"/>
  <c r="D31" i="5"/>
  <c r="C31" i="5"/>
  <c r="B31" i="5"/>
  <c r="A31" i="5"/>
  <c r="AN30" i="5"/>
  <c r="AM30" i="5"/>
  <c r="AL30" i="5"/>
  <c r="AK30" i="5"/>
  <c r="AJ30" i="5"/>
  <c r="AI30" i="5"/>
  <c r="AH30" i="5"/>
  <c r="AG30" i="5"/>
  <c r="AF30" i="5"/>
  <c r="AC30" i="5"/>
  <c r="AB30" i="5"/>
  <c r="AA30" i="5"/>
  <c r="Z30" i="5"/>
  <c r="Y30" i="5"/>
  <c r="X30" i="5"/>
  <c r="W30" i="5"/>
  <c r="V30" i="5"/>
  <c r="S30" i="5"/>
  <c r="P30" i="5"/>
  <c r="N30" i="5"/>
  <c r="M30" i="5"/>
  <c r="L30" i="5"/>
  <c r="K30" i="5"/>
  <c r="J30" i="5"/>
  <c r="I30" i="5"/>
  <c r="G30" i="5"/>
  <c r="F30" i="5"/>
  <c r="E30" i="5"/>
  <c r="D30" i="5"/>
  <c r="C30" i="5"/>
  <c r="B30" i="5"/>
  <c r="A30" i="5"/>
  <c r="AN27" i="5"/>
  <c r="AM27" i="5"/>
  <c r="AL27" i="5"/>
  <c r="AK27" i="5"/>
  <c r="AJ27" i="5"/>
  <c r="AI27" i="5"/>
  <c r="AH27" i="5"/>
  <c r="AG27" i="5"/>
  <c r="AF27" i="5"/>
  <c r="AC27" i="5"/>
  <c r="AB27" i="5"/>
  <c r="AA27" i="5"/>
  <c r="Z27" i="5"/>
  <c r="Y27" i="5"/>
  <c r="X27" i="5"/>
  <c r="W27" i="5"/>
  <c r="V27" i="5"/>
  <c r="S27" i="5"/>
  <c r="P27" i="5"/>
  <c r="N27" i="5"/>
  <c r="M27" i="5"/>
  <c r="L27" i="5"/>
  <c r="K27" i="5"/>
  <c r="J27" i="5"/>
  <c r="I27" i="5"/>
  <c r="H27" i="5"/>
  <c r="G27" i="5"/>
  <c r="F27" i="5"/>
  <c r="E27" i="5"/>
  <c r="D27" i="5"/>
  <c r="C27" i="5"/>
  <c r="B27" i="5"/>
  <c r="A27" i="5"/>
  <c r="AN26" i="5"/>
  <c r="AM26" i="5"/>
  <c r="AL26" i="5"/>
  <c r="AK26" i="5"/>
  <c r="AJ26" i="5"/>
  <c r="AI26" i="5"/>
  <c r="AH26" i="5"/>
  <c r="AG26" i="5"/>
  <c r="AF26" i="5"/>
  <c r="AC26" i="5"/>
  <c r="AB26" i="5"/>
  <c r="AA26" i="5"/>
  <c r="Z26" i="5"/>
  <c r="Y26" i="5"/>
  <c r="X26" i="5"/>
  <c r="W26" i="5"/>
  <c r="V26" i="5"/>
  <c r="S26" i="5"/>
  <c r="P26" i="5"/>
  <c r="N26" i="5"/>
  <c r="M26" i="5"/>
  <c r="L26" i="5"/>
  <c r="K26" i="5"/>
  <c r="G26" i="5"/>
  <c r="F26" i="5"/>
  <c r="E26" i="5"/>
  <c r="D26" i="5"/>
  <c r="C26" i="5"/>
  <c r="B26" i="5"/>
  <c r="A26" i="5"/>
  <c r="AN24" i="5"/>
  <c r="AM24" i="5"/>
  <c r="AL24" i="5"/>
  <c r="AK24" i="5"/>
  <c r="AJ24" i="5"/>
  <c r="AI24" i="5"/>
  <c r="AH24" i="5"/>
  <c r="AG24" i="5"/>
  <c r="AF24" i="5"/>
  <c r="AC24" i="5"/>
  <c r="AB24" i="5"/>
  <c r="AA24" i="5"/>
  <c r="Z24" i="5"/>
  <c r="Y24" i="5"/>
  <c r="X24" i="5"/>
  <c r="W24" i="5"/>
  <c r="V24" i="5"/>
  <c r="S24" i="5"/>
  <c r="P24" i="5"/>
  <c r="N24" i="5"/>
  <c r="M24" i="5"/>
  <c r="L24" i="5"/>
  <c r="K24" i="5"/>
  <c r="H24" i="5"/>
  <c r="G24" i="5"/>
  <c r="F24" i="5"/>
  <c r="E24" i="5"/>
  <c r="D24" i="5"/>
  <c r="C24" i="5"/>
  <c r="B24" i="5"/>
  <c r="A24" i="5"/>
  <c r="AN21" i="5"/>
  <c r="AM21" i="5"/>
  <c r="AL21" i="5"/>
  <c r="AK21" i="5"/>
  <c r="AJ21" i="5"/>
  <c r="AI21" i="5"/>
  <c r="AH21" i="5"/>
  <c r="AG21" i="5"/>
  <c r="AF21" i="5"/>
  <c r="AC21" i="5"/>
  <c r="AB21" i="5"/>
  <c r="AA21" i="5"/>
  <c r="Z21" i="5"/>
  <c r="Y21" i="5"/>
  <c r="X21" i="5"/>
  <c r="W21" i="5"/>
  <c r="V21" i="5"/>
  <c r="S21" i="5"/>
  <c r="P21" i="5"/>
  <c r="N21" i="5"/>
  <c r="M21" i="5"/>
  <c r="L21" i="5"/>
  <c r="K21" i="5"/>
  <c r="G21" i="5"/>
  <c r="F21" i="5"/>
  <c r="E21" i="5"/>
  <c r="D21" i="5"/>
  <c r="C21" i="5"/>
  <c r="B21" i="5"/>
  <c r="A21" i="5"/>
  <c r="AN20" i="5"/>
  <c r="AM20" i="5"/>
  <c r="AL20" i="5"/>
  <c r="AK20" i="5"/>
  <c r="AJ20" i="5"/>
  <c r="AI20" i="5"/>
  <c r="AH20" i="5"/>
  <c r="AG20" i="5"/>
  <c r="AF20" i="5"/>
  <c r="AC20" i="5"/>
  <c r="AB20" i="5"/>
  <c r="AA20" i="5"/>
  <c r="Z20" i="5"/>
  <c r="Y20" i="5"/>
  <c r="X20" i="5"/>
  <c r="W20" i="5"/>
  <c r="V20" i="5"/>
  <c r="S20" i="5"/>
  <c r="P20" i="5"/>
  <c r="N20" i="5"/>
  <c r="M20" i="5"/>
  <c r="L20" i="5"/>
  <c r="K20" i="5"/>
  <c r="G20" i="5"/>
  <c r="F20" i="5"/>
  <c r="E20" i="5"/>
  <c r="D20" i="5"/>
  <c r="A20" i="5"/>
  <c r="AN19" i="5"/>
  <c r="AM19" i="5"/>
  <c r="AL19" i="5"/>
  <c r="AK19" i="5"/>
  <c r="AJ19" i="5"/>
  <c r="AI19" i="5"/>
  <c r="AH19" i="5"/>
  <c r="AG19" i="5"/>
  <c r="AF19" i="5"/>
  <c r="AC19" i="5"/>
  <c r="AB19" i="5"/>
  <c r="AA19" i="5"/>
  <c r="Z19" i="5"/>
  <c r="Y19" i="5"/>
  <c r="X19" i="5"/>
  <c r="W19" i="5"/>
  <c r="V19" i="5"/>
  <c r="S19" i="5"/>
  <c r="P19" i="5"/>
  <c r="N19" i="5"/>
  <c r="M19" i="5"/>
  <c r="L19" i="5"/>
  <c r="K19" i="5"/>
  <c r="G19" i="5"/>
  <c r="F19" i="5"/>
  <c r="E19" i="5"/>
  <c r="D19" i="5"/>
  <c r="C19" i="5"/>
  <c r="B19" i="5"/>
  <c r="A19" i="5"/>
  <c r="AN17" i="5"/>
  <c r="AM17" i="5"/>
  <c r="AL17" i="5"/>
  <c r="AK17" i="5"/>
  <c r="AJ17" i="5"/>
  <c r="AI17" i="5"/>
  <c r="AH17" i="5"/>
  <c r="AG17" i="5"/>
  <c r="AF17" i="5"/>
  <c r="AC17" i="5"/>
  <c r="AB17" i="5"/>
  <c r="AA17" i="5"/>
  <c r="Z17" i="5"/>
  <c r="Y17" i="5"/>
  <c r="X17" i="5"/>
  <c r="W17" i="5"/>
  <c r="V17" i="5"/>
  <c r="S17" i="5"/>
  <c r="P17" i="5"/>
  <c r="N17" i="5"/>
  <c r="M17" i="5"/>
  <c r="L17" i="5"/>
  <c r="K17" i="5"/>
  <c r="G17" i="5"/>
  <c r="F17" i="5"/>
  <c r="E17" i="5"/>
  <c r="D17" i="5"/>
  <c r="C17" i="5"/>
  <c r="B17" i="5"/>
  <c r="A17" i="5"/>
  <c r="AN16" i="5"/>
  <c r="AM16" i="5"/>
  <c r="AL16" i="5"/>
  <c r="AK16" i="5"/>
  <c r="AJ16" i="5"/>
  <c r="AI16" i="5"/>
  <c r="AH16" i="5"/>
  <c r="AG16" i="5"/>
  <c r="AF16" i="5"/>
  <c r="AC16" i="5"/>
  <c r="AB16" i="5"/>
  <c r="AA16" i="5"/>
  <c r="Z16" i="5"/>
  <c r="Y16" i="5"/>
  <c r="X16" i="5"/>
  <c r="W16" i="5"/>
  <c r="V16" i="5"/>
  <c r="S16" i="5"/>
  <c r="P16" i="5"/>
  <c r="N16" i="5"/>
  <c r="M16" i="5"/>
  <c r="L16" i="5"/>
  <c r="K16" i="5"/>
  <c r="G16" i="5"/>
  <c r="F16" i="5"/>
  <c r="E16" i="5"/>
  <c r="D16" i="5"/>
  <c r="C16" i="5"/>
  <c r="B16" i="5"/>
  <c r="A16" i="5"/>
  <c r="AN15" i="5"/>
  <c r="AM15" i="5"/>
  <c r="AL15" i="5"/>
  <c r="AK15" i="5"/>
  <c r="AJ15" i="5"/>
  <c r="AI15" i="5"/>
  <c r="AH15" i="5"/>
  <c r="AG15" i="5"/>
  <c r="AF15" i="5"/>
  <c r="AC15" i="5"/>
  <c r="AB15" i="5"/>
  <c r="AA15" i="5"/>
  <c r="Z15" i="5"/>
  <c r="Y15" i="5"/>
  <c r="X15" i="5"/>
  <c r="W15" i="5"/>
  <c r="V15" i="5"/>
  <c r="S15" i="5"/>
  <c r="P15" i="5"/>
  <c r="N15" i="5"/>
  <c r="M15" i="5"/>
  <c r="L15" i="5"/>
  <c r="K15" i="5"/>
  <c r="G15" i="5"/>
  <c r="F15" i="5"/>
  <c r="E15" i="5"/>
  <c r="D15" i="5"/>
  <c r="C15" i="5"/>
  <c r="B15" i="5"/>
  <c r="AN10" i="5"/>
  <c r="AM10" i="5"/>
  <c r="AL10" i="5"/>
  <c r="AK10" i="5"/>
  <c r="AJ10" i="5"/>
  <c r="AI10" i="5"/>
  <c r="AH10" i="5"/>
  <c r="AG10" i="5"/>
  <c r="AF10" i="5"/>
  <c r="AC10" i="5"/>
  <c r="AB10" i="5"/>
  <c r="AA10" i="5"/>
  <c r="Z10" i="5"/>
  <c r="Y10" i="5"/>
  <c r="X10" i="5"/>
  <c r="W10" i="5"/>
  <c r="V10" i="5"/>
  <c r="S10" i="5"/>
  <c r="P10" i="5"/>
  <c r="N10" i="5"/>
  <c r="M10" i="5"/>
  <c r="L10" i="5"/>
  <c r="K10" i="5"/>
  <c r="G10" i="5"/>
  <c r="F10" i="5"/>
  <c r="D10" i="5"/>
  <c r="C10" i="5"/>
  <c r="B10" i="5"/>
  <c r="A10" i="5"/>
  <c r="AN9" i="5"/>
  <c r="AM9" i="5"/>
  <c r="AL9" i="5"/>
  <c r="AK9" i="5"/>
  <c r="AJ9" i="5"/>
  <c r="AI9" i="5"/>
  <c r="AH9" i="5"/>
  <c r="AG9" i="5"/>
  <c r="AF9" i="5"/>
  <c r="AC9" i="5"/>
  <c r="AB9" i="5"/>
  <c r="AA9" i="5"/>
  <c r="Z9" i="5"/>
  <c r="Y9" i="5"/>
  <c r="X9" i="5"/>
  <c r="W9" i="5"/>
  <c r="V9" i="5"/>
  <c r="S9" i="5"/>
  <c r="P9" i="5"/>
  <c r="N9" i="5"/>
  <c r="M9" i="5"/>
  <c r="L9" i="5"/>
  <c r="K9" i="5"/>
  <c r="J9" i="5"/>
  <c r="I9" i="5"/>
  <c r="G9" i="5"/>
  <c r="F9" i="5"/>
  <c r="D9" i="5"/>
  <c r="C9" i="5"/>
  <c r="B9" i="5"/>
  <c r="A9" i="5"/>
  <c r="AN8" i="5"/>
  <c r="AM8" i="5"/>
  <c r="AL8" i="5"/>
  <c r="AK8" i="5"/>
  <c r="AJ8" i="5"/>
  <c r="AI8" i="5"/>
  <c r="AH8" i="5"/>
  <c r="AG8" i="5"/>
  <c r="AF8" i="5"/>
  <c r="AC8" i="5"/>
  <c r="AB8" i="5"/>
  <c r="AA8" i="5"/>
  <c r="Z8" i="5"/>
  <c r="Y8" i="5"/>
  <c r="X8" i="5"/>
  <c r="W8" i="5"/>
  <c r="V8" i="5"/>
  <c r="S8" i="5"/>
  <c r="P8" i="5"/>
  <c r="N8" i="5"/>
  <c r="M8" i="5"/>
  <c r="L8" i="5"/>
  <c r="K8" i="5"/>
  <c r="J8" i="5"/>
  <c r="I8" i="5"/>
  <c r="I6" i="5" s="1"/>
  <c r="I14" i="5" s="1"/>
  <c r="G8" i="5"/>
  <c r="F8" i="5"/>
  <c r="D8" i="5"/>
  <c r="C8" i="5"/>
  <c r="B8" i="5"/>
  <c r="A8" i="5"/>
  <c r="AN7" i="5"/>
  <c r="AM7" i="5"/>
  <c r="AL7" i="5"/>
  <c r="AK7" i="5"/>
  <c r="AJ7" i="5"/>
  <c r="AI7" i="5"/>
  <c r="AH7" i="5"/>
  <c r="AG7" i="5"/>
  <c r="AF7" i="5"/>
  <c r="AC7" i="5"/>
  <c r="AB7" i="5"/>
  <c r="AA7" i="5"/>
  <c r="Z7" i="5"/>
  <c r="Y7" i="5"/>
  <c r="X7" i="5"/>
  <c r="W7" i="5"/>
  <c r="V7" i="5"/>
  <c r="S7" i="5"/>
  <c r="P7" i="5"/>
  <c r="N7" i="5"/>
  <c r="M7" i="5"/>
  <c r="L7" i="5"/>
  <c r="K7" i="5"/>
  <c r="G7" i="5"/>
  <c r="F7" i="5"/>
  <c r="D7" i="5"/>
  <c r="C7" i="5"/>
  <c r="B7" i="5"/>
  <c r="A7" i="5"/>
  <c r="J143" i="4"/>
  <c r="I143" i="4"/>
  <c r="J133" i="4"/>
  <c r="I133" i="4"/>
  <c r="AN131" i="4"/>
  <c r="AN80" i="2" s="1"/>
  <c r="AM131" i="4"/>
  <c r="AM80" i="2" s="1"/>
  <c r="AL131" i="4"/>
  <c r="AL80" i="2" s="1"/>
  <c r="AK131" i="4"/>
  <c r="AK80" i="2" s="1"/>
  <c r="AJ131" i="4"/>
  <c r="AJ80" i="2" s="1"/>
  <c r="AI131" i="4"/>
  <c r="AI80" i="2" s="1"/>
  <c r="AH131" i="4"/>
  <c r="AH80" i="2" s="1"/>
  <c r="AG131" i="4"/>
  <c r="AG80" i="2" s="1"/>
  <c r="AF131" i="4"/>
  <c r="AF80" i="2" s="1"/>
  <c r="AC131" i="4"/>
  <c r="AC80" i="2" s="1"/>
  <c r="AB131" i="4"/>
  <c r="AB80" i="2" s="1"/>
  <c r="AA131" i="4"/>
  <c r="AA80" i="2" s="1"/>
  <c r="Z131" i="4"/>
  <c r="Y131" i="4"/>
  <c r="Y80" i="2" s="1"/>
  <c r="X131" i="4"/>
  <c r="X80" i="2" s="1"/>
  <c r="W131" i="4"/>
  <c r="W80" i="2" s="1"/>
  <c r="V131" i="4"/>
  <c r="V80" i="2" s="1"/>
  <c r="S131" i="4"/>
  <c r="S80" i="2" s="1"/>
  <c r="P131" i="4"/>
  <c r="P80" i="2" s="1"/>
  <c r="N131" i="4"/>
  <c r="N80" i="2" s="1"/>
  <c r="M131" i="4"/>
  <c r="M80" i="2" s="1"/>
  <c r="L131" i="4"/>
  <c r="L80" i="2" s="1"/>
  <c r="K131" i="4"/>
  <c r="K80" i="2" s="1"/>
  <c r="G131" i="4"/>
  <c r="G80" i="2" s="1"/>
  <c r="F131" i="4"/>
  <c r="E131" i="4"/>
  <c r="E80" i="2" s="1"/>
  <c r="D131" i="4"/>
  <c r="D80" i="2" s="1"/>
  <c r="C131" i="4"/>
  <c r="C80" i="2" s="1"/>
  <c r="B131" i="4"/>
  <c r="B80" i="2" s="1"/>
  <c r="A131" i="4"/>
  <c r="A80" i="2" s="1"/>
  <c r="AN128" i="4"/>
  <c r="AM128" i="4"/>
  <c r="AM77" i="2" s="1"/>
  <c r="AL128" i="4"/>
  <c r="AL77" i="2" s="1"/>
  <c r="AK128" i="4"/>
  <c r="AK77" i="2" s="1"/>
  <c r="AJ128" i="4"/>
  <c r="AJ77" i="2" s="1"/>
  <c r="AI128" i="4"/>
  <c r="AI77" i="2" s="1"/>
  <c r="AH128" i="4"/>
  <c r="AG128" i="4"/>
  <c r="AG77" i="2" s="1"/>
  <c r="AF128" i="4"/>
  <c r="AF77" i="2" s="1"/>
  <c r="AC128" i="4"/>
  <c r="AC77" i="2" s="1"/>
  <c r="AB128" i="4"/>
  <c r="AB77" i="2" s="1"/>
  <c r="AA128" i="4"/>
  <c r="AA77" i="2" s="1"/>
  <c r="Z128" i="4"/>
  <c r="Z77" i="2" s="1"/>
  <c r="Y128" i="4"/>
  <c r="Y77" i="2" s="1"/>
  <c r="X128" i="4"/>
  <c r="X77" i="2" s="1"/>
  <c r="W128" i="4"/>
  <c r="W77" i="2" s="1"/>
  <c r="V128" i="4"/>
  <c r="V77" i="2" s="1"/>
  <c r="S128" i="4"/>
  <c r="S77" i="2" s="1"/>
  <c r="P128" i="4"/>
  <c r="P77" i="2" s="1"/>
  <c r="N128" i="4"/>
  <c r="N77" i="2" s="1"/>
  <c r="M128" i="4"/>
  <c r="M77" i="2" s="1"/>
  <c r="L128" i="4"/>
  <c r="L77" i="2" s="1"/>
  <c r="K128" i="4"/>
  <c r="K77" i="2" s="1"/>
  <c r="G128" i="4"/>
  <c r="G77" i="2" s="1"/>
  <c r="F128" i="4"/>
  <c r="F77" i="2" s="1"/>
  <c r="E128" i="4"/>
  <c r="E77" i="2" s="1"/>
  <c r="D128" i="4"/>
  <c r="C128" i="4"/>
  <c r="C77" i="2" s="1"/>
  <c r="B128" i="4"/>
  <c r="B77" i="2" s="1"/>
  <c r="A128" i="4"/>
  <c r="A77" i="2" s="1"/>
  <c r="J127" i="4"/>
  <c r="I127" i="4"/>
  <c r="J124" i="4"/>
  <c r="I124" i="4"/>
  <c r="J120" i="4"/>
  <c r="I120" i="4"/>
  <c r="AN118" i="4"/>
  <c r="AM118" i="4"/>
  <c r="AL118" i="4"/>
  <c r="AK118" i="4"/>
  <c r="AJ118" i="4"/>
  <c r="AI118" i="4"/>
  <c r="AH118" i="4"/>
  <c r="AG118" i="4"/>
  <c r="AF118" i="4"/>
  <c r="AC118" i="4"/>
  <c r="AB118" i="4"/>
  <c r="AA118" i="4"/>
  <c r="Z118" i="4"/>
  <c r="Y118" i="4"/>
  <c r="X118" i="4"/>
  <c r="W118" i="4"/>
  <c r="V118" i="4"/>
  <c r="S118" i="4"/>
  <c r="P118" i="4"/>
  <c r="N118" i="4"/>
  <c r="M118" i="4"/>
  <c r="L118" i="4"/>
  <c r="K118" i="4"/>
  <c r="G118" i="4"/>
  <c r="F118" i="4"/>
  <c r="D118" i="4"/>
  <c r="C118" i="4"/>
  <c r="B118" i="4"/>
  <c r="A118" i="4"/>
  <c r="J114" i="4"/>
  <c r="J113" i="4" s="1"/>
  <c r="I114" i="4"/>
  <c r="AN105" i="4"/>
  <c r="AM105" i="4"/>
  <c r="AL105" i="4"/>
  <c r="AK105" i="4"/>
  <c r="AJ105" i="4"/>
  <c r="AI105" i="4"/>
  <c r="AH105" i="4"/>
  <c r="AG105" i="4"/>
  <c r="AF105" i="4"/>
  <c r="AC105" i="4"/>
  <c r="AB105" i="4"/>
  <c r="AA105" i="4"/>
  <c r="Z105" i="4"/>
  <c r="Y105" i="4"/>
  <c r="X105" i="4"/>
  <c r="W105" i="4"/>
  <c r="V105" i="4"/>
  <c r="S105" i="4"/>
  <c r="P105" i="4"/>
  <c r="N105" i="4"/>
  <c r="M105" i="4"/>
  <c r="L105" i="4"/>
  <c r="K105" i="4"/>
  <c r="G105" i="4"/>
  <c r="F105" i="4"/>
  <c r="D105" i="4"/>
  <c r="C105" i="4"/>
  <c r="B105" i="4"/>
  <c r="A105" i="4"/>
  <c r="J99" i="4"/>
  <c r="I99" i="4"/>
  <c r="J96" i="4"/>
  <c r="I96" i="4"/>
  <c r="J91" i="4"/>
  <c r="I91" i="4"/>
  <c r="AN87" i="4"/>
  <c r="AN63" i="1" s="1"/>
  <c r="AM87" i="4"/>
  <c r="AM63" i="1" s="1"/>
  <c r="AL87" i="4"/>
  <c r="AL63" i="1" s="1"/>
  <c r="AK87" i="4"/>
  <c r="AK63" i="1" s="1"/>
  <c r="AJ87" i="4"/>
  <c r="AI87" i="4"/>
  <c r="AI63" i="1" s="1"/>
  <c r="AH87" i="4"/>
  <c r="AH63" i="1" s="1"/>
  <c r="AG87" i="4"/>
  <c r="AG63" i="1" s="1"/>
  <c r="AF87" i="4"/>
  <c r="AC87" i="4"/>
  <c r="AC63" i="1" s="1"/>
  <c r="AB87" i="4"/>
  <c r="AA87" i="4"/>
  <c r="AA63" i="1" s="1"/>
  <c r="Z87" i="4"/>
  <c r="Z63" i="1" s="1"/>
  <c r="Y87" i="4"/>
  <c r="Y63" i="1" s="1"/>
  <c r="X87" i="4"/>
  <c r="X63" i="1" s="1"/>
  <c r="W87" i="4"/>
  <c r="W63" i="1" s="1"/>
  <c r="V87" i="4"/>
  <c r="V63" i="1" s="1"/>
  <c r="S87" i="4"/>
  <c r="S63" i="1" s="1"/>
  <c r="P87" i="4"/>
  <c r="P63" i="1" s="1"/>
  <c r="N87" i="4"/>
  <c r="N63" i="1" s="1"/>
  <c r="M87" i="4"/>
  <c r="L87" i="4"/>
  <c r="L63" i="1" s="1"/>
  <c r="K87" i="4"/>
  <c r="G87" i="4"/>
  <c r="G63" i="1" s="1"/>
  <c r="F87" i="4"/>
  <c r="F63" i="1" s="1"/>
  <c r="E87" i="4"/>
  <c r="E63" i="1" s="1"/>
  <c r="D87" i="4"/>
  <c r="C87" i="4"/>
  <c r="C63" i="1" s="1"/>
  <c r="B87" i="4"/>
  <c r="A87" i="4"/>
  <c r="A63" i="1" s="1"/>
  <c r="AN84" i="4"/>
  <c r="AN64" i="1" s="1"/>
  <c r="AM84" i="4"/>
  <c r="AM64" i="1" s="1"/>
  <c r="AL84" i="4"/>
  <c r="AL64" i="1" s="1"/>
  <c r="AK84" i="4"/>
  <c r="AK64" i="1" s="1"/>
  <c r="AJ84" i="4"/>
  <c r="AI84" i="4"/>
  <c r="AI64" i="1" s="1"/>
  <c r="AH84" i="4"/>
  <c r="AH64" i="1" s="1"/>
  <c r="AG84" i="4"/>
  <c r="AG64" i="1" s="1"/>
  <c r="AF84" i="4"/>
  <c r="AC84" i="4"/>
  <c r="AC64" i="1" s="1"/>
  <c r="AB84" i="4"/>
  <c r="AA84" i="4"/>
  <c r="AA64" i="1" s="1"/>
  <c r="Z84" i="4"/>
  <c r="Z64" i="1" s="1"/>
  <c r="Y84" i="4"/>
  <c r="Y64" i="1" s="1"/>
  <c r="X84" i="4"/>
  <c r="X64" i="1" s="1"/>
  <c r="W84" i="4"/>
  <c r="W64" i="1" s="1"/>
  <c r="V84" i="4"/>
  <c r="S64" i="1"/>
  <c r="P84" i="4"/>
  <c r="P64" i="1" s="1"/>
  <c r="N84" i="4"/>
  <c r="N64" i="1" s="1"/>
  <c r="M84" i="4"/>
  <c r="L84" i="4"/>
  <c r="L64" i="1" s="1"/>
  <c r="K84" i="4"/>
  <c r="G84" i="4"/>
  <c r="F84" i="4"/>
  <c r="F64" i="1" s="1"/>
  <c r="E64" i="1"/>
  <c r="D84" i="4"/>
  <c r="D64" i="1" s="1"/>
  <c r="C84" i="4"/>
  <c r="C64" i="1" s="1"/>
  <c r="B84" i="4"/>
  <c r="A84" i="4"/>
  <c r="A64" i="1" s="1"/>
  <c r="AN73" i="4"/>
  <c r="AM73" i="4"/>
  <c r="AL73" i="4"/>
  <c r="AK73" i="4"/>
  <c r="AJ73" i="4"/>
  <c r="AI73" i="4"/>
  <c r="AH73" i="4"/>
  <c r="AG73" i="4"/>
  <c r="AF73" i="4"/>
  <c r="AC73" i="4"/>
  <c r="AB73" i="4"/>
  <c r="AA73" i="4"/>
  <c r="Z73" i="4"/>
  <c r="Y73" i="4"/>
  <c r="X73" i="4"/>
  <c r="W73" i="4"/>
  <c r="V73" i="4"/>
  <c r="S73" i="4"/>
  <c r="P73" i="4"/>
  <c r="N73" i="4"/>
  <c r="M73" i="4"/>
  <c r="L73" i="4"/>
  <c r="K73" i="4"/>
  <c r="H73" i="4"/>
  <c r="G73" i="4"/>
  <c r="F73" i="4"/>
  <c r="E73" i="4"/>
  <c r="D73" i="4"/>
  <c r="C73" i="4"/>
  <c r="B73" i="4"/>
  <c r="A73" i="4"/>
  <c r="J65" i="4"/>
  <c r="I65" i="4"/>
  <c r="J62" i="4"/>
  <c r="I62" i="4"/>
  <c r="J39" i="4"/>
  <c r="I39" i="4"/>
  <c r="J31" i="4"/>
  <c r="I31" i="4"/>
  <c r="I31" i="1" s="1"/>
  <c r="J15" i="4"/>
  <c r="J6" i="4" s="1"/>
  <c r="I15" i="4"/>
  <c r="I7" i="4"/>
  <c r="AN37" i="3"/>
  <c r="AM37" i="3"/>
  <c r="AL37" i="3"/>
  <c r="AK37" i="3"/>
  <c r="AJ37" i="3"/>
  <c r="AI37" i="3"/>
  <c r="AH37" i="3"/>
  <c r="AG37" i="3"/>
  <c r="AF37" i="3"/>
  <c r="AC37" i="3"/>
  <c r="AB37" i="3"/>
  <c r="AA37" i="3"/>
  <c r="Z37" i="3"/>
  <c r="Y37" i="3"/>
  <c r="X37" i="3"/>
  <c r="W37" i="3"/>
  <c r="V37" i="3"/>
  <c r="S37" i="3"/>
  <c r="P37" i="3"/>
  <c r="N37" i="3"/>
  <c r="M37" i="3"/>
  <c r="L37" i="3"/>
  <c r="K37" i="3"/>
  <c r="H37" i="3"/>
  <c r="G37" i="3"/>
  <c r="F37" i="3"/>
  <c r="E37" i="3"/>
  <c r="D37" i="3"/>
  <c r="C37" i="3"/>
  <c r="B37" i="3"/>
  <c r="A37" i="3"/>
  <c r="AN36" i="3"/>
  <c r="AM36" i="3"/>
  <c r="AL36" i="3"/>
  <c r="AK36" i="3"/>
  <c r="AJ36" i="3"/>
  <c r="AI36" i="3"/>
  <c r="AH36" i="3"/>
  <c r="AG36" i="3"/>
  <c r="AF36" i="3"/>
  <c r="AC36" i="3"/>
  <c r="AB36" i="3"/>
  <c r="AA36" i="3"/>
  <c r="Z36" i="3"/>
  <c r="Y36" i="3"/>
  <c r="X36" i="3"/>
  <c r="W36" i="3"/>
  <c r="V36" i="3"/>
  <c r="S36" i="3"/>
  <c r="P36" i="3"/>
  <c r="N36" i="3"/>
  <c r="M36" i="3"/>
  <c r="L36" i="3"/>
  <c r="K36" i="3"/>
  <c r="H36" i="3"/>
  <c r="G36" i="3"/>
  <c r="F36" i="3"/>
  <c r="E36" i="3"/>
  <c r="D36" i="3"/>
  <c r="C36" i="3"/>
  <c r="B36" i="3"/>
  <c r="A36" i="3"/>
  <c r="AN35" i="3"/>
  <c r="AM35" i="3"/>
  <c r="AL35" i="3"/>
  <c r="AK35" i="3"/>
  <c r="AJ35" i="3"/>
  <c r="AI35" i="3"/>
  <c r="AH35" i="3"/>
  <c r="AG35" i="3"/>
  <c r="AF35" i="3"/>
  <c r="AC35" i="3"/>
  <c r="AB35" i="3"/>
  <c r="AA35" i="3"/>
  <c r="Z35" i="3"/>
  <c r="Y35" i="3"/>
  <c r="X35" i="3"/>
  <c r="W35" i="3"/>
  <c r="V35" i="3"/>
  <c r="S35" i="3"/>
  <c r="P35" i="3"/>
  <c r="N35" i="3"/>
  <c r="M35" i="3"/>
  <c r="L35" i="3"/>
  <c r="K35" i="3"/>
  <c r="G35" i="3"/>
  <c r="F35" i="3"/>
  <c r="E35" i="3"/>
  <c r="D35" i="3"/>
  <c r="C35" i="3"/>
  <c r="B35" i="3"/>
  <c r="A35" i="3"/>
  <c r="AN34" i="3"/>
  <c r="AM34" i="3"/>
  <c r="AL34" i="3"/>
  <c r="AK34" i="3"/>
  <c r="AJ34" i="3"/>
  <c r="AI34" i="3"/>
  <c r="AH34" i="3"/>
  <c r="AG34" i="3"/>
  <c r="AF34" i="3"/>
  <c r="AC34" i="3"/>
  <c r="AB34" i="3"/>
  <c r="AA34" i="3"/>
  <c r="Z34" i="3"/>
  <c r="Y34" i="3"/>
  <c r="X34" i="3"/>
  <c r="W34" i="3"/>
  <c r="V34" i="3"/>
  <c r="S34" i="3"/>
  <c r="P34" i="3"/>
  <c r="N34" i="3"/>
  <c r="L34" i="3"/>
  <c r="K34" i="3"/>
  <c r="J34" i="3"/>
  <c r="I34" i="3"/>
  <c r="G34" i="3"/>
  <c r="F34" i="3"/>
  <c r="E34" i="3"/>
  <c r="D34" i="3"/>
  <c r="B34" i="3"/>
  <c r="A34" i="3"/>
  <c r="AN33" i="3"/>
  <c r="AM33" i="3"/>
  <c r="AL33" i="3"/>
  <c r="AK33" i="3"/>
  <c r="AJ33" i="3"/>
  <c r="AI33" i="3"/>
  <c r="AH33" i="3"/>
  <c r="AG33" i="3"/>
  <c r="AF33" i="3"/>
  <c r="AC33" i="3"/>
  <c r="AB33" i="3"/>
  <c r="AA33" i="3"/>
  <c r="Z33" i="3"/>
  <c r="Y33" i="3"/>
  <c r="X33" i="3"/>
  <c r="W33" i="3"/>
  <c r="V33" i="3"/>
  <c r="S33" i="3"/>
  <c r="P33" i="3"/>
  <c r="N33" i="3"/>
  <c r="L33" i="3"/>
  <c r="K33" i="3"/>
  <c r="G33" i="3"/>
  <c r="F33" i="3"/>
  <c r="E33" i="3"/>
  <c r="D33" i="3"/>
  <c r="B33" i="3"/>
  <c r="A33" i="3"/>
  <c r="AN32" i="3"/>
  <c r="AM32" i="3"/>
  <c r="AL32" i="3"/>
  <c r="AK32" i="3"/>
  <c r="AJ32" i="3"/>
  <c r="AI32" i="3"/>
  <c r="AH32" i="3"/>
  <c r="AG32" i="3"/>
  <c r="AF32" i="3"/>
  <c r="AC32" i="3"/>
  <c r="AB32" i="3"/>
  <c r="AA32" i="3"/>
  <c r="Z32" i="3"/>
  <c r="Y32" i="3"/>
  <c r="X32" i="3"/>
  <c r="W32" i="3"/>
  <c r="V32" i="3"/>
  <c r="S32" i="3"/>
  <c r="P32" i="3"/>
  <c r="N32" i="3"/>
  <c r="M32" i="3"/>
  <c r="L32" i="3"/>
  <c r="K32" i="3"/>
  <c r="G32" i="3"/>
  <c r="F32" i="3"/>
  <c r="E32" i="3"/>
  <c r="D32" i="3"/>
  <c r="C32" i="3"/>
  <c r="B32" i="3"/>
  <c r="A32" i="3"/>
  <c r="AN31" i="3"/>
  <c r="AM31" i="3"/>
  <c r="AL31" i="3"/>
  <c r="AK31" i="3"/>
  <c r="AJ31" i="3"/>
  <c r="AI31" i="3"/>
  <c r="AH31" i="3"/>
  <c r="AG31" i="3"/>
  <c r="AF31" i="3"/>
  <c r="AC31" i="3"/>
  <c r="AB31" i="3"/>
  <c r="AA31" i="3"/>
  <c r="Y31" i="3"/>
  <c r="X31" i="3"/>
  <c r="W31" i="3"/>
  <c r="V31" i="3"/>
  <c r="S31" i="3"/>
  <c r="P31" i="3"/>
  <c r="N31" i="3"/>
  <c r="M31" i="3"/>
  <c r="L31" i="3"/>
  <c r="K31" i="3"/>
  <c r="H31" i="3"/>
  <c r="G31" i="3"/>
  <c r="F31" i="3"/>
  <c r="E31" i="3"/>
  <c r="D31" i="3"/>
  <c r="C31" i="3"/>
  <c r="B31" i="3"/>
  <c r="A31" i="3"/>
  <c r="AM28" i="3"/>
  <c r="AM30" i="6" s="1"/>
  <c r="AL28" i="3"/>
  <c r="AL30" i="6" s="1"/>
  <c r="AK28" i="3"/>
  <c r="AK30" i="6" s="1"/>
  <c r="AJ28" i="3"/>
  <c r="AJ30" i="6" s="1"/>
  <c r="AI28" i="3"/>
  <c r="AI30" i="6" s="1"/>
  <c r="AH28" i="3"/>
  <c r="AH30" i="6" s="1"/>
  <c r="AG28" i="3"/>
  <c r="AG30" i="6" s="1"/>
  <c r="AF28" i="3"/>
  <c r="AF30" i="6" s="1"/>
  <c r="AC28" i="3"/>
  <c r="AC30" i="6" s="1"/>
  <c r="AB28" i="3"/>
  <c r="AB30" i="6" s="1"/>
  <c r="AA28" i="3"/>
  <c r="AA30" i="6" s="1"/>
  <c r="Z28" i="3"/>
  <c r="Z30" i="6" s="1"/>
  <c r="Y28" i="3"/>
  <c r="Y30" i="6" s="1"/>
  <c r="X28" i="3"/>
  <c r="X30" i="6" s="1"/>
  <c r="W28" i="3"/>
  <c r="W30" i="6" s="1"/>
  <c r="V28" i="3"/>
  <c r="V30" i="6" s="1"/>
  <c r="E25" i="3"/>
  <c r="E25" i="6" s="1"/>
  <c r="AN24" i="3"/>
  <c r="AM24" i="3"/>
  <c r="AL24" i="3"/>
  <c r="AK24" i="3"/>
  <c r="AJ24" i="3"/>
  <c r="AI24" i="3"/>
  <c r="AH24" i="3"/>
  <c r="AG24" i="3"/>
  <c r="AF24" i="3"/>
  <c r="AC24" i="3"/>
  <c r="AB24" i="3"/>
  <c r="AA24" i="3"/>
  <c r="Z24" i="3"/>
  <c r="Y24" i="3"/>
  <c r="X24" i="3"/>
  <c r="W24" i="3"/>
  <c r="V24" i="3"/>
  <c r="S24" i="3"/>
  <c r="P24" i="3"/>
  <c r="N24" i="3"/>
  <c r="L24" i="3"/>
  <c r="K24" i="3"/>
  <c r="J24" i="3"/>
  <c r="J23" i="3" s="1"/>
  <c r="I24" i="3"/>
  <c r="I23" i="3" s="1"/>
  <c r="G24" i="3"/>
  <c r="F24" i="3"/>
  <c r="E24" i="3"/>
  <c r="D24" i="3"/>
  <c r="C24" i="3"/>
  <c r="B24" i="3"/>
  <c r="A24" i="3"/>
  <c r="AN20" i="3"/>
  <c r="AN18" i="7" s="1"/>
  <c r="AM20" i="3"/>
  <c r="AM18" i="7" s="1"/>
  <c r="AL20" i="3"/>
  <c r="AL15" i="8" s="1"/>
  <c r="AK20" i="3"/>
  <c r="AK18" i="7" s="1"/>
  <c r="AJ20" i="3"/>
  <c r="AJ18" i="7" s="1"/>
  <c r="AI20" i="3"/>
  <c r="AI18" i="7" s="1"/>
  <c r="AH20" i="3"/>
  <c r="AH15" i="8" s="1"/>
  <c r="AG20" i="3"/>
  <c r="AG18" i="7" s="1"/>
  <c r="AF20" i="3"/>
  <c r="AF18" i="7" s="1"/>
  <c r="AC20" i="3"/>
  <c r="AC18" i="7" s="1"/>
  <c r="AB20" i="3"/>
  <c r="AB15" i="8" s="1"/>
  <c r="AA20" i="3"/>
  <c r="AA18" i="7" s="1"/>
  <c r="Z20" i="3"/>
  <c r="Z18" i="7" s="1"/>
  <c r="Y20" i="3"/>
  <c r="Y18" i="7" s="1"/>
  <c r="X20" i="3"/>
  <c r="X15" i="8" s="1"/>
  <c r="W20" i="3"/>
  <c r="W18" i="7" s="1"/>
  <c r="V20" i="3"/>
  <c r="V18" i="7" s="1"/>
  <c r="S20" i="3"/>
  <c r="S18" i="7" s="1"/>
  <c r="P20" i="3"/>
  <c r="P15" i="8" s="1"/>
  <c r="N20" i="3"/>
  <c r="N18" i="7" s="1"/>
  <c r="M20" i="3"/>
  <c r="M18" i="7" s="1"/>
  <c r="L20" i="3"/>
  <c r="L18" i="7" s="1"/>
  <c r="K15" i="8"/>
  <c r="J20" i="3"/>
  <c r="J18" i="7" s="1"/>
  <c r="I20" i="3"/>
  <c r="I18" i="7" s="1"/>
  <c r="H20" i="3"/>
  <c r="H18" i="7" s="1"/>
  <c r="G20" i="3"/>
  <c r="G15" i="8" s="1"/>
  <c r="F20" i="3"/>
  <c r="F18" i="7" s="1"/>
  <c r="E20" i="3"/>
  <c r="E18" i="7" s="1"/>
  <c r="D20" i="3"/>
  <c r="D18" i="7" s="1"/>
  <c r="C20" i="3"/>
  <c r="C15" i="8" s="1"/>
  <c r="B20" i="3"/>
  <c r="B18" i="7" s="1"/>
  <c r="A20" i="3"/>
  <c r="A18" i="7" s="1"/>
  <c r="E19" i="3"/>
  <c r="E17" i="7" s="1"/>
  <c r="AN18" i="3"/>
  <c r="AM18" i="3"/>
  <c r="AL18" i="3"/>
  <c r="AK18" i="3"/>
  <c r="AJ18" i="3"/>
  <c r="AI18" i="3"/>
  <c r="AH18" i="3"/>
  <c r="AG18" i="3"/>
  <c r="AF18" i="3"/>
  <c r="AC18" i="3"/>
  <c r="AB18" i="3"/>
  <c r="AA18" i="3"/>
  <c r="Z18" i="3"/>
  <c r="Y18" i="3"/>
  <c r="X18" i="3"/>
  <c r="W18" i="3"/>
  <c r="V18" i="3"/>
  <c r="S18" i="3"/>
  <c r="P18" i="3"/>
  <c r="N18" i="3"/>
  <c r="M18" i="3"/>
  <c r="L18" i="3"/>
  <c r="K18" i="3"/>
  <c r="J18" i="3"/>
  <c r="J16" i="7" s="1"/>
  <c r="I18" i="3"/>
  <c r="I13" i="8" s="1"/>
  <c r="G18" i="3"/>
  <c r="D18" i="3"/>
  <c r="C18" i="3"/>
  <c r="B18" i="3"/>
  <c r="A18" i="3"/>
  <c r="AN10" i="3"/>
  <c r="AM10" i="3"/>
  <c r="AL10" i="3"/>
  <c r="AK10" i="3"/>
  <c r="AJ10" i="3"/>
  <c r="AI10" i="3"/>
  <c r="AH10" i="3"/>
  <c r="AG10" i="3"/>
  <c r="AF10" i="3"/>
  <c r="AC10" i="3"/>
  <c r="AB10" i="3"/>
  <c r="AA10" i="3"/>
  <c r="Z10" i="3"/>
  <c r="Y10" i="3"/>
  <c r="X10" i="3"/>
  <c r="W10" i="3"/>
  <c r="V10" i="3"/>
  <c r="S10" i="3"/>
  <c r="P10" i="3"/>
  <c r="N10" i="3"/>
  <c r="M10" i="3"/>
  <c r="L10" i="3"/>
  <c r="K10" i="3"/>
  <c r="J10" i="3"/>
  <c r="I10" i="3"/>
  <c r="G10" i="3"/>
  <c r="F10" i="3"/>
  <c r="E10" i="3"/>
  <c r="D10" i="3"/>
  <c r="C10" i="3"/>
  <c r="B10" i="3"/>
  <c r="A10" i="3"/>
  <c r="AN8" i="3"/>
  <c r="AM8" i="3"/>
  <c r="AL8" i="3"/>
  <c r="AK8" i="3"/>
  <c r="AJ8" i="3"/>
  <c r="AI8" i="3"/>
  <c r="AH8" i="3"/>
  <c r="AG8" i="3"/>
  <c r="AF8" i="3"/>
  <c r="AC8" i="3"/>
  <c r="AB8" i="3"/>
  <c r="AA8" i="3"/>
  <c r="Z8" i="3"/>
  <c r="Y8" i="3"/>
  <c r="X8" i="3"/>
  <c r="W8" i="3"/>
  <c r="V8" i="3"/>
  <c r="S8" i="3"/>
  <c r="P8" i="3"/>
  <c r="N8" i="3"/>
  <c r="M8" i="3"/>
  <c r="L8" i="3"/>
  <c r="K8" i="3"/>
  <c r="J8" i="3"/>
  <c r="J6" i="3" s="1"/>
  <c r="I8" i="3"/>
  <c r="I6" i="3" s="1"/>
  <c r="G8" i="3"/>
  <c r="F8" i="3"/>
  <c r="E8" i="3"/>
  <c r="D8" i="3"/>
  <c r="C8" i="3"/>
  <c r="B8" i="3"/>
  <c r="A8" i="3"/>
  <c r="AN7" i="3"/>
  <c r="AM7" i="3"/>
  <c r="AL7" i="3"/>
  <c r="AK7" i="3"/>
  <c r="AJ7" i="3"/>
  <c r="AI7" i="3"/>
  <c r="AH7" i="3"/>
  <c r="AG7" i="3"/>
  <c r="AF7" i="3"/>
  <c r="AC7" i="3"/>
  <c r="AB7" i="3"/>
  <c r="AA7" i="3"/>
  <c r="Z7" i="3"/>
  <c r="Y7" i="3"/>
  <c r="X7" i="3"/>
  <c r="W7" i="3"/>
  <c r="V7" i="3"/>
  <c r="S7" i="3"/>
  <c r="P7" i="3"/>
  <c r="N7" i="3"/>
  <c r="M7" i="3"/>
  <c r="L7" i="3"/>
  <c r="K7" i="3"/>
  <c r="G7" i="3"/>
  <c r="F7" i="3"/>
  <c r="E7" i="3"/>
  <c r="D7" i="3"/>
  <c r="C7" i="3"/>
  <c r="B7" i="3"/>
  <c r="A7" i="3"/>
  <c r="Z80" i="2"/>
  <c r="F80" i="2"/>
  <c r="AN79" i="2"/>
  <c r="AM79" i="2"/>
  <c r="AL79" i="2"/>
  <c r="AK79" i="2"/>
  <c r="AJ79" i="2"/>
  <c r="AI79" i="2"/>
  <c r="AH79" i="2"/>
  <c r="AG79" i="2"/>
  <c r="AF79" i="2"/>
  <c r="AC79" i="2"/>
  <c r="AB79" i="2"/>
  <c r="AA79" i="2"/>
  <c r="Z79" i="2"/>
  <c r="Y79" i="2"/>
  <c r="X79" i="2"/>
  <c r="W79" i="2"/>
  <c r="V79" i="2"/>
  <c r="S79" i="2"/>
  <c r="P79" i="2"/>
  <c r="N79" i="2"/>
  <c r="M79" i="2"/>
  <c r="L79" i="2"/>
  <c r="K79" i="2"/>
  <c r="G79" i="2"/>
  <c r="F79" i="2"/>
  <c r="E79" i="2"/>
  <c r="D79" i="2"/>
  <c r="C79" i="2"/>
  <c r="B79" i="2"/>
  <c r="A79" i="2"/>
  <c r="AN78" i="2"/>
  <c r="AM78" i="2"/>
  <c r="AL78" i="2"/>
  <c r="AK78" i="2"/>
  <c r="AJ78" i="2"/>
  <c r="AI78" i="2"/>
  <c r="AH78" i="2"/>
  <c r="AG78" i="2"/>
  <c r="AF78" i="2"/>
  <c r="AC78" i="2"/>
  <c r="AB78" i="2"/>
  <c r="AA78" i="2"/>
  <c r="Z78" i="2"/>
  <c r="Y78" i="2"/>
  <c r="X78" i="2"/>
  <c r="W78" i="2"/>
  <c r="V78" i="2"/>
  <c r="S78" i="2"/>
  <c r="P78" i="2"/>
  <c r="N78" i="2"/>
  <c r="M78" i="2"/>
  <c r="L78" i="2"/>
  <c r="K78" i="2"/>
  <c r="G78" i="2"/>
  <c r="F78" i="2"/>
  <c r="E78" i="2"/>
  <c r="D78" i="2"/>
  <c r="C78" i="2"/>
  <c r="B78" i="2"/>
  <c r="A78" i="2"/>
  <c r="AN77" i="2"/>
  <c r="AH77" i="2"/>
  <c r="D77" i="2"/>
  <c r="AN76" i="2"/>
  <c r="AM76" i="2"/>
  <c r="AL76" i="2"/>
  <c r="AK76" i="2"/>
  <c r="AJ76" i="2"/>
  <c r="AI76" i="2"/>
  <c r="AH76" i="2"/>
  <c r="AG76" i="2"/>
  <c r="AF76" i="2"/>
  <c r="AC76" i="2"/>
  <c r="AB76" i="2"/>
  <c r="AA76" i="2"/>
  <c r="Z76" i="2"/>
  <c r="Y76" i="2"/>
  <c r="X76" i="2"/>
  <c r="W76" i="2"/>
  <c r="V76" i="2"/>
  <c r="S76" i="2"/>
  <c r="P76" i="2"/>
  <c r="N76" i="2"/>
  <c r="M76" i="2"/>
  <c r="L76" i="2"/>
  <c r="K76" i="2"/>
  <c r="J76" i="2"/>
  <c r="I76" i="2"/>
  <c r="G76" i="2"/>
  <c r="F76" i="2"/>
  <c r="E76" i="2"/>
  <c r="D76" i="2"/>
  <c r="C76" i="2"/>
  <c r="B76" i="2"/>
  <c r="A76" i="2"/>
  <c r="AN75" i="2"/>
  <c r="AM75" i="2"/>
  <c r="AL75" i="2"/>
  <c r="AK75" i="2"/>
  <c r="AJ75" i="2"/>
  <c r="AI75" i="2"/>
  <c r="AH75" i="2"/>
  <c r="AG75" i="2"/>
  <c r="AF75" i="2"/>
  <c r="AC75" i="2"/>
  <c r="AB75" i="2"/>
  <c r="AA75" i="2"/>
  <c r="Z75" i="2"/>
  <c r="Y75" i="2"/>
  <c r="X75" i="2"/>
  <c r="W75" i="2"/>
  <c r="V75" i="2"/>
  <c r="S75" i="2"/>
  <c r="P75" i="2"/>
  <c r="N75" i="2"/>
  <c r="M75" i="2"/>
  <c r="L75" i="2"/>
  <c r="K75" i="2"/>
  <c r="G75" i="2"/>
  <c r="F75" i="2"/>
  <c r="E75" i="2"/>
  <c r="D75" i="2"/>
  <c r="C75" i="2"/>
  <c r="B75" i="2"/>
  <c r="A75" i="2"/>
  <c r="AN74" i="2"/>
  <c r="AM74" i="2"/>
  <c r="AL74" i="2"/>
  <c r="AK74" i="2"/>
  <c r="AJ74" i="2"/>
  <c r="AI74" i="2"/>
  <c r="AH74" i="2"/>
  <c r="AG74" i="2"/>
  <c r="AF74" i="2"/>
  <c r="AC74" i="2"/>
  <c r="AB74" i="2"/>
  <c r="AA74" i="2"/>
  <c r="Z74" i="2"/>
  <c r="Y74" i="2"/>
  <c r="X74" i="2"/>
  <c r="W74" i="2"/>
  <c r="V74" i="2"/>
  <c r="S74" i="2"/>
  <c r="P74" i="2"/>
  <c r="N74" i="2"/>
  <c r="M74" i="2"/>
  <c r="L74" i="2"/>
  <c r="K74" i="2"/>
  <c r="G74" i="2"/>
  <c r="F74" i="2"/>
  <c r="E74" i="2"/>
  <c r="D74" i="2"/>
  <c r="C74" i="2"/>
  <c r="B74" i="2"/>
  <c r="A74" i="2"/>
  <c r="AN73" i="2"/>
  <c r="AM73" i="2"/>
  <c r="AL73" i="2"/>
  <c r="AK73" i="2"/>
  <c r="AJ73" i="2"/>
  <c r="AI73" i="2"/>
  <c r="AH73" i="2"/>
  <c r="AG73" i="2"/>
  <c r="AF73" i="2"/>
  <c r="AC73" i="2"/>
  <c r="AB73" i="2"/>
  <c r="AA73" i="2"/>
  <c r="Z73" i="2"/>
  <c r="Y73" i="2"/>
  <c r="X73" i="2"/>
  <c r="W73" i="2"/>
  <c r="V73" i="2"/>
  <c r="S73" i="2"/>
  <c r="P73" i="2"/>
  <c r="N73" i="2"/>
  <c r="M73" i="2"/>
  <c r="L73" i="2"/>
  <c r="K73" i="2"/>
  <c r="J73" i="2"/>
  <c r="I73" i="2"/>
  <c r="G73" i="2"/>
  <c r="F73" i="2"/>
  <c r="E73" i="2"/>
  <c r="D73" i="2"/>
  <c r="C73" i="2"/>
  <c r="B73" i="2"/>
  <c r="A73" i="2"/>
  <c r="AN61" i="2"/>
  <c r="AM61" i="2"/>
  <c r="AL61" i="2"/>
  <c r="AK61" i="2"/>
  <c r="AJ61" i="2"/>
  <c r="AI61" i="2"/>
  <c r="AH61" i="2"/>
  <c r="AG61" i="2"/>
  <c r="AF61" i="2"/>
  <c r="AC61" i="2"/>
  <c r="AB61" i="2"/>
  <c r="AA61" i="2"/>
  <c r="Z61" i="2"/>
  <c r="Y61" i="2"/>
  <c r="X61" i="2"/>
  <c r="W61" i="2"/>
  <c r="V61" i="2"/>
  <c r="S61" i="2"/>
  <c r="P61" i="2"/>
  <c r="N61" i="2"/>
  <c r="M61" i="2"/>
  <c r="L61" i="2"/>
  <c r="K61" i="2"/>
  <c r="G61" i="2"/>
  <c r="F61" i="2"/>
  <c r="E61" i="2"/>
  <c r="D61" i="2"/>
  <c r="C61" i="2"/>
  <c r="B61" i="2"/>
  <c r="A61" i="2"/>
  <c r="AN60" i="2"/>
  <c r="AM60" i="2"/>
  <c r="AL60" i="2"/>
  <c r="AK60" i="2"/>
  <c r="AJ60" i="2"/>
  <c r="AI60" i="2"/>
  <c r="AH60" i="2"/>
  <c r="AG60" i="2"/>
  <c r="AF60" i="2"/>
  <c r="AC60" i="2"/>
  <c r="AB60" i="2"/>
  <c r="AA60" i="2"/>
  <c r="Z60" i="2"/>
  <c r="Y60" i="2"/>
  <c r="X60" i="2"/>
  <c r="W60" i="2"/>
  <c r="V60" i="2"/>
  <c r="S60" i="2"/>
  <c r="P60" i="2"/>
  <c r="N60" i="2"/>
  <c r="M60" i="2"/>
  <c r="L60" i="2"/>
  <c r="K60" i="2"/>
  <c r="G60" i="2"/>
  <c r="F60" i="2"/>
  <c r="E60" i="2"/>
  <c r="D60" i="2"/>
  <c r="C60" i="2"/>
  <c r="B60" i="2"/>
  <c r="A60" i="2"/>
  <c r="AN59" i="2"/>
  <c r="AM59" i="2"/>
  <c r="AL59" i="2"/>
  <c r="AK59" i="2"/>
  <c r="AJ59" i="2"/>
  <c r="AI59" i="2"/>
  <c r="AH59" i="2"/>
  <c r="AG59" i="2"/>
  <c r="AF59" i="2"/>
  <c r="AC59" i="2"/>
  <c r="AB59" i="2"/>
  <c r="AA59" i="2"/>
  <c r="Z59" i="2"/>
  <c r="Y59" i="2"/>
  <c r="X59" i="2"/>
  <c r="W59" i="2"/>
  <c r="V59" i="2"/>
  <c r="S59" i="2"/>
  <c r="P59" i="2"/>
  <c r="N59" i="2"/>
  <c r="M59" i="2"/>
  <c r="L59" i="2"/>
  <c r="K59" i="2"/>
  <c r="J59" i="2"/>
  <c r="I59" i="2"/>
  <c r="G59" i="2"/>
  <c r="F59" i="2"/>
  <c r="E59" i="2"/>
  <c r="D59" i="2"/>
  <c r="C59" i="2"/>
  <c r="B59" i="2"/>
  <c r="A59" i="2"/>
  <c r="AN56" i="2"/>
  <c r="AM56" i="2"/>
  <c r="AL56" i="2"/>
  <c r="AK56" i="2"/>
  <c r="AJ56" i="2"/>
  <c r="AI56" i="2"/>
  <c r="AH56" i="2"/>
  <c r="AG56" i="2"/>
  <c r="AF56" i="2"/>
  <c r="AC56" i="2"/>
  <c r="AB56" i="2"/>
  <c r="AA56" i="2"/>
  <c r="Z56" i="2"/>
  <c r="Y56" i="2"/>
  <c r="X56" i="2"/>
  <c r="W56" i="2"/>
  <c r="V56" i="2"/>
  <c r="S56" i="2"/>
  <c r="P56" i="2"/>
  <c r="N56" i="2"/>
  <c r="M56" i="2"/>
  <c r="L56" i="2"/>
  <c r="K56" i="2"/>
  <c r="G56" i="2"/>
  <c r="F56" i="2"/>
  <c r="E56" i="2"/>
  <c r="E41" i="3" s="1"/>
  <c r="E27" i="6" s="1"/>
  <c r="D56" i="2"/>
  <c r="C56" i="2"/>
  <c r="B56" i="2"/>
  <c r="A56" i="2"/>
  <c r="AN55" i="2"/>
  <c r="AM55" i="2"/>
  <c r="AL55" i="2"/>
  <c r="AK55" i="2"/>
  <c r="AJ55" i="2"/>
  <c r="AI55" i="2"/>
  <c r="AH55" i="2"/>
  <c r="AG55" i="2"/>
  <c r="AF55" i="2"/>
  <c r="AC55" i="2"/>
  <c r="AB55" i="2"/>
  <c r="AA55" i="2"/>
  <c r="Z55" i="2"/>
  <c r="Y55" i="2"/>
  <c r="X55" i="2"/>
  <c r="W55" i="2"/>
  <c r="V55" i="2"/>
  <c r="S55" i="2"/>
  <c r="P55" i="2"/>
  <c r="N55" i="2"/>
  <c r="M55" i="2"/>
  <c r="L55" i="2"/>
  <c r="K55" i="2"/>
  <c r="G55" i="2"/>
  <c r="F55" i="2"/>
  <c r="E55" i="2"/>
  <c r="E40" i="3" s="1"/>
  <c r="E48" i="5" s="1"/>
  <c r="D55" i="2"/>
  <c r="C55" i="2"/>
  <c r="B55" i="2"/>
  <c r="A55" i="2"/>
  <c r="AN54" i="2"/>
  <c r="AM54" i="2"/>
  <c r="AL54" i="2"/>
  <c r="AK54" i="2"/>
  <c r="AJ54" i="2"/>
  <c r="AI54" i="2"/>
  <c r="AH54" i="2"/>
  <c r="AG54" i="2"/>
  <c r="AF54" i="2"/>
  <c r="AC54" i="2"/>
  <c r="AB54" i="2"/>
  <c r="AA54" i="2"/>
  <c r="Z54" i="2"/>
  <c r="Y54" i="2"/>
  <c r="X54" i="2"/>
  <c r="W54" i="2"/>
  <c r="V54" i="2"/>
  <c r="S54" i="2"/>
  <c r="P54" i="2"/>
  <c r="N54" i="2"/>
  <c r="M54" i="2"/>
  <c r="L54" i="2"/>
  <c r="K54" i="2"/>
  <c r="J54" i="2"/>
  <c r="I54" i="2"/>
  <c r="I52" i="2" s="1"/>
  <c r="H54" i="2"/>
  <c r="G54" i="2"/>
  <c r="F54" i="2"/>
  <c r="E54" i="2"/>
  <c r="D54" i="2"/>
  <c r="C54" i="2"/>
  <c r="B54" i="2"/>
  <c r="A54" i="2"/>
  <c r="AN53" i="2"/>
  <c r="AM53" i="2"/>
  <c r="AL53" i="2"/>
  <c r="AK53" i="2"/>
  <c r="AJ53" i="2"/>
  <c r="AI53" i="2"/>
  <c r="AH53" i="2"/>
  <c r="AG53" i="2"/>
  <c r="AF53" i="2"/>
  <c r="AC53" i="2"/>
  <c r="AB53" i="2"/>
  <c r="AA53" i="2"/>
  <c r="Z53" i="2"/>
  <c r="Y53" i="2"/>
  <c r="X53" i="2"/>
  <c r="W53" i="2"/>
  <c r="V53" i="2"/>
  <c r="S53" i="2"/>
  <c r="P53" i="2"/>
  <c r="N53" i="2"/>
  <c r="M53" i="2"/>
  <c r="L53" i="2"/>
  <c r="K53" i="2"/>
  <c r="G53" i="2"/>
  <c r="F53" i="2"/>
  <c r="E53" i="2"/>
  <c r="D53" i="2"/>
  <c r="B53" i="2"/>
  <c r="A53" i="2"/>
  <c r="AN50" i="2"/>
  <c r="AM50" i="2"/>
  <c r="AL50" i="2"/>
  <c r="AK50" i="2"/>
  <c r="AJ50" i="2"/>
  <c r="AI50" i="2"/>
  <c r="AH50" i="2"/>
  <c r="AG50" i="2"/>
  <c r="AF50" i="2"/>
  <c r="AC50" i="2"/>
  <c r="AB50" i="2"/>
  <c r="AA50" i="2"/>
  <c r="Z50" i="2"/>
  <c r="Y50" i="2"/>
  <c r="X50" i="2"/>
  <c r="W50" i="2"/>
  <c r="V50" i="2"/>
  <c r="S50" i="2"/>
  <c r="P50" i="2"/>
  <c r="N50" i="2"/>
  <c r="M50" i="2"/>
  <c r="L50" i="2"/>
  <c r="K50" i="2"/>
  <c r="G50" i="2"/>
  <c r="F50" i="2"/>
  <c r="D50" i="2"/>
  <c r="C50" i="2"/>
  <c r="B50" i="2"/>
  <c r="A50" i="2"/>
  <c r="Z41" i="2"/>
  <c r="Z31" i="3" s="1"/>
  <c r="AN39" i="2"/>
  <c r="AM39" i="2"/>
  <c r="AL39" i="2"/>
  <c r="AK39" i="2"/>
  <c r="AJ39" i="2"/>
  <c r="AI39" i="2"/>
  <c r="AH39" i="2"/>
  <c r="AG39" i="2"/>
  <c r="AF39" i="2"/>
  <c r="AC39" i="2"/>
  <c r="AB39" i="2"/>
  <c r="AA39" i="2"/>
  <c r="Z39" i="2"/>
  <c r="Y39" i="2"/>
  <c r="X39" i="2"/>
  <c r="W39" i="2"/>
  <c r="V39" i="2"/>
  <c r="S39" i="2"/>
  <c r="P39" i="2"/>
  <c r="N39" i="2"/>
  <c r="M39" i="2"/>
  <c r="L39" i="2"/>
  <c r="K39" i="2"/>
  <c r="G39" i="2"/>
  <c r="F39" i="2"/>
  <c r="C39" i="2"/>
  <c r="B39" i="2"/>
  <c r="A39" i="2"/>
  <c r="J37" i="2"/>
  <c r="J40" i="2" s="1"/>
  <c r="I37" i="2"/>
  <c r="I40" i="2" s="1"/>
  <c r="AN27" i="2"/>
  <c r="AM27" i="2"/>
  <c r="AL27" i="2"/>
  <c r="AK27" i="2"/>
  <c r="AJ27" i="2"/>
  <c r="AI27" i="2"/>
  <c r="AH27" i="2"/>
  <c r="AG27" i="2"/>
  <c r="AF27" i="2"/>
  <c r="AC27" i="2"/>
  <c r="AB27" i="2"/>
  <c r="AA27" i="2"/>
  <c r="Z27" i="2"/>
  <c r="Y27" i="2"/>
  <c r="X27" i="2"/>
  <c r="W27" i="2"/>
  <c r="V27" i="2"/>
  <c r="S27" i="2"/>
  <c r="P27" i="2"/>
  <c r="N27" i="2"/>
  <c r="M27" i="2"/>
  <c r="L27" i="2"/>
  <c r="K27" i="2"/>
  <c r="G27" i="2"/>
  <c r="F27" i="2"/>
  <c r="E27" i="2"/>
  <c r="D27" i="2"/>
  <c r="C27" i="2"/>
  <c r="B27" i="2"/>
  <c r="A27" i="2"/>
  <c r="AN25" i="2"/>
  <c r="AM25" i="2"/>
  <c r="AL25" i="2"/>
  <c r="AK25" i="2"/>
  <c r="AJ25" i="2"/>
  <c r="AI25" i="2"/>
  <c r="AH25" i="2"/>
  <c r="AG25" i="2"/>
  <c r="AF25" i="2"/>
  <c r="AC25" i="2"/>
  <c r="AB25" i="2"/>
  <c r="AA25" i="2"/>
  <c r="Z25" i="2"/>
  <c r="Y25" i="2"/>
  <c r="X25" i="2"/>
  <c r="W25" i="2"/>
  <c r="V25" i="2"/>
  <c r="S25" i="2"/>
  <c r="P25" i="2"/>
  <c r="N25" i="2"/>
  <c r="M25" i="2"/>
  <c r="L25" i="2"/>
  <c r="K25" i="2"/>
  <c r="G25" i="2"/>
  <c r="F25" i="2"/>
  <c r="E25" i="2"/>
  <c r="D25" i="2"/>
  <c r="C25" i="2"/>
  <c r="B25" i="2"/>
  <c r="A25" i="2"/>
  <c r="AN26" i="2"/>
  <c r="AL26" i="2"/>
  <c r="AK26" i="2"/>
  <c r="AJ26" i="2"/>
  <c r="AH26" i="2"/>
  <c r="AG26" i="2"/>
  <c r="AF26" i="2"/>
  <c r="AB26" i="2"/>
  <c r="AA26" i="2"/>
  <c r="Z26" i="2"/>
  <c r="Y26" i="2"/>
  <c r="X26" i="2"/>
  <c r="W26" i="2"/>
  <c r="V26" i="2"/>
  <c r="S26" i="2"/>
  <c r="P26" i="2"/>
  <c r="N26" i="2"/>
  <c r="M26" i="2"/>
  <c r="L26" i="2"/>
  <c r="K26" i="2"/>
  <c r="G26" i="2"/>
  <c r="F26" i="2"/>
  <c r="E26" i="2"/>
  <c r="D26" i="2"/>
  <c r="C26" i="2"/>
  <c r="B26" i="2"/>
  <c r="A26" i="2"/>
  <c r="AN24" i="2"/>
  <c r="AM24" i="2"/>
  <c r="AL24" i="2"/>
  <c r="AK24" i="2"/>
  <c r="AJ24" i="2"/>
  <c r="AI24" i="2"/>
  <c r="AH24" i="2"/>
  <c r="AG24" i="2"/>
  <c r="AF24" i="2"/>
  <c r="AC24" i="2"/>
  <c r="AB24" i="2"/>
  <c r="AA24" i="2"/>
  <c r="Z24" i="2"/>
  <c r="Y24" i="2"/>
  <c r="X24" i="2"/>
  <c r="W24" i="2"/>
  <c r="V24" i="2"/>
  <c r="S24" i="2"/>
  <c r="P24" i="2"/>
  <c r="N24" i="2"/>
  <c r="M24" i="2"/>
  <c r="L24" i="2"/>
  <c r="K24" i="2"/>
  <c r="J24" i="2"/>
  <c r="I24" i="2"/>
  <c r="G24" i="2"/>
  <c r="F24" i="2"/>
  <c r="E24" i="2"/>
  <c r="D24" i="2"/>
  <c r="C24" i="2"/>
  <c r="B24" i="2"/>
  <c r="A24" i="2"/>
  <c r="AN20" i="2"/>
  <c r="AM20" i="2"/>
  <c r="AL20" i="2"/>
  <c r="AK20" i="2"/>
  <c r="AJ20" i="2"/>
  <c r="AI20" i="2"/>
  <c r="AH20" i="2"/>
  <c r="AG20" i="2"/>
  <c r="AF20" i="2"/>
  <c r="AC20" i="2"/>
  <c r="AB20" i="2"/>
  <c r="AA20" i="2"/>
  <c r="Z20" i="2"/>
  <c r="Y20" i="2"/>
  <c r="X20" i="2"/>
  <c r="W20" i="2"/>
  <c r="V20" i="2"/>
  <c r="S20" i="2"/>
  <c r="P20" i="2"/>
  <c r="N20" i="2"/>
  <c r="M20" i="2"/>
  <c r="L20" i="2"/>
  <c r="K20" i="2"/>
  <c r="G20" i="2"/>
  <c r="F20" i="2"/>
  <c r="E20" i="2"/>
  <c r="D20" i="2"/>
  <c r="C20" i="2"/>
  <c r="B20" i="2"/>
  <c r="A20" i="2"/>
  <c r="AN19" i="2"/>
  <c r="AM19" i="2"/>
  <c r="AL19" i="2"/>
  <c r="AK19" i="2"/>
  <c r="AJ19" i="2"/>
  <c r="AI19" i="2"/>
  <c r="AH19" i="2"/>
  <c r="AG19" i="2"/>
  <c r="AF19" i="2"/>
  <c r="AC19" i="2"/>
  <c r="AB19" i="2"/>
  <c r="AA19" i="2"/>
  <c r="Z19" i="2"/>
  <c r="Y19" i="2"/>
  <c r="X19" i="2"/>
  <c r="W19" i="2"/>
  <c r="V19" i="2"/>
  <c r="S19" i="2"/>
  <c r="P19" i="2"/>
  <c r="N19" i="2"/>
  <c r="M19" i="2"/>
  <c r="L19" i="2"/>
  <c r="K19" i="2"/>
  <c r="G19" i="2"/>
  <c r="F19" i="2"/>
  <c r="E19" i="2"/>
  <c r="D19" i="2"/>
  <c r="C19" i="2"/>
  <c r="B19" i="2"/>
  <c r="A19" i="2"/>
  <c r="J18" i="2"/>
  <c r="I18" i="2"/>
  <c r="G18" i="2"/>
  <c r="F18" i="2"/>
  <c r="E18" i="2"/>
  <c r="D18" i="2"/>
  <c r="C18" i="2"/>
  <c r="B18" i="2"/>
  <c r="A18" i="2"/>
  <c r="AN14" i="2"/>
  <c r="AM14" i="2"/>
  <c r="AL14" i="2"/>
  <c r="AK14" i="2"/>
  <c r="AJ14" i="2"/>
  <c r="AI14" i="2"/>
  <c r="AH14" i="2"/>
  <c r="AG14" i="2"/>
  <c r="AF14" i="2"/>
  <c r="AC14" i="2"/>
  <c r="AB14" i="2"/>
  <c r="AA14" i="2"/>
  <c r="Z14" i="2"/>
  <c r="Y14" i="2"/>
  <c r="X14" i="2"/>
  <c r="W14" i="2"/>
  <c r="V14" i="2"/>
  <c r="S14" i="2"/>
  <c r="P14" i="2"/>
  <c r="N14" i="2"/>
  <c r="M14" i="2"/>
  <c r="L14" i="2"/>
  <c r="K14" i="2"/>
  <c r="AN13" i="2"/>
  <c r="AM13" i="2"/>
  <c r="AL13" i="2"/>
  <c r="AK13" i="2"/>
  <c r="AJ13" i="2"/>
  <c r="AI13" i="2"/>
  <c r="AH13" i="2"/>
  <c r="AG13" i="2"/>
  <c r="AF13" i="2"/>
  <c r="AC13" i="2"/>
  <c r="AB13" i="2"/>
  <c r="AA13" i="2"/>
  <c r="Z13" i="2"/>
  <c r="Y13" i="2"/>
  <c r="X13" i="2"/>
  <c r="W13" i="2"/>
  <c r="V13" i="2"/>
  <c r="S13" i="2"/>
  <c r="P13" i="2"/>
  <c r="N13" i="2"/>
  <c r="M13" i="2"/>
  <c r="L13" i="2"/>
  <c r="K13" i="2"/>
  <c r="G13" i="2"/>
  <c r="F13" i="2"/>
  <c r="D13" i="2"/>
  <c r="C13" i="2"/>
  <c r="B13" i="2"/>
  <c r="A13" i="2"/>
  <c r="J6" i="2"/>
  <c r="I6" i="2"/>
  <c r="G12" i="2"/>
  <c r="F12" i="2"/>
  <c r="E12" i="2"/>
  <c r="D12" i="2"/>
  <c r="C12" i="2"/>
  <c r="B12" i="2"/>
  <c r="A12" i="2"/>
  <c r="AN106" i="1"/>
  <c r="AK106" i="1"/>
  <c r="AJ106" i="1"/>
  <c r="AF106" i="1"/>
  <c r="Z106" i="1"/>
  <c r="V106" i="1"/>
  <c r="M106" i="1"/>
  <c r="J106" i="1"/>
  <c r="I106" i="1"/>
  <c r="F106" i="1"/>
  <c r="B106" i="1"/>
  <c r="AL105" i="1"/>
  <c r="AH105" i="1"/>
  <c r="AB105" i="1"/>
  <c r="X105" i="1"/>
  <c r="S105" i="1"/>
  <c r="P105" i="1"/>
  <c r="M105" i="1"/>
  <c r="K105" i="1"/>
  <c r="J105" i="1"/>
  <c r="I105" i="1"/>
  <c r="E105" i="1"/>
  <c r="D105" i="1"/>
  <c r="AN104" i="1"/>
  <c r="AJ104" i="1"/>
  <c r="AF104" i="1"/>
  <c r="Z104" i="1"/>
  <c r="V104" i="1"/>
  <c r="M104" i="1"/>
  <c r="J104" i="1"/>
  <c r="I104" i="1"/>
  <c r="F104" i="1"/>
  <c r="B104" i="1"/>
  <c r="AN103" i="1"/>
  <c r="AM103" i="1"/>
  <c r="AL103" i="1"/>
  <c r="AK103" i="1"/>
  <c r="AJ103" i="1"/>
  <c r="AI103" i="1"/>
  <c r="AH103" i="1"/>
  <c r="AG103" i="1"/>
  <c r="AF103" i="1"/>
  <c r="AC103" i="1"/>
  <c r="AB103" i="1"/>
  <c r="AA103" i="1"/>
  <c r="Z103" i="1"/>
  <c r="Y103" i="1"/>
  <c r="X103" i="1"/>
  <c r="W103" i="1"/>
  <c r="V103" i="1"/>
  <c r="S103" i="1"/>
  <c r="P103" i="1"/>
  <c r="N103" i="1"/>
  <c r="M103" i="1"/>
  <c r="L103" i="1"/>
  <c r="K103" i="1"/>
  <c r="G103" i="1"/>
  <c r="F103" i="1"/>
  <c r="E103" i="1"/>
  <c r="D103" i="1"/>
  <c r="C103" i="1"/>
  <c r="B103" i="1"/>
  <c r="A103" i="1"/>
  <c r="AN102" i="1"/>
  <c r="AK102" i="1"/>
  <c r="AJ102" i="1"/>
  <c r="AF102" i="1"/>
  <c r="Z102" i="1"/>
  <c r="V102" i="1"/>
  <c r="M102" i="1"/>
  <c r="J102" i="1"/>
  <c r="I102" i="1"/>
  <c r="F102" i="1"/>
  <c r="B102" i="1"/>
  <c r="AL101" i="1"/>
  <c r="AH101" i="1"/>
  <c r="AC101" i="1"/>
  <c r="AB101" i="1"/>
  <c r="X101" i="1"/>
  <c r="P101" i="1"/>
  <c r="M101" i="1"/>
  <c r="K101" i="1"/>
  <c r="J101" i="1"/>
  <c r="I101" i="1"/>
  <c r="D101" i="1"/>
  <c r="A101" i="1"/>
  <c r="AN100" i="1"/>
  <c r="AM100" i="1"/>
  <c r="AL100" i="1"/>
  <c r="AK100" i="1"/>
  <c r="AJ100" i="1"/>
  <c r="AI100" i="1"/>
  <c r="AH100" i="1"/>
  <c r="AG100" i="1"/>
  <c r="AF100" i="1"/>
  <c r="AC100" i="1"/>
  <c r="AB100" i="1"/>
  <c r="AA100" i="1"/>
  <c r="Z100" i="1"/>
  <c r="Y100" i="1"/>
  <c r="X100" i="1"/>
  <c r="W100" i="1"/>
  <c r="V100" i="1"/>
  <c r="S100" i="1"/>
  <c r="P100" i="1"/>
  <c r="N100" i="1"/>
  <c r="M100" i="1"/>
  <c r="L100" i="1"/>
  <c r="K100" i="1"/>
  <c r="J100" i="1"/>
  <c r="F100" i="1"/>
  <c r="B100" i="1"/>
  <c r="AN99" i="1"/>
  <c r="AM99" i="1"/>
  <c r="AL99" i="1"/>
  <c r="AK99" i="1"/>
  <c r="AJ99" i="1"/>
  <c r="AI99" i="1"/>
  <c r="AH99" i="1"/>
  <c r="AG99" i="1"/>
  <c r="AF99" i="1"/>
  <c r="AC99" i="1"/>
  <c r="AB99" i="1"/>
  <c r="AA99" i="1"/>
  <c r="Z99" i="1"/>
  <c r="Y99" i="1"/>
  <c r="X99" i="1"/>
  <c r="W99" i="1"/>
  <c r="V99" i="1"/>
  <c r="S99" i="1"/>
  <c r="P99" i="1"/>
  <c r="N99" i="1"/>
  <c r="L99" i="1"/>
  <c r="K99" i="1"/>
  <c r="J99" i="1"/>
  <c r="I99" i="1"/>
  <c r="G99" i="1"/>
  <c r="F99" i="1"/>
  <c r="E99" i="1"/>
  <c r="D99" i="1"/>
  <c r="C99" i="1"/>
  <c r="B99" i="1"/>
  <c r="A99" i="1"/>
  <c r="AN98" i="1"/>
  <c r="AM98" i="1"/>
  <c r="AL98" i="1"/>
  <c r="AK98" i="1"/>
  <c r="AJ98" i="1"/>
  <c r="AI98" i="1"/>
  <c r="AH98" i="1"/>
  <c r="AG98" i="1"/>
  <c r="AF98" i="1"/>
  <c r="AC98" i="1"/>
  <c r="AB98" i="1"/>
  <c r="AA98" i="1"/>
  <c r="Z98" i="1"/>
  <c r="Y98" i="1"/>
  <c r="X98" i="1"/>
  <c r="W98" i="1"/>
  <c r="V98" i="1"/>
  <c r="S98" i="1"/>
  <c r="P98" i="1"/>
  <c r="N98" i="1"/>
  <c r="M98" i="1"/>
  <c r="L98" i="1"/>
  <c r="K98" i="1"/>
  <c r="G98" i="1"/>
  <c r="F98" i="1"/>
  <c r="E98" i="1"/>
  <c r="D98" i="1"/>
  <c r="C98" i="1"/>
  <c r="B98" i="1"/>
  <c r="A98" i="1"/>
  <c r="AN97" i="1"/>
  <c r="AM97" i="1"/>
  <c r="AL97" i="1"/>
  <c r="AK97" i="1"/>
  <c r="AJ97" i="1"/>
  <c r="AI97" i="1"/>
  <c r="AH97" i="1"/>
  <c r="AG97" i="1"/>
  <c r="AF97" i="1"/>
  <c r="AC97" i="1"/>
  <c r="AB97" i="1"/>
  <c r="AA97" i="1"/>
  <c r="Z97" i="1"/>
  <c r="Y97" i="1"/>
  <c r="X97" i="1"/>
  <c r="W97" i="1"/>
  <c r="V97" i="1"/>
  <c r="S97" i="1"/>
  <c r="P97" i="1"/>
  <c r="N97" i="1"/>
  <c r="M97" i="1"/>
  <c r="L97" i="1"/>
  <c r="K97" i="1"/>
  <c r="G97" i="1"/>
  <c r="F97" i="1"/>
  <c r="E97" i="1"/>
  <c r="D97" i="1"/>
  <c r="C97" i="1"/>
  <c r="B97" i="1"/>
  <c r="A97" i="1"/>
  <c r="AN96" i="1"/>
  <c r="AM96" i="1"/>
  <c r="AL96" i="1"/>
  <c r="AK96" i="1"/>
  <c r="AJ96" i="1"/>
  <c r="AI96" i="1"/>
  <c r="AH96" i="1"/>
  <c r="AG96" i="1"/>
  <c r="AF96" i="1"/>
  <c r="AC96" i="1"/>
  <c r="AB96" i="1"/>
  <c r="AA96" i="1"/>
  <c r="Z96" i="1"/>
  <c r="Y96" i="1"/>
  <c r="X96" i="1"/>
  <c r="W96" i="1"/>
  <c r="V96" i="1"/>
  <c r="S96" i="1"/>
  <c r="P96" i="1"/>
  <c r="N96" i="1"/>
  <c r="M96" i="1"/>
  <c r="L96" i="1"/>
  <c r="K96" i="1"/>
  <c r="G96" i="1"/>
  <c r="F96" i="1"/>
  <c r="E96" i="1"/>
  <c r="D96" i="1"/>
  <c r="C96" i="1"/>
  <c r="B96" i="1"/>
  <c r="A96" i="1"/>
  <c r="AN95" i="1"/>
  <c r="AM95" i="1"/>
  <c r="AL95" i="1"/>
  <c r="AK95" i="1"/>
  <c r="AJ95" i="1"/>
  <c r="AI95" i="1"/>
  <c r="AH95" i="1"/>
  <c r="AG95" i="1"/>
  <c r="AF95" i="1"/>
  <c r="AC95" i="1"/>
  <c r="AB95" i="1"/>
  <c r="AA95" i="1"/>
  <c r="Z95" i="1"/>
  <c r="Y95" i="1"/>
  <c r="X95" i="1"/>
  <c r="W95" i="1"/>
  <c r="V95" i="1"/>
  <c r="S95" i="1"/>
  <c r="P95" i="1"/>
  <c r="N95" i="1"/>
  <c r="M95" i="1"/>
  <c r="L95" i="1"/>
  <c r="K95" i="1"/>
  <c r="G95" i="1"/>
  <c r="F95" i="1"/>
  <c r="E95" i="1"/>
  <c r="D95" i="1"/>
  <c r="C95" i="1"/>
  <c r="B95" i="1"/>
  <c r="A95" i="1"/>
  <c r="AN94" i="1"/>
  <c r="AM94" i="1"/>
  <c r="AL94" i="1"/>
  <c r="AK94" i="1"/>
  <c r="AJ94" i="1"/>
  <c r="AI94" i="1"/>
  <c r="AH94" i="1"/>
  <c r="AG94" i="1"/>
  <c r="AF94" i="1"/>
  <c r="AC94" i="1"/>
  <c r="AB94" i="1"/>
  <c r="AA94" i="1"/>
  <c r="Z94" i="1"/>
  <c r="Y94" i="1"/>
  <c r="X94" i="1"/>
  <c r="W94" i="1"/>
  <c r="V94" i="1"/>
  <c r="S94" i="1"/>
  <c r="P94" i="1"/>
  <c r="N94" i="1"/>
  <c r="M94" i="1"/>
  <c r="L94" i="1"/>
  <c r="K94" i="1"/>
  <c r="J94" i="1"/>
  <c r="I94" i="1"/>
  <c r="G94" i="1"/>
  <c r="F94" i="1"/>
  <c r="E94" i="1"/>
  <c r="D94" i="1"/>
  <c r="C94" i="1"/>
  <c r="B94" i="1"/>
  <c r="A94" i="1"/>
  <c r="AN91" i="1"/>
  <c r="S91" i="1"/>
  <c r="P91" i="1"/>
  <c r="N91" i="1"/>
  <c r="M91" i="1"/>
  <c r="L91" i="1"/>
  <c r="K91" i="1"/>
  <c r="H91" i="1"/>
  <c r="G91" i="1"/>
  <c r="F91" i="1"/>
  <c r="E91" i="1"/>
  <c r="D91" i="1"/>
  <c r="C91" i="1"/>
  <c r="B91" i="1"/>
  <c r="A91" i="1"/>
  <c r="AN90" i="1"/>
  <c r="AM90" i="1"/>
  <c r="AL90" i="1"/>
  <c r="AI90" i="1"/>
  <c r="AH90" i="1"/>
  <c r="AC90" i="1"/>
  <c r="X90" i="1"/>
  <c r="S90" i="1"/>
  <c r="P90" i="1"/>
  <c r="N90" i="1"/>
  <c r="M90" i="1"/>
  <c r="L90" i="1"/>
  <c r="K90" i="1"/>
  <c r="H90" i="1"/>
  <c r="G90" i="1"/>
  <c r="F90" i="1"/>
  <c r="E90" i="1"/>
  <c r="D90" i="1"/>
  <c r="C90" i="1"/>
  <c r="B90" i="1"/>
  <c r="A90" i="1"/>
  <c r="AN88" i="5"/>
  <c r="AM88" i="5"/>
  <c r="AL88" i="5"/>
  <c r="AK88" i="5"/>
  <c r="AJ88" i="5"/>
  <c r="AI88" i="5"/>
  <c r="AH88" i="5"/>
  <c r="AG88" i="5"/>
  <c r="AF88" i="5"/>
  <c r="AC88" i="5"/>
  <c r="AB88" i="5"/>
  <c r="AA88" i="5"/>
  <c r="Z88" i="5"/>
  <c r="Y88" i="5"/>
  <c r="X88" i="5"/>
  <c r="W88" i="5"/>
  <c r="V88" i="5"/>
  <c r="S88" i="5"/>
  <c r="P88" i="5"/>
  <c r="N88" i="5"/>
  <c r="M88" i="5"/>
  <c r="L88" i="5"/>
  <c r="K88" i="5"/>
  <c r="G88" i="5"/>
  <c r="F88" i="5"/>
  <c r="E88" i="5"/>
  <c r="D88" i="5"/>
  <c r="C88" i="5"/>
  <c r="B88" i="5"/>
  <c r="A88" i="5"/>
  <c r="AN81" i="1"/>
  <c r="AN85" i="5" s="1"/>
  <c r="AM81" i="1"/>
  <c r="AM85" i="5" s="1"/>
  <c r="AL81" i="1"/>
  <c r="AL85" i="5" s="1"/>
  <c r="AK81" i="1"/>
  <c r="AK85" i="5" s="1"/>
  <c r="AJ81" i="1"/>
  <c r="AJ85" i="5" s="1"/>
  <c r="AI81" i="1"/>
  <c r="AI85" i="5" s="1"/>
  <c r="AH81" i="1"/>
  <c r="AH85" i="5" s="1"/>
  <c r="AG81" i="1"/>
  <c r="AG85" i="5" s="1"/>
  <c r="AF81" i="1"/>
  <c r="AF85" i="5" s="1"/>
  <c r="AC81" i="1"/>
  <c r="AC85" i="5" s="1"/>
  <c r="AB81" i="1"/>
  <c r="AB85" i="5" s="1"/>
  <c r="AA81" i="1"/>
  <c r="AA85" i="5" s="1"/>
  <c r="Z81" i="1"/>
  <c r="Z85" i="5" s="1"/>
  <c r="Y81" i="1"/>
  <c r="Y85" i="5" s="1"/>
  <c r="X81" i="1"/>
  <c r="X85" i="5" s="1"/>
  <c r="W81" i="1"/>
  <c r="W85" i="5" s="1"/>
  <c r="V81" i="1"/>
  <c r="V85" i="5" s="1"/>
  <c r="S81" i="1"/>
  <c r="S85" i="5" s="1"/>
  <c r="P81" i="1"/>
  <c r="P85" i="5" s="1"/>
  <c r="N81" i="1"/>
  <c r="N85" i="5" s="1"/>
  <c r="M81" i="1"/>
  <c r="M85" i="5" s="1"/>
  <c r="L81" i="1"/>
  <c r="L85" i="5" s="1"/>
  <c r="K81" i="1"/>
  <c r="K85" i="5" s="1"/>
  <c r="G81" i="1"/>
  <c r="G85" i="5" s="1"/>
  <c r="F81" i="1"/>
  <c r="F85" i="5" s="1"/>
  <c r="E81" i="1"/>
  <c r="E85" i="5" s="1"/>
  <c r="D81" i="1"/>
  <c r="D85" i="5" s="1"/>
  <c r="C81" i="1"/>
  <c r="C85" i="5" s="1"/>
  <c r="B81" i="1"/>
  <c r="B85" i="5" s="1"/>
  <c r="A81" i="1"/>
  <c r="A85" i="5" s="1"/>
  <c r="AN80" i="1"/>
  <c r="AN84" i="5" s="1"/>
  <c r="AM80" i="1"/>
  <c r="AM84" i="5" s="1"/>
  <c r="AL80" i="1"/>
  <c r="AL84" i="5" s="1"/>
  <c r="AK80" i="1"/>
  <c r="AK84" i="5" s="1"/>
  <c r="AJ80" i="1"/>
  <c r="AJ84" i="5" s="1"/>
  <c r="AI80" i="1"/>
  <c r="AI84" i="5" s="1"/>
  <c r="AH80" i="1"/>
  <c r="AH84" i="5" s="1"/>
  <c r="AG80" i="1"/>
  <c r="AG84" i="5" s="1"/>
  <c r="AF80" i="1"/>
  <c r="AF84" i="5" s="1"/>
  <c r="AC80" i="1"/>
  <c r="AC84" i="5" s="1"/>
  <c r="AB80" i="1"/>
  <c r="AB84" i="5" s="1"/>
  <c r="AA80" i="1"/>
  <c r="AA84" i="5" s="1"/>
  <c r="Z80" i="1"/>
  <c r="Z84" i="5" s="1"/>
  <c r="Y80" i="1"/>
  <c r="Y84" i="5" s="1"/>
  <c r="X80" i="1"/>
  <c r="X84" i="5" s="1"/>
  <c r="W80" i="1"/>
  <c r="W84" i="5" s="1"/>
  <c r="V80" i="1"/>
  <c r="V84" i="5" s="1"/>
  <c r="S80" i="1"/>
  <c r="S84" i="5" s="1"/>
  <c r="P80" i="1"/>
  <c r="P84" i="5" s="1"/>
  <c r="N80" i="1"/>
  <c r="N84" i="5" s="1"/>
  <c r="M80" i="1"/>
  <c r="M84" i="5" s="1"/>
  <c r="L80" i="1"/>
  <c r="L84" i="5" s="1"/>
  <c r="K80" i="1"/>
  <c r="K84" i="5" s="1"/>
  <c r="G80" i="1"/>
  <c r="G84" i="5" s="1"/>
  <c r="F80" i="1"/>
  <c r="F84" i="5" s="1"/>
  <c r="E80" i="1"/>
  <c r="E84" i="5" s="1"/>
  <c r="D80" i="1"/>
  <c r="D84" i="5" s="1"/>
  <c r="C80" i="1"/>
  <c r="C84" i="5" s="1"/>
  <c r="B80" i="1"/>
  <c r="B84" i="5" s="1"/>
  <c r="A80" i="1"/>
  <c r="A84" i="5" s="1"/>
  <c r="AN79" i="1"/>
  <c r="AN83" i="5" s="1"/>
  <c r="AM79" i="1"/>
  <c r="AM83" i="5" s="1"/>
  <c r="AL79" i="1"/>
  <c r="AL83" i="5" s="1"/>
  <c r="AK79" i="1"/>
  <c r="AK83" i="5" s="1"/>
  <c r="AJ79" i="1"/>
  <c r="AJ83" i="5" s="1"/>
  <c r="AI79" i="1"/>
  <c r="AI83" i="5" s="1"/>
  <c r="AH79" i="1"/>
  <c r="AH83" i="5" s="1"/>
  <c r="AG79" i="1"/>
  <c r="AG83" i="5" s="1"/>
  <c r="AF79" i="1"/>
  <c r="AF83" i="5" s="1"/>
  <c r="AC79" i="1"/>
  <c r="AC83" i="5" s="1"/>
  <c r="AB79" i="1"/>
  <c r="AB83" i="5" s="1"/>
  <c r="AA79" i="1"/>
  <c r="AA83" i="5" s="1"/>
  <c r="Z79" i="1"/>
  <c r="Z83" i="5" s="1"/>
  <c r="Y79" i="1"/>
  <c r="Y83" i="5" s="1"/>
  <c r="X79" i="1"/>
  <c r="X83" i="5" s="1"/>
  <c r="W79" i="1"/>
  <c r="W83" i="5" s="1"/>
  <c r="V79" i="1"/>
  <c r="V83" i="5" s="1"/>
  <c r="S79" i="1"/>
  <c r="S83" i="5" s="1"/>
  <c r="P79" i="1"/>
  <c r="P83" i="5" s="1"/>
  <c r="N79" i="1"/>
  <c r="N83" i="5" s="1"/>
  <c r="M79" i="1"/>
  <c r="M83" i="5" s="1"/>
  <c r="L79" i="1"/>
  <c r="L83" i="5" s="1"/>
  <c r="K79" i="1"/>
  <c r="K83" i="5" s="1"/>
  <c r="G79" i="1"/>
  <c r="G83" i="5" s="1"/>
  <c r="F79" i="1"/>
  <c r="F83" i="5" s="1"/>
  <c r="E79" i="1"/>
  <c r="E83" i="5" s="1"/>
  <c r="D79" i="1"/>
  <c r="D83" i="5" s="1"/>
  <c r="C79" i="1"/>
  <c r="C83" i="5" s="1"/>
  <c r="B79" i="1"/>
  <c r="B83" i="5" s="1"/>
  <c r="A79" i="1"/>
  <c r="A83" i="5" s="1"/>
  <c r="J78" i="1"/>
  <c r="J73" i="4" s="1"/>
  <c r="I78" i="1"/>
  <c r="I73" i="4" s="1"/>
  <c r="AN77" i="1"/>
  <c r="AM77" i="1"/>
  <c r="AL77" i="1"/>
  <c r="AK77" i="1"/>
  <c r="AJ77" i="1"/>
  <c r="AI77" i="1"/>
  <c r="AH77" i="1"/>
  <c r="AG77" i="1"/>
  <c r="AF77" i="1"/>
  <c r="AC77" i="1"/>
  <c r="AB77" i="1"/>
  <c r="AA77" i="1"/>
  <c r="Z77" i="1"/>
  <c r="Y77" i="1"/>
  <c r="X77" i="1"/>
  <c r="W77" i="1"/>
  <c r="V77" i="1"/>
  <c r="S77" i="1"/>
  <c r="P77" i="1"/>
  <c r="N77" i="1"/>
  <c r="M77" i="1"/>
  <c r="L77" i="1"/>
  <c r="K77" i="1"/>
  <c r="G77" i="1"/>
  <c r="F77" i="1"/>
  <c r="E77" i="1"/>
  <c r="D77" i="1"/>
  <c r="C77" i="1"/>
  <c r="B77" i="1"/>
  <c r="A77" i="1"/>
  <c r="A76" i="1"/>
  <c r="AN75" i="1"/>
  <c r="AM75" i="1"/>
  <c r="AL75" i="1"/>
  <c r="AK75" i="1"/>
  <c r="AJ75" i="1"/>
  <c r="AI75" i="1"/>
  <c r="AH75" i="1"/>
  <c r="AG75" i="1"/>
  <c r="AF75" i="1"/>
  <c r="AC75" i="1"/>
  <c r="AB75" i="1"/>
  <c r="AA75" i="1"/>
  <c r="Z75" i="1"/>
  <c r="Y75" i="1"/>
  <c r="X75" i="1"/>
  <c r="W75" i="1"/>
  <c r="V75" i="1"/>
  <c r="S75" i="1"/>
  <c r="P75" i="1"/>
  <c r="N75" i="1"/>
  <c r="M75" i="1"/>
  <c r="L75" i="1"/>
  <c r="K75" i="1"/>
  <c r="H75" i="1"/>
  <c r="G75" i="1"/>
  <c r="F75" i="1"/>
  <c r="E75" i="1"/>
  <c r="D75" i="1"/>
  <c r="C75" i="1"/>
  <c r="B75" i="1"/>
  <c r="A75" i="1"/>
  <c r="AN74" i="1"/>
  <c r="AM74" i="1"/>
  <c r="AL74" i="1"/>
  <c r="AK74" i="1"/>
  <c r="AJ74" i="1"/>
  <c r="AI74" i="1"/>
  <c r="AH74" i="1"/>
  <c r="AG74" i="1"/>
  <c r="AF74" i="1"/>
  <c r="AC74" i="1"/>
  <c r="AB74" i="1"/>
  <c r="AA74" i="1"/>
  <c r="Z74" i="1"/>
  <c r="Y74" i="1"/>
  <c r="X74" i="1"/>
  <c r="W74" i="1"/>
  <c r="V74" i="1"/>
  <c r="S74" i="1"/>
  <c r="P74" i="1"/>
  <c r="N74" i="1"/>
  <c r="M74" i="1"/>
  <c r="L74" i="1"/>
  <c r="K74" i="1"/>
  <c r="J74" i="1"/>
  <c r="I74" i="1"/>
  <c r="H74" i="1"/>
  <c r="G74" i="1"/>
  <c r="F74" i="1"/>
  <c r="E74" i="1"/>
  <c r="D74" i="1"/>
  <c r="C74" i="1"/>
  <c r="B74" i="1"/>
  <c r="A74" i="1"/>
  <c r="AN73" i="1"/>
  <c r="AM73" i="1"/>
  <c r="AL73" i="1"/>
  <c r="AK73" i="1"/>
  <c r="AJ73" i="1"/>
  <c r="AI73" i="1"/>
  <c r="AH73" i="1"/>
  <c r="AG73" i="1"/>
  <c r="AF73" i="1"/>
  <c r="AC73" i="1"/>
  <c r="AB73" i="1"/>
  <c r="AA73" i="1"/>
  <c r="Z73" i="1"/>
  <c r="Y73" i="1"/>
  <c r="X73" i="1"/>
  <c r="W73" i="1"/>
  <c r="V73" i="1"/>
  <c r="S73" i="1"/>
  <c r="P73" i="1"/>
  <c r="N73" i="1"/>
  <c r="M73" i="1"/>
  <c r="L73" i="1"/>
  <c r="K73" i="1"/>
  <c r="J73" i="1"/>
  <c r="I73" i="1"/>
  <c r="H73" i="1"/>
  <c r="G73" i="1"/>
  <c r="F73" i="1"/>
  <c r="E73" i="1"/>
  <c r="D73" i="1"/>
  <c r="C73" i="1"/>
  <c r="B73" i="1"/>
  <c r="A73" i="1"/>
  <c r="AN72" i="1"/>
  <c r="AM72" i="1"/>
  <c r="AL72" i="1"/>
  <c r="AK72" i="1"/>
  <c r="AJ72" i="1"/>
  <c r="AI72" i="1"/>
  <c r="AH72" i="1"/>
  <c r="AG72" i="1"/>
  <c r="AF72" i="1"/>
  <c r="AC72" i="1"/>
  <c r="AB72" i="1"/>
  <c r="AA72" i="1"/>
  <c r="Z72" i="1"/>
  <c r="Y72" i="1"/>
  <c r="X72" i="1"/>
  <c r="W72" i="1"/>
  <c r="V72" i="1"/>
  <c r="S72" i="1"/>
  <c r="P72" i="1"/>
  <c r="N72" i="1"/>
  <c r="M72" i="1"/>
  <c r="L72" i="1"/>
  <c r="K72" i="1"/>
  <c r="J72" i="1"/>
  <c r="I72" i="1"/>
  <c r="H72" i="1"/>
  <c r="G72" i="1"/>
  <c r="F72" i="1"/>
  <c r="E72" i="1"/>
  <c r="D72" i="1"/>
  <c r="C72" i="1"/>
  <c r="B72" i="1"/>
  <c r="A72" i="1"/>
  <c r="AN71" i="1"/>
  <c r="AM71" i="1"/>
  <c r="AL71" i="1"/>
  <c r="AK71" i="1"/>
  <c r="AJ71" i="1"/>
  <c r="AI71" i="1"/>
  <c r="AH71" i="1"/>
  <c r="AG71" i="1"/>
  <c r="AF71" i="1"/>
  <c r="AC71" i="1"/>
  <c r="AB71" i="1"/>
  <c r="AA71" i="1"/>
  <c r="Z71" i="1"/>
  <c r="Y71" i="1"/>
  <c r="X71" i="1"/>
  <c r="W71" i="1"/>
  <c r="V71" i="1"/>
  <c r="S71" i="1"/>
  <c r="P71" i="1"/>
  <c r="N71" i="1"/>
  <c r="M71" i="1"/>
  <c r="L71" i="1"/>
  <c r="K71" i="1"/>
  <c r="H71" i="1"/>
  <c r="G71" i="1"/>
  <c r="F71" i="1"/>
  <c r="E71" i="1"/>
  <c r="D71" i="1"/>
  <c r="C71" i="1"/>
  <c r="B71" i="1"/>
  <c r="A71" i="1"/>
  <c r="AN70" i="1"/>
  <c r="AM70" i="1"/>
  <c r="AL70" i="1"/>
  <c r="AK70" i="1"/>
  <c r="AJ70" i="1"/>
  <c r="AI70" i="1"/>
  <c r="AH70" i="1"/>
  <c r="AG70" i="1"/>
  <c r="AF70" i="1"/>
  <c r="AC70" i="1"/>
  <c r="AB70" i="1"/>
  <c r="AA70" i="1"/>
  <c r="Z70" i="1"/>
  <c r="Y70" i="1"/>
  <c r="X70" i="1"/>
  <c r="W70" i="1"/>
  <c r="V70" i="1"/>
  <c r="S70" i="1"/>
  <c r="P70" i="1"/>
  <c r="N70" i="1"/>
  <c r="M70" i="1"/>
  <c r="L70" i="1"/>
  <c r="K70" i="1"/>
  <c r="H70" i="1"/>
  <c r="G70" i="1"/>
  <c r="F70" i="1"/>
  <c r="E70" i="1"/>
  <c r="D70" i="1"/>
  <c r="C70" i="1"/>
  <c r="B70" i="1"/>
  <c r="A70" i="1"/>
  <c r="AN68" i="1"/>
  <c r="AM68" i="1"/>
  <c r="AL68" i="1"/>
  <c r="AK68" i="1"/>
  <c r="AJ68" i="1"/>
  <c r="AI68" i="1"/>
  <c r="AH68" i="1"/>
  <c r="AG68" i="1"/>
  <c r="AF68" i="1"/>
  <c r="AC68" i="1"/>
  <c r="AB68" i="1"/>
  <c r="AA68" i="1"/>
  <c r="Z68" i="1"/>
  <c r="Y68" i="1"/>
  <c r="X68" i="1"/>
  <c r="W68" i="1"/>
  <c r="V68" i="1"/>
  <c r="S68" i="1"/>
  <c r="P68" i="1"/>
  <c r="N68" i="1"/>
  <c r="M68" i="1"/>
  <c r="L68" i="1"/>
  <c r="K68" i="1"/>
  <c r="J68" i="1"/>
  <c r="J67" i="1" s="1"/>
  <c r="I68" i="1"/>
  <c r="G68" i="1"/>
  <c r="F68" i="1"/>
  <c r="E68" i="1"/>
  <c r="D68" i="1"/>
  <c r="C68" i="1"/>
  <c r="B68" i="1"/>
  <c r="A68" i="1"/>
  <c r="I67" i="1"/>
  <c r="AJ64" i="1"/>
  <c r="AF64" i="1"/>
  <c r="AB64" i="1"/>
  <c r="V64" i="1"/>
  <c r="M64" i="1"/>
  <c r="K64" i="1"/>
  <c r="J64" i="1"/>
  <c r="I64" i="1"/>
  <c r="H64" i="1"/>
  <c r="G64" i="1"/>
  <c r="B64" i="1"/>
  <c r="AJ63" i="1"/>
  <c r="AF63" i="1"/>
  <c r="AB63" i="1"/>
  <c r="M63" i="1"/>
  <c r="K63" i="1"/>
  <c r="H63" i="1"/>
  <c r="D63" i="1"/>
  <c r="B63" i="1"/>
  <c r="AN59" i="1"/>
  <c r="AM59" i="1"/>
  <c r="AL59" i="1"/>
  <c r="AK59" i="1"/>
  <c r="AJ59" i="1"/>
  <c r="AI59" i="1"/>
  <c r="AH59" i="1"/>
  <c r="AG59" i="1"/>
  <c r="AF59" i="1"/>
  <c r="AC59" i="1"/>
  <c r="AB59" i="1"/>
  <c r="AA59" i="1"/>
  <c r="Z59" i="1"/>
  <c r="Y59" i="1"/>
  <c r="X59" i="1"/>
  <c r="W59" i="1"/>
  <c r="V59" i="1"/>
  <c r="S59" i="1"/>
  <c r="P59" i="1"/>
  <c r="N59" i="1"/>
  <c r="M59" i="1"/>
  <c r="L59" i="1"/>
  <c r="K59" i="1"/>
  <c r="G59" i="1"/>
  <c r="F59" i="1"/>
  <c r="E59" i="1"/>
  <c r="D59" i="1"/>
  <c r="C59" i="1"/>
  <c r="B59" i="1"/>
  <c r="A59" i="1"/>
  <c r="AN60" i="1"/>
  <c r="AM60" i="1"/>
  <c r="AL60" i="1"/>
  <c r="AK60" i="1"/>
  <c r="AJ60" i="1"/>
  <c r="AI60" i="1"/>
  <c r="AH60" i="1"/>
  <c r="AG60" i="1"/>
  <c r="AF60" i="1"/>
  <c r="AC60" i="1"/>
  <c r="AB60" i="1"/>
  <c r="AA60" i="1"/>
  <c r="Z60" i="1"/>
  <c r="Y60" i="1"/>
  <c r="X60" i="1"/>
  <c r="W60" i="1"/>
  <c r="V60" i="1"/>
  <c r="S60" i="1"/>
  <c r="P60" i="1"/>
  <c r="N60" i="1"/>
  <c r="M60" i="1"/>
  <c r="L60" i="1"/>
  <c r="K60" i="1"/>
  <c r="G60" i="1"/>
  <c r="F60" i="1"/>
  <c r="E60" i="1"/>
  <c r="D60" i="1"/>
  <c r="C60" i="1"/>
  <c r="B60" i="1"/>
  <c r="A60" i="1"/>
  <c r="AN56" i="1"/>
  <c r="AM56" i="1"/>
  <c r="AL56" i="1"/>
  <c r="AK56" i="1"/>
  <c r="AJ56" i="1"/>
  <c r="AI56" i="1"/>
  <c r="AH56" i="1"/>
  <c r="AG56" i="1"/>
  <c r="AF56" i="1"/>
  <c r="AC56" i="1"/>
  <c r="AB56" i="1"/>
  <c r="AA56" i="1"/>
  <c r="Z56" i="1"/>
  <c r="Y56" i="1"/>
  <c r="X56" i="1"/>
  <c r="W56" i="1"/>
  <c r="V56" i="1"/>
  <c r="S56" i="1"/>
  <c r="P56" i="1"/>
  <c r="N56" i="1"/>
  <c r="M56" i="1"/>
  <c r="L56" i="1"/>
  <c r="K56" i="1"/>
  <c r="J56" i="1"/>
  <c r="I56" i="1"/>
  <c r="G56" i="1"/>
  <c r="F56" i="1"/>
  <c r="E56" i="1"/>
  <c r="D56" i="1"/>
  <c r="C56" i="1"/>
  <c r="B56" i="1"/>
  <c r="A56" i="1"/>
  <c r="AN55" i="1"/>
  <c r="AM55" i="1"/>
  <c r="AL55" i="1"/>
  <c r="AK55" i="1"/>
  <c r="AJ55" i="1"/>
  <c r="AI55" i="1"/>
  <c r="AH55" i="1"/>
  <c r="AG55" i="1"/>
  <c r="AF55" i="1"/>
  <c r="AC55" i="1"/>
  <c r="AB55" i="1"/>
  <c r="AA55" i="1"/>
  <c r="Z55" i="1"/>
  <c r="Y55" i="1"/>
  <c r="X55" i="1"/>
  <c r="W55" i="1"/>
  <c r="V55" i="1"/>
  <c r="S55" i="1"/>
  <c r="P55" i="1"/>
  <c r="N55" i="1"/>
  <c r="M55" i="1"/>
  <c r="L55" i="1"/>
  <c r="K55" i="1"/>
  <c r="J55" i="1"/>
  <c r="I55" i="1"/>
  <c r="G55" i="1"/>
  <c r="F55" i="1"/>
  <c r="E55" i="1"/>
  <c r="D55" i="1"/>
  <c r="C55" i="1"/>
  <c r="B55" i="1"/>
  <c r="A55" i="1"/>
  <c r="AN54" i="1"/>
  <c r="AM54" i="1"/>
  <c r="AL54" i="1"/>
  <c r="AK54" i="1"/>
  <c r="AJ54" i="1"/>
  <c r="AI54" i="1"/>
  <c r="AH54" i="1"/>
  <c r="AG54" i="1"/>
  <c r="AF54" i="1"/>
  <c r="AC54" i="1"/>
  <c r="AB54" i="1"/>
  <c r="AA54" i="1"/>
  <c r="Z54" i="1"/>
  <c r="Y54" i="1"/>
  <c r="X54" i="1"/>
  <c r="W54" i="1"/>
  <c r="V54" i="1"/>
  <c r="S54" i="1"/>
  <c r="P54" i="1"/>
  <c r="N54" i="1"/>
  <c r="M54" i="1"/>
  <c r="L54" i="1"/>
  <c r="K54" i="1"/>
  <c r="J54" i="1"/>
  <c r="I54" i="1"/>
  <c r="G54" i="1"/>
  <c r="F54" i="1"/>
  <c r="E54" i="1"/>
  <c r="D54" i="1"/>
  <c r="C54" i="1"/>
  <c r="B54" i="1"/>
  <c r="A54" i="1"/>
  <c r="AN53" i="1"/>
  <c r="AM53" i="1"/>
  <c r="AL53" i="1"/>
  <c r="AK53" i="1"/>
  <c r="AJ53" i="1"/>
  <c r="AI53" i="1"/>
  <c r="AH53" i="1"/>
  <c r="AG53" i="1"/>
  <c r="AF53" i="1"/>
  <c r="AC53" i="1"/>
  <c r="AB53" i="1"/>
  <c r="AA53" i="1"/>
  <c r="Z53" i="1"/>
  <c r="Y53" i="1"/>
  <c r="X53" i="1"/>
  <c r="W53" i="1"/>
  <c r="V53" i="1"/>
  <c r="S53" i="1"/>
  <c r="P53" i="1"/>
  <c r="N53" i="1"/>
  <c r="M53" i="1"/>
  <c r="L53" i="1"/>
  <c r="K53" i="1"/>
  <c r="J53" i="1"/>
  <c r="I53" i="1"/>
  <c r="G53" i="1"/>
  <c r="F53" i="1"/>
  <c r="E53" i="1"/>
  <c r="D53" i="1"/>
  <c r="C53" i="1"/>
  <c r="B53" i="1"/>
  <c r="A53" i="1"/>
  <c r="AN52" i="1"/>
  <c r="AM52" i="1"/>
  <c r="AL52" i="1"/>
  <c r="AK52" i="1"/>
  <c r="AJ52" i="1"/>
  <c r="AI52" i="1"/>
  <c r="AH52" i="1"/>
  <c r="AG52" i="1"/>
  <c r="AF52" i="1"/>
  <c r="AC52" i="1"/>
  <c r="AB52" i="1"/>
  <c r="AA52" i="1"/>
  <c r="Z52" i="1"/>
  <c r="Y52" i="1"/>
  <c r="X52" i="1"/>
  <c r="W52" i="1"/>
  <c r="V52" i="1"/>
  <c r="S52" i="1"/>
  <c r="P52" i="1"/>
  <c r="N52" i="1"/>
  <c r="M52" i="1"/>
  <c r="L52" i="1"/>
  <c r="K52" i="1"/>
  <c r="J52" i="1"/>
  <c r="I52" i="1"/>
  <c r="G52" i="1"/>
  <c r="F52" i="1"/>
  <c r="E52" i="1"/>
  <c r="D52" i="1"/>
  <c r="C52" i="1"/>
  <c r="B52" i="1"/>
  <c r="A52" i="1"/>
  <c r="AN51" i="1"/>
  <c r="AM51" i="1"/>
  <c r="AL51" i="1"/>
  <c r="AK51" i="1"/>
  <c r="AJ51" i="1"/>
  <c r="AI51" i="1"/>
  <c r="AH51" i="1"/>
  <c r="AG51" i="1"/>
  <c r="AF51" i="1"/>
  <c r="AC51" i="1"/>
  <c r="AB51" i="1"/>
  <c r="AA51" i="1"/>
  <c r="Z51" i="1"/>
  <c r="Y51" i="1"/>
  <c r="X51" i="1"/>
  <c r="W51" i="1"/>
  <c r="V51" i="1"/>
  <c r="S51" i="1"/>
  <c r="P51" i="1"/>
  <c r="N51" i="1"/>
  <c r="M51" i="1"/>
  <c r="L51" i="1"/>
  <c r="K51" i="1"/>
  <c r="J51" i="1"/>
  <c r="I51" i="1"/>
  <c r="G51" i="1"/>
  <c r="F51" i="1"/>
  <c r="E51" i="1"/>
  <c r="D51" i="1"/>
  <c r="C51" i="1"/>
  <c r="B51" i="1"/>
  <c r="A51" i="1"/>
  <c r="AN50" i="1"/>
  <c r="AM50" i="1"/>
  <c r="AL50" i="1"/>
  <c r="AK50" i="1"/>
  <c r="AJ50" i="1"/>
  <c r="AI50" i="1"/>
  <c r="AH50" i="1"/>
  <c r="AG50" i="1"/>
  <c r="AF50" i="1"/>
  <c r="AC50" i="1"/>
  <c r="AB50" i="1"/>
  <c r="AA50" i="1"/>
  <c r="Y50" i="1"/>
  <c r="X50" i="1"/>
  <c r="W50" i="1"/>
  <c r="V50" i="1"/>
  <c r="S50" i="1"/>
  <c r="P50" i="1"/>
  <c r="N50" i="1"/>
  <c r="M50" i="1"/>
  <c r="L50" i="1"/>
  <c r="K50" i="1"/>
  <c r="J50" i="1"/>
  <c r="I50" i="1"/>
  <c r="G50" i="1"/>
  <c r="F50" i="1"/>
  <c r="E50" i="1"/>
  <c r="D50" i="1"/>
  <c r="C50" i="1"/>
  <c r="B50" i="1"/>
  <c r="A50" i="1"/>
  <c r="AN49" i="1"/>
  <c r="AM49" i="1"/>
  <c r="AL49" i="1"/>
  <c r="AK49" i="1"/>
  <c r="AJ49" i="1"/>
  <c r="AI49" i="1"/>
  <c r="AH49" i="1"/>
  <c r="AG49" i="1"/>
  <c r="AF49" i="1"/>
  <c r="AC49" i="1"/>
  <c r="AB49" i="1"/>
  <c r="AA49" i="1"/>
  <c r="Z49" i="1"/>
  <c r="Y49" i="1"/>
  <c r="X49" i="1"/>
  <c r="W49" i="1"/>
  <c r="V49" i="1"/>
  <c r="S49" i="1"/>
  <c r="P49" i="1"/>
  <c r="N49" i="1"/>
  <c r="M49" i="1"/>
  <c r="L49" i="1"/>
  <c r="K49" i="1"/>
  <c r="J49" i="1"/>
  <c r="I49" i="1"/>
  <c r="H49" i="1"/>
  <c r="G49" i="1"/>
  <c r="F49" i="1"/>
  <c r="E49" i="1"/>
  <c r="D49" i="1"/>
  <c r="C49" i="1"/>
  <c r="B49" i="1"/>
  <c r="A49" i="1"/>
  <c r="AN43" i="1"/>
  <c r="AM43" i="1"/>
  <c r="AL43" i="1"/>
  <c r="AK43" i="1"/>
  <c r="AJ43" i="1"/>
  <c r="AI43" i="1"/>
  <c r="AH43" i="1"/>
  <c r="AG43" i="1"/>
  <c r="AF43" i="1"/>
  <c r="AC43" i="1"/>
  <c r="AB43" i="1"/>
  <c r="AA43" i="1"/>
  <c r="Z43" i="1"/>
  <c r="Y43" i="1"/>
  <c r="X43" i="1"/>
  <c r="W43" i="1"/>
  <c r="V43" i="1"/>
  <c r="S43" i="1"/>
  <c r="P43" i="1"/>
  <c r="N43" i="1"/>
  <c r="M43" i="1"/>
  <c r="L43" i="1"/>
  <c r="K43" i="1"/>
  <c r="J43" i="1"/>
  <c r="I43" i="1"/>
  <c r="H43" i="1"/>
  <c r="G43" i="1"/>
  <c r="F43" i="1"/>
  <c r="D43" i="1"/>
  <c r="C43" i="1"/>
  <c r="B43" i="1"/>
  <c r="A43" i="1"/>
  <c r="AN41" i="1"/>
  <c r="AN39" i="5" s="1"/>
  <c r="AM41" i="1"/>
  <c r="AM39" i="5" s="1"/>
  <c r="AL41" i="1"/>
  <c r="AL39" i="5" s="1"/>
  <c r="AK41" i="1"/>
  <c r="AK39" i="5" s="1"/>
  <c r="AJ41" i="1"/>
  <c r="AJ39" i="5" s="1"/>
  <c r="AI41" i="1"/>
  <c r="AI39" i="5" s="1"/>
  <c r="AH41" i="1"/>
  <c r="AH39" i="5" s="1"/>
  <c r="AG41" i="1"/>
  <c r="AG39" i="5" s="1"/>
  <c r="AF41" i="1"/>
  <c r="AF39" i="5" s="1"/>
  <c r="AC41" i="1"/>
  <c r="AC39" i="5" s="1"/>
  <c r="AB41" i="1"/>
  <c r="AB39" i="5" s="1"/>
  <c r="AA41" i="1"/>
  <c r="AA39" i="5" s="1"/>
  <c r="Z41" i="1"/>
  <c r="Z39" i="5" s="1"/>
  <c r="Y41" i="1"/>
  <c r="Y39" i="5" s="1"/>
  <c r="X41" i="1"/>
  <c r="X39" i="5" s="1"/>
  <c r="W41" i="1"/>
  <c r="W39" i="5" s="1"/>
  <c r="V41" i="1"/>
  <c r="V39" i="5" s="1"/>
  <c r="S41" i="1"/>
  <c r="S39" i="5" s="1"/>
  <c r="P41" i="1"/>
  <c r="P39" i="5" s="1"/>
  <c r="N41" i="1"/>
  <c r="N39" i="5" s="1"/>
  <c r="M41" i="1"/>
  <c r="M39" i="5" s="1"/>
  <c r="L41" i="1"/>
  <c r="L39" i="5" s="1"/>
  <c r="K41" i="1"/>
  <c r="K39" i="5" s="1"/>
  <c r="G41" i="1"/>
  <c r="G39" i="5" s="1"/>
  <c r="F41" i="1"/>
  <c r="F39" i="5" s="1"/>
  <c r="D41" i="1"/>
  <c r="D39" i="5" s="1"/>
  <c r="C41" i="1"/>
  <c r="C39" i="5" s="1"/>
  <c r="B41" i="1"/>
  <c r="B39" i="5" s="1"/>
  <c r="A41" i="1"/>
  <c r="A39" i="5" s="1"/>
  <c r="AN38" i="1"/>
  <c r="AM38" i="1"/>
  <c r="AL38" i="1"/>
  <c r="AK38" i="1"/>
  <c r="AJ38" i="1"/>
  <c r="AI38" i="1"/>
  <c r="AH38" i="1"/>
  <c r="AG38" i="1"/>
  <c r="AF38" i="1"/>
  <c r="AC38" i="1"/>
  <c r="AB38" i="1"/>
  <c r="AA38" i="1"/>
  <c r="Z38" i="1"/>
  <c r="Y38" i="1"/>
  <c r="X38" i="1"/>
  <c r="W38" i="1"/>
  <c r="V38" i="1"/>
  <c r="S38" i="1"/>
  <c r="P38" i="1"/>
  <c r="N38" i="1"/>
  <c r="M38" i="1"/>
  <c r="L38" i="1"/>
  <c r="K38" i="1"/>
  <c r="G38" i="1"/>
  <c r="F38" i="1"/>
  <c r="E38" i="1"/>
  <c r="D38" i="1"/>
  <c r="C38" i="1"/>
  <c r="B38" i="1"/>
  <c r="A38" i="1"/>
  <c r="AN37" i="1"/>
  <c r="AM37" i="1"/>
  <c r="AL37" i="1"/>
  <c r="AK37" i="1"/>
  <c r="AJ37" i="1"/>
  <c r="AI37" i="1"/>
  <c r="AH37" i="1"/>
  <c r="AG37" i="1"/>
  <c r="AF37" i="1"/>
  <c r="AC37" i="1"/>
  <c r="AB37" i="1"/>
  <c r="AA37" i="1"/>
  <c r="Z37" i="1"/>
  <c r="Y37" i="1"/>
  <c r="X37" i="1"/>
  <c r="W37" i="1"/>
  <c r="V37" i="1"/>
  <c r="S37" i="1"/>
  <c r="P37" i="1"/>
  <c r="N37" i="1"/>
  <c r="M37" i="1"/>
  <c r="L37" i="1"/>
  <c r="K37" i="1"/>
  <c r="G37" i="1"/>
  <c r="F37" i="1"/>
  <c r="E37" i="1"/>
  <c r="D37" i="1"/>
  <c r="C37" i="1"/>
  <c r="B37" i="1"/>
  <c r="A37" i="1"/>
  <c r="AM36" i="1"/>
  <c r="AL36" i="1"/>
  <c r="AK36" i="1"/>
  <c r="AJ36" i="1"/>
  <c r="AI36" i="1"/>
  <c r="AH36" i="1"/>
  <c r="AG36" i="1"/>
  <c r="AF36" i="1"/>
  <c r="AC36" i="1"/>
  <c r="AB36" i="1"/>
  <c r="AA36" i="1"/>
  <c r="Z36" i="1"/>
  <c r="Y36" i="1"/>
  <c r="X36" i="1"/>
  <c r="W36" i="1"/>
  <c r="V36" i="1"/>
  <c r="S36" i="1"/>
  <c r="P36" i="1"/>
  <c r="N36" i="1"/>
  <c r="M36" i="1"/>
  <c r="L36" i="1"/>
  <c r="K36" i="1"/>
  <c r="J36" i="1"/>
  <c r="I36" i="1"/>
  <c r="H36" i="1"/>
  <c r="G36" i="1"/>
  <c r="F36" i="1"/>
  <c r="E36" i="1"/>
  <c r="D36" i="1"/>
  <c r="C36" i="1"/>
  <c r="B36" i="1"/>
  <c r="A36" i="1"/>
  <c r="AM34" i="1"/>
  <c r="AL34" i="1"/>
  <c r="AK34" i="1"/>
  <c r="AJ34" i="1"/>
  <c r="AI34" i="1"/>
  <c r="AH34" i="1"/>
  <c r="AG34" i="1"/>
  <c r="AF34" i="1"/>
  <c r="AC34" i="1"/>
  <c r="AB34" i="1"/>
  <c r="AA34" i="1"/>
  <c r="Z34" i="1"/>
  <c r="Y34" i="1"/>
  <c r="X34" i="1"/>
  <c r="W34" i="1"/>
  <c r="V34" i="1"/>
  <c r="S34" i="1"/>
  <c r="P34" i="1"/>
  <c r="N34" i="1"/>
  <c r="M34" i="1"/>
  <c r="L34" i="1"/>
  <c r="K34" i="1"/>
  <c r="J34" i="1"/>
  <c r="I34" i="1"/>
  <c r="H34" i="1"/>
  <c r="G34" i="1"/>
  <c r="F34" i="1"/>
  <c r="E34" i="1"/>
  <c r="D34" i="1"/>
  <c r="C34" i="1"/>
  <c r="B34" i="1"/>
  <c r="A34" i="1"/>
  <c r="AM33" i="1"/>
  <c r="AL33" i="1"/>
  <c r="AK33" i="1"/>
  <c r="AJ33" i="1"/>
  <c r="AI33" i="1"/>
  <c r="AH33" i="1"/>
  <c r="AG33" i="1"/>
  <c r="AF33" i="1"/>
  <c r="AC33" i="1"/>
  <c r="AB33" i="1"/>
  <c r="AA33" i="1"/>
  <c r="Z33" i="1"/>
  <c r="Y33" i="1"/>
  <c r="X33" i="1"/>
  <c r="W33" i="1"/>
  <c r="V33" i="1"/>
  <c r="S33" i="1"/>
  <c r="P33" i="1"/>
  <c r="N33" i="1"/>
  <c r="M33" i="1"/>
  <c r="L33" i="1"/>
  <c r="K33" i="1"/>
  <c r="J33" i="1"/>
  <c r="I33" i="1"/>
  <c r="H33" i="1"/>
  <c r="G33" i="1"/>
  <c r="F33" i="1"/>
  <c r="E33" i="1"/>
  <c r="D33" i="1"/>
  <c r="C33" i="1"/>
  <c r="B33" i="1"/>
  <c r="A33" i="1"/>
  <c r="AM32" i="1"/>
  <c r="AL32" i="1"/>
  <c r="AK32" i="1"/>
  <c r="AJ32" i="1"/>
  <c r="AI32" i="1"/>
  <c r="AH32" i="1"/>
  <c r="AG32" i="1"/>
  <c r="AF32" i="1"/>
  <c r="AC32" i="1"/>
  <c r="AB32" i="1"/>
  <c r="AA32" i="1"/>
  <c r="Z32" i="1"/>
  <c r="Y32" i="1"/>
  <c r="X32" i="1"/>
  <c r="W32" i="1"/>
  <c r="V32" i="1"/>
  <c r="S32" i="1"/>
  <c r="P32" i="1"/>
  <c r="N32" i="1"/>
  <c r="M32" i="1"/>
  <c r="L32" i="1"/>
  <c r="K32" i="1"/>
  <c r="J32" i="1"/>
  <c r="I32" i="1"/>
  <c r="H32" i="1"/>
  <c r="G32" i="1"/>
  <c r="F32" i="1"/>
  <c r="E32" i="1"/>
  <c r="D32" i="1"/>
  <c r="C32" i="1"/>
  <c r="B32" i="1"/>
  <c r="A32" i="1"/>
  <c r="AN31" i="1"/>
  <c r="AM31" i="1"/>
  <c r="AL31" i="1"/>
  <c r="AK31" i="1"/>
  <c r="AJ31" i="1"/>
  <c r="AI31" i="1"/>
  <c r="AH31" i="1"/>
  <c r="AG31" i="1"/>
  <c r="AF31" i="1"/>
  <c r="AC31" i="1"/>
  <c r="AB31" i="1"/>
  <c r="AA31" i="1"/>
  <c r="Z31" i="1"/>
  <c r="Y31" i="1"/>
  <c r="X31" i="1"/>
  <c r="W31" i="1"/>
  <c r="V31" i="1"/>
  <c r="S31" i="1"/>
  <c r="P31" i="1"/>
  <c r="N31" i="1"/>
  <c r="M31" i="1"/>
  <c r="L31" i="1"/>
  <c r="K31" i="1"/>
  <c r="J31" i="1"/>
  <c r="H31" i="1"/>
  <c r="G31" i="1"/>
  <c r="F31" i="1"/>
  <c r="E31" i="1"/>
  <c r="D31" i="1"/>
  <c r="C31" i="1"/>
  <c r="B31" i="1"/>
  <c r="A31" i="1"/>
  <c r="AN20" i="1"/>
  <c r="AM20" i="1"/>
  <c r="AL20" i="1"/>
  <c r="AK20" i="1"/>
  <c r="AJ20" i="1"/>
  <c r="AI20" i="1"/>
  <c r="AH20" i="1"/>
  <c r="AG20" i="1"/>
  <c r="AF20" i="1"/>
  <c r="AC20" i="1"/>
  <c r="AB20" i="1"/>
  <c r="AA20" i="1"/>
  <c r="Z20" i="1"/>
  <c r="Y20" i="1"/>
  <c r="X20" i="1"/>
  <c r="W20" i="1"/>
  <c r="V20" i="1"/>
  <c r="S20" i="1"/>
  <c r="P20" i="1"/>
  <c r="N20" i="1"/>
  <c r="M20" i="1"/>
  <c r="L20" i="1"/>
  <c r="K20" i="1"/>
  <c r="G20" i="1"/>
  <c r="F20" i="1"/>
  <c r="E20" i="1"/>
  <c r="D20" i="1"/>
  <c r="C20" i="1"/>
  <c r="B20" i="1"/>
  <c r="A20" i="1"/>
  <c r="AN18" i="1"/>
  <c r="AM18" i="1"/>
  <c r="AL18" i="1"/>
  <c r="AK18" i="1"/>
  <c r="AJ18" i="1"/>
  <c r="AI18" i="1"/>
  <c r="AH18" i="1"/>
  <c r="AG18" i="1"/>
  <c r="AF18" i="1"/>
  <c r="AC18" i="1"/>
  <c r="AB18" i="1"/>
  <c r="AA18" i="1"/>
  <c r="Z18" i="1"/>
  <c r="Y18" i="1"/>
  <c r="X18" i="1"/>
  <c r="W18" i="1"/>
  <c r="V18" i="1"/>
  <c r="S18" i="1"/>
  <c r="P18" i="1"/>
  <c r="N18" i="1"/>
  <c r="M18" i="1"/>
  <c r="L18" i="1"/>
  <c r="K18" i="1"/>
  <c r="G18" i="1"/>
  <c r="F18" i="1"/>
  <c r="E18" i="1"/>
  <c r="D18" i="1"/>
  <c r="B18" i="1"/>
  <c r="A18" i="1"/>
  <c r="AN16" i="1"/>
  <c r="AM16" i="1"/>
  <c r="AL16" i="1"/>
  <c r="AK16" i="1"/>
  <c r="AJ16" i="1"/>
  <c r="AI16" i="1"/>
  <c r="AH16" i="1"/>
  <c r="AG16" i="1"/>
  <c r="AF16" i="1"/>
  <c r="AC16" i="1"/>
  <c r="AB16" i="1"/>
  <c r="AA16" i="1"/>
  <c r="Z16" i="1"/>
  <c r="Y16" i="1"/>
  <c r="X16" i="1"/>
  <c r="W16" i="1"/>
  <c r="V16" i="1"/>
  <c r="S16" i="1"/>
  <c r="P16" i="1"/>
  <c r="N16" i="1"/>
  <c r="M16" i="1"/>
  <c r="L16" i="1"/>
  <c r="K16" i="1"/>
  <c r="G16" i="1"/>
  <c r="F16" i="1"/>
  <c r="E16" i="1"/>
  <c r="D16" i="1"/>
  <c r="C16" i="1"/>
  <c r="B16" i="1"/>
  <c r="A16" i="1"/>
  <c r="AN15" i="1"/>
  <c r="AM15" i="1"/>
  <c r="AL15" i="1"/>
  <c r="AK15" i="1"/>
  <c r="AJ15" i="1"/>
  <c r="AI15" i="1"/>
  <c r="AH15" i="1"/>
  <c r="AG15" i="1"/>
  <c r="AF15" i="1"/>
  <c r="AC15" i="1"/>
  <c r="AB15" i="1"/>
  <c r="AA15" i="1"/>
  <c r="Z15" i="1"/>
  <c r="Y15" i="1"/>
  <c r="X15" i="1"/>
  <c r="W15" i="1"/>
  <c r="V15" i="1"/>
  <c r="S15" i="1"/>
  <c r="P15" i="1"/>
  <c r="N15" i="1"/>
  <c r="M15" i="1"/>
  <c r="L15" i="1"/>
  <c r="K15" i="1"/>
  <c r="G15" i="1"/>
  <c r="F15" i="1"/>
  <c r="E15" i="1"/>
  <c r="D15" i="1"/>
  <c r="C15" i="1"/>
  <c r="B15" i="1"/>
  <c r="A15" i="1"/>
  <c r="AN14" i="1"/>
  <c r="AM14" i="1"/>
  <c r="AL14" i="1"/>
  <c r="AK14" i="1"/>
  <c r="AJ14" i="1"/>
  <c r="AI14" i="1"/>
  <c r="AH14" i="1"/>
  <c r="AG14" i="1"/>
  <c r="AF14" i="1"/>
  <c r="AC14" i="1"/>
  <c r="AB14" i="1"/>
  <c r="AA14" i="1"/>
  <c r="Z14" i="1"/>
  <c r="Y14" i="1"/>
  <c r="X14" i="1"/>
  <c r="W14" i="1"/>
  <c r="V14" i="1"/>
  <c r="S14" i="1"/>
  <c r="P14" i="1"/>
  <c r="N14" i="1"/>
  <c r="M14" i="1"/>
  <c r="L14" i="1"/>
  <c r="K14" i="1"/>
  <c r="G14" i="1"/>
  <c r="E14" i="1"/>
  <c r="D14" i="1"/>
  <c r="C14" i="1"/>
  <c r="B14" i="1"/>
  <c r="A14" i="1"/>
  <c r="AN10" i="1"/>
  <c r="AM10" i="1"/>
  <c r="AL10" i="1"/>
  <c r="AK10" i="1"/>
  <c r="AJ10" i="1"/>
  <c r="AI10" i="1"/>
  <c r="AH10" i="1"/>
  <c r="AG10" i="1"/>
  <c r="AF10" i="1"/>
  <c r="AC10" i="1"/>
  <c r="AB10" i="1"/>
  <c r="AA10" i="1"/>
  <c r="Z10" i="1"/>
  <c r="Y10" i="1"/>
  <c r="X10" i="1"/>
  <c r="W10" i="1"/>
  <c r="V10" i="1"/>
  <c r="S10" i="1"/>
  <c r="P10" i="1"/>
  <c r="N10" i="1"/>
  <c r="M10" i="1"/>
  <c r="L10" i="1"/>
  <c r="K10" i="1"/>
  <c r="J10" i="1"/>
  <c r="I10" i="1"/>
  <c r="G10" i="1"/>
  <c r="F10" i="1"/>
  <c r="E10" i="1"/>
  <c r="D10" i="1"/>
  <c r="C10" i="1"/>
  <c r="B10" i="1"/>
  <c r="A10" i="1"/>
  <c r="AN8" i="1"/>
  <c r="AM8" i="1"/>
  <c r="AL8" i="1"/>
  <c r="AK8" i="1"/>
  <c r="AJ8" i="1"/>
  <c r="AI8" i="1"/>
  <c r="AH8" i="1"/>
  <c r="AG8" i="1"/>
  <c r="AF8" i="1"/>
  <c r="AC8" i="1"/>
  <c r="AB8" i="1"/>
  <c r="AA8" i="1"/>
  <c r="Z8" i="1"/>
  <c r="Y8" i="1"/>
  <c r="X8" i="1"/>
  <c r="W8" i="1"/>
  <c r="V8" i="1"/>
  <c r="S8" i="1"/>
  <c r="P8" i="1"/>
  <c r="N8" i="1"/>
  <c r="M8" i="1"/>
  <c r="L8" i="1"/>
  <c r="K8" i="1"/>
  <c r="J8" i="1"/>
  <c r="I8" i="1"/>
  <c r="G8" i="1"/>
  <c r="F8" i="1"/>
  <c r="E8" i="1"/>
  <c r="D8" i="1"/>
  <c r="C8" i="1"/>
  <c r="B8" i="1"/>
  <c r="A8" i="1"/>
  <c r="AN7" i="1"/>
  <c r="AM7" i="1"/>
  <c r="AL7" i="1"/>
  <c r="AK7" i="1"/>
  <c r="AJ7" i="1"/>
  <c r="AI7" i="1"/>
  <c r="AH7" i="1"/>
  <c r="AG7" i="1"/>
  <c r="AF7" i="1"/>
  <c r="AC7" i="1"/>
  <c r="AB7" i="1"/>
  <c r="AA7" i="1"/>
  <c r="Z7" i="1"/>
  <c r="Y7" i="1"/>
  <c r="X7" i="1"/>
  <c r="W7" i="1"/>
  <c r="V7" i="1"/>
  <c r="S7" i="1"/>
  <c r="P7" i="1"/>
  <c r="N7" i="1"/>
  <c r="M7" i="1"/>
  <c r="L7" i="1"/>
  <c r="K7" i="1"/>
  <c r="J7" i="1"/>
  <c r="I7" i="1"/>
  <c r="I6" i="1" s="1"/>
  <c r="I13" i="1" s="1"/>
  <c r="G7" i="1"/>
  <c r="F7" i="1"/>
  <c r="E7" i="1"/>
  <c r="D7" i="1"/>
  <c r="C7" i="1"/>
  <c r="B7" i="1"/>
  <c r="A7" i="1"/>
  <c r="J6" i="5" l="1"/>
  <c r="J14" i="5" s="1"/>
  <c r="J64" i="5"/>
  <c r="I30" i="3"/>
  <c r="E43" i="1"/>
  <c r="B16" i="7"/>
  <c r="B25" i="5"/>
  <c r="M13" i="8"/>
  <c r="M25" i="5"/>
  <c r="V13" i="8"/>
  <c r="V25" i="5"/>
  <c r="Z13" i="8"/>
  <c r="Z25" i="5"/>
  <c r="AF13" i="8"/>
  <c r="AF25" i="5"/>
  <c r="AJ13" i="8"/>
  <c r="AJ25" i="5"/>
  <c r="AN13" i="8"/>
  <c r="AN25" i="5"/>
  <c r="C16" i="7"/>
  <c r="C25" i="5"/>
  <c r="N16" i="7"/>
  <c r="N25" i="5"/>
  <c r="W16" i="7"/>
  <c r="W25" i="5"/>
  <c r="AA16" i="7"/>
  <c r="AA25" i="5"/>
  <c r="AG16" i="7"/>
  <c r="AG25" i="5"/>
  <c r="AK16" i="7"/>
  <c r="AK25" i="5"/>
  <c r="D16" i="7"/>
  <c r="D25" i="5"/>
  <c r="K16" i="7"/>
  <c r="K25" i="5"/>
  <c r="P16" i="7"/>
  <c r="P25" i="5"/>
  <c r="X16" i="7"/>
  <c r="X25" i="5"/>
  <c r="AB16" i="7"/>
  <c r="AB25" i="5"/>
  <c r="AH16" i="7"/>
  <c r="AH25" i="5"/>
  <c r="AL16" i="7"/>
  <c r="AL25" i="5"/>
  <c r="A13" i="8"/>
  <c r="A25" i="5"/>
  <c r="G16" i="7"/>
  <c r="G25" i="5"/>
  <c r="L16" i="7"/>
  <c r="L25" i="5"/>
  <c r="S16" i="7"/>
  <c r="S25" i="5"/>
  <c r="Y16" i="7"/>
  <c r="Y25" i="5"/>
  <c r="AC16" i="7"/>
  <c r="AC25" i="5"/>
  <c r="AI16" i="7"/>
  <c r="AI25" i="5"/>
  <c r="AM16" i="7"/>
  <c r="AM25" i="5"/>
  <c r="I29" i="5"/>
  <c r="I6" i="4"/>
  <c r="I38" i="4" s="1"/>
  <c r="I90" i="4"/>
  <c r="J90" i="4"/>
  <c r="I48" i="1"/>
  <c r="I58" i="1" s="1"/>
  <c r="I5" i="6"/>
  <c r="J52" i="2"/>
  <c r="J63" i="2" s="1"/>
  <c r="I97" i="5"/>
  <c r="Z50" i="1"/>
  <c r="I64" i="4"/>
  <c r="J24" i="6"/>
  <c r="J44" i="6" s="1"/>
  <c r="AI110" i="1"/>
  <c r="AI114" i="5" s="1"/>
  <c r="J23" i="2"/>
  <c r="AA110" i="1"/>
  <c r="AA114" i="5" s="1"/>
  <c r="J5" i="6"/>
  <c r="I72" i="2"/>
  <c r="I29" i="2"/>
  <c r="I23" i="2"/>
  <c r="J64" i="4"/>
  <c r="J29" i="2"/>
  <c r="I113" i="4"/>
  <c r="AH110" i="1"/>
  <c r="AH114" i="5" s="1"/>
  <c r="Z110" i="1"/>
  <c r="Z114" i="5" s="1"/>
  <c r="J48" i="1"/>
  <c r="AM110" i="1"/>
  <c r="AM114" i="5" s="1"/>
  <c r="AG110" i="1"/>
  <c r="AG114" i="5" s="1"/>
  <c r="Y110" i="1"/>
  <c r="Y114" i="5" s="1"/>
  <c r="AL110" i="1"/>
  <c r="AL114" i="5" s="1"/>
  <c r="AF110" i="1"/>
  <c r="AF114" i="5" s="1"/>
  <c r="X110" i="1"/>
  <c r="X114" i="5" s="1"/>
  <c r="J6" i="1"/>
  <c r="J13" i="1" s="1"/>
  <c r="AK110" i="1"/>
  <c r="AK114" i="5" s="1"/>
  <c r="AC110" i="1"/>
  <c r="AC114" i="5" s="1"/>
  <c r="W110" i="1"/>
  <c r="W114" i="5" s="1"/>
  <c r="I24" i="6"/>
  <c r="I44" i="6" s="1"/>
  <c r="AJ110" i="1"/>
  <c r="AJ114" i="5" s="1"/>
  <c r="AB110" i="1"/>
  <c r="AB114" i="5" s="1"/>
  <c r="V110" i="1"/>
  <c r="V114" i="5" s="1"/>
  <c r="J93" i="1"/>
  <c r="J82" i="5"/>
  <c r="J73" i="5" s="1"/>
  <c r="I70" i="1"/>
  <c r="I69" i="1" s="1"/>
  <c r="J97" i="5"/>
  <c r="I39" i="3"/>
  <c r="J68" i="5"/>
  <c r="I30" i="1"/>
  <c r="AJ27" i="3"/>
  <c r="AJ60" i="5" s="1"/>
  <c r="AL29" i="3"/>
  <c r="AL95" i="5" s="1"/>
  <c r="I82" i="5"/>
  <c r="I73" i="5" s="1"/>
  <c r="I93" i="1"/>
  <c r="AF27" i="3"/>
  <c r="AH29" i="3"/>
  <c r="AH95" i="5" s="1"/>
  <c r="J70" i="1"/>
  <c r="J69" i="1" s="1"/>
  <c r="V27" i="3"/>
  <c r="AB29" i="3"/>
  <c r="AB95" i="5" s="1"/>
  <c r="X29" i="3"/>
  <c r="X95" i="5" s="1"/>
  <c r="Y35" i="8"/>
  <c r="Y27" i="7"/>
  <c r="AC35" i="8"/>
  <c r="AC27" i="7"/>
  <c r="AI35" i="8"/>
  <c r="AI27" i="7"/>
  <c r="AM35" i="8"/>
  <c r="AM27" i="7"/>
  <c r="J123" i="4"/>
  <c r="J142" i="4"/>
  <c r="J132" i="4"/>
  <c r="X35" i="8"/>
  <c r="X27" i="7"/>
  <c r="AB35" i="8"/>
  <c r="AB27" i="7"/>
  <c r="AH35" i="8"/>
  <c r="AH27" i="7"/>
  <c r="AL35" i="8"/>
  <c r="AL27" i="7"/>
  <c r="J39" i="3"/>
  <c r="J30" i="3"/>
  <c r="W27" i="7"/>
  <c r="W35" i="8"/>
  <c r="AA27" i="7"/>
  <c r="AA35" i="8"/>
  <c r="AG27" i="7"/>
  <c r="AG35" i="8"/>
  <c r="AK27" i="7"/>
  <c r="AK35" i="8"/>
  <c r="E30" i="8"/>
  <c r="E30" i="7"/>
  <c r="V35" i="8"/>
  <c r="V27" i="7"/>
  <c r="Z35" i="8"/>
  <c r="Z27" i="7"/>
  <c r="AF35" i="8"/>
  <c r="AF27" i="7"/>
  <c r="AJ35" i="8"/>
  <c r="AJ27" i="7"/>
  <c r="J49" i="4"/>
  <c r="J38" i="4"/>
  <c r="J25" i="4"/>
  <c r="I63" i="2"/>
  <c r="Z27" i="3"/>
  <c r="Z109" i="1" s="1"/>
  <c r="Z113" i="5" s="1"/>
  <c r="AG27" i="3"/>
  <c r="AG109" i="1" s="1"/>
  <c r="AG113" i="5" s="1"/>
  <c r="W29" i="3"/>
  <c r="AA29" i="3"/>
  <c r="AG29" i="3"/>
  <c r="AK29" i="3"/>
  <c r="E41" i="5"/>
  <c r="E49" i="5"/>
  <c r="I68" i="5"/>
  <c r="A18" i="6"/>
  <c r="I18" i="6"/>
  <c r="M18" i="6"/>
  <c r="V18" i="6"/>
  <c r="Z18" i="6"/>
  <c r="AF18" i="6"/>
  <c r="AJ18" i="6"/>
  <c r="AN18" i="6"/>
  <c r="C20" i="6"/>
  <c r="G20" i="6"/>
  <c r="K20" i="6"/>
  <c r="P20" i="6"/>
  <c r="X20" i="6"/>
  <c r="AB20" i="6"/>
  <c r="AH20" i="6"/>
  <c r="AL20" i="6"/>
  <c r="A16" i="7"/>
  <c r="I16" i="7"/>
  <c r="M16" i="7"/>
  <c r="V16" i="7"/>
  <c r="Z16" i="7"/>
  <c r="AF16" i="7"/>
  <c r="AJ16" i="7"/>
  <c r="AN16" i="7"/>
  <c r="C18" i="7"/>
  <c r="G18" i="7"/>
  <c r="K18" i="7"/>
  <c r="P18" i="7"/>
  <c r="X18" i="7"/>
  <c r="AB18" i="7"/>
  <c r="AH18" i="7"/>
  <c r="AL18" i="7"/>
  <c r="C25" i="7"/>
  <c r="G25" i="7"/>
  <c r="K25" i="7"/>
  <c r="P25" i="7"/>
  <c r="X25" i="7"/>
  <c r="AB25" i="7"/>
  <c r="AH25" i="7"/>
  <c r="AL25" i="7"/>
  <c r="B26" i="7"/>
  <c r="F26" i="7"/>
  <c r="J26" i="7"/>
  <c r="N26" i="7"/>
  <c r="A27" i="7"/>
  <c r="E27" i="7"/>
  <c r="I27" i="7"/>
  <c r="M27" i="7"/>
  <c r="AN27" i="7"/>
  <c r="D28" i="7"/>
  <c r="H28" i="7"/>
  <c r="L28" i="7"/>
  <c r="S28" i="7"/>
  <c r="D13" i="8"/>
  <c r="L13" i="8"/>
  <c r="S13" i="8"/>
  <c r="Y13" i="8"/>
  <c r="AC13" i="8"/>
  <c r="AI13" i="8"/>
  <c r="AM13" i="8"/>
  <c r="B15" i="8"/>
  <c r="F15" i="8"/>
  <c r="J15" i="8"/>
  <c r="N15" i="8"/>
  <c r="W15" i="8"/>
  <c r="AA15" i="8"/>
  <c r="AG15" i="8"/>
  <c r="AK15" i="8"/>
  <c r="D33" i="8"/>
  <c r="H33" i="8"/>
  <c r="L33" i="8"/>
  <c r="S33" i="8"/>
  <c r="Y33" i="8"/>
  <c r="AC33" i="8"/>
  <c r="AI33" i="8"/>
  <c r="AM33" i="8"/>
  <c r="C34" i="8"/>
  <c r="G34" i="8"/>
  <c r="K34" i="8"/>
  <c r="P34" i="8"/>
  <c r="X34" i="8"/>
  <c r="AH34" i="8"/>
  <c r="AL34" i="8"/>
  <c r="B35" i="8"/>
  <c r="F35" i="8"/>
  <c r="J35" i="8"/>
  <c r="N35" i="8"/>
  <c r="A36" i="8"/>
  <c r="E36" i="8"/>
  <c r="I36" i="8"/>
  <c r="M36" i="8"/>
  <c r="AN36" i="8"/>
  <c r="Y27" i="3"/>
  <c r="Y109" i="1" s="1"/>
  <c r="Y113" i="5" s="1"/>
  <c r="V29" i="3"/>
  <c r="Z29" i="3"/>
  <c r="AF29" i="3"/>
  <c r="AJ29" i="3"/>
  <c r="E45" i="5"/>
  <c r="D18" i="6"/>
  <c r="L18" i="6"/>
  <c r="S18" i="6"/>
  <c r="Y18" i="6"/>
  <c r="AC18" i="6"/>
  <c r="AI18" i="6"/>
  <c r="AM18" i="6"/>
  <c r="B20" i="6"/>
  <c r="F20" i="6"/>
  <c r="J20" i="6"/>
  <c r="N20" i="6"/>
  <c r="W20" i="6"/>
  <c r="AA20" i="6"/>
  <c r="AG20" i="6"/>
  <c r="AK20" i="6"/>
  <c r="B25" i="7"/>
  <c r="F25" i="7"/>
  <c r="J25" i="7"/>
  <c r="J22" i="7" s="1"/>
  <c r="N25" i="7"/>
  <c r="W25" i="7"/>
  <c r="AA25" i="7"/>
  <c r="AG25" i="7"/>
  <c r="AK25" i="7"/>
  <c r="A26" i="7"/>
  <c r="E26" i="7"/>
  <c r="I26" i="7"/>
  <c r="M26" i="7"/>
  <c r="AN26" i="7"/>
  <c r="D27" i="7"/>
  <c r="H27" i="7"/>
  <c r="L27" i="7"/>
  <c r="S27" i="7"/>
  <c r="C28" i="7"/>
  <c r="G28" i="7"/>
  <c r="K28" i="7"/>
  <c r="P28" i="7"/>
  <c r="C13" i="8"/>
  <c r="G13" i="8"/>
  <c r="K13" i="8"/>
  <c r="P13" i="8"/>
  <c r="X13" i="8"/>
  <c r="AB13" i="8"/>
  <c r="AH13" i="8"/>
  <c r="AL13" i="8"/>
  <c r="A15" i="8"/>
  <c r="E15" i="8"/>
  <c r="I15" i="8"/>
  <c r="M15" i="8"/>
  <c r="V15" i="8"/>
  <c r="Z15" i="8"/>
  <c r="AF15" i="8"/>
  <c r="AJ15" i="8"/>
  <c r="AN15" i="8"/>
  <c r="E41" i="1"/>
  <c r="E39" i="5" s="1"/>
  <c r="W27" i="3"/>
  <c r="W109" i="1" s="1"/>
  <c r="W113" i="5" s="1"/>
  <c r="AB27" i="3"/>
  <c r="AB109" i="1" s="1"/>
  <c r="AB113" i="5" s="1"/>
  <c r="AK27" i="3"/>
  <c r="AK109" i="1" s="1"/>
  <c r="AK113" i="5" s="1"/>
  <c r="Y29" i="3"/>
  <c r="AC29" i="3"/>
  <c r="AI29" i="3"/>
  <c r="AM29" i="3"/>
  <c r="C18" i="6"/>
  <c r="G18" i="6"/>
  <c r="K18" i="6"/>
  <c r="P18" i="6"/>
  <c r="X18" i="6"/>
  <c r="AB18" i="6"/>
  <c r="AH18" i="6"/>
  <c r="AL18" i="6"/>
  <c r="A20" i="6"/>
  <c r="E20" i="6"/>
  <c r="I20" i="6"/>
  <c r="M20" i="6"/>
  <c r="V20" i="6"/>
  <c r="Z20" i="6"/>
  <c r="AF20" i="6"/>
  <c r="AJ20" i="6"/>
  <c r="AN20" i="6"/>
  <c r="A25" i="7"/>
  <c r="E25" i="7"/>
  <c r="I25" i="7"/>
  <c r="I22" i="7" s="1"/>
  <c r="M25" i="7"/>
  <c r="V25" i="7"/>
  <c r="Z25" i="7"/>
  <c r="AF25" i="7"/>
  <c r="AJ25" i="7"/>
  <c r="AN25" i="7"/>
  <c r="D26" i="7"/>
  <c r="H26" i="7"/>
  <c r="L26" i="7"/>
  <c r="S26" i="7"/>
  <c r="AC26" i="7"/>
  <c r="AI26" i="7"/>
  <c r="AM26" i="7"/>
  <c r="C27" i="7"/>
  <c r="G27" i="7"/>
  <c r="K27" i="7"/>
  <c r="P27" i="7"/>
  <c r="B28" i="7"/>
  <c r="F28" i="7"/>
  <c r="J28" i="7"/>
  <c r="N28" i="7"/>
  <c r="B13" i="8"/>
  <c r="J13" i="8"/>
  <c r="N13" i="8"/>
  <c r="W13" i="8"/>
  <c r="AA13" i="8"/>
  <c r="AG13" i="8"/>
  <c r="AK13" i="8"/>
  <c r="E14" i="8"/>
  <c r="D15" i="8"/>
  <c r="H15" i="8"/>
  <c r="L15" i="8"/>
  <c r="S15" i="8"/>
  <c r="Y15" i="8"/>
  <c r="AC15" i="8"/>
  <c r="AI15" i="8"/>
  <c r="AM15" i="8"/>
  <c r="AA27" i="3"/>
  <c r="AA109" i="1" s="1"/>
  <c r="AA113" i="5" s="1"/>
  <c r="B18" i="6"/>
  <c r="J18" i="6"/>
  <c r="N18" i="6"/>
  <c r="W18" i="6"/>
  <c r="AA18" i="6"/>
  <c r="AG18" i="6"/>
  <c r="AK18" i="6"/>
  <c r="E19" i="6"/>
  <c r="D20" i="6"/>
  <c r="H20" i="6"/>
  <c r="L20" i="6"/>
  <c r="S20" i="6"/>
  <c r="Y20" i="6"/>
  <c r="AC20" i="6"/>
  <c r="AI20" i="6"/>
  <c r="AM20" i="6"/>
  <c r="J62" i="1" l="1"/>
  <c r="J58" i="1"/>
  <c r="J72" i="2"/>
  <c r="I62" i="1"/>
  <c r="J29" i="5"/>
  <c r="I49" i="4"/>
  <c r="I132" i="4"/>
  <c r="I25" i="4"/>
  <c r="I142" i="4"/>
  <c r="I123" i="4"/>
  <c r="J30" i="1"/>
  <c r="J33" i="6"/>
  <c r="AF60" i="5"/>
  <c r="AF109" i="1"/>
  <c r="AF113" i="5" s="1"/>
  <c r="V29" i="6"/>
  <c r="V34" i="8" s="1"/>
  <c r="V109" i="1"/>
  <c r="V113" i="5" s="1"/>
  <c r="I33" i="6"/>
  <c r="AJ29" i="6"/>
  <c r="AJ26" i="7" s="1"/>
  <c r="AJ109" i="1"/>
  <c r="AJ113" i="5" s="1"/>
  <c r="V60" i="5"/>
  <c r="V94" i="5"/>
  <c r="V90" i="1"/>
  <c r="AF29" i="6"/>
  <c r="AF26" i="7" s="1"/>
  <c r="AB31" i="6"/>
  <c r="AB91" i="1"/>
  <c r="AF94" i="5"/>
  <c r="AF90" i="1"/>
  <c r="AJ94" i="5"/>
  <c r="AJ90" i="1"/>
  <c r="X31" i="6"/>
  <c r="X91" i="1"/>
  <c r="AH31" i="6"/>
  <c r="AH91" i="1"/>
  <c r="AL31" i="6"/>
  <c r="AL91" i="1"/>
  <c r="E13" i="8"/>
  <c r="E16" i="7"/>
  <c r="E18" i="6"/>
  <c r="AA29" i="6"/>
  <c r="AA90" i="1"/>
  <c r="AA94" i="5"/>
  <c r="AA60" i="5"/>
  <c r="AC31" i="6"/>
  <c r="AC95" i="5"/>
  <c r="AC91" i="1"/>
  <c r="I29" i="7"/>
  <c r="I34" i="7"/>
  <c r="AM31" i="6"/>
  <c r="AM95" i="5"/>
  <c r="AM91" i="1"/>
  <c r="AK29" i="6"/>
  <c r="AK90" i="1"/>
  <c r="AK94" i="5"/>
  <c r="AK60" i="5"/>
  <c r="J34" i="7"/>
  <c r="J29" i="7"/>
  <c r="Z31" i="6"/>
  <c r="Z95" i="5"/>
  <c r="Z91" i="1"/>
  <c r="AG31" i="6"/>
  <c r="AG95" i="5"/>
  <c r="AG91" i="1"/>
  <c r="Z94" i="5"/>
  <c r="Z60" i="5"/>
  <c r="Z29" i="6"/>
  <c r="Z90" i="1"/>
  <c r="AF31" i="6"/>
  <c r="AF95" i="5"/>
  <c r="AF91" i="1"/>
  <c r="AJ34" i="8"/>
  <c r="AK31" i="6"/>
  <c r="AK95" i="5"/>
  <c r="AK91" i="1"/>
  <c r="AG29" i="6"/>
  <c r="AG90" i="1"/>
  <c r="AG94" i="5"/>
  <c r="AG60" i="5"/>
  <c r="Y31" i="6"/>
  <c r="Y95" i="5"/>
  <c r="Y91" i="1"/>
  <c r="Y94" i="5"/>
  <c r="Y60" i="5"/>
  <c r="Y29" i="6"/>
  <c r="Y90" i="1"/>
  <c r="W31" i="6"/>
  <c r="W95" i="5"/>
  <c r="W91" i="1"/>
  <c r="W29" i="6"/>
  <c r="W90" i="1"/>
  <c r="W94" i="5"/>
  <c r="W60" i="5"/>
  <c r="AJ31" i="6"/>
  <c r="AJ95" i="5"/>
  <c r="AJ91" i="1"/>
  <c r="AI31" i="6"/>
  <c r="AI95" i="5"/>
  <c r="AI91" i="1"/>
  <c r="AB94" i="5"/>
  <c r="AB60" i="5"/>
  <c r="AB29" i="6"/>
  <c r="AB90" i="1"/>
  <c r="V31" i="6"/>
  <c r="V95" i="5"/>
  <c r="V91" i="1"/>
  <c r="AA31" i="6"/>
  <c r="AA95" i="5"/>
  <c r="AA91" i="1"/>
  <c r="V26" i="7" l="1"/>
  <c r="AL28" i="7"/>
  <c r="AL36" i="8"/>
  <c r="AH36" i="8"/>
  <c r="AH28" i="7"/>
  <c r="AB28" i="7"/>
  <c r="AB36" i="8"/>
  <c r="AF34" i="8"/>
  <c r="X28" i="7"/>
  <c r="X36" i="8"/>
  <c r="AA36" i="8"/>
  <c r="AA28" i="7"/>
  <c r="AG36" i="8"/>
  <c r="AG28" i="7"/>
  <c r="W34" i="8"/>
  <c r="W26" i="7"/>
  <c r="W36" i="8"/>
  <c r="W28" i="7"/>
  <c r="AM36" i="8"/>
  <c r="AM28" i="7"/>
  <c r="V28" i="7"/>
  <c r="V36" i="8"/>
  <c r="Y36" i="8"/>
  <c r="Y28" i="7"/>
  <c r="AG34" i="8"/>
  <c r="AG26" i="7"/>
  <c r="AF28" i="7"/>
  <c r="AF36" i="8"/>
  <c r="Z28" i="7"/>
  <c r="Z36" i="8"/>
  <c r="AI36" i="8"/>
  <c r="AI28" i="7"/>
  <c r="Y34" i="8"/>
  <c r="Y26" i="7"/>
  <c r="AK36" i="8"/>
  <c r="AK28" i="7"/>
  <c r="AB26" i="7"/>
  <c r="AB34" i="8"/>
  <c r="AJ28" i="7"/>
  <c r="AJ36" i="8"/>
  <c r="Z34" i="8"/>
  <c r="Z26" i="7"/>
  <c r="AK34" i="8"/>
  <c r="AK26" i="7"/>
  <c r="AC36" i="8"/>
  <c r="AC28" i="7"/>
  <c r="AA34" i="8"/>
  <c r="AA26" i="7"/>
  <c r="A8" i="7" l="1"/>
  <c r="A19" i="8" s="1"/>
  <c r="A9" i="7"/>
  <c r="D87" i="5" l="1"/>
  <c r="C87" i="5"/>
  <c r="B87" i="5"/>
  <c r="G87" i="5"/>
  <c r="F87" i="5"/>
  <c r="E87" i="5"/>
  <c r="A83" i="1"/>
  <c r="A87" i="5" s="1"/>
</calcChain>
</file>

<file path=xl/sharedStrings.xml><?xml version="1.0" encoding="utf-8"?>
<sst xmlns="http://schemas.openxmlformats.org/spreadsheetml/2006/main" count="4304" uniqueCount="1202">
  <si>
    <t>CODE
LISTE</t>
  </si>
  <si>
    <t>N°UE</t>
  </si>
  <si>
    <t>Intitulé de l'enseignement</t>
  </si>
  <si>
    <t>Code Apogée de l'ELP
contrat 2012</t>
  </si>
  <si>
    <t xml:space="preserve">Type de l'enseignement </t>
  </si>
  <si>
    <t>Si UE mutualisée à d'autres mentions ou années de formation, indiquer lesquelles</t>
  </si>
  <si>
    <t>Porteur 
(o/n)</t>
  </si>
  <si>
    <t>Si UE Choix
Précisez le nombre d'enseignement 
ou nombre d'ECTS 
à choisir</t>
  </si>
  <si>
    <t>COEF</t>
  </si>
  <si>
    <t>ECTS</t>
  </si>
  <si>
    <t>Responsable
UE</t>
  </si>
  <si>
    <t>Section
CNU</t>
  </si>
  <si>
    <t xml:space="preserve">Effectifs attendus
parcours </t>
  </si>
  <si>
    <r>
      <t xml:space="preserve">Volume horaire
</t>
    </r>
    <r>
      <rPr>
        <b/>
        <sz val="11"/>
        <color rgb="FFFF0000"/>
        <rFont val="Arial"/>
        <family val="2"/>
      </rPr>
      <t>Hypothèse 2 = distanciation &gt; 1m+ port du masque</t>
    </r>
    <r>
      <rPr>
        <b/>
        <sz val="11"/>
        <color theme="1"/>
        <rFont val="Arial"/>
        <family val="2"/>
      </rPr>
      <t xml:space="preserve">
Sauf information contraire et pour toutes les formations : volume horaire identique avec enseignement hybride, présentiel et distanciel (synchrone et/ou asynchrone). Si confinement = distanciel</t>
    </r>
  </si>
  <si>
    <t xml:space="preserve">MODALITES EPREUVE(S) REMPLACEMENT HYPOTHESE 2 SESSION 1
Préciser : 
1) quotité CC / CT
2) nature (DM ou Test en ligne ou QCM) et durée épreuve
3) si dépôt sujet et copie par mail ou sur CELENE
4) si temps limité ou non </t>
  </si>
  <si>
    <t>Session 1</t>
  </si>
  <si>
    <t xml:space="preserve">MODALITES EPREUVE(S) REMPLACEMENT HYPOTHESE 2 SESSION DE RATTRAPAGE
Préciser : 
1) nature (DM ou Test en ligne ou QCM) et durée épreuve
2) si dépôt sujet et copie par mail ou sur CELENE
3) si temps limité ou non </t>
  </si>
  <si>
    <t>Session de rattrapage</t>
  </si>
  <si>
    <t>Descriptif</t>
  </si>
  <si>
    <t>CM</t>
  </si>
  <si>
    <t>TD</t>
  </si>
  <si>
    <t>TP</t>
  </si>
  <si>
    <t>RNE</t>
  </si>
  <si>
    <t>RSE</t>
  </si>
  <si>
    <t>HYBRIDE</t>
  </si>
  <si>
    <t>DISTANCIEL</t>
  </si>
  <si>
    <t>quotité (%)</t>
  </si>
  <si>
    <t>modalité</t>
  </si>
  <si>
    <t>nature</t>
  </si>
  <si>
    <t>durée</t>
  </si>
  <si>
    <t>LOLAHL01</t>
  </si>
  <si>
    <t>LL1Pi1</t>
  </si>
  <si>
    <t>PORTAIL 1 : SDL - LLCER (Anglais ou Espagnol)</t>
  </si>
  <si>
    <t>LCLA1H01</t>
  </si>
  <si>
    <t>LLA1HL</t>
  </si>
  <si>
    <t>Semestre 1 PORTAIL 1 : SDL - LLCER</t>
  </si>
  <si>
    <t xml:space="preserve"> </t>
  </si>
  <si>
    <t>SEMESTRE</t>
  </si>
  <si>
    <t>TRONC COMMUN</t>
  </si>
  <si>
    <t>CHOIX LANGUE LLCER</t>
  </si>
  <si>
    <t>LOLA1H06</t>
  </si>
  <si>
    <t>LLA1HL01</t>
  </si>
  <si>
    <t>SEMESTRE 1 PORTAIL 1 : SDL-LLCER ANGLAIS</t>
  </si>
  <si>
    <t>PARCOURS</t>
  </si>
  <si>
    <t>LOLA1L27</t>
  </si>
  <si>
    <t>LLA1B43</t>
  </si>
  <si>
    <t xml:space="preserve">Cultures du monde anglophone au lieu de Civilisation </t>
  </si>
  <si>
    <t>LCLA1H05</t>
  </si>
  <si>
    <t>LLA1LAN4</t>
  </si>
  <si>
    <t>Choix Langue vivante S1 - ANG</t>
  </si>
  <si>
    <t>OBLIG CHOIX</t>
  </si>
  <si>
    <t>Portails 1 (SDL-LLCER ANGLAIS) et 5 (LETTRES-LLCER ANGLAIS)</t>
  </si>
  <si>
    <t>1 UE / 2 ECTS</t>
  </si>
  <si>
    <t>LLA1ALL</t>
  </si>
  <si>
    <t>Allemand S1</t>
  </si>
  <si>
    <t>LOL1H4A
LOL1B6A
LOL1C7A</t>
  </si>
  <si>
    <t>CHOIX TRONC COMMUN</t>
  </si>
  <si>
    <t>Portails 1 (SDL-LLCER), 3 (SDL-LETTRES), 5 (LETTRES-LLCER), 6 (HISTOIRE-LETTRES), 7 (HISTOIRE-GEO) et 8 (HISTOIRE-DROIT)</t>
  </si>
  <si>
    <t>LEA</t>
  </si>
  <si>
    <t>FLEURY Alain</t>
  </si>
  <si>
    <t>100% CC DM avec dépôt de sujet et copie par mail</t>
  </si>
  <si>
    <t>100% CT DM avec dépôt de sujet et copie par mail</t>
  </si>
  <si>
    <t>CC</t>
  </si>
  <si>
    <t>écrit et oral</t>
  </si>
  <si>
    <t>1h30</t>
  </si>
  <si>
    <t>CT</t>
  </si>
  <si>
    <t>écrit</t>
  </si>
  <si>
    <t>2h00</t>
  </si>
  <si>
    <t>100% CT oral à distance 15 min. Contacter enseignant au préalable par téléphone</t>
  </si>
  <si>
    <t>oral</t>
  </si>
  <si>
    <t>15 min.</t>
  </si>
  <si>
    <t>LLA1L1A</t>
  </si>
  <si>
    <t xml:space="preserve">Liste de lecture S1 Anglais (non présentiel - 1hTD pour 8 étudiants)  </t>
  </si>
  <si>
    <r>
      <t>Portails 1 (SDL-LLCER)</t>
    </r>
    <r>
      <rPr>
        <sz val="10"/>
        <rFont val="Arial"/>
        <family val="2"/>
        <charset val="1"/>
      </rPr>
      <t xml:space="preserve"> et 5 (LETTRES-LLCER)</t>
    </r>
  </si>
  <si>
    <t>LLCER</t>
  </si>
  <si>
    <t>CLOISEAU Gilles</t>
  </si>
  <si>
    <t>100% CC</t>
  </si>
  <si>
    <t>100% CT / Dossier</t>
  </si>
  <si>
    <t>LLA1ESP</t>
  </si>
  <si>
    <t>Espagnol S1</t>
  </si>
  <si>
    <t>LOL1D7C
LOL1E4F
LOL1H4C
LOL1G7C</t>
  </si>
  <si>
    <t>Portails 3 (SDL-LETTRES), 5 (LETTRES-LLCER ), 6 (HISTOIRE-LETTRES), 7 (HISTOIRE-GEO) et 8 (HISTOIRE-DROIT)</t>
  </si>
  <si>
    <t>EYMAR Marcos</t>
  </si>
  <si>
    <t>14</t>
  </si>
  <si>
    <t>100% CC. 50% oral à distance, 50% DM écrit</t>
  </si>
  <si>
    <t>100% CT oral à distance</t>
  </si>
  <si>
    <t>LOLA1H07</t>
  </si>
  <si>
    <t>LLA1HL02</t>
  </si>
  <si>
    <t>SEMESTRE 1 PORTAIL 1 : SDL-LLCER ESPAGNOL</t>
  </si>
  <si>
    <t>Civilisation</t>
  </si>
  <si>
    <t>LCLA1H06</t>
  </si>
  <si>
    <t>LLA1LAN5</t>
  </si>
  <si>
    <t>Choix Langue vivante S1 - ESP</t>
  </si>
  <si>
    <t>Portails 1 (SDL-LLCER ESPAGNOL) et 5 (LETTRES-LLCER ESPAGNOL)</t>
  </si>
  <si>
    <t>LLA1L1B</t>
  </si>
  <si>
    <t xml:space="preserve">Liste de lecture S1 Espagnol (non présentiel - 1hTD pour 8 étudiants)  </t>
  </si>
  <si>
    <t>Portails 1 (SDL-LLCER) et 5 (LETTRES-LLCER)</t>
  </si>
  <si>
    <t>MORCILLO Françoise</t>
  </si>
  <si>
    <t>PAS DE CHANGEMENT</t>
  </si>
  <si>
    <t>dossier</t>
  </si>
  <si>
    <t>LCLA2HL1</t>
  </si>
  <si>
    <t>LLA2HL</t>
  </si>
  <si>
    <t xml:space="preserve">Semestre 2 - PORTAIL 1 SDL-LLCER </t>
  </si>
  <si>
    <t>LLA2HL01</t>
  </si>
  <si>
    <t>Semestre 2 - PORTAIL 1 SDL-LLCER / MAJEURE SDL</t>
  </si>
  <si>
    <t>TRONC COMMUN MAJEURE SDL PORTAIL 2 SDL-LLCER</t>
  </si>
  <si>
    <t>LOLA2HL9</t>
  </si>
  <si>
    <t>Semestre 2 - PORTAIL 1 SDL-LLCER / MAJEURE SDL + ANGLAIS</t>
  </si>
  <si>
    <t>LOLA2HL7</t>
  </si>
  <si>
    <t>LLA2HL03</t>
  </si>
  <si>
    <t>Semestre 2 - PORTAIL 1 SDL-LLCER / MAJEURE SDL + ESPAGNOL</t>
  </si>
  <si>
    <t>PORTAIL SDL - LLCER (1)</t>
  </si>
  <si>
    <t>Semestre 2 Total PORTAIL SDL - LLCER (1) Choix SDL - portail 1</t>
  </si>
  <si>
    <t>Semestre 2 - PORTAIL 1 SDL-LLCER / MAJEURE LLCER</t>
  </si>
  <si>
    <t>TRONC COMMUN MAJEURE LLCER PORTAIL 2 SDL-LLCER</t>
  </si>
  <si>
    <t>LOLA2HL0</t>
  </si>
  <si>
    <t>LLA2HL02</t>
  </si>
  <si>
    <t>Semestre 2 - PORTAIL 1 SDL-LLCER / MAJEURE LLCER ANGLAIS</t>
  </si>
  <si>
    <t>LOLA2L25</t>
  </si>
  <si>
    <t>LLA2B31</t>
  </si>
  <si>
    <t>Civilisation et culture anglophones S2</t>
  </si>
  <si>
    <t>BLOC/CHAPEAU</t>
  </si>
  <si>
    <t>Portails 1 (SDL-LLCER Majeur Anglais), 4 (LANGUES Majeur LLCER Anglais) et 5 (LETTRES-LLCER Majeur Anglais)</t>
  </si>
  <si>
    <t>LCLA2LA5</t>
  </si>
  <si>
    <t>LLA2LAN5</t>
  </si>
  <si>
    <t>Choix Langue vivante S2 - ANG</t>
  </si>
  <si>
    <t>Portails 1 (SDL-LLCER majeure LLCER ANG) et 5 (LETTRES-LLCER majeure LLCER ANG)</t>
  </si>
  <si>
    <t>LLA2L1A</t>
  </si>
  <si>
    <t>Liste de lecture S2 Anglais (non  présentiel  - 1h TD pour 8 étudiants)</t>
  </si>
  <si>
    <t>Portail 1 (SDL-LLCER Majeure Anglais) et 5 (LETTRES-LLCER Majeure Anglais)</t>
  </si>
  <si>
    <t>Semestre 2 Total PORTAIL SDL - LLCER (1) Choix LLCER Anglais - portail 1</t>
  </si>
  <si>
    <t>LOLA2HL4</t>
  </si>
  <si>
    <t>LLA2HL04</t>
  </si>
  <si>
    <t>Semestre 2 - PORTAIL 1 SDL-LLCER / MAJEURE LLCER ESPAGNOL</t>
  </si>
  <si>
    <t>LCLA2LA6</t>
  </si>
  <si>
    <t>LLA2LAN6</t>
  </si>
  <si>
    <t>Choix Langue vivante S2 - Espagnol</t>
  </si>
  <si>
    <t>Portails 1 (SDL-LLCER majeure LLCER ESP) et 5 (LETTRES-LLCER majeure LLCER ESP)</t>
  </si>
  <si>
    <t>1 UE / 1 ECTS</t>
  </si>
  <si>
    <t>Semestre 2 Total PORTAIL SDL - LLCER (1) Choix LLCER Espagnol - portail 1</t>
  </si>
  <si>
    <t>LOLAHJ01</t>
  </si>
  <si>
    <t>LL1Pi2</t>
  </si>
  <si>
    <t>PORTAIL 2 : SDL - LEA (Langue A : Anglais - Langue B : Allemand ou Espagnol)</t>
  </si>
  <si>
    <t>LCLA1H03</t>
  </si>
  <si>
    <t>LLA1HJ</t>
  </si>
  <si>
    <t xml:space="preserve">Semestre 1  PORTAIL 2 : SDL - LEA </t>
  </si>
  <si>
    <t>LLA1H11</t>
  </si>
  <si>
    <t>Introduction à la linguistique S1 SDL</t>
  </si>
  <si>
    <t>LLA1H10</t>
  </si>
  <si>
    <t>Portails 1 (SDL-LLCER), 2 (SDL-LEA) et 3 (SDL-Lettres)</t>
  </si>
  <si>
    <t>SDL</t>
  </si>
  <si>
    <t>SKROVEC Marie</t>
  </si>
  <si>
    <t>07</t>
  </si>
  <si>
    <t>1) 100% CC
2) 2 tests en ligne  
3) Dépot sujet et copie CELENE
4) Temps limitié 1h30 pour chaque</t>
  </si>
  <si>
    <r>
      <t xml:space="preserve">1) 100% CT
</t>
    </r>
    <r>
      <rPr>
        <sz val="10"/>
        <rFont val="Arial"/>
        <family val="2"/>
      </rPr>
      <t xml:space="preserve">2) test  </t>
    </r>
    <r>
      <rPr>
        <sz val="10"/>
        <rFont val="Arial"/>
        <family val="2"/>
        <charset val="1"/>
      </rPr>
      <t xml:space="preserve">
3) Temps limitié 1h30</t>
    </r>
  </si>
  <si>
    <t xml:space="preserve">100% CT
1) Devoir en ligne 1h30; 
2) Dépôt sujet et copie par CELENE; 
3) Temps limité </t>
  </si>
  <si>
    <t>1h30 au lieu de 2h00</t>
  </si>
  <si>
    <t>LLA1H40</t>
  </si>
  <si>
    <t>Langage et communication  S2</t>
  </si>
  <si>
    <t>LLA2H30</t>
  </si>
  <si>
    <t>CANCE Caroline</t>
  </si>
  <si>
    <t>1) 100% CC
2) au moins 2 évaluations en ligne (test+DM) 
3) CELENE
4) test 1h30</t>
  </si>
  <si>
    <t>1) 100% CT ;
2) test en ligne 2h
3) Dépot sujet et copie CELENE 
4) Temps limitié 2h</t>
  </si>
  <si>
    <t>LLA1H50</t>
  </si>
  <si>
    <t>Normes et variations</t>
  </si>
  <si>
    <t>LLA2H40</t>
  </si>
  <si>
    <t>DUGUA Céline</t>
  </si>
  <si>
    <t>10 min.</t>
  </si>
  <si>
    <t>LLA1H51</t>
  </si>
  <si>
    <t>Linguistique historique</t>
  </si>
  <si>
    <t>LETTRES</t>
  </si>
  <si>
    <t>CALTOT Pierre-Alain</t>
  </si>
  <si>
    <t/>
  </si>
  <si>
    <t>1) 100% CC; 
2) Test en ligne 1h CM et 1h TD ; 
3) Dépot sujet et copie CELENE ; 
4) Temps limitié 1h CM et 1h TD</t>
  </si>
  <si>
    <t>1) 100% CT;
2) Test en ligne 1h CM et 1h TD ; 
3) Dépot sujet et copie CELENE ; 
4) Temps limitié 1h CM et 1h TD</t>
  </si>
  <si>
    <t>1h00</t>
  </si>
  <si>
    <t>100% CT
1) Devoir en ligne 1 h;
2) Dépôt sujet et copie par CELENE; 
3) Temps limité 1h</t>
  </si>
  <si>
    <t xml:space="preserve">Ce cours de linguistique historique se donne pour objectif de proposer une réflexion aux étudiants dans deux directions : d’une part, il résume les grands traits de l’histoire de la linguistique et pose les jalons principaux de l’étude de la langue comme objet de réflexion herméneutique. D’autre part, il envisage la distinction entre linguistique synchronique et linguistique diachronique, à partir des travaux de Ferdinand de Saussure, pour définir les caractéristiques principales de cette dernière.
C’est ensuite la linguistique diachronique qui sera étudiée dans le cours, à travers une investigation autour de l’indo-européen. Nous reconstituerons les grandes étapes de l’hypothèse indo-européenne en nous appuyant sur l’étude comparative qui fonde la linguistique historique, à partir de ses premières formulations avec W. Jones jusqu’à l’étude des thèses en présence à la fin du XXè siècle. Nous terminerons notre cours en étudiant les enjeux de la thèse indo-européenne, tant du point de vue de l’hypothèse d’une civilisation indo-européenne (à partir des postulats de G. Dumézil) que du point de vue linguistique, en étudiant les caractéristiques de la racine indo-européenne, telle que l’a définie É. Benveniste.
</t>
  </si>
  <si>
    <t>CHOIX LANGUE B : ALLEMAND ou ESPAGNOL</t>
  </si>
  <si>
    <t>LOLA1H09</t>
  </si>
  <si>
    <t>LLA1HJ02</t>
  </si>
  <si>
    <t>SEMESTRE 1 PORTAIL 2 : SDL-LEA ANGLAIS-ESPAGNOL</t>
  </si>
  <si>
    <t>LOL1HHH
LOL1JESP</t>
  </si>
  <si>
    <t>LOLA1H08</t>
  </si>
  <si>
    <t>LLA1HJ01</t>
  </si>
  <si>
    <t>SEMESTRE 1 PORTAIL 2 : SDL-LEA ANGLAIS-ALLEMAND</t>
  </si>
  <si>
    <t>LOL1HHH
LOL1JALL</t>
  </si>
  <si>
    <t>LOLA1L11</t>
  </si>
  <si>
    <t>LLA1J1A</t>
  </si>
  <si>
    <t>Grammaire et traduction langue B: Allemand S1</t>
  </si>
  <si>
    <t>LOL1J3A</t>
  </si>
  <si>
    <t>LLA1J1A1</t>
  </si>
  <si>
    <t>Grammaire allemande S1</t>
  </si>
  <si>
    <t>LOL1J3A1</t>
  </si>
  <si>
    <t>DELOUIS Anne</t>
  </si>
  <si>
    <t>100 % CC dossiers à remettre sur CELENE</t>
  </si>
  <si>
    <t>100 % CT dossiers à remettre sur CELENE</t>
  </si>
  <si>
    <t>LLA1J1A2</t>
  </si>
  <si>
    <t>Traduction Allemand S1</t>
  </si>
  <si>
    <t>LOL1J3A2</t>
  </si>
  <si>
    <t>100 % CC écrit</t>
  </si>
  <si>
    <t>100 % CT écrit 1h</t>
  </si>
  <si>
    <t>LLA1J2A</t>
  </si>
  <si>
    <t>Expression écrite et orale langue B : Allemand S1</t>
  </si>
  <si>
    <t>LOL1J4A1</t>
  </si>
  <si>
    <t>écrit 1h30, oral 15 min.</t>
  </si>
  <si>
    <t>écrit 2h, oral 15 min.</t>
  </si>
  <si>
    <t>Semestre 1  Total PORTAIL SDL - LEA (Langue A : Anglais - Langue B : Allemand ou Espagnol) (2)</t>
  </si>
  <si>
    <t>LCLA2HJ1</t>
  </si>
  <si>
    <t>LLA2HJ</t>
  </si>
  <si>
    <t>Semestre 2 PORTAIL 2 SDL - LEA (Langue A : Anglais - Langue B : Allemand ou Espagnol)</t>
  </si>
  <si>
    <t>LOL2HHH
LOL2JALL
LOL2JESP
LOL2JJAP</t>
  </si>
  <si>
    <t>TRONC COMMUN PORTAIL</t>
  </si>
  <si>
    <t>LLA2H20</t>
  </si>
  <si>
    <t>Linguistique et diversité des langues</t>
  </si>
  <si>
    <t>LOL2H70</t>
  </si>
  <si>
    <t>Portails 1 (SDL-LLCER majeure SDL), 2 (SDL-LEA majeure SDL) et 3 (SDL-Lettres majeure SDL)</t>
  </si>
  <si>
    <t>PLOOG Katja</t>
  </si>
  <si>
    <t>1) 100% CC 
2) au moins 2 évaluations en ligne 
3) dépôt sur CELENE 
4) au moins une évaluation en temps limité (1h30)</t>
  </si>
  <si>
    <t>1) 100% CT 
2) Ecrit
3) temps limité (1h30)</t>
  </si>
  <si>
    <t>1) 100% CT; 
2) écrit en ligne ; 
3) Dépôt sur CELENE ; 
4) Temps limité 1h30</t>
  </si>
  <si>
    <t>LOLA2HJ4</t>
  </si>
  <si>
    <t>LLA2HJ01</t>
  </si>
  <si>
    <t>Semestre 2 - PORTAIL 2 SDL-LEA / MAJEURE SDL</t>
  </si>
  <si>
    <t>LOL2HHH</t>
  </si>
  <si>
    <t>LLA2H11</t>
  </si>
  <si>
    <t>Phonétique articulatoire et acoustique</t>
  </si>
  <si>
    <t>LLA2H10</t>
  </si>
  <si>
    <t>ENGUEHARD Guillaume</t>
  </si>
  <si>
    <t>100% CC écrit</t>
  </si>
  <si>
    <t>100 % CT écrit à distance 1h</t>
  </si>
  <si>
    <t>100% CT Écrit à distance 1h</t>
  </si>
  <si>
    <t>1h00 au lieu de 2h00</t>
  </si>
  <si>
    <t>LLA2H51</t>
  </si>
  <si>
    <t xml:space="preserve">Orthophonie  </t>
  </si>
  <si>
    <t>LLA2H50</t>
  </si>
  <si>
    <t>ENGUEHARD Guillaume (responsable UE)
BAUDON Flavie (contact étudiants)</t>
  </si>
  <si>
    <t>100 % CT Oral</t>
  </si>
  <si>
    <t>20 min.</t>
  </si>
  <si>
    <t>100% CT Ecrit, 1h30</t>
  </si>
  <si>
    <t>LLA2H80</t>
  </si>
  <si>
    <t>Introduction à la syntaxe S1 SDL</t>
  </si>
  <si>
    <t>LLA1H20</t>
  </si>
  <si>
    <t>ABOUDA Lotfi</t>
  </si>
  <si>
    <t>1) 100% CC
 2) 2 tests en ligne ; 
3) Dépot sujet et copie CELENE ; 
4) Temps limitié 1h30 pour chaque</t>
  </si>
  <si>
    <t>100% CT Ecrit, 2h</t>
  </si>
  <si>
    <t>LLA2H90</t>
  </si>
  <si>
    <t>Lexicologie  S1 SDL</t>
  </si>
  <si>
    <t>LLA1H30</t>
  </si>
  <si>
    <t>HAMMA Badreddine</t>
  </si>
  <si>
    <t>1) CC 100% 2 écrits ; 
2) 2 DS sur CELENE</t>
  </si>
  <si>
    <t>100% CT Ecrit, 1h</t>
  </si>
  <si>
    <t>LCLA2HG3</t>
  </si>
  <si>
    <t>LLA2H60</t>
  </si>
  <si>
    <t>Choix Atelier d'écriture / LSF (sélection)</t>
  </si>
  <si>
    <t>BLOC</t>
  </si>
  <si>
    <t>1 UE / 3 ECTS</t>
  </si>
  <si>
    <t>LLA2G8C</t>
  </si>
  <si>
    <t xml:space="preserve">Atelier d’écriture 2  </t>
  </si>
  <si>
    <t>LOL1H50</t>
  </si>
  <si>
    <t>09</t>
  </si>
  <si>
    <t>100% CC Ecrit</t>
  </si>
  <si>
    <t>100 % CT Ecrit 2h</t>
  </si>
  <si>
    <t>LLA2H6B</t>
  </si>
  <si>
    <t>LSF 1 - Langue des Signes Français (sélection)</t>
  </si>
  <si>
    <t>LLA2H6A</t>
  </si>
  <si>
    <t>100% CC Oral</t>
  </si>
  <si>
    <t>Statut RSE impossible</t>
  </si>
  <si>
    <t>épreuve pratique 30 min.</t>
  </si>
  <si>
    <t>100% CT
1) écrit en ligne 
2) dépôt sur CELENE 
3) temps limité (1h30)</t>
  </si>
  <si>
    <t>LCLA2LA4</t>
  </si>
  <si>
    <t>LLA2LAN4</t>
  </si>
  <si>
    <t>Choix Langue B S2 (1 UE parmi 2)</t>
  </si>
  <si>
    <t>OBLIG à Choix</t>
  </si>
  <si>
    <t>o</t>
  </si>
  <si>
    <t>LLA2J4A1</t>
  </si>
  <si>
    <t>Compréhension et expression orales Allemand S2</t>
  </si>
  <si>
    <t>LOL2J4A1</t>
  </si>
  <si>
    <t>Portails 2 (SDL-LEA) et 4 (LANGUES MAJ LLCER)</t>
  </si>
  <si>
    <t>100 % CC écrit 1h</t>
  </si>
  <si>
    <t>Semestre 2 PORTAIL SDL-LEA / MAJEURE LEA (choix Langue B : Allemand ou Espagnol)</t>
  </si>
  <si>
    <t>TRONC COMMUN MAJEURE LEA PORTAIL 2 SDL-LEA</t>
  </si>
  <si>
    <t>LOLA2HJ5</t>
  </si>
  <si>
    <t>LLA2HJ02</t>
  </si>
  <si>
    <t>Semestre 2 PORTAIL SDL-LEA / MAJEURE LEA ANGLAIS/ALLEMAND</t>
  </si>
  <si>
    <t>LOL2JALL</t>
  </si>
  <si>
    <t>LOLA2L10</t>
  </si>
  <si>
    <t>LLA2J3A</t>
  </si>
  <si>
    <t>Grammaire et traduction Langue B : Allemand S2</t>
  </si>
  <si>
    <t>LOL2J3AA</t>
  </si>
  <si>
    <t>LLA2J3A1</t>
  </si>
  <si>
    <t>Grammaire allemande S2</t>
  </si>
  <si>
    <t>LOL2J3A3</t>
  </si>
  <si>
    <t>100 % CC dossier à remettre sur CELENE</t>
  </si>
  <si>
    <t>100 % CT dossier à remettre sur CELENE</t>
  </si>
  <si>
    <t>LLA2J3A2</t>
  </si>
  <si>
    <t>Traduction Allemand S2</t>
  </si>
  <si>
    <t>LOL2J3A4</t>
  </si>
  <si>
    <t>LOLA2L11</t>
  </si>
  <si>
    <t>LLA2J4A</t>
  </si>
  <si>
    <t>Expression écrite et orale Langue B : Allemand S2</t>
  </si>
  <si>
    <t>LOL2J4A</t>
  </si>
  <si>
    <t>LLA2J4A2</t>
  </si>
  <si>
    <t>Expression écrite Allemand S2</t>
  </si>
  <si>
    <t>Civilisation langue B</t>
  </si>
  <si>
    <t>LLA2J5A</t>
  </si>
  <si>
    <t>Introduction à la civilisation allemande S2</t>
  </si>
  <si>
    <t>LOL2J5B1</t>
  </si>
  <si>
    <t>LOLA2HJ6</t>
  </si>
  <si>
    <t>LLA2HJ03</t>
  </si>
  <si>
    <t>Semestre 2 PORTAIL SDL-LEA / MAJEURE LEA ANGLAIS/ESPAGNOL</t>
  </si>
  <si>
    <t>LOL2JESP</t>
  </si>
  <si>
    <t>Semestre 2 PORTAIL SDL - LEA (Langue A : Anglais - Langue B : Allemand ou Espagnol)- Choix LEA (2)</t>
  </si>
  <si>
    <t>LOLAHG01</t>
  </si>
  <si>
    <t>LL1Pi3</t>
  </si>
  <si>
    <t>PORTAIL 3 : SDL - LETTRES</t>
  </si>
  <si>
    <t>LOLA1HG1</t>
  </si>
  <si>
    <t>LLA1HG</t>
  </si>
  <si>
    <t>Semestre 1  PORTAIL 3 : SDL - LETTRES</t>
  </si>
  <si>
    <t>LOL1GGG
LOL1HHH</t>
  </si>
  <si>
    <t>LLA1G10</t>
  </si>
  <si>
    <t>Romantismes</t>
  </si>
  <si>
    <t>Portails 3 (SDL-LETTRES), 5 (LETTRES-LLCER) et 6 (HISTOIRE-LETTRES)</t>
  </si>
  <si>
    <t>DERUELLE Aude</t>
  </si>
  <si>
    <t>100 % CT (dossier) dépôt du sujet et retour des copies sur CELENE</t>
  </si>
  <si>
    <t>3h00</t>
  </si>
  <si>
    <t>LLA1G21</t>
  </si>
  <si>
    <t>Mythes et littérature</t>
  </si>
  <si>
    <t>LLA1G20</t>
  </si>
  <si>
    <t>08</t>
  </si>
  <si>
    <t>LLA1G31</t>
  </si>
  <si>
    <t xml:space="preserve">Littérature des Lumières  </t>
  </si>
  <si>
    <t>LLA1G30</t>
  </si>
  <si>
    <t>LOUBERE Stéphanie</t>
  </si>
  <si>
    <t>100 % CT (dossier)</t>
  </si>
  <si>
    <t>LLA1G41</t>
  </si>
  <si>
    <t>Méthodologie du travail universitaire en Lettres</t>
  </si>
  <si>
    <t>LLA1G40</t>
  </si>
  <si>
    <t>BARUT Benoît</t>
  </si>
  <si>
    <t>100 % CT (dossier). Dépôt du sujet sur CELENE le xx/12/2020 ; retour des copies par mail (benoit.barut@univ-orleans.fr) dans la journée</t>
  </si>
  <si>
    <t>100 % CT (dossier). Dépôt du sujet sur CELENE le xx/06/2021 ; retour des copies par mail (benoit.barut@univ-orleans.fr) dans la journée</t>
  </si>
  <si>
    <t>LCLA1LAN</t>
  </si>
  <si>
    <t>LLA1LAN1</t>
  </si>
  <si>
    <t>Choix Langue vivante S1</t>
  </si>
  <si>
    <t>Portails 1 (SDL-LLCER), 3 (SDL-LETTRES), 5 (LETTRES-LLCER ), 6 (HISTOIRE-LETTRES), 7 (HISTOIRE-GEO) et 8 (HISTOIRE-DROIT)</t>
  </si>
  <si>
    <t>LLA1ANG</t>
  </si>
  <si>
    <t>Anglais S1</t>
  </si>
  <si>
    <t>LOL1D7B
LOL1H4B
LOL1G7B</t>
  </si>
  <si>
    <t>SOTTEAU Emilie</t>
  </si>
  <si>
    <t>11</t>
  </si>
  <si>
    <t>100% CC ecrit et/ou oral en présentiel ou en ligne temps limité</t>
  </si>
  <si>
    <t>100% CT écrit et/ou oral en presentiel ou ligne en temps limité  (écrit =2h ou oral 15mins)</t>
  </si>
  <si>
    <t>DM sans temps limité, 
dépôt sujet sur CELENE le xx/06,
copie à rendre au plus tard le xx/06 sur mon adresse email emiliejanton@yahoo.fr, cmasarrre@yahoo.fr</t>
  </si>
  <si>
    <t>Semestre 1  Total PORTAIL SDL - LETTRES (3)</t>
  </si>
  <si>
    <t>LCLA2HG1</t>
  </si>
  <si>
    <t>LLA2HG</t>
  </si>
  <si>
    <t>Semestre 2 - PORTAIL 3 SDL - LETTRES</t>
  </si>
  <si>
    <t>LOL2GG
LOL2HHH</t>
  </si>
  <si>
    <t>LLA2G10</t>
  </si>
  <si>
    <t xml:space="preserve">Littérature contemporaine </t>
  </si>
  <si>
    <t>Portails 3 (SDL-LETTRES), 5 (LETTRES-LLCER ) et 6 (HISTOIRE-LETTRES)</t>
  </si>
  <si>
    <t>BONORD Aude</t>
  </si>
  <si>
    <t>100% CT (dossier). Dépôt du sujet sur CELENE ; retour des copies sur CELENE dans la journée.</t>
  </si>
  <si>
    <t xml:space="preserve">écrit </t>
  </si>
  <si>
    <t>LCLA2LA1</t>
  </si>
  <si>
    <t>LLA2LAN1</t>
  </si>
  <si>
    <t>Choix Langue vivante S2</t>
  </si>
  <si>
    <t>LLA2ALL</t>
  </si>
  <si>
    <t>Allemand S2</t>
  </si>
  <si>
    <t>LOL2B8A
LOL2C7A
LOL2D7A
LOL2DH2A
LOL2E4A
LOL2G8A
LOL2H4A</t>
  </si>
  <si>
    <t>100% CC dont DEVOIR MAISON</t>
  </si>
  <si>
    <t>100% CT
DEVOIR MAISON</t>
  </si>
  <si>
    <t>LLA2ANG</t>
  </si>
  <si>
    <t>Anglais S2</t>
  </si>
  <si>
    <t>LOL2C7B
LOL2D7B
LOL2DH2B
LOL2E4B
LOL2G8B
LOL2H4B</t>
  </si>
  <si>
    <t>Portails 3 (SDL-LETTRES), 6 (HISTOIRE-LETTRES), 7 (HISTOIRE-GEO) et 8 (HISTOIRE-DROIT)</t>
  </si>
  <si>
    <t>LLA2ESP</t>
  </si>
  <si>
    <t>Espagnol S2</t>
  </si>
  <si>
    <t>LOL2D7C
LOL2DH2C
LOL2E4C
LOL2G8C
LOL2H4C</t>
  </si>
  <si>
    <t>LOLA2HG3</t>
  </si>
  <si>
    <t>LLA2HG01</t>
  </si>
  <si>
    <t>Semestre 2 PORTAIL SDL-LETTRES / MAJEURE SDL</t>
  </si>
  <si>
    <t>Introduction à la syntaxe S2 SDL</t>
  </si>
  <si>
    <t>Lexicologie  S2 SDL</t>
  </si>
  <si>
    <t>LOLA2HG4</t>
  </si>
  <si>
    <t>LLA2HG02</t>
  </si>
  <si>
    <t>Semestre 2 PORTAIL SDL-LETTRES / MAJEURE LETTRES</t>
  </si>
  <si>
    <t>LOL2GG</t>
  </si>
  <si>
    <t>LLA2G20</t>
  </si>
  <si>
    <t>Littérature et histoire</t>
  </si>
  <si>
    <t>LOL1G60
LOL1G61</t>
  </si>
  <si>
    <t>Portails 3 (SDL-LETTRES majeure Lettres), 5 (LETTRES-LLCER majeure Lettres )</t>
  </si>
  <si>
    <t>100% CT dossier. Dépôt du sujet sur CELENE le xx/04/2021 ; retour des copies sur CELENE jusqu'au xx/xx/2021.</t>
  </si>
  <si>
    <t>100% CT dossier. Dépôt du sujet sur CELENE le xx/06/2021 ; retour des copies sur CELENE jusqu'au xx/xx/2021.</t>
  </si>
  <si>
    <t>LLA2G30</t>
  </si>
  <si>
    <t>Atelier de lecture: littératures actuelles</t>
  </si>
  <si>
    <t>LOL2G90</t>
  </si>
  <si>
    <t>Portails 3 (SDL-LETTRES majeure Lettres) et 5 (LETTRES-LLCER majeure Lettres )</t>
  </si>
  <si>
    <t>100% CT (dossier). Dépôt du sujet sur CELENE le xx/04/2021; retour des copies par mail (aude.bonord@univ-orleans.fr) dans la journée.</t>
  </si>
  <si>
    <t>100% CT (dossier). Dépôt du sujet sur CELENE le xx/06/2021 ; retour des copies par mail (aude.bonord@univ-orleans.fr) dans la journée.</t>
  </si>
  <si>
    <t>LLA2G40</t>
  </si>
  <si>
    <t>Littératures francophones</t>
  </si>
  <si>
    <t>LOL3G21</t>
  </si>
  <si>
    <t>Portails 3 (SDL-LETTRES majeure Lettres), 5 (LETTRES-LLCER majeure Lettres ) et 6 (HISTOIRE-LETTRES)</t>
  </si>
  <si>
    <t>RIBEMONT Gabriele</t>
  </si>
  <si>
    <t>100% CT (dossier, dépôt et retour des dossiers sur CELENE)</t>
  </si>
  <si>
    <t>100% CT (Dossier; dépôt sur CELENE et retour par mail: gabriele.ribemont@univ-orleans.fr)</t>
  </si>
  <si>
    <t>LCLA2G01</t>
  </si>
  <si>
    <t>LLA2G50</t>
  </si>
  <si>
    <t>Choix  Introduction au cinéma (1 UE parmi 2)</t>
  </si>
  <si>
    <t>LLA2G5A</t>
  </si>
  <si>
    <t>Introduction to Cinema</t>
  </si>
  <si>
    <t>Portails 3 (SDL-LETTRES majeure Lettres), 5 (LETTRES-LLCER majeure Lettres) et 6 (HISTOIRE-LETTRES majeure Lettres)</t>
  </si>
  <si>
    <t>09 et 18</t>
  </si>
  <si>
    <t>100% CT (dossier). Dépôt du sujet sur CELENE le xx/06/2021 ; retour des copies par mail (benoit.barut@univ-orleans.fr) dans la journée.</t>
  </si>
  <si>
    <t>LLA2G5B</t>
  </si>
  <si>
    <t>Introduction au cinéma</t>
  </si>
  <si>
    <t>Portails 3 (SDL-LETTRES majeure Lettres), 5 (LETTRES-LLCER majeure Lettres ) et 6 (HISTOIRE-LETTRES majeure Lettres)</t>
  </si>
  <si>
    <t>LLA2G60</t>
  </si>
  <si>
    <t>Analyse de l'image</t>
  </si>
  <si>
    <t>100% CT Dossier. Dépôt des sujets sur CELENE le xx/04/2021 ; retour des copies sur CELENE (devoir-pdf) jusqu'au xx/04/2021</t>
  </si>
  <si>
    <t>100% CT Dossier. Dépôt des sujets sur CELENE le xx/06/2021 ; retour des copies sur CELENE (devoir-pdf) jusqu'au xx/06/2021</t>
  </si>
  <si>
    <t>LLA2G70</t>
  </si>
  <si>
    <t>Langue française et projet Voltaire</t>
  </si>
  <si>
    <t>LOL1G42</t>
  </si>
  <si>
    <t>100% CT (dossier)</t>
  </si>
  <si>
    <t>LLA2G8B</t>
  </si>
  <si>
    <t>Atelier d'écriture créative S2</t>
  </si>
  <si>
    <t>Portails 3 (SDL-LETTRES majeure Lettres) et L2 LEA ANG-ALLEMAND SIEGEN</t>
  </si>
  <si>
    <t>Dossier</t>
  </si>
  <si>
    <t>LLA2L1C</t>
  </si>
  <si>
    <t>Liste de lecture S2 - Français</t>
  </si>
  <si>
    <t>Portails 3 (SDL-LETTRES majeure Lettres) et 6 (HISTOIRE-LETTRES majeure Lettres)</t>
  </si>
  <si>
    <t>DALENS Bahia</t>
  </si>
  <si>
    <t>100% CT (dossier). Dépôt du sujet sur CELENE le xx/04/2021 ; retour des copies par mail (aude.bonord@univ-orleans.fr) dans la journée.</t>
  </si>
  <si>
    <t>Code Apogée de l'ELP
contrat 2012 et/ou lien correspondance</t>
  </si>
  <si>
    <t>LOLA1LL0</t>
  </si>
  <si>
    <t>LL1Pi4</t>
  </si>
  <si>
    <t>PORTAIL 4 : LANGUES LLCER ANGLAIS - LEA</t>
  </si>
  <si>
    <t>LCLA1L06</t>
  </si>
  <si>
    <t>LLA1LL</t>
  </si>
  <si>
    <t>Semestre 1  PORTAIL 4 : LANGUES LLCER ANGLAIS - LEA</t>
  </si>
  <si>
    <t>LOLA1L25</t>
  </si>
  <si>
    <t>LLA1B11</t>
  </si>
  <si>
    <t>Pratique et structure de la langue : Anglais S1</t>
  </si>
  <si>
    <t>LLA1B10</t>
  </si>
  <si>
    <t>Portails 1 (SDL-LLCER), 2 (SDL-LEA), 4 (LANGUES) et 5 (LETTRES-LLCER)</t>
  </si>
  <si>
    <t>LLA1B1A</t>
  </si>
  <si>
    <t>Linguistique Anglais S1</t>
  </si>
  <si>
    <t>LOL1B2E</t>
  </si>
  <si>
    <t>SERPOLLET Noëlle</t>
  </si>
  <si>
    <t>LLA1B1B</t>
  </si>
  <si>
    <t>Grammaire anglaise S1</t>
  </si>
  <si>
    <t>LOL1B2A
LOL1J1A</t>
  </si>
  <si>
    <t>SCHMITT Pierre</t>
  </si>
  <si>
    <t>LLA1B1D</t>
  </si>
  <si>
    <t>Grammaire et linguistique Anglais S1</t>
  </si>
  <si>
    <t>LLA1B1A+LLA1B1B</t>
  </si>
  <si>
    <t>100% CT 2h00 CELENE</t>
  </si>
  <si>
    <t>ECTS Multiples</t>
  </si>
  <si>
    <t>LLA1B1C</t>
  </si>
  <si>
    <t>Phonétique - expression et compréhension orales Anglais S1 (Libellé court = Phonétique Anglais S1)</t>
  </si>
  <si>
    <t>LOL1J2B
LOL1B11
ou/et
LOL1B1E
LOL1B1C
LOL1B1D</t>
  </si>
  <si>
    <t>100% CT/ Dossier</t>
  </si>
  <si>
    <t>40% Ecrit
40% Oral
20% participation</t>
  </si>
  <si>
    <t>1h00 écrit et 15 min. oral</t>
  </si>
  <si>
    <t>Civilisation langue A</t>
  </si>
  <si>
    <t>LLA1B20</t>
  </si>
  <si>
    <t>Méthodologie de la civilisation britannique et américaine (Libellé court = Méthodo civi GB et US)</t>
  </si>
  <si>
    <t>LOL1B3B
LOL1J5A</t>
  </si>
  <si>
    <t>Portails  4 (LANGUES) et 5 (LETTRES-LLCER)</t>
  </si>
  <si>
    <t>LAINE Ariane</t>
  </si>
  <si>
    <t>LOLA1L12</t>
  </si>
  <si>
    <t>LLA1J40</t>
  </si>
  <si>
    <t>Matières d'application S1</t>
  </si>
  <si>
    <t>LLA1J4A</t>
  </si>
  <si>
    <t>Actualités économiques et médias</t>
  </si>
  <si>
    <t>LOL1JJ2
LOL1BJ2
LOL1CJ2</t>
  </si>
  <si>
    <t>Portails 2 (SDL-LEA) et 4 (LANGUES)</t>
  </si>
  <si>
    <t>NOEL Isabelle</t>
  </si>
  <si>
    <t>100% CT QCM 1h</t>
  </si>
  <si>
    <t>LLA1J4B</t>
  </si>
  <si>
    <t>Introduction générale au droit</t>
  </si>
  <si>
    <t>LOL1BJ1
LOL1JJ1
LOL1CJ1</t>
  </si>
  <si>
    <t>GALLET Elodie</t>
  </si>
  <si>
    <t>03</t>
  </si>
  <si>
    <t>100 % CT QCM sur CELENE 1h</t>
  </si>
  <si>
    <t>LCLA1L08</t>
  </si>
  <si>
    <t>LLA1B30</t>
  </si>
  <si>
    <t>Choix Le monde dans les médias</t>
  </si>
  <si>
    <t>ECTS multiples</t>
  </si>
  <si>
    <t>LLA1B3A1</t>
  </si>
  <si>
    <t>Le monde anglophone dans les médias (obligatoire pour Langue B : Japonais et Chinois)</t>
  </si>
  <si>
    <t>LOL1BB2
LOL1CB2
LOL1JB2</t>
  </si>
  <si>
    <t>Portails 1 (SDL-LLCER) et 4 (LANGUES)</t>
  </si>
  <si>
    <t>FRENEE Samantha</t>
  </si>
  <si>
    <t>100% CT écrit 1h30 Célène</t>
  </si>
  <si>
    <t>LLA1C3A</t>
  </si>
  <si>
    <t>Le monde hispanophone à travers les médias</t>
  </si>
  <si>
    <t>LOL2CC1
LOL2BC1
LOL2JC1</t>
  </si>
  <si>
    <t>DECOBERT Claire</t>
  </si>
  <si>
    <t>100%CC (écrit et oral)</t>
  </si>
  <si>
    <t>100% CT oral 10 minutes</t>
  </si>
  <si>
    <t>10 min</t>
  </si>
  <si>
    <r>
      <t xml:space="preserve">CHOIX LANGUE B : </t>
    </r>
    <r>
      <rPr>
        <b/>
        <sz val="10"/>
        <rFont val="Arial"/>
        <family val="2"/>
        <charset val="1"/>
      </rPr>
      <t>ESPAGNOL, JAPONAIS ou CHINOIS</t>
    </r>
  </si>
  <si>
    <t>LOLA1L28</t>
  </si>
  <si>
    <t>LLA1LL02</t>
  </si>
  <si>
    <t>SEMESTRE 1  : PORTAIL 4 : LANGUES  ANGLAIS/ESPAGNOL</t>
  </si>
  <si>
    <t>LOL1BBB
LOL1CC
LOL1JESP</t>
  </si>
  <si>
    <t>LCLA1L09</t>
  </si>
  <si>
    <t>LLA1B41</t>
  </si>
  <si>
    <t>Choix Langue, littérature et cultures populaires  S1 (interdit pour langue B Japonais et Chinois)</t>
  </si>
  <si>
    <t>LLA1B40</t>
  </si>
  <si>
    <t>2 UE / 4 ECTS</t>
  </si>
  <si>
    <t>LLA1B4A3</t>
  </si>
  <si>
    <t>Texte, scène, écran Anglais S1</t>
  </si>
  <si>
    <t>LLA1B4A1</t>
  </si>
  <si>
    <t>Portails 4 (LANGUES) et 5 (LETTRES-LLCER)</t>
  </si>
  <si>
    <t>SCAILLET Agnès</t>
  </si>
  <si>
    <t>CC 100%</t>
  </si>
  <si>
    <t>100% CT 3h Célène</t>
  </si>
  <si>
    <t>LLA1B4A4</t>
  </si>
  <si>
    <t xml:space="preserve">Méthodologie littéraire Anglais </t>
  </si>
  <si>
    <t>LOL1B3A
LLA1B4A2</t>
  </si>
  <si>
    <r>
      <t xml:space="preserve">Portails  </t>
    </r>
    <r>
      <rPr>
        <sz val="10"/>
        <color rgb="FFFF0000"/>
        <rFont val="Arial"/>
        <family val="2"/>
      </rPr>
      <t>1 (SDL-LLCER</t>
    </r>
    <r>
      <rPr>
        <sz val="10"/>
        <rFont val="Arial"/>
        <family val="2"/>
        <charset val="1"/>
      </rPr>
      <t>, 4 (LANGUES) et 5 (LETTRES-LLCER)</t>
    </r>
  </si>
  <si>
    <t>LLA1C4A1</t>
  </si>
  <si>
    <t>Texte, scène, écran Espagnol S1</t>
  </si>
  <si>
    <t>Portails 1 (SDL-LLCER), 4 (LANGUES) et 5 (LETTRES-LLCER)</t>
  </si>
  <si>
    <t>100% CC DM à distance</t>
  </si>
  <si>
    <t>100% CT DM à distance</t>
  </si>
  <si>
    <t>LLA1C4A2</t>
  </si>
  <si>
    <t>Introduction aux études littéraires Espagnol</t>
  </si>
  <si>
    <t>FASQUEL Samuel</t>
  </si>
  <si>
    <t>100% CT à distance, devoir en temps limité sur Celene, 2h</t>
  </si>
  <si>
    <t>CT au lieu de CC</t>
  </si>
  <si>
    <t>LOLA1L15</t>
  </si>
  <si>
    <t>LLA1C10</t>
  </si>
  <si>
    <t>Pratique et structure de la langue S1 : Espagnol</t>
  </si>
  <si>
    <t>LOL1C10 ?</t>
  </si>
  <si>
    <t>LLA1C1A</t>
  </si>
  <si>
    <t>Version Espagnol S1</t>
  </si>
  <si>
    <t>LOL1C2C
LOL1J3B2</t>
  </si>
  <si>
    <t>BACCON Annie</t>
  </si>
  <si>
    <t>100% CT à distance - devoir en temps limité sur Célène - 1h30</t>
  </si>
  <si>
    <t>LLA1C1B</t>
  </si>
  <si>
    <t>Grammaire espagnole S1</t>
  </si>
  <si>
    <t>LOL1C2D
LOL1J3B1</t>
  </si>
  <si>
    <t>GINESTA-MUNOZ Magali</t>
  </si>
  <si>
    <t>100 % CT écrit sur CELENE 1h</t>
  </si>
  <si>
    <t>LLA1C1C</t>
  </si>
  <si>
    <t>Expression et compréhension orales Espagnol S1 (Libellé court = Ecoute &amp; oral Espagnol S1)</t>
  </si>
  <si>
    <r>
      <rPr>
        <i/>
        <sz val="10"/>
        <color rgb="FFFF0000"/>
        <rFont val="Arial"/>
        <family val="2"/>
        <charset val="1"/>
      </rPr>
      <t xml:space="preserve">LOL1C10 ?
</t>
    </r>
    <r>
      <rPr>
        <sz val="10"/>
        <rFont val="Arial"/>
        <family val="2"/>
        <charset val="1"/>
      </rPr>
      <t>LOL1J4B1</t>
    </r>
  </si>
  <si>
    <t>NATANSON Brigitte</t>
  </si>
  <si>
    <t>100% CC à distance. Visioconférence par TEAMS 15 min</t>
  </si>
  <si>
    <t>100% CT à distance. Visioconférence par TEAMS 15 minutes</t>
  </si>
  <si>
    <t>LLA1C20</t>
  </si>
  <si>
    <t>Introduction à la civilisation  de l'Amérique Latine</t>
  </si>
  <si>
    <t>LOL1CC1
LOL1BJ1
LOL1JJ1</t>
  </si>
  <si>
    <t>LOLA1L29</t>
  </si>
  <si>
    <t>LLA1LL03</t>
  </si>
  <si>
    <t>SEMESTRE 1  : PORTAIL 4 : LANGUES ANGLAIS/JAPONAIS</t>
  </si>
  <si>
    <t>LOL1JJAP</t>
  </si>
  <si>
    <t>LOLA1L16</t>
  </si>
  <si>
    <t>LLA1J1N</t>
  </si>
  <si>
    <t>Grammaire et traduction langue B: Japonais S1</t>
  </si>
  <si>
    <t>LLA1J1N1</t>
  </si>
  <si>
    <t>Grammaire japonaise S1</t>
  </si>
  <si>
    <t>LOL1J3C1</t>
  </si>
  <si>
    <t>Portail 4 (LANGUES) et DU Japonais</t>
  </si>
  <si>
    <t>DURRINGER Fabien</t>
  </si>
  <si>
    <t>100 % CT écrit à déposer sur CELENE 30 min</t>
  </si>
  <si>
    <t>LLA1J1N2</t>
  </si>
  <si>
    <t>Lexique et Kanji Japonais S1</t>
  </si>
  <si>
    <t>LOL1J3C2</t>
  </si>
  <si>
    <t>SHIMOSAKAI Mayumi</t>
  </si>
  <si>
    <t>50% CC
50% CT</t>
  </si>
  <si>
    <t>mixte</t>
  </si>
  <si>
    <r>
      <t xml:space="preserve">CC = </t>
    </r>
    <r>
      <rPr>
        <sz val="10"/>
        <color rgb="FFFF0000"/>
        <rFont val="Arial"/>
        <family val="2"/>
      </rPr>
      <t xml:space="preserve">1h00 </t>
    </r>
    <r>
      <rPr>
        <strike/>
        <sz val="10"/>
        <color rgb="FFFF0000"/>
        <rFont val="Arial"/>
        <family val="2"/>
      </rPr>
      <t>30 min</t>
    </r>
    <r>
      <rPr>
        <sz val="10"/>
        <rFont val="Arial"/>
        <family val="2"/>
        <charset val="1"/>
      </rPr>
      <t xml:space="preserve">
CT =1h00</t>
    </r>
  </si>
  <si>
    <t>LLA1J2N</t>
  </si>
  <si>
    <t>Expression et compréhension orales Japonais S1  (Libellé court = Ecoute &amp; oral Japonais S1)</t>
  </si>
  <si>
    <t>LOL1J4C1</t>
  </si>
  <si>
    <t>100 % CT oral 10 min sur Teams</t>
  </si>
  <si>
    <t>LLA1J3N</t>
  </si>
  <si>
    <t>Introduction à la civilisation japonaise</t>
  </si>
  <si>
    <t>LOL1J5B3</t>
  </si>
  <si>
    <t>100 % CT écrit QCM sur CELENE 30 min</t>
  </si>
  <si>
    <t>LOLA1L22</t>
  </si>
  <si>
    <t>LLA1J5N</t>
  </si>
  <si>
    <t>Renforcement langue japonaise S1</t>
  </si>
  <si>
    <t>LLA1J5N1</t>
  </si>
  <si>
    <r>
      <rPr>
        <sz val="10"/>
        <color rgb="FFFF0000"/>
        <rFont val="Arial"/>
        <family val="2"/>
      </rPr>
      <t xml:space="preserve">Traduction Japonais S1  </t>
    </r>
    <r>
      <rPr>
        <sz val="10"/>
        <rFont val="Arial"/>
        <family val="2"/>
        <charset val="1"/>
      </rPr>
      <t>au lieu de Renforcement langue japonaise 1</t>
    </r>
  </si>
  <si>
    <t>HENNINGER Aline</t>
  </si>
  <si>
    <t>LLA1J5N2</t>
  </si>
  <si>
    <r>
      <rPr>
        <sz val="10"/>
        <color rgb="FFFF0000"/>
        <rFont val="Arial"/>
        <family val="2"/>
      </rPr>
      <t>Thème japonais S1</t>
    </r>
    <r>
      <rPr>
        <sz val="10"/>
        <rFont val="Arial"/>
        <family val="2"/>
        <charset val="1"/>
      </rPr>
      <t xml:space="preserve"> au lieu de Renforcement langue japonaise 2</t>
    </r>
  </si>
  <si>
    <t>100 % CT écrit 30 min</t>
  </si>
  <si>
    <t>LOLA1L30</t>
  </si>
  <si>
    <t>LLA1LL05</t>
  </si>
  <si>
    <t>SEMESTRE 1  : PORTAIL 4 : LANGUES ANGLAIS/CHINOIS</t>
  </si>
  <si>
    <t>LXL1JCHI</t>
  </si>
  <si>
    <t>LOLA1L19</t>
  </si>
  <si>
    <t>LLA1J1X</t>
  </si>
  <si>
    <t>Pratique et structure de la langue B : Chinois S1</t>
  </si>
  <si>
    <t>LLA1J1X1</t>
  </si>
  <si>
    <t>Grammaire chinoise S1</t>
  </si>
  <si>
    <t>LXL1J3D1</t>
  </si>
  <si>
    <t>LUO Xiaoliang</t>
  </si>
  <si>
    <t>100 % CC écrit à déposer sur CELENE 1h</t>
  </si>
  <si>
    <t>100 % CT écrit à déposer sur CELENE 1h</t>
  </si>
  <si>
    <t>Structures simples de grammaire et exercices d’application de niveau débutant</t>
  </si>
  <si>
    <t>LLA1J1X2</t>
  </si>
  <si>
    <t>Lexique chinois S1</t>
  </si>
  <si>
    <t>LXL1J3D2</t>
  </si>
  <si>
    <t xml:space="preserve">Vocabulaire de niveau débutant nécessaire pour la grammaire et la langue orale. </t>
  </si>
  <si>
    <t>LLA1J1X3</t>
  </si>
  <si>
    <t>Expression et compréhension orales Chinois S1 (libellé court = Ecoute et oral Chinois S1)</t>
  </si>
  <si>
    <t>LXL1J4D1</t>
  </si>
  <si>
    <t>100 % CT oral en visio 10 min</t>
  </si>
  <si>
    <t>exercice d'écoute</t>
  </si>
  <si>
    <t>Compréhension orale à partir d'enregistrements pédagogiques et mise en situation de conversations simples en chinois</t>
  </si>
  <si>
    <t>LLA1J2X</t>
  </si>
  <si>
    <t>Civilisation chinoise  S1</t>
  </si>
  <si>
    <t>LXL1J5B3</t>
  </si>
  <si>
    <t>100 % CT dossier à déposer sur CELENE</t>
  </si>
  <si>
    <t>Histoire et géographie chinoises.</t>
  </si>
  <si>
    <t>LOLA1L21</t>
  </si>
  <si>
    <t>LLA1J3X</t>
  </si>
  <si>
    <t>Renforcement langue chinoise S1</t>
  </si>
  <si>
    <t>LLA1J3X1</t>
  </si>
  <si>
    <t>Renforcement phonétique Chinois S1</t>
  </si>
  <si>
    <t>Phonétique corrective et exercices de prononciation.</t>
  </si>
  <si>
    <t>LLA1J3X2</t>
  </si>
  <si>
    <t>Renforcement écriture Chinois S1</t>
  </si>
  <si>
    <t>Traits, clés et structure des caractères chinois pour une initiation à l’écriture</t>
  </si>
  <si>
    <t>LCLA2L04</t>
  </si>
  <si>
    <t>LLA2LL</t>
  </si>
  <si>
    <t>Semestre 2  - PORTAIL 4 : LANGUES (LLCER - LEA)</t>
  </si>
  <si>
    <t>LOL2BBB
LOL2CC
LOL2JALL
LOL2JESP
LOL2JJAP</t>
  </si>
  <si>
    <t>Semestre 2  - PORTAIL 4 : LANGUES (LLCER - LEA) / MAJEURE LLCER</t>
  </si>
  <si>
    <t>LLA2G90</t>
  </si>
  <si>
    <r>
      <t>Grammaire et expression françaises (CM en non présentiel</t>
    </r>
    <r>
      <rPr>
        <sz val="10"/>
        <rFont val="Arial"/>
        <family val="2"/>
      </rPr>
      <t>)</t>
    </r>
  </si>
  <si>
    <t>LOL2B60
LOL2C42</t>
  </si>
  <si>
    <t>Portails 2 (SDl-LEA majeure LEA) et 4 (LLCER-LEA)</t>
  </si>
  <si>
    <t>TESSON-MARTEAU Sonia</t>
  </si>
  <si>
    <t>100 % CT dossier à remettre sur CELENE 1 semaine pour composer</t>
  </si>
  <si>
    <t>LOLA2L26</t>
  </si>
  <si>
    <t>LLA2LL01</t>
  </si>
  <si>
    <t>Semestre 2  - PORTAIL 4 : LANGUES (LLCER - LEA) / MAJEURE LLCER ANGLAIS</t>
  </si>
  <si>
    <t>LOL2BBB</t>
  </si>
  <si>
    <t>LOLA2L24</t>
  </si>
  <si>
    <t>LLA2B10</t>
  </si>
  <si>
    <t>Pratique et structure de la langue Anglais S2</t>
  </si>
  <si>
    <t>LLA2B1F</t>
  </si>
  <si>
    <t>Phonétique Anglais S2</t>
  </si>
  <si>
    <r>
      <t>LOL2B1C ?</t>
    </r>
    <r>
      <rPr>
        <sz val="10"/>
        <rFont val="Arial"/>
        <family val="2"/>
      </rPr>
      <t xml:space="preserve">
LLA2B1A</t>
    </r>
  </si>
  <si>
    <t>100% CT / écrit / 1h/ Célène</t>
  </si>
  <si>
    <t>LLA2B1B</t>
  </si>
  <si>
    <t>Compréhension et expression orales Anglais S2 (groupe de 25)</t>
  </si>
  <si>
    <t>LOL2B1C 
et/ou
LOL2B1D
LOL2J2B</t>
  </si>
  <si>
    <t>LLA2B1C</t>
  </si>
  <si>
    <t>Expression écrite Anglais S2</t>
  </si>
  <si>
    <t>LOL2B2C</t>
  </si>
  <si>
    <t>CT/écrit à distance/temps libre</t>
  </si>
  <si>
    <t>LLA2B1D</t>
  </si>
  <si>
    <t>Linguistique Anglais S2</t>
  </si>
  <si>
    <t>LOL2B2D</t>
  </si>
  <si>
    <t>100% CT / écrit / 1h30 / Célène</t>
  </si>
  <si>
    <t>LLA2B1G</t>
  </si>
  <si>
    <t>Grammaire et traduction  Anglais S2</t>
  </si>
  <si>
    <t>LOL2B2A
LLA2B1E</t>
  </si>
  <si>
    <t>LLA2B20</t>
  </si>
  <si>
    <t>Lecture et analyse littéraire Anglais S2</t>
  </si>
  <si>
    <t>LOL2B3A</t>
  </si>
  <si>
    <t>LLA2B3D</t>
  </si>
  <si>
    <t>Introduction à la société et aux institutions britanniques</t>
  </si>
  <si>
    <t>LLA2B3B</t>
  </si>
  <si>
    <t>100%CC</t>
  </si>
  <si>
    <t>LLA2B3E</t>
  </si>
  <si>
    <t>Introduction à la société et aux institutions des Etats-Unis</t>
  </si>
  <si>
    <t>LLA2B3C</t>
  </si>
  <si>
    <t>TABUTEAU Eric</t>
  </si>
  <si>
    <t>LLA2B4A</t>
  </si>
  <si>
    <t>Traduction journalistique Anglais S2</t>
  </si>
  <si>
    <t>LOL2B2B</t>
  </si>
  <si>
    <t>100% CT / écrit / 3h / Célène</t>
  </si>
  <si>
    <t>100% CT / écrit / 2h / Célène</t>
  </si>
  <si>
    <t>LCLA2L17</t>
  </si>
  <si>
    <t>LLA2B3F</t>
  </si>
  <si>
    <t>Choix Grandes étapes / Lecture de films</t>
  </si>
  <si>
    <t>LLA2B3A</t>
  </si>
  <si>
    <t>Les grandes étapes du monde contemporain Anglais S2</t>
  </si>
  <si>
    <t>LOL2J5A</t>
  </si>
  <si>
    <t>LLA2B3A1</t>
  </si>
  <si>
    <t>Méthodologie de la civilisation britannique et américaine S2</t>
  </si>
  <si>
    <t>Portails 1 (SDL-LLCER),  4 (LANGUES) et 5 (LETTRES-LLCER)</t>
  </si>
  <si>
    <t>LLA2B3F1</t>
  </si>
  <si>
    <t>Lecture de films contemporains Anglais S2</t>
  </si>
  <si>
    <t>LLA2B4B</t>
  </si>
  <si>
    <t>Choix Langue B S2 (1 UE parmi 3)</t>
  </si>
  <si>
    <t>1 UE 2 ECTS</t>
  </si>
  <si>
    <t>LCLA2L02</t>
  </si>
  <si>
    <t>LLA2L21</t>
  </si>
  <si>
    <t>Choix Civilisation langue B S2</t>
  </si>
  <si>
    <t>Semestre 2  - LANGUES (LLCER - LEA) (4) - Choix LLCER anglais</t>
  </si>
  <si>
    <t>LOLA2L19</t>
  </si>
  <si>
    <t>LLA2LL02</t>
  </si>
  <si>
    <t>Semestre 2  - PORTAIL 4 : LANGUES (LLCER - LEA) / MAJEURE LLCER ESPAGNOL</t>
  </si>
  <si>
    <t>LOL2CC</t>
  </si>
  <si>
    <t>LOLA2C01</t>
  </si>
  <si>
    <t>LLA2C10</t>
  </si>
  <si>
    <t>Pratique et structure de la langue Espagnol S2</t>
  </si>
  <si>
    <t>Portails 1 (SDL-LLCER Majeur Espagnol), 4 (LANGUES Majeur LLCER Espagnol) et 5 (LETTRES-LLCER Majeur Espagnol)</t>
  </si>
  <si>
    <t>LLA2C1A</t>
  </si>
  <si>
    <t>Grammaire espagnole S2</t>
  </si>
  <si>
    <t>LOL2B8B
LOL2G8C
LOL2C1E</t>
  </si>
  <si>
    <t>100% CC / écrit à distance - devoir en temps limité sur Célène - 1h30</t>
  </si>
  <si>
    <t>100% CT à distance - devoir sur Célène - 1h30</t>
  </si>
  <si>
    <t>100% CT - devoir à distance sur Célène - 1h30</t>
  </si>
  <si>
    <t>LLA2C1B</t>
  </si>
  <si>
    <t>Compréhension et expression orales Espagnol S2 (groupe de 25)</t>
  </si>
  <si>
    <t>LOL2C1D
LOL2J4B2</t>
  </si>
  <si>
    <t>100% CC ORAL A DISTANCE</t>
  </si>
  <si>
    <t>100% CT ORAL A DISTANCE</t>
  </si>
  <si>
    <t>LLA2C1C</t>
  </si>
  <si>
    <t>Thème Espagnol S2</t>
  </si>
  <si>
    <t>LOL2C1G</t>
  </si>
  <si>
    <t>LLA2C1D</t>
  </si>
  <si>
    <t>Version Espagnol S2</t>
  </si>
  <si>
    <t>LOL2C1F</t>
  </si>
  <si>
    <t>100% CC 
selon gpe : écrit à distance /1h30 ou devoir maison via Célène</t>
  </si>
  <si>
    <t>100% CT / écrit à distance via Célène / 1h30</t>
  </si>
  <si>
    <t>100% CT / écrit à distance via Célène  / 1h30</t>
  </si>
  <si>
    <t>LOLA2C02</t>
  </si>
  <si>
    <t>LLA2C20</t>
  </si>
  <si>
    <t>Littérature hispanique S2</t>
  </si>
  <si>
    <t>LLA2C2A</t>
  </si>
  <si>
    <t>Littérature espagnole S2</t>
  </si>
  <si>
    <t>LOL2BC2
LOL2CC2
LOL2JC2</t>
  </si>
  <si>
    <t>100% CC DEVOIR MAISON</t>
  </si>
  <si>
    <t>100% CT DEVOIR MAISON</t>
  </si>
  <si>
    <t>LLA2C2B</t>
  </si>
  <si>
    <t>Littérature hispano-américaine S2</t>
  </si>
  <si>
    <t>50% CC Devoir maison
50% CT / écrit à distance / 1h30</t>
  </si>
  <si>
    <t>100% CT / écrit à distance / 1h30</t>
  </si>
  <si>
    <t>LOLA2C03</t>
  </si>
  <si>
    <t>LLA2C30</t>
  </si>
  <si>
    <t>Civilisation hispanique S2</t>
  </si>
  <si>
    <t>LLA2C3A</t>
  </si>
  <si>
    <t>Introduction à la civilisation espagnole S2</t>
  </si>
  <si>
    <t>LOL2C30
LOL2J5B2</t>
  </si>
  <si>
    <t>100% CC devoir maison</t>
  </si>
  <si>
    <t>100 % CT devoir maison</t>
  </si>
  <si>
    <t>100% CT DM écrit à rendre sur Célène</t>
  </si>
  <si>
    <t>LLA2C3B</t>
  </si>
  <si>
    <t>Civilisation latino-américaine S2</t>
  </si>
  <si>
    <t>LOL2BC1
LOL2CC1
LOL2JC1</t>
  </si>
  <si>
    <t>50% CC Dévoir maison // 50%CT  écrit à distance à déposer sur Celène / 3h00</t>
  </si>
  <si>
    <t>100% CT / écrit à distance / 3h00</t>
  </si>
  <si>
    <t>100% CT / écrit à distance en temps limité à déposer sur Celène / 3h00</t>
  </si>
  <si>
    <t>ECTS MULTI</t>
  </si>
  <si>
    <t>LLA2C41</t>
  </si>
  <si>
    <t>Initiation à l'étude de l'image Espagnol S2</t>
  </si>
  <si>
    <t>LLA2C40</t>
  </si>
  <si>
    <t>100% CC DEVOIR MAISON + ORAL A DISTANCE</t>
  </si>
  <si>
    <t>LCLA2LA3</t>
  </si>
  <si>
    <t>LLA2LAN3</t>
  </si>
  <si>
    <t>LCLA2L03</t>
  </si>
  <si>
    <t>LLA2L20</t>
  </si>
  <si>
    <t>Choix Civilisation Langue B S2</t>
  </si>
  <si>
    <t>Portails  2 (SDL-LEA MAJ LEA), 4 (LANGUES sauf MAJ LLCER ANG)</t>
  </si>
  <si>
    <t>100% CT / écrit  / 2h / célène</t>
  </si>
  <si>
    <t>Semestre 2  - LANGUES (LLCER - LEA) (4) - Choix LLCER espagnol</t>
  </si>
  <si>
    <t>Semestre 2  - PORTAIL 4 : LANGUES (LLCER - LEA) / MAJEURE LEA</t>
  </si>
  <si>
    <t>LOLA2L09</t>
  </si>
  <si>
    <t>LLA2J10</t>
  </si>
  <si>
    <t>Grammaire et traduction Anglais S2</t>
  </si>
  <si>
    <t>LOL2J11</t>
  </si>
  <si>
    <t>LLA2J1A</t>
  </si>
  <si>
    <t>Grammaire et expression écrite Anglais S2 LEA</t>
  </si>
  <si>
    <t>LOL2J1C</t>
  </si>
  <si>
    <t>100% CC dossier à déposer sur CELENE</t>
  </si>
  <si>
    <t>100% CT / Dossier à déposer sur CELENE</t>
  </si>
  <si>
    <t>LLA2J1B</t>
  </si>
  <si>
    <t>Traduction Anglais S2 LEA</t>
  </si>
  <si>
    <t>LOL2J1D</t>
  </si>
  <si>
    <t>LOLA2L12</t>
  </si>
  <si>
    <t>LLA2J60</t>
  </si>
  <si>
    <t>Matières d'application S2</t>
  </si>
  <si>
    <t>LLA2J6A</t>
  </si>
  <si>
    <t>Introduction au management</t>
  </si>
  <si>
    <t>LOL2BJ2
LOL2CJ2
LOL2JJ2
LOL2JAA3</t>
  </si>
  <si>
    <t>06</t>
  </si>
  <si>
    <t>100% CT QCM sur CELENE ou EVALBOX ou autre logiciel</t>
  </si>
  <si>
    <t>LLA2J6B</t>
  </si>
  <si>
    <t>Introduction à l'économie générale</t>
  </si>
  <si>
    <t>05</t>
  </si>
  <si>
    <t>LOLA2L20</t>
  </si>
  <si>
    <t>LLA2LL04</t>
  </si>
  <si>
    <t>Semestre 2  - PORTAIL 4 : LANGUES (LLCER - LEA) / MAJEURE LEA ANGLAIS/ESPAGNOL</t>
  </si>
  <si>
    <t>LOLA2L13</t>
  </si>
  <si>
    <t>LLA2J3C</t>
  </si>
  <si>
    <t>Grammaire et traduction Langue B : Espagnol S2</t>
  </si>
  <si>
    <t>LOL2J3BB</t>
  </si>
  <si>
    <t>LLA2J3C1</t>
  </si>
  <si>
    <t>LOL2J3B3</t>
  </si>
  <si>
    <t>100% CC écrit à distance/ 2h</t>
  </si>
  <si>
    <t>100% CT écrit à distance 2h</t>
  </si>
  <si>
    <t xml:space="preserve">100% CT Ecrit à distance 2h </t>
  </si>
  <si>
    <t>LLA2J3C2</t>
  </si>
  <si>
    <t>Traduction Espagnol S2</t>
  </si>
  <si>
    <t>LOL2J3B2</t>
  </si>
  <si>
    <t>100 % CT écrit sur CELENE 1h30</t>
  </si>
  <si>
    <t>LOLA2L14</t>
  </si>
  <si>
    <t>LLA2J4C</t>
  </si>
  <si>
    <t>Expression écrite et orale Langue B : Espagnol S2</t>
  </si>
  <si>
    <t>LOL2J4BB</t>
  </si>
  <si>
    <t>LLA2J4C2</t>
  </si>
  <si>
    <t>Expression écrite Espagnol S2</t>
  </si>
  <si>
    <t>LOL2J4B3</t>
  </si>
  <si>
    <t>100% CC écrit 1h00</t>
  </si>
  <si>
    <t>100% CT écrit 1h30</t>
  </si>
  <si>
    <t>100% CC écrit et oral</t>
  </si>
  <si>
    <t>100 % CT oral 10 min</t>
  </si>
  <si>
    <t>LOLA2L05</t>
  </si>
  <si>
    <t>LLA2LL05</t>
  </si>
  <si>
    <t>Semestre 2  - PORTAIL 4 : LANGUES (LLCER - LEA) / MAJEURE LEA ANGLAIS/JAPONAIS</t>
  </si>
  <si>
    <t>LOL2JJAP</t>
  </si>
  <si>
    <t>LOLA2L15</t>
  </si>
  <si>
    <t>LLA2J3N</t>
  </si>
  <si>
    <t>Grammaire et lexique Japonais S2</t>
  </si>
  <si>
    <t>LOL2J3CC</t>
  </si>
  <si>
    <t>LLA2J3N1</t>
  </si>
  <si>
    <t>Grammaire japonaise S2</t>
  </si>
  <si>
    <t>LOL2J3C3</t>
  </si>
  <si>
    <t>LLA2J3N2</t>
  </si>
  <si>
    <t>Lexique et Kanji Japonais S2</t>
  </si>
  <si>
    <t>LOL2J3C2</t>
  </si>
  <si>
    <t>SHIMOSAKAÏ Mayumi</t>
  </si>
  <si>
    <t>Expression</t>
  </si>
  <si>
    <t>LLA2J4N</t>
  </si>
  <si>
    <t>Compréhension et expression orales Japonais S2</t>
  </si>
  <si>
    <t>LOL2J4C2</t>
  </si>
  <si>
    <t>LLA2J5N</t>
  </si>
  <si>
    <t>Civilisation japonaise S2</t>
  </si>
  <si>
    <t>LOL2J5B3</t>
  </si>
  <si>
    <t>Renforcement langue japonaise S2</t>
  </si>
  <si>
    <t>LLA2J6N</t>
  </si>
  <si>
    <t>Traduction japonais S2</t>
  </si>
  <si>
    <t>LOLA2L22</t>
  </si>
  <si>
    <t>LLA2LL06</t>
  </si>
  <si>
    <t>Semestre 2  - PORTAIL 4 : LANGUES (LLCER - LEA) / MAJEURE LEA ANGLAIS/CHINOIS (rentrée 2019)</t>
  </si>
  <si>
    <t>LOLA2L23</t>
  </si>
  <si>
    <t>LLA2J3X</t>
  </si>
  <si>
    <t>Grammaire et lexique Chinois S2</t>
  </si>
  <si>
    <t>LLA2J3X1</t>
  </si>
  <si>
    <t>Grammaire chinoise S2</t>
  </si>
  <si>
    <t>LXL2J3D3</t>
  </si>
  <si>
    <t>100% CC écrit à déposer sur CELENE 1h</t>
  </si>
  <si>
    <t>100% CT écrit à déposer sur CELENE 1h</t>
  </si>
  <si>
    <t>LLA2J3X2</t>
  </si>
  <si>
    <t>Lexique Chinois S2</t>
  </si>
  <si>
    <t>LXL2J3D2</t>
  </si>
  <si>
    <t>LLA2J3X3</t>
  </si>
  <si>
    <t>Renforcement langue chinoise 3</t>
  </si>
  <si>
    <t>Exercices en grammaire, écriture et prononciation.</t>
  </si>
  <si>
    <t>LLA2J4X</t>
  </si>
  <si>
    <t>Expression et compréhension orales Chinois S1 (libellé court = Ecoute et oral)</t>
  </si>
  <si>
    <t>LXL2J4D2</t>
  </si>
  <si>
    <t>100% CC oral 10 min</t>
  </si>
  <si>
    <t>100% CT oral 15 min</t>
  </si>
  <si>
    <t>Compréhension orale à partir d'enregistrements pédagogiques et mise en situation de conversations simples en chinois.</t>
  </si>
  <si>
    <t>LLA2J5X</t>
  </si>
  <si>
    <t>Civilisation chinoise S2</t>
  </si>
  <si>
    <t>LXL2J5B3</t>
  </si>
  <si>
    <t>Semestre 2  - LANGUES (LLCER - LEA) (4) - Choix LEA</t>
  </si>
  <si>
    <t>LOLA1GL0</t>
  </si>
  <si>
    <t>LL1Pi5</t>
  </si>
  <si>
    <t>LICENCE 1 LLSH : PORTAIL 5  LETTRES - LLCER (Anglais ou Espagnol)</t>
  </si>
  <si>
    <t>LCLA1GL1</t>
  </si>
  <si>
    <t>LLA1GL</t>
  </si>
  <si>
    <t xml:space="preserve">Semestre 1  PORTAIL 5  LETTRES - LLCER </t>
  </si>
  <si>
    <t>UE TRONC COMMUN</t>
  </si>
  <si>
    <t>LLA1G5A</t>
  </si>
  <si>
    <t>Atelier d'écriture créative S1</t>
  </si>
  <si>
    <t>Portails 5 (LETTRES-LLCER) et 6 (HISTOIRE-LETTRES)</t>
  </si>
  <si>
    <t>100% CT dossier. Dépôt du sujet sur CELENE le xx/12/2020 ; retour des copies sur CELENE jusqu'au xx/xx/2020.</t>
  </si>
  <si>
    <t>100% CT dossier. Dépôt du sujet sur CELENE le xx/06/2021 ; retour des copies sur CELENE jusqu'au xx/xx/2021.</t>
  </si>
  <si>
    <t>PORTAIL 5 : CHOIX LANGUE LLCER</t>
  </si>
  <si>
    <t>LOLA1GL5</t>
  </si>
  <si>
    <t>LLA1GL01</t>
  </si>
  <si>
    <t>LLCER  ANGLAIS</t>
  </si>
  <si>
    <t>LOLA1GL2</t>
  </si>
  <si>
    <t>LLA1GL02</t>
  </si>
  <si>
    <t>LLCER  ESPAGNOL</t>
  </si>
  <si>
    <t xml:space="preserve">Civilisation </t>
  </si>
  <si>
    <t>Semestre 1 Total LETTRES/LLCER (anglais ou espagnol) (5)</t>
  </si>
  <si>
    <t>LCLA2GL1</t>
  </si>
  <si>
    <t>LLA2GL</t>
  </si>
  <si>
    <t>Semestre 2 PORTAIL 5 LETTRES-LLCER (anglais ou espagnol)</t>
  </si>
  <si>
    <t>TRONC COMMUN PORTAIL 5 LETTRES-LLCER</t>
  </si>
  <si>
    <t>Semestre 2 PORTAIL 5 LETTRES-LLCER / MAJEURE LETTRES</t>
  </si>
  <si>
    <t>TRONC COMMUN  MAJEURE LETTRES</t>
  </si>
  <si>
    <t>LLA2H70</t>
  </si>
  <si>
    <t>Introduction aux sciences du langage</t>
  </si>
  <si>
    <t>Portails 5 (LETTRES-LLCER majeure LLCER) et 6 (HISTOIRE-LETTRES majeure LLCER)</t>
  </si>
  <si>
    <t>VERON Laélia</t>
  </si>
  <si>
    <t>07 et 09</t>
  </si>
  <si>
    <t>100% CT (dossier)  Dépôt sur Celene et retour sur Celene dans la journée</t>
  </si>
  <si>
    <t>LCLA2LA2</t>
  </si>
  <si>
    <t>LLA2LAN2</t>
  </si>
  <si>
    <t>CHOIX LANGUE : ANGLAIS ou ESPAGNOL</t>
  </si>
  <si>
    <t>LOLA2GL7</t>
  </si>
  <si>
    <t>LLA2GL01</t>
  </si>
  <si>
    <t>Semestre 2 PORTAIL 5 LETTRES-LLCER / MAJEURE LETTRES + ANGLAIS</t>
  </si>
  <si>
    <t>LOLA2GL3</t>
  </si>
  <si>
    <t>LLA2GL03</t>
  </si>
  <si>
    <t>Semestre 2 PORTAIL 5 LETTRES-LLCER / MAJEURE LETTRES + ESPAGNOL</t>
  </si>
  <si>
    <t>Semestre 2 LETTRES/LLCER (anglais ou espagnol) (5) - Choix Lettres - portail 5</t>
  </si>
  <si>
    <t xml:space="preserve">Semestre 2 PORTAIL 5 LETTRES-LLCER / MAJEURE LLCER </t>
  </si>
  <si>
    <t>LOLA2GL5</t>
  </si>
  <si>
    <t>LLA2GL02</t>
  </si>
  <si>
    <t>Semestre 2 PORTAIL 5 LETTRES-LLCER / MAJEURE LLCER ANGLAIS</t>
  </si>
  <si>
    <t>Semestre 2 LETTRES/LLCER (anglais ou espagnol) (5) - Choix LLCER Anglais  - portail 5</t>
  </si>
  <si>
    <t>LOLA2GL6</t>
  </si>
  <si>
    <t>LLA2GL04</t>
  </si>
  <si>
    <t>Semestre 2 PORTAIL 5 LETTRES-LLCER / MAJEURE LLCER ESPAGNOL</t>
  </si>
  <si>
    <t>LOLA2C04</t>
  </si>
  <si>
    <t>LLA2C31</t>
  </si>
  <si>
    <t>Civilisation et culture hispaniques S2</t>
  </si>
  <si>
    <t>LOLA2C05</t>
  </si>
  <si>
    <t>LLA2C21</t>
  </si>
  <si>
    <t>Culture hispanique S2</t>
  </si>
  <si>
    <t>Semestre 2 LETTRES/LLCER (anglais ou espagnol) (5) - Choix LLCER Espagnol  - portail 5</t>
  </si>
  <si>
    <t>LOLA1EG0</t>
  </si>
  <si>
    <t>LL1Pi6</t>
  </si>
  <si>
    <t>LICENCE 1 LLSH : PORTAIL 6 HISTOIRE-LETTRES</t>
  </si>
  <si>
    <t>LOLA1EG1</t>
  </si>
  <si>
    <t>LLA1EG</t>
  </si>
  <si>
    <t>Semestre 1  PORTAIL 6 HISTOIRE-LETTRES</t>
  </si>
  <si>
    <t xml:space="preserve"> LOL1EE2
LOL1GGG</t>
  </si>
  <si>
    <t>LCLA1EG2</t>
  </si>
  <si>
    <t>LLA1G50</t>
  </si>
  <si>
    <t>Choix Atelier d'écriture S1</t>
  </si>
  <si>
    <t>LLA1E70</t>
  </si>
  <si>
    <t>Atelier d'écriture universitaire S1</t>
  </si>
  <si>
    <t>LOL1D80
LOL1E60
LOL1E61</t>
  </si>
  <si>
    <t>Portails 6 (HISTOIRE-LETTRES) et 7 (HISTOIRE-GEOGRAPHIE)</t>
  </si>
  <si>
    <t>HISTOIRE</t>
  </si>
  <si>
    <t>MOREL Virginie</t>
  </si>
  <si>
    <t>100% CT Devoir maison sans temps  limite. Les échanges (sujet et copies) se feront par mail.</t>
  </si>
  <si>
    <t>LLA1E20</t>
  </si>
  <si>
    <t>Approches de l'histoire ancienne</t>
  </si>
  <si>
    <t>LOL1E12</t>
  </si>
  <si>
    <t>Portails 6 (HISTOIRE-LETTRES) et 8 (HISTOIRE-DROIT = CM uniquement)</t>
  </si>
  <si>
    <t>HAUSHALTER Marie (Contact étudiant)
CASTAGNEZ Noëlline (Responsable)</t>
  </si>
  <si>
    <t>21</t>
  </si>
  <si>
    <t>100% CC DM et/ou devoirs en ligne sans durée limitée. Depôt sujet et copie sur CELENE</t>
  </si>
  <si>
    <t xml:space="preserve">100% CT= DM devoir maison 
dépôt sujet et restitution sur CELENE </t>
  </si>
  <si>
    <t>4h00</t>
  </si>
  <si>
    <t>LLA1E50</t>
  </si>
  <si>
    <t>Initiation à l'histoire moderne</t>
  </si>
  <si>
    <t>LOL1E22</t>
  </si>
  <si>
    <t>LANOE Catherine</t>
  </si>
  <si>
    <t>22</t>
  </si>
  <si>
    <t>100% CC DM et/ou devoirs en ligne sans durée limitée. Depôt copie sur CELENE</t>
  </si>
  <si>
    <t>100% CT= DM sans durée, dépôt copie sur Celene au format PDF Compilatio.  
dépôt sujet et restitution sur CELENE</t>
  </si>
  <si>
    <t>LLA1E60</t>
  </si>
  <si>
    <t>Méthodologie du travail universitaire en Histoire</t>
  </si>
  <si>
    <t>DOL1DH14
LOL1D40
LOL1DH24
LOL1E31</t>
  </si>
  <si>
    <t>Portails 6 (HISTOIRE-LETTRES), 7 (HISTOIRE-GEOGRAPHIE) et 8 (HISTOIRE-DROIT) et DEG</t>
  </si>
  <si>
    <t>SPERONI Christophe</t>
  </si>
  <si>
    <t>21 et 22</t>
  </si>
  <si>
    <t>100% CC = DM (Devoir Maison) et/ou test en ligne ; durées variables ; dépôt sujets et copies sur CELENE</t>
  </si>
  <si>
    <t>100% CT = Devoir maison sans temps limité ; Dépot du sujet et rendu des copies sur CELENE</t>
  </si>
  <si>
    <t>100 % CT = Devoir maison sans temps limité. Sujet déposé sur Célène et copies à rendre sur Célène.</t>
  </si>
  <si>
    <t>Semestre 1 Total PORTAIL HISTOIRE - LETTRES (6)</t>
  </si>
  <si>
    <t>LCLA2EG1</t>
  </si>
  <si>
    <t>LLA2EG</t>
  </si>
  <si>
    <t>Semestre 2  PORTAIL 6 HISTOIRE-LETTRES</t>
  </si>
  <si>
    <t xml:space="preserve"> LOL2EE1
LOL2GG</t>
  </si>
  <si>
    <t>TRONC COMMUN PORTAIL 6 HISTOIRE-LETTRES</t>
  </si>
  <si>
    <t>LLA2G2A</t>
  </si>
  <si>
    <t>Histoire et littérature</t>
  </si>
  <si>
    <t>LEGOY Corinne</t>
  </si>
  <si>
    <t>09 et 22</t>
  </si>
  <si>
    <t xml:space="preserve">100% CT (DM) </t>
  </si>
  <si>
    <t>100% CT DM temps libre. Dépôt du sujet sur CELENE le  ; retour des copies sur CELENE.</t>
  </si>
  <si>
    <t>LLA2E10</t>
  </si>
  <si>
    <t>Approches de l'histoire médiévale</t>
  </si>
  <si>
    <t>DOL2DH13
LOL2DH23
LOL2E10</t>
  </si>
  <si>
    <t>SENSEBY Chantal</t>
  </si>
  <si>
    <t>100% CC = devoirs en ligne sans durée limitée et/ou DM en temps limité (4 h), dépôt copie sur Célène au format PDF le xx/04/2021, dépôt sujet sur Célène le xx/04/2021</t>
  </si>
  <si>
    <t>100% CT = épreuve en ligne en temps limité
le xx/04/2021 - 4h00</t>
  </si>
  <si>
    <t>dernier CC=4h00</t>
  </si>
  <si>
    <t>100% CT = DM, épreuve en ligne en temps limité (4h), dépôt du sujet sur Célène le xx/06/2021 et dépôt copie sur Célène au format PDF 
le xx/06/2021</t>
  </si>
  <si>
    <t>LOLA2EG4</t>
  </si>
  <si>
    <t>LLA2EG02</t>
  </si>
  <si>
    <t>Semestre 2 PORTAIL  6 HISTOIRE-LETTRES / MAJEURE LETTRES</t>
  </si>
  <si>
    <t>LOLA2EG3</t>
  </si>
  <si>
    <t>LLA2EG01</t>
  </si>
  <si>
    <t>Semestre 2 PORTAIL 6 HISTOIRE - LETTRES / MAJEURE HISTOIRE</t>
  </si>
  <si>
    <t>LOL2EE</t>
  </si>
  <si>
    <t>LLA2E20</t>
  </si>
  <si>
    <t>Approche de l'histoire contemporaine</t>
  </si>
  <si>
    <t>LOL2E21</t>
  </si>
  <si>
    <t>Portails 6 (HISTOIRE-LETTRES), 7 (HISTOIRE-GEOGRAPHIE) et 8 (HISTOIRE-DROIT = CM uniquement)</t>
  </si>
  <si>
    <t>100% CC ; DM devoir maison sans temps limité ;
dépôt sujet sur CELENE ;
restitution sur CELENE</t>
  </si>
  <si>
    <t xml:space="preserve">100% CT = DM devoir maison
dépôt sujet sur CELENE 
restitution </t>
  </si>
  <si>
    <t>100% CT= DM devoir maison, sans temps limité.
dépôt sujet sur CELENE ;
restitution sur CELENE.</t>
  </si>
  <si>
    <t>LLA2E30</t>
  </si>
  <si>
    <t>Fondamentaux de l'histoire des religions 1</t>
  </si>
  <si>
    <t>DOL2DH31
LOL2DH25
LOL2E31</t>
  </si>
  <si>
    <t>RENOUX Christian</t>
  </si>
  <si>
    <t>100% CC= DM devoir maison
dépôt sujet et restitution sur CELENE</t>
  </si>
  <si>
    <t xml:space="preserve">100% CT = DM devoir maison
dépôt sujet et restitution sur CELENE </t>
  </si>
  <si>
    <t>dernier CC=3h00</t>
  </si>
  <si>
    <t xml:space="preserve">100% CT= DM devoir maison
dépôt sujet et restitution sur CELENE </t>
  </si>
  <si>
    <t>LLA2E40</t>
  </si>
  <si>
    <t>Atelier d'histoire moderne</t>
  </si>
  <si>
    <t>LOL2E6D</t>
  </si>
  <si>
    <t>LANOË Catherine</t>
  </si>
  <si>
    <t>100% CC = DM et/ou devoirs en ligne, sans temps limité
dépôt sujet sur CELENE, restitution sur CELENE</t>
  </si>
  <si>
    <t>100% CT = DM devoir maison, sans temps limité
dépôt sujet sur CELENE, restitution sur CELENE</t>
  </si>
  <si>
    <t>100% CT= DM devoir maison
dépôt sujet et restitution sur CELENE</t>
  </si>
  <si>
    <t>LLA2E50</t>
  </si>
  <si>
    <t>Introduction aux Sciences Humaines et Sociales</t>
  </si>
  <si>
    <t>00 ?</t>
  </si>
  <si>
    <t>100% CT = Devoir en temps limité (3 heures) ; Dépot du sujet et rendu des copies sur CELENE</t>
  </si>
  <si>
    <t>LOLA1ED0</t>
  </si>
  <si>
    <t>LL1Pi7</t>
  </si>
  <si>
    <t>LICENCE 1 LLSH : PORTAIL 7 HISTOIRE-GEOGRAPHIE</t>
  </si>
  <si>
    <t>LOLA1ED1</t>
  </si>
  <si>
    <t>LLA1ED</t>
  </si>
  <si>
    <t>Semestre 1  PORTAIL 7 HISTOIRE-GEOGRAPHIE</t>
  </si>
  <si>
    <t xml:space="preserve"> LOL1DD
LOL1EE2</t>
  </si>
  <si>
    <t>LLA1E10</t>
  </si>
  <si>
    <t>Approches de l’histoire moderne</t>
  </si>
  <si>
    <t>DOL1DH13
LOL1DH23
LOL1E22</t>
  </si>
  <si>
    <t>Portails 7 (HISTOIRE-GEOGRAPHIE) et 8 (HISTOIRE-DROIT) et DEG</t>
  </si>
  <si>
    <t>BRETECHE Marion</t>
  </si>
  <si>
    <t>100% CC ; DM et/ou un ou plusieurs devoirs en ligne ; durées variables ; dépôt sujets et copies sur CELENE ; sans temps limité</t>
  </si>
  <si>
    <t>100% CT ; DM ; dépôt sujet et copie sur CELENE ; sans temps limité</t>
  </si>
  <si>
    <t xml:space="preserve">100% CT ; DM ; dépôt sujet et copie sur CELENE ; sans temps limité
</t>
  </si>
  <si>
    <t>LLA1E30</t>
  </si>
  <si>
    <t>Initiation à l’histoire ancienne</t>
  </si>
  <si>
    <t>CASTAGNEZ Noëlline</t>
  </si>
  <si>
    <t>100% CC ; DM, durées variables ; dépôt sujets et copies sur CELENE ; sans temps limité</t>
  </si>
  <si>
    <t>100% CT= DM devoir maison 
dépôt sujet et copies sur CELENE, sans temps limité</t>
  </si>
  <si>
    <t>LOLA1ED3</t>
  </si>
  <si>
    <t>LLA1DD1</t>
  </si>
  <si>
    <t>Bloc de compétences en géographie S1</t>
  </si>
  <si>
    <t>non compensable avec autres UE</t>
  </si>
  <si>
    <t>LLA1D10</t>
  </si>
  <si>
    <t>Introduction à la géographie humaine</t>
  </si>
  <si>
    <t>LOL1D11</t>
  </si>
  <si>
    <t>GEO</t>
  </si>
  <si>
    <t>ROMERO-JUCHET Christine</t>
  </si>
  <si>
    <t>23</t>
  </si>
  <si>
    <t>100% CT DOSSIER</t>
  </si>
  <si>
    <t>Ecrit</t>
  </si>
  <si>
    <t>LLA1D20</t>
  </si>
  <si>
    <t>Méthodes de la géographie</t>
  </si>
  <si>
    <t>LOL1D21</t>
  </si>
  <si>
    <t>GUERIT Franck</t>
  </si>
  <si>
    <t>3 CC X 1/3</t>
  </si>
  <si>
    <t>CCI</t>
  </si>
  <si>
    <t>LLA1D30</t>
  </si>
  <si>
    <t>Climat, océan, changement climatique</t>
  </si>
  <si>
    <t>LOL2D10</t>
  </si>
  <si>
    <t>BARTOUT Pascal</t>
  </si>
  <si>
    <t>LLA1D40</t>
  </si>
  <si>
    <t>Géographie culturelle</t>
  </si>
  <si>
    <t>SAJALOLI Bertrand</t>
  </si>
  <si>
    <t>Semestre 1 Total PORTAIL HISTOIRE - GEOGRAPHIE ET AMENAGEMENT (7)</t>
  </si>
  <si>
    <t>LCLA2ED1</t>
  </si>
  <si>
    <t>LLA2ED</t>
  </si>
  <si>
    <t>Semestre 2  PORTAIL 7 HISTOIRE-GEOGRAPHIE</t>
  </si>
  <si>
    <t xml:space="preserve"> LOL2D
LOL2EE1</t>
  </si>
  <si>
    <t>TRONC COMMUN PORTAIL 7 HISTOIRE-GEOGRAPHIE</t>
  </si>
  <si>
    <t>LLA2D10</t>
  </si>
  <si>
    <t xml:space="preserve"> Géographie régionale de la France</t>
  </si>
  <si>
    <t>LOL3D10</t>
  </si>
  <si>
    <t>GIROIR Guillaume</t>
  </si>
  <si>
    <t>2 CC x 25%
50% CT (partiel)</t>
  </si>
  <si>
    <t>Mixte</t>
  </si>
  <si>
    <t>CT écrit 3h00</t>
  </si>
  <si>
    <t>LOLA2ED2</t>
  </si>
  <si>
    <t>LLA2ED02</t>
  </si>
  <si>
    <t>Semestre 2 PORTAIL 7 HISTOIRE-GEOGRAPHIE / MAJEURE HISTOIRE</t>
  </si>
  <si>
    <t>LLA2E60</t>
  </si>
  <si>
    <t>Atelier d'histoire ancienne</t>
  </si>
  <si>
    <t>LOL2E6C</t>
  </si>
  <si>
    <t>HAUSHALTER Marie (Contact étudiant)
BAUZOU Thomas (Responsable UE)</t>
  </si>
  <si>
    <t xml:space="preserve">100% CC : devoirs en ligne sans temps limité et/ou DM en temps limité, dépôt du sujet et restitution sur Célène  au format PDF </t>
  </si>
  <si>
    <t>100% CT = DM devoir maison
dépôt sujet et restitution sur CELENE</t>
  </si>
  <si>
    <t>écrit au lieu de écrit et oral</t>
  </si>
  <si>
    <t>LOLA2ED1</t>
  </si>
  <si>
    <t>LLA2ED01</t>
  </si>
  <si>
    <t>Semestre 2 PORTAIL 7 HISTOIRE-GEOGRAPHIE / MAJEURE GEOGRAPHIE</t>
  </si>
  <si>
    <t>LOL2D</t>
  </si>
  <si>
    <t>LLA2D20</t>
  </si>
  <si>
    <t>Le relief de la terre : géomorphologie structurale</t>
  </si>
  <si>
    <t>LOL1D51</t>
  </si>
  <si>
    <t>4</t>
  </si>
  <si>
    <t>TOUCHART Laurent</t>
  </si>
  <si>
    <t>Oral</t>
  </si>
  <si>
    <t>15 min</t>
  </si>
  <si>
    <t>LLA2D30</t>
  </si>
  <si>
    <t>Populations, dynamiques et enjeux (CM et TD)</t>
  </si>
  <si>
    <t>LOL2D30</t>
  </si>
  <si>
    <t>Portail 7 (HISTOIRE-GEOGRAPHIE majeure Géo) et L2 HISTOIRE parc. MEEF (CM uniquement)</t>
  </si>
  <si>
    <t>MOINEAU Damien</t>
  </si>
  <si>
    <t>19 et 23</t>
  </si>
  <si>
    <t>2 CC x 30% 
40% CT Partiel</t>
  </si>
  <si>
    <t>CT écrit 2h00</t>
  </si>
  <si>
    <t>LLA2D40</t>
  </si>
  <si>
    <t>Géographie économique</t>
  </si>
  <si>
    <t>LOL2D50</t>
  </si>
  <si>
    <t>LLA2D50</t>
  </si>
  <si>
    <t>Conception cartographique</t>
  </si>
  <si>
    <t>LOL2D60</t>
  </si>
  <si>
    <t>NEDJAÏ Rachid</t>
  </si>
  <si>
    <t>50% CC
50 % TD</t>
  </si>
  <si>
    <t>écrit 2h00</t>
  </si>
  <si>
    <t>Semestre 2 PORTAIL HISTOIRE - GEOGRAPHIE ET AMENAGEMENT (7) - Choix Géographie</t>
  </si>
  <si>
    <t>CODE
ELP</t>
  </si>
  <si>
    <t>LL1Pi8</t>
  </si>
  <si>
    <t>LICENCE 1 LLSH : PORTAIL 8 HISTOIRE-DROIT</t>
  </si>
  <si>
    <t>LOLA1DH1</t>
  </si>
  <si>
    <t>LLA1DH</t>
  </si>
  <si>
    <t>Semestre 1 PORTAIL 8 HISTOIRE-DROIT</t>
  </si>
  <si>
    <t xml:space="preserve"> LOL1DHHH
LOL1EE2</t>
  </si>
  <si>
    <t>DLA1DG10</t>
  </si>
  <si>
    <t xml:space="preserve">Introduction au droit </t>
  </si>
  <si>
    <t>DOL1DH10
LOL1DH17</t>
  </si>
  <si>
    <t>DEG</t>
  </si>
  <si>
    <t>CATTALANO-CLOAREC Garance</t>
  </si>
  <si>
    <t>01</t>
  </si>
  <si>
    <t>Voir MCC DEG</t>
  </si>
  <si>
    <t>50% CC + 50% CT
Vérifier auprès M3C DEG</t>
  </si>
  <si>
    <t>Mixte
Vérifier auprès M3C DEG</t>
  </si>
  <si>
    <t>écrit
Vérifier auprès M3C DEG</t>
  </si>
  <si>
    <t>CT écrit 3h00
Vérifier auprès M3C DEG</t>
  </si>
  <si>
    <t>100% CT
Vérifier auprès M3C DEG</t>
  </si>
  <si>
    <t>CT
Vérifier auprès M3C DEG</t>
  </si>
  <si>
    <t>3h00
Vérifier auprès M3C DEG</t>
  </si>
  <si>
    <t>DLA1DG11</t>
  </si>
  <si>
    <t>Droit constitutionnel 1</t>
  </si>
  <si>
    <t>DOL1DH11
LOL1DH18</t>
  </si>
  <si>
    <t>LAVAL Pierre-François</t>
  </si>
  <si>
    <t>02</t>
  </si>
  <si>
    <t>LCLA1DH3</t>
  </si>
  <si>
    <t>LLA1DH10</t>
  </si>
  <si>
    <t>Choix UE spécialisation (1  enseignement au choix)</t>
  </si>
  <si>
    <t>1 UE - 2 ECTS</t>
  </si>
  <si>
    <t>DLA1DG14</t>
  </si>
  <si>
    <t xml:space="preserve">Sciences politiques </t>
  </si>
  <si>
    <t>DOL1DH12
LOL1DH12</t>
  </si>
  <si>
    <t>DJAMBI Honorat</t>
  </si>
  <si>
    <t>100%
Vérifier auprès M3C DEG</t>
  </si>
  <si>
    <t>1h00
Vérifier auprès M3C DEG</t>
  </si>
  <si>
    <t>DLA1DG15</t>
  </si>
  <si>
    <t>Droit civil : les personnes</t>
  </si>
  <si>
    <t>MAUCLAIR Stéphanie</t>
  </si>
  <si>
    <t>100%
Vérifier auprès M3C DEG</t>
  </si>
  <si>
    <t>1h30
Vérifier auprès M3C DEG</t>
  </si>
  <si>
    <t>LLA1E2A</t>
  </si>
  <si>
    <t>Approches de l'histoire ancienne (CM)</t>
  </si>
  <si>
    <t>DOL1DH42
LOL1DH42
LOL1E11</t>
  </si>
  <si>
    <t>Semestre 1 Total PPORTAIL HISTOIRE - DROIT (8)</t>
  </si>
  <si>
    <t>LOLA2DH1</t>
  </si>
  <si>
    <t>LLA2DH</t>
  </si>
  <si>
    <t>Semestre 2 PORTAIL 8 HISTOIRE-DROIT</t>
  </si>
  <si>
    <t xml:space="preserve"> LOL2DHHH</t>
  </si>
  <si>
    <t>DLA2DG10</t>
  </si>
  <si>
    <t>Droit de la famille</t>
  </si>
  <si>
    <t>LOL2DH22</t>
  </si>
  <si>
    <t>CHEYNET DE BEAUPRE Aline</t>
  </si>
  <si>
    <t>DLA2DG11</t>
  </si>
  <si>
    <t>Droit constitutionnel II</t>
  </si>
  <si>
    <t>LOL2DH19</t>
  </si>
  <si>
    <t>POUTHIER Tristan</t>
  </si>
  <si>
    <t>LLA2DH20</t>
  </si>
  <si>
    <t>Histoire des relations internationales depuis 1815</t>
  </si>
  <si>
    <t>LOL2DH14
DOL2DH14</t>
  </si>
  <si>
    <t>100% CT, devoir en ligne en temps limité avec au moins une journée pour composer, 
dépôt sujets et copies  sur CELENE</t>
  </si>
  <si>
    <t>LCLA2DH1</t>
  </si>
  <si>
    <t>LLA2DH10</t>
  </si>
  <si>
    <t>Choix UE spécialisation S2 histoire-droit</t>
  </si>
  <si>
    <t>1 UE 3 ECTS</t>
  </si>
  <si>
    <t>DLA2DG13</t>
  </si>
  <si>
    <t>Histoire des institutions politiques</t>
  </si>
  <si>
    <t>LOL2DH26</t>
  </si>
  <si>
    <t>LEVELEUX-TEIXEIRA Corinne</t>
  </si>
  <si>
    <t>2h00
Vérifier auprès M3C DEG</t>
  </si>
  <si>
    <t>DLA2DG12</t>
  </si>
  <si>
    <t>Institutions administratives</t>
  </si>
  <si>
    <t>LOL2DH30</t>
  </si>
  <si>
    <t>GUILLERMINET Cédric</t>
  </si>
  <si>
    <t>LLA2E2A</t>
  </si>
  <si>
    <r>
      <rPr>
        <sz val="10"/>
        <rFont val="Arial"/>
        <family val="2"/>
        <charset val="1"/>
      </rPr>
      <t>Approches de l'histoire contemporaine</t>
    </r>
    <r>
      <rPr>
        <sz val="10"/>
        <rFont val="Calibri"/>
        <family val="2"/>
        <charset val="1"/>
      </rPr>
      <t xml:space="preserve"> (CM)</t>
    </r>
  </si>
  <si>
    <t>LOL2DH24
LOL2E21
LOL4D7C
LOL6D7C</t>
  </si>
  <si>
    <t>100% CT ; DM devoir maison (4h) sans temps limité ;
dépôt sujet sur CELENE ;
restitution sur CELENE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</si>
</sst>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
  </numFmts>
  <fonts count="32">
    <font>
      <sz val="11"/>
      <color rgb="FF000000"/>
      <name val="Calibri"/>
      <family val="2"/>
      <charset val="1"/>
    </font>
    <font>
      <sz val="10"/>
      <name val="Arial"/>
      <family val="2"/>
      <charset val="1"/>
    </font>
    <font>
      <b/>
      <sz val="10"/>
      <name val="Arial"/>
      <family val="2"/>
      <charset val="1"/>
    </font>
    <font>
      <sz val="10"/>
      <color rgb="FF000000"/>
      <name val="Arial"/>
      <family val="2"/>
      <charset val="1"/>
    </font>
    <font>
      <sz val="10"/>
      <color rgb="FFFF0000"/>
      <name val="Arial"/>
      <family val="2"/>
      <charset val="1"/>
    </font>
    <font>
      <strike/>
      <sz val="10"/>
      <color rgb="FFFF0000"/>
      <name val="Arial"/>
      <family val="2"/>
      <charset val="1"/>
    </font>
    <font>
      <b/>
      <strike/>
      <sz val="10"/>
      <color rgb="FFFF0000"/>
      <name val="Arial"/>
      <family val="2"/>
      <charset val="1"/>
    </font>
    <font>
      <i/>
      <sz val="10"/>
      <color rgb="FFFF0000"/>
      <name val="Arial"/>
      <family val="2"/>
      <charset val="1"/>
    </font>
    <font>
      <sz val="10"/>
      <name val="Calibri"/>
      <family val="2"/>
      <charset val="1"/>
    </font>
    <font>
      <sz val="11"/>
      <color rgb="FF000000"/>
      <name val="Calibri"/>
      <family val="2"/>
      <charset val="1"/>
    </font>
    <font>
      <sz val="10"/>
      <color theme="1"/>
      <name val="Arial"/>
      <family val="2"/>
      <charset val="1"/>
    </font>
    <font>
      <b/>
      <sz val="10"/>
      <color theme="1"/>
      <name val="Arial"/>
      <family val="2"/>
      <charset val="1"/>
    </font>
    <font>
      <sz val="11"/>
      <color theme="1"/>
      <name val="Calibri"/>
      <family val="2"/>
      <charset val="1"/>
    </font>
    <font>
      <b/>
      <sz val="10"/>
      <name val="Arial"/>
      <family val="2"/>
    </font>
    <font>
      <b/>
      <sz val="11"/>
      <color rgb="FF000000"/>
      <name val="Calibri"/>
      <family val="2"/>
      <charset val="1"/>
    </font>
    <font>
      <b/>
      <sz val="10"/>
      <color theme="1"/>
      <name val="Arial"/>
      <family val="2"/>
    </font>
    <font>
      <sz val="10"/>
      <color rgb="FFFF0000"/>
      <name val="Arial"/>
      <family val="2"/>
    </font>
    <font>
      <sz val="10"/>
      <color indexed="8"/>
      <name val="Arial"/>
      <family val="2"/>
    </font>
    <font>
      <sz val="10"/>
      <name val="Arial"/>
      <family val="2"/>
    </font>
    <font>
      <b/>
      <sz val="10"/>
      <color indexed="8"/>
      <name val="Arial"/>
      <family val="2"/>
    </font>
    <font>
      <sz val="10"/>
      <color theme="1"/>
      <name val="Arial"/>
      <family val="2"/>
    </font>
    <font>
      <b/>
      <sz val="10"/>
      <color rgb="FFFF0000"/>
      <name val="Arial"/>
      <family val="2"/>
      <charset val="1"/>
    </font>
    <font>
      <sz val="11"/>
      <color rgb="FFFF0000"/>
      <name val="Calibri"/>
      <family val="2"/>
      <charset val="1"/>
    </font>
    <font>
      <b/>
      <sz val="10"/>
      <color rgb="FFFF0000"/>
      <name val="Arial"/>
      <family val="2"/>
    </font>
    <font>
      <strike/>
      <sz val="10"/>
      <color rgb="FFFF0000"/>
      <name val="Arial"/>
      <family val="2"/>
    </font>
    <font>
      <b/>
      <sz val="12"/>
      <color rgb="FFFF0000"/>
      <name val="Arial"/>
      <family val="2"/>
    </font>
    <font>
      <sz val="12"/>
      <color rgb="FFFF0000"/>
      <name val="Arial"/>
      <family val="2"/>
    </font>
    <font>
      <sz val="10"/>
      <color theme="0"/>
      <name val="Arial"/>
      <family val="2"/>
      <charset val="1"/>
    </font>
    <font>
      <sz val="10"/>
      <color rgb="FF000000"/>
      <name val="Arial"/>
      <family val="2"/>
    </font>
    <font>
      <b/>
      <sz val="11"/>
      <color rgb="FFFF0000"/>
      <name val="Arial"/>
      <family val="2"/>
    </font>
    <font>
      <b/>
      <sz val="11"/>
      <color theme="1"/>
      <name val="Arial"/>
      <family val="2"/>
    </font>
    <font>
      <b/>
      <sz val="10"/>
      <color theme="0"/>
      <name val="Arial"/>
      <family val="2"/>
      <charset val="1"/>
    </font>
  </fonts>
  <fills count="46">
    <fill>
      <patternFill patternType="none"/>
    </fill>
    <fill>
      <patternFill patternType="gray125"/>
    </fill>
    <fill>
      <patternFill patternType="solid">
        <fgColor rgb="FFDCE6F2"/>
        <bgColor rgb="FFDBEEF4"/>
      </patternFill>
    </fill>
    <fill>
      <patternFill patternType="solid">
        <fgColor rgb="FFF2DCDB"/>
        <bgColor rgb="FFE6E0EC"/>
      </patternFill>
    </fill>
    <fill>
      <patternFill patternType="solid">
        <fgColor rgb="FFEBF1DE"/>
        <bgColor rgb="FFFDEADA"/>
      </patternFill>
    </fill>
    <fill>
      <patternFill patternType="solid">
        <fgColor rgb="FFE6E0EC"/>
        <bgColor rgb="FFDCE6F2"/>
      </patternFill>
    </fill>
    <fill>
      <patternFill patternType="solid">
        <fgColor rgb="FFDBEEF4"/>
        <bgColor rgb="FFDCE6F2"/>
      </patternFill>
    </fill>
    <fill>
      <patternFill patternType="solid">
        <fgColor rgb="FFFDEADA"/>
        <bgColor rgb="FFFFF3CB"/>
      </patternFill>
    </fill>
    <fill>
      <patternFill patternType="solid">
        <fgColor rgb="FFB9CDE5"/>
        <bgColor rgb="FFCCCCFF"/>
      </patternFill>
    </fill>
    <fill>
      <patternFill patternType="solid">
        <fgColor rgb="FFCCCCFF"/>
        <bgColor rgb="FFB9CDE5"/>
      </patternFill>
    </fill>
    <fill>
      <patternFill patternType="solid">
        <fgColor rgb="FFCCFFCC"/>
        <bgColor rgb="FFCCFFFF"/>
      </patternFill>
    </fill>
    <fill>
      <patternFill patternType="solid">
        <fgColor rgb="FF8497B0"/>
        <bgColor rgb="FF808080"/>
      </patternFill>
    </fill>
    <fill>
      <patternFill patternType="solid">
        <fgColor rgb="FFCCFFFF"/>
        <bgColor rgb="FFDBEEF4"/>
      </patternFill>
    </fill>
    <fill>
      <patternFill patternType="solid">
        <fgColor rgb="FFFFFFFF"/>
        <bgColor rgb="FFEBF1DE"/>
      </patternFill>
    </fill>
    <fill>
      <patternFill patternType="solid">
        <fgColor rgb="FFE6B9B8"/>
        <bgColor rgb="FFF8CBAC"/>
      </patternFill>
    </fill>
    <fill>
      <patternFill patternType="solid">
        <fgColor rgb="FFF8CBAC"/>
        <bgColor rgb="FFE6B9B8"/>
      </patternFill>
    </fill>
    <fill>
      <patternFill patternType="solid">
        <fgColor rgb="FFFFF3CB"/>
        <bgColor rgb="FFFDEADA"/>
      </patternFill>
    </fill>
    <fill>
      <patternFill patternType="solid">
        <fgColor rgb="FF00FFFF"/>
        <bgColor rgb="FF00CCFF"/>
      </patternFill>
    </fill>
    <fill>
      <patternFill patternType="solid">
        <fgColor rgb="FF66FFFF"/>
        <bgColor rgb="FF66FFCC"/>
      </patternFill>
    </fill>
    <fill>
      <patternFill patternType="solid">
        <fgColor rgb="FFEDE9FD"/>
        <bgColor rgb="FFE6E0EC"/>
      </patternFill>
    </fill>
    <fill>
      <patternFill patternType="solid">
        <fgColor rgb="FF0000FF"/>
        <bgColor rgb="FF0000FF"/>
      </patternFill>
    </fill>
    <fill>
      <patternFill patternType="solid">
        <fgColor theme="0" tint="-0.34998626667073579"/>
        <bgColor rgb="FFEBF1DE"/>
      </patternFill>
    </fill>
    <fill>
      <patternFill patternType="solid">
        <fgColor theme="0" tint="-0.34998626667073579"/>
        <bgColor indexed="64"/>
      </patternFill>
    </fill>
    <fill>
      <patternFill patternType="solid">
        <fgColor theme="0" tint="-0.34998626667073579"/>
        <bgColor rgb="FFB9CDE5"/>
      </patternFill>
    </fill>
    <fill>
      <patternFill patternType="solid">
        <fgColor theme="0" tint="-0.34998626667073579"/>
        <bgColor rgb="FFCCFFFF"/>
      </patternFill>
    </fill>
    <fill>
      <patternFill patternType="solid">
        <fgColor rgb="FFFFFF00"/>
        <bgColor indexed="64"/>
      </patternFill>
    </fill>
    <fill>
      <patternFill patternType="solid">
        <fgColor rgb="FFFFFF00"/>
        <bgColor rgb="FFEBF1DE"/>
      </patternFill>
    </fill>
    <fill>
      <patternFill patternType="solid">
        <fgColor rgb="FFFFFF00"/>
        <bgColor rgb="FFB9CDE5"/>
      </patternFill>
    </fill>
    <fill>
      <patternFill patternType="solid">
        <fgColor rgb="FFFFFF00"/>
        <bgColor rgb="FFCCFFFF"/>
      </patternFill>
    </fill>
    <fill>
      <patternFill patternType="solid">
        <fgColor rgb="FFFFFF00"/>
        <bgColor rgb="FFE6B9B8"/>
      </patternFill>
    </fill>
    <fill>
      <patternFill patternType="solid">
        <fgColor theme="0"/>
        <bgColor indexed="64"/>
      </patternFill>
    </fill>
    <fill>
      <patternFill patternType="solid">
        <fgColor rgb="FFCCCCFF"/>
        <bgColor indexed="64"/>
      </patternFill>
    </fill>
    <fill>
      <patternFill patternType="solid">
        <fgColor rgb="FFCCFFCC"/>
        <bgColor indexed="64"/>
      </patternFill>
    </fill>
    <fill>
      <patternFill patternType="solid">
        <fgColor rgb="FFFFFF00"/>
        <bgColor rgb="FFFDEADA"/>
      </patternFill>
    </fill>
    <fill>
      <patternFill patternType="solid">
        <fgColor theme="0" tint="-0.249977111117893"/>
        <bgColor rgb="FFEBF1DE"/>
      </patternFill>
    </fill>
    <fill>
      <patternFill patternType="solid">
        <fgColor theme="0" tint="-0.249977111117893"/>
        <bgColor indexed="64"/>
      </patternFill>
    </fill>
    <fill>
      <patternFill patternType="solid">
        <fgColor theme="0" tint="-0.249977111117893"/>
        <bgColor rgb="FFB9CDE5"/>
      </patternFill>
    </fill>
    <fill>
      <patternFill patternType="solid">
        <fgColor theme="0" tint="-0.249977111117893"/>
        <bgColor rgb="FFCCFFFF"/>
      </patternFill>
    </fill>
    <fill>
      <patternFill patternType="solid">
        <fgColor theme="0" tint="-0.249977111117893"/>
        <bgColor rgb="FFFDEADA"/>
      </patternFill>
    </fill>
    <fill>
      <patternFill patternType="solid">
        <fgColor rgb="FFFFFF00"/>
        <bgColor rgb="FFF8CBAC"/>
      </patternFill>
    </fill>
    <fill>
      <patternFill patternType="solid">
        <fgColor rgb="FFFFFF00"/>
        <bgColor rgb="FF808080"/>
      </patternFill>
    </fill>
    <fill>
      <patternFill patternType="solid">
        <fgColor rgb="FFFFFF00"/>
        <bgColor rgb="FFCCCCFF"/>
      </patternFill>
    </fill>
    <fill>
      <patternFill patternType="solid">
        <fgColor rgb="FFFFFF00"/>
        <bgColor rgb="FFFFFF00"/>
      </patternFill>
    </fill>
    <fill>
      <patternFill patternType="solid">
        <fgColor rgb="FFCCCCFF"/>
        <bgColor rgb="FFEBF1DE"/>
      </patternFill>
    </fill>
    <fill>
      <patternFill patternType="solid">
        <fgColor rgb="FF00FFCC"/>
        <bgColor rgb="FFB9CDE5"/>
      </patternFill>
    </fill>
    <fill>
      <patternFill patternType="solid">
        <fgColor rgb="FF00FFCC"/>
        <bgColor rgb="FFCCFFFF"/>
      </patternFill>
    </fill>
  </fills>
  <borders count="6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diagonal/>
    </border>
    <border>
      <left/>
      <right/>
      <top/>
      <bottom style="thin">
        <color auto="1"/>
      </bottom>
      <diagonal/>
    </border>
    <border>
      <left/>
      <right style="thin">
        <color auto="1"/>
      </right>
      <top style="thin">
        <color auto="1"/>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auto="1"/>
      </bottom>
      <diagonal/>
    </border>
    <border>
      <left style="medium">
        <color indexed="64"/>
      </left>
      <right/>
      <top/>
      <bottom style="thin">
        <color rgb="FF000000"/>
      </bottom>
      <diagonal/>
    </border>
    <border>
      <left/>
      <right style="medium">
        <color indexed="64"/>
      </right>
      <top/>
      <bottom style="thin">
        <color rgb="FF000000"/>
      </bottom>
      <diagonal/>
    </border>
    <border>
      <left style="thin">
        <color auto="1"/>
      </left>
      <right/>
      <top/>
      <bottom style="thin">
        <color auto="1"/>
      </bottom>
      <diagonal/>
    </border>
    <border>
      <left style="medium">
        <color indexed="64"/>
      </left>
      <right style="thin">
        <color rgb="FF000000"/>
      </right>
      <top style="thin">
        <color rgb="FF000000"/>
      </top>
      <bottom style="thin">
        <color rgb="FF000000"/>
      </bottom>
      <diagonal/>
    </border>
    <border>
      <left style="medium">
        <color indexed="64"/>
      </left>
      <right/>
      <top style="thin">
        <color auto="1"/>
      </top>
      <bottom/>
      <diagonal/>
    </border>
    <border>
      <left style="thin">
        <color auto="1"/>
      </left>
      <right style="medium">
        <color indexed="64"/>
      </right>
      <top style="thin">
        <color auto="1"/>
      </top>
      <bottom/>
      <diagonal/>
    </border>
    <border>
      <left style="medium">
        <color indexed="64"/>
      </left>
      <right/>
      <top/>
      <bottom/>
      <diagonal/>
    </border>
    <border>
      <left style="thin">
        <color auto="1"/>
      </left>
      <right style="medium">
        <color indexed="64"/>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diagonal/>
    </border>
    <border>
      <left/>
      <right style="medium">
        <color indexed="64"/>
      </right>
      <top style="thin">
        <color auto="1"/>
      </top>
      <bottom/>
      <diagonal/>
    </border>
    <border>
      <left style="medium">
        <color indexed="64"/>
      </left>
      <right style="thin">
        <color auto="1"/>
      </right>
      <top/>
      <bottom/>
      <diagonal/>
    </border>
    <border>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bottom style="thin">
        <color auto="1"/>
      </bottom>
      <diagonal/>
    </border>
    <border>
      <left/>
      <right style="medium">
        <color indexed="64"/>
      </right>
      <top/>
      <bottom style="thin">
        <color indexed="64"/>
      </bottom>
      <diagonal/>
    </border>
    <border>
      <left style="medium">
        <color indexed="64"/>
      </left>
      <right/>
      <top/>
      <bottom style="thin">
        <color auto="1"/>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rgb="FF000000"/>
      </bottom>
      <diagonal/>
    </border>
    <border>
      <left style="thin">
        <color indexed="64"/>
      </left>
      <right style="medium">
        <color indexed="64"/>
      </right>
      <top/>
      <bottom style="thin">
        <color rgb="FF000000"/>
      </bottom>
      <diagonal/>
    </border>
    <border>
      <left style="medium">
        <color rgb="FF000000"/>
      </left>
      <right style="thin">
        <color rgb="FF000000"/>
      </right>
      <top style="thin">
        <color rgb="FF000000"/>
      </top>
      <bottom style="thin">
        <color rgb="FF000000"/>
      </bottom>
      <diagonal/>
    </border>
    <border>
      <left style="thin">
        <color auto="1"/>
      </left>
      <right style="medium">
        <color indexed="64"/>
      </right>
      <top style="thin">
        <color auto="1"/>
      </top>
      <bottom style="thin">
        <color auto="1"/>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indexed="64"/>
      </left>
      <right style="thin">
        <color auto="1"/>
      </right>
      <top/>
      <bottom style="thin">
        <color auto="1"/>
      </bottom>
      <diagonal/>
    </border>
    <border>
      <left/>
      <right style="medium">
        <color indexed="64"/>
      </right>
      <top/>
      <bottom style="thin">
        <color indexed="64"/>
      </bottom>
      <diagonal/>
    </border>
    <border>
      <left style="thin">
        <color indexed="8"/>
      </left>
      <right/>
      <top/>
      <bottom style="thin">
        <color auto="1"/>
      </bottom>
      <diagonal/>
    </border>
    <border>
      <left style="medium">
        <color indexed="64"/>
      </left>
      <right/>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medium">
        <color indexed="64"/>
      </right>
      <top/>
      <bottom style="thin">
        <color auto="1"/>
      </bottom>
      <diagonal/>
    </border>
    <border>
      <left style="medium">
        <color indexed="64"/>
      </left>
      <right style="thin">
        <color rgb="FF000000"/>
      </right>
      <top style="thin">
        <color auto="1"/>
      </top>
      <bottom style="thin">
        <color indexed="64"/>
      </bottom>
      <diagonal/>
    </border>
    <border>
      <left style="medium">
        <color indexed="64"/>
      </left>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s>
  <cellStyleXfs count="10623">
    <xf numFmtId="0" fontId="0" fillId="0" borderId="0"/>
    <xf numFmtId="164" fontId="9" fillId="0"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4"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5"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6"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7"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cellStyleXfs>
  <cellXfs count="906">
    <xf numFmtId="0" fontId="0" fillId="0" borderId="0" xfId="0"/>
    <xf numFmtId="0" fontId="1" fillId="0" borderId="0" xfId="1538" applyFont="1" applyAlignment="1">
      <alignment horizontal="center" vertical="center" wrapText="1"/>
    </xf>
    <xf numFmtId="0" fontId="1" fillId="0" borderId="0" xfId="1538" applyFont="1" applyAlignment="1">
      <alignment vertical="center" wrapText="1"/>
    </xf>
    <xf numFmtId="0" fontId="1" fillId="0" borderId="0" xfId="1538" applyFont="1"/>
    <xf numFmtId="1" fontId="2" fillId="11" borderId="1" xfId="1538" applyNumberFormat="1" applyFont="1" applyFill="1" applyBorder="1" applyAlignment="1">
      <alignment horizontal="center" vertical="center" wrapText="1"/>
    </xf>
    <xf numFmtId="0" fontId="2" fillId="11" borderId="1" xfId="1538" applyFont="1" applyFill="1" applyBorder="1" applyAlignment="1">
      <alignment horizontal="left" vertical="center" wrapText="1"/>
    </xf>
    <xf numFmtId="1" fontId="1" fillId="11" borderId="5" xfId="1538" applyNumberFormat="1" applyFont="1" applyFill="1" applyBorder="1" applyAlignment="1">
      <alignment horizontal="center" vertical="center" wrapText="1"/>
    </xf>
    <xf numFmtId="1" fontId="2" fillId="11" borderId="5" xfId="1538" applyNumberFormat="1" applyFont="1" applyFill="1" applyBorder="1" applyAlignment="1">
      <alignment horizontal="center" vertical="center" wrapText="1"/>
    </xf>
    <xf numFmtId="1" fontId="1" fillId="11" borderId="2" xfId="1538" applyNumberFormat="1" applyFont="1" applyFill="1" applyBorder="1" applyAlignment="1">
      <alignment horizontal="center" vertical="center" wrapText="1"/>
    </xf>
    <xf numFmtId="1" fontId="1" fillId="11" borderId="6" xfId="1538" applyNumberFormat="1" applyFont="1" applyFill="1" applyBorder="1" applyAlignment="1">
      <alignment horizontal="center" vertical="center" wrapText="1"/>
    </xf>
    <xf numFmtId="0" fontId="2" fillId="11" borderId="5" xfId="1538" applyFont="1" applyFill="1" applyBorder="1" applyAlignment="1">
      <alignment horizontal="left" vertical="center" wrapText="1"/>
    </xf>
    <xf numFmtId="0" fontId="1" fillId="11" borderId="5" xfId="1538" applyFont="1" applyFill="1" applyBorder="1" applyAlignment="1">
      <alignment horizontal="center" vertical="center" wrapText="1"/>
    </xf>
    <xf numFmtId="1" fontId="1" fillId="11" borderId="1" xfId="1538" applyNumberFormat="1" applyFont="1" applyFill="1" applyBorder="1" applyAlignment="1">
      <alignment horizontal="center" vertical="center" wrapText="1"/>
    </xf>
    <xf numFmtId="1" fontId="2" fillId="12" borderId="1" xfId="1538" applyNumberFormat="1" applyFont="1" applyFill="1" applyBorder="1" applyAlignment="1">
      <alignment horizontal="center" vertical="center" wrapText="1"/>
    </xf>
    <xf numFmtId="1" fontId="2" fillId="12" borderId="2" xfId="1538" applyNumberFormat="1" applyFont="1" applyFill="1" applyBorder="1" applyAlignment="1">
      <alignment horizontal="center" vertical="center" wrapText="1"/>
    </xf>
    <xf numFmtId="0" fontId="2" fillId="12" borderId="1" xfId="1538" applyFont="1" applyFill="1" applyBorder="1" applyAlignment="1">
      <alignment horizontal="left" vertical="center" wrapText="1"/>
    </xf>
    <xf numFmtId="1" fontId="1" fillId="12" borderId="1" xfId="1538" applyNumberFormat="1" applyFont="1" applyFill="1" applyBorder="1" applyAlignment="1">
      <alignment horizontal="center" vertical="center" wrapText="1"/>
    </xf>
    <xf numFmtId="1" fontId="1" fillId="12" borderId="7" xfId="1538" applyNumberFormat="1" applyFont="1" applyFill="1" applyBorder="1" applyAlignment="1">
      <alignment horizontal="center" vertical="center" wrapText="1"/>
    </xf>
    <xf numFmtId="1" fontId="1" fillId="12" borderId="6" xfId="1538" applyNumberFormat="1" applyFont="1" applyFill="1" applyBorder="1" applyAlignment="1">
      <alignment horizontal="center" vertical="center" wrapText="1"/>
    </xf>
    <xf numFmtId="1" fontId="1" fillId="12" borderId="5" xfId="1538" applyNumberFormat="1" applyFont="1" applyFill="1" applyBorder="1" applyAlignment="1">
      <alignment horizontal="center" vertical="center" wrapText="1"/>
    </xf>
    <xf numFmtId="1" fontId="1" fillId="13" borderId="1" xfId="1538" applyNumberFormat="1" applyFont="1" applyFill="1" applyBorder="1" applyAlignment="1">
      <alignment horizontal="center" vertical="center"/>
    </xf>
    <xf numFmtId="0" fontId="3" fillId="0" borderId="2" xfId="1538" applyFont="1" applyBorder="1" applyAlignment="1">
      <alignment horizontal="center" vertical="center"/>
    </xf>
    <xf numFmtId="0" fontId="1" fillId="13" borderId="1" xfId="1538" applyFont="1" applyFill="1" applyBorder="1" applyAlignment="1">
      <alignment vertical="center" wrapText="1"/>
    </xf>
    <xf numFmtId="0" fontId="1" fillId="0" borderId="8" xfId="1538" applyFont="1" applyBorder="1" applyAlignment="1">
      <alignment horizontal="center" vertical="center" wrapText="1"/>
    </xf>
    <xf numFmtId="0" fontId="1" fillId="0" borderId="4" xfId="1538" applyFont="1" applyBorder="1" applyAlignment="1">
      <alignment horizontal="center" vertical="center" wrapText="1"/>
    </xf>
    <xf numFmtId="0" fontId="1" fillId="0" borderId="4" xfId="1538" applyFont="1" applyBorder="1" applyAlignment="1" applyProtection="1">
      <alignment vertical="center" wrapText="1"/>
    </xf>
    <xf numFmtId="1" fontId="1" fillId="0" borderId="4" xfId="1538" applyNumberFormat="1" applyFont="1" applyBorder="1" applyAlignment="1">
      <alignment horizontal="center" vertical="center"/>
    </xf>
    <xf numFmtId="0" fontId="1" fillId="0" borderId="4" xfId="1538" applyFont="1" applyBorder="1" applyAlignment="1" applyProtection="1">
      <alignment horizontal="center" vertical="center" wrapText="1"/>
    </xf>
    <xf numFmtId="49" fontId="1" fillId="0" borderId="4" xfId="1538" applyNumberFormat="1" applyFont="1" applyBorder="1" applyAlignment="1" applyProtection="1">
      <alignment horizontal="center" vertical="center" wrapText="1"/>
    </xf>
    <xf numFmtId="0" fontId="1" fillId="13" borderId="4" xfId="1538" applyFont="1" applyFill="1" applyBorder="1" applyAlignment="1" applyProtection="1">
      <alignment horizontal="center" vertical="center" wrapText="1"/>
    </xf>
    <xf numFmtId="0" fontId="1" fillId="9" borderId="1" xfId="1538" applyFont="1" applyFill="1" applyBorder="1" applyAlignment="1">
      <alignment horizontal="center" vertical="center" wrapText="1"/>
    </xf>
    <xf numFmtId="164" fontId="1" fillId="10" borderId="1" xfId="1" applyFont="1" applyFill="1" applyBorder="1" applyAlignment="1" applyProtection="1">
      <alignment horizontal="center" vertical="center" wrapText="1"/>
    </xf>
    <xf numFmtId="0" fontId="1" fillId="10" borderId="1" xfId="1538" applyFont="1" applyFill="1" applyBorder="1" applyAlignment="1">
      <alignment horizontal="center" vertical="center" wrapText="1"/>
    </xf>
    <xf numFmtId="164" fontId="1" fillId="9" borderId="1" xfId="1538" applyNumberFormat="1" applyFont="1" applyFill="1" applyBorder="1" applyAlignment="1">
      <alignment horizontal="center" vertical="center" wrapText="1"/>
    </xf>
    <xf numFmtId="164" fontId="1" fillId="10" borderId="1" xfId="1538" applyNumberFormat="1" applyFont="1" applyFill="1" applyBorder="1" applyAlignment="1">
      <alignment horizontal="center" vertical="center" wrapText="1"/>
    </xf>
    <xf numFmtId="0" fontId="1" fillId="0" borderId="2" xfId="1538" applyFont="1" applyBorder="1" applyAlignment="1">
      <alignment horizontal="center" vertical="center"/>
    </xf>
    <xf numFmtId="0" fontId="1" fillId="0" borderId="1" xfId="1538" applyFont="1" applyBorder="1" applyAlignment="1">
      <alignment horizontal="justify" vertical="center" wrapText="1"/>
    </xf>
    <xf numFmtId="0" fontId="1" fillId="0" borderId="1" xfId="1538" applyFont="1" applyBorder="1" applyAlignment="1">
      <alignment horizontal="center" vertical="center" wrapText="1"/>
    </xf>
    <xf numFmtId="0" fontId="2" fillId="0" borderId="1" xfId="1538" applyFont="1" applyBorder="1" applyAlignment="1">
      <alignment horizontal="center" vertical="center" wrapText="1"/>
    </xf>
    <xf numFmtId="0" fontId="2" fillId="0" borderId="1" xfId="1538" applyFont="1" applyBorder="1" applyAlignment="1" applyProtection="1">
      <alignment vertical="center" wrapText="1"/>
    </xf>
    <xf numFmtId="1" fontId="1" fillId="0" borderId="1" xfId="1538" applyNumberFormat="1" applyFont="1" applyBorder="1" applyAlignment="1">
      <alignment horizontal="center" vertical="center"/>
    </xf>
    <xf numFmtId="0" fontId="1" fillId="0" borderId="1" xfId="1538" applyFont="1" applyBorder="1" applyAlignment="1" applyProtection="1">
      <alignment horizontal="center" vertical="center" wrapText="1"/>
    </xf>
    <xf numFmtId="0" fontId="1" fillId="0" borderId="8" xfId="1538" applyFont="1" applyBorder="1" applyAlignment="1" applyProtection="1">
      <alignment horizontal="center" vertical="center" wrapText="1"/>
    </xf>
    <xf numFmtId="1" fontId="1" fillId="0" borderId="2" xfId="1538" applyNumberFormat="1" applyFont="1" applyBorder="1" applyAlignment="1">
      <alignment horizontal="center" vertical="center" wrapText="1"/>
    </xf>
    <xf numFmtId="0" fontId="1" fillId="0" borderId="1" xfId="1538" applyFont="1" applyBorder="1" applyAlignment="1">
      <alignment horizontal="center" vertical="center"/>
    </xf>
    <xf numFmtId="1" fontId="2" fillId="14" borderId="1" xfId="1538" applyNumberFormat="1" applyFont="1" applyFill="1" applyBorder="1" applyAlignment="1">
      <alignment horizontal="center" vertical="center" wrapText="1"/>
    </xf>
    <xf numFmtId="0" fontId="2" fillId="14" borderId="5" xfId="1538" applyFont="1" applyFill="1" applyBorder="1" applyAlignment="1">
      <alignment horizontal="left" vertical="center" wrapText="1"/>
    </xf>
    <xf numFmtId="1" fontId="1" fillId="14" borderId="5" xfId="1538" applyNumberFormat="1" applyFont="1" applyFill="1" applyBorder="1" applyAlignment="1">
      <alignment horizontal="center" vertical="center" wrapText="1"/>
    </xf>
    <xf numFmtId="1" fontId="2" fillId="14" borderId="5" xfId="1538" applyNumberFormat="1" applyFont="1" applyFill="1" applyBorder="1" applyAlignment="1">
      <alignment horizontal="center" vertical="center" wrapText="1"/>
    </xf>
    <xf numFmtId="1" fontId="1" fillId="14" borderId="2" xfId="1538" applyNumberFormat="1" applyFont="1" applyFill="1" applyBorder="1" applyAlignment="1">
      <alignment horizontal="center" vertical="center" wrapText="1"/>
    </xf>
    <xf numFmtId="1" fontId="1" fillId="14" borderId="6" xfId="1538" applyNumberFormat="1" applyFont="1" applyFill="1" applyBorder="1" applyAlignment="1">
      <alignment horizontal="center" vertical="center" wrapText="1"/>
    </xf>
    <xf numFmtId="1" fontId="2" fillId="15" borderId="1" xfId="1538" applyNumberFormat="1" applyFont="1" applyFill="1" applyBorder="1" applyAlignment="1">
      <alignment horizontal="center" vertical="center" wrapText="1"/>
    </xf>
    <xf numFmtId="0" fontId="2" fillId="15" borderId="5" xfId="1538" applyFont="1" applyFill="1" applyBorder="1" applyAlignment="1">
      <alignment horizontal="left" vertical="center" wrapText="1"/>
    </xf>
    <xf numFmtId="1" fontId="1" fillId="15" borderId="5" xfId="1538" applyNumberFormat="1" applyFont="1" applyFill="1" applyBorder="1" applyAlignment="1">
      <alignment horizontal="center" vertical="center" wrapText="1"/>
    </xf>
    <xf numFmtId="1" fontId="2" fillId="15" borderId="5" xfId="1538" applyNumberFormat="1" applyFont="1" applyFill="1" applyBorder="1" applyAlignment="1">
      <alignment horizontal="center" vertical="center" wrapText="1"/>
    </xf>
    <xf numFmtId="1" fontId="1" fillId="15" borderId="2" xfId="1538" applyNumberFormat="1" applyFont="1" applyFill="1" applyBorder="1" applyAlignment="1">
      <alignment horizontal="center" vertical="center" wrapText="1"/>
    </xf>
    <xf numFmtId="1" fontId="1" fillId="15" borderId="6" xfId="1538" applyNumberFormat="1" applyFont="1" applyFill="1" applyBorder="1" applyAlignment="1">
      <alignment horizontal="center" vertical="center" wrapText="1"/>
    </xf>
    <xf numFmtId="0" fontId="2" fillId="16" borderId="1" xfId="1538" applyFont="1" applyFill="1" applyBorder="1" applyAlignment="1" applyProtection="1">
      <alignment horizontal="center" vertical="center" wrapText="1"/>
    </xf>
    <xf numFmtId="0" fontId="2" fillId="16" borderId="1" xfId="1538" applyFont="1" applyFill="1" applyBorder="1" applyAlignment="1" applyProtection="1">
      <alignment horizontal="left" vertical="center" wrapText="1"/>
    </xf>
    <xf numFmtId="0" fontId="1" fillId="16" borderId="1" xfId="1538" applyFont="1" applyFill="1" applyBorder="1" applyAlignment="1" applyProtection="1">
      <alignment horizontal="center" vertical="center" wrapText="1"/>
    </xf>
    <xf numFmtId="0" fontId="2" fillId="16" borderId="1" xfId="1538" applyFont="1" applyFill="1" applyBorder="1" applyAlignment="1">
      <alignment horizontal="center" vertical="center" wrapText="1"/>
    </xf>
    <xf numFmtId="1" fontId="2" fillId="16" borderId="1" xfId="1538" applyNumberFormat="1" applyFont="1" applyFill="1" applyBorder="1" applyAlignment="1">
      <alignment horizontal="center" vertical="center"/>
    </xf>
    <xf numFmtId="1" fontId="4" fillId="16" borderId="1" xfId="1538" applyNumberFormat="1" applyFont="1" applyFill="1" applyBorder="1" applyAlignment="1">
      <alignment horizontal="center" vertical="center" wrapText="1"/>
    </xf>
    <xf numFmtId="164" fontId="3" fillId="16" borderId="3" xfId="1" applyFont="1" applyFill="1" applyBorder="1" applyAlignment="1" applyProtection="1">
      <alignment horizontal="center" vertical="center" wrapText="1"/>
    </xf>
    <xf numFmtId="0" fontId="3" fillId="16" borderId="1" xfId="1538" applyFont="1" applyFill="1" applyBorder="1" applyAlignment="1">
      <alignment horizontal="center" vertical="center" wrapText="1"/>
    </xf>
    <xf numFmtId="164" fontId="3" fillId="16" borderId="1" xfId="1" applyFont="1" applyFill="1" applyBorder="1" applyAlignment="1" applyProtection="1">
      <alignment horizontal="center" vertical="center" wrapText="1"/>
    </xf>
    <xf numFmtId="164" fontId="3" fillId="16" borderId="1" xfId="1538" applyNumberFormat="1" applyFont="1" applyFill="1" applyBorder="1" applyAlignment="1" applyProtection="1">
      <alignment horizontal="center" vertical="center" wrapText="1"/>
    </xf>
    <xf numFmtId="0" fontId="3" fillId="0" borderId="0" xfId="1538" applyFont="1"/>
    <xf numFmtId="0" fontId="3" fillId="0" borderId="1" xfId="1538" applyFont="1" applyBorder="1" applyAlignment="1">
      <alignment horizontal="center" vertical="center"/>
    </xf>
    <xf numFmtId="0" fontId="1" fillId="13" borderId="4" xfId="1538" applyFont="1" applyFill="1" applyBorder="1" applyAlignment="1">
      <alignment vertical="center" wrapText="1"/>
    </xf>
    <xf numFmtId="0" fontId="1" fillId="9" borderId="4" xfId="1538" applyFont="1" applyFill="1" applyBorder="1" applyAlignment="1">
      <alignment horizontal="center" vertical="center" wrapText="1"/>
    </xf>
    <xf numFmtId="0" fontId="1" fillId="10" borderId="4" xfId="1538" applyFont="1" applyFill="1" applyBorder="1" applyAlignment="1">
      <alignment horizontal="center" vertical="center" wrapText="1"/>
    </xf>
    <xf numFmtId="164" fontId="1" fillId="9" borderId="5" xfId="1538" applyNumberFormat="1" applyFont="1" applyFill="1" applyBorder="1" applyAlignment="1">
      <alignment horizontal="center" vertical="center" wrapText="1"/>
    </xf>
    <xf numFmtId="164" fontId="1" fillId="10" borderId="5" xfId="1538" applyNumberFormat="1" applyFont="1" applyFill="1" applyBorder="1" applyAlignment="1">
      <alignment horizontal="center" vertical="center" wrapText="1"/>
    </xf>
    <xf numFmtId="0" fontId="1" fillId="0" borderId="6" xfId="1538" applyFont="1" applyBorder="1" applyAlignment="1">
      <alignment horizontal="center" vertical="center"/>
    </xf>
    <xf numFmtId="0" fontId="1" fillId="0" borderId="5" xfId="1538" applyFont="1" applyBorder="1" applyAlignment="1">
      <alignment horizontal="justify" vertical="center" wrapText="1"/>
    </xf>
    <xf numFmtId="0" fontId="1" fillId="0" borderId="5" xfId="1538" applyFont="1" applyBorder="1" applyAlignment="1">
      <alignment horizontal="center" vertical="center" wrapText="1"/>
    </xf>
    <xf numFmtId="0" fontId="2" fillId="0" borderId="5" xfId="1538" applyFont="1" applyBorder="1" applyAlignment="1">
      <alignment horizontal="center" vertical="center" wrapText="1"/>
    </xf>
    <xf numFmtId="0" fontId="2" fillId="0" borderId="5" xfId="1538" applyFont="1" applyBorder="1" applyAlignment="1" applyProtection="1">
      <alignment vertical="center" wrapText="1"/>
    </xf>
    <xf numFmtId="1" fontId="1" fillId="0" borderId="5" xfId="1538" applyNumberFormat="1" applyFont="1" applyBorder="1" applyAlignment="1">
      <alignment horizontal="center" vertical="center"/>
    </xf>
    <xf numFmtId="0" fontId="1" fillId="0" borderId="5" xfId="1538" applyFont="1" applyBorder="1" applyAlignment="1" applyProtection="1">
      <alignment horizontal="center" vertical="center" wrapText="1"/>
    </xf>
    <xf numFmtId="0" fontId="1" fillId="0" borderId="9" xfId="1538" applyFont="1" applyBorder="1" applyAlignment="1" applyProtection="1">
      <alignment horizontal="center" vertical="center" wrapText="1"/>
    </xf>
    <xf numFmtId="0" fontId="1" fillId="0" borderId="10" xfId="1538" applyFont="1" applyBorder="1" applyAlignment="1" applyProtection="1">
      <alignment horizontal="center" vertical="center" wrapText="1"/>
    </xf>
    <xf numFmtId="0" fontId="1" fillId="0" borderId="5" xfId="1538" applyFont="1" applyBorder="1" applyAlignment="1">
      <alignment horizontal="center" vertical="center"/>
    </xf>
    <xf numFmtId="0" fontId="1" fillId="0" borderId="1" xfId="1538" applyFont="1" applyBorder="1" applyAlignment="1">
      <alignment vertical="center" wrapText="1"/>
    </xf>
    <xf numFmtId="1" fontId="2" fillId="17" borderId="1" xfId="1538" applyNumberFormat="1" applyFont="1" applyFill="1" applyBorder="1" applyAlignment="1">
      <alignment horizontal="center" vertical="center" wrapText="1"/>
    </xf>
    <xf numFmtId="1" fontId="1" fillId="17" borderId="1" xfId="1538" applyNumberFormat="1" applyFont="1" applyFill="1" applyBorder="1" applyAlignment="1">
      <alignment vertical="center"/>
    </xf>
    <xf numFmtId="1" fontId="1" fillId="17" borderId="11" xfId="1538" applyNumberFormat="1" applyFont="1" applyFill="1" applyBorder="1" applyAlignment="1">
      <alignment horizontal="center" vertical="center"/>
    </xf>
    <xf numFmtId="1" fontId="1" fillId="17" borderId="3" xfId="1538" applyNumberFormat="1" applyFont="1" applyFill="1" applyBorder="1" applyAlignment="1">
      <alignment horizontal="center" vertical="center"/>
    </xf>
    <xf numFmtId="0" fontId="1" fillId="11" borderId="1" xfId="1538" applyFont="1" applyFill="1" applyBorder="1" applyAlignment="1">
      <alignment horizontal="center" vertical="center" wrapText="1"/>
    </xf>
    <xf numFmtId="1" fontId="2" fillId="14" borderId="5" xfId="1538" applyNumberFormat="1" applyFont="1" applyFill="1" applyBorder="1" applyAlignment="1">
      <alignment horizontal="center" vertical="center"/>
    </xf>
    <xf numFmtId="1" fontId="1" fillId="13" borderId="2" xfId="1538" applyNumberFormat="1" applyFont="1" applyFill="1" applyBorder="1" applyAlignment="1">
      <alignment horizontal="center" vertical="center"/>
    </xf>
    <xf numFmtId="0" fontId="1" fillId="13" borderId="1" xfId="1538" applyFont="1" applyFill="1" applyBorder="1" applyAlignment="1" applyProtection="1">
      <alignment horizontal="center" vertical="center" wrapText="1"/>
    </xf>
    <xf numFmtId="1" fontId="1" fillId="13" borderId="1" xfId="1538" applyNumberFormat="1" applyFont="1" applyFill="1" applyBorder="1" applyAlignment="1">
      <alignment horizontal="center" vertical="center" wrapText="1"/>
    </xf>
    <xf numFmtId="1" fontId="2" fillId="14" borderId="6" xfId="1538" applyNumberFormat="1" applyFont="1" applyFill="1" applyBorder="1" applyAlignment="1">
      <alignment horizontal="center" vertical="center"/>
    </xf>
    <xf numFmtId="0" fontId="2" fillId="14" borderId="1" xfId="1538" applyFont="1" applyFill="1" applyBorder="1" applyAlignment="1">
      <alignment horizontal="left" vertical="center" wrapText="1"/>
    </xf>
    <xf numFmtId="1" fontId="1" fillId="14" borderId="1" xfId="1538" applyNumberFormat="1" applyFont="1" applyFill="1" applyBorder="1" applyAlignment="1">
      <alignment horizontal="center" vertical="center" wrapText="1"/>
    </xf>
    <xf numFmtId="1" fontId="2" fillId="14" borderId="1" xfId="1538" applyNumberFormat="1" applyFont="1" applyFill="1" applyBorder="1" applyAlignment="1">
      <alignment horizontal="center" vertical="center"/>
    </xf>
    <xf numFmtId="1" fontId="1" fillId="14" borderId="7" xfId="1538" applyNumberFormat="1" applyFont="1" applyFill="1" applyBorder="1" applyAlignment="1">
      <alignment horizontal="center" vertical="center" wrapText="1"/>
    </xf>
    <xf numFmtId="1" fontId="1" fillId="13" borderId="5" xfId="1538" applyNumberFormat="1" applyFont="1" applyFill="1" applyBorder="1" applyAlignment="1">
      <alignment horizontal="center" vertical="center"/>
    </xf>
    <xf numFmtId="0" fontId="3" fillId="0" borderId="5" xfId="1538" applyFont="1" applyBorder="1" applyAlignment="1">
      <alignment horizontal="center" vertical="center"/>
    </xf>
    <xf numFmtId="0" fontId="1" fillId="0" borderId="10" xfId="1538" applyFont="1" applyBorder="1" applyAlignment="1">
      <alignment horizontal="center" vertical="center" wrapText="1"/>
    </xf>
    <xf numFmtId="0" fontId="1" fillId="0" borderId="10" xfId="1538" applyFont="1" applyBorder="1" applyAlignment="1" applyProtection="1">
      <alignment vertical="center" wrapText="1"/>
    </xf>
    <xf numFmtId="1" fontId="1" fillId="0" borderId="10" xfId="1538" applyNumberFormat="1" applyFont="1" applyBorder="1" applyAlignment="1">
      <alignment horizontal="center" vertical="center"/>
    </xf>
    <xf numFmtId="0" fontId="1" fillId="13" borderId="10" xfId="1538" applyFont="1" applyFill="1" applyBorder="1" applyAlignment="1" applyProtection="1">
      <alignment horizontal="center" vertical="center" wrapText="1"/>
    </xf>
    <xf numFmtId="1" fontId="1" fillId="13" borderId="4" xfId="1538" applyNumberFormat="1" applyFont="1" applyFill="1" applyBorder="1" applyAlignment="1">
      <alignment horizontal="center" vertical="center"/>
    </xf>
    <xf numFmtId="0" fontId="3" fillId="0" borderId="4" xfId="1538" applyFont="1" applyBorder="1" applyAlignment="1">
      <alignment horizontal="center" vertical="center"/>
    </xf>
    <xf numFmtId="1" fontId="1" fillId="17" borderId="13" xfId="1538" applyNumberFormat="1" applyFont="1" applyFill="1" applyBorder="1" applyAlignment="1">
      <alignment vertical="center"/>
    </xf>
    <xf numFmtId="0" fontId="2" fillId="17" borderId="13" xfId="1538" applyFont="1" applyFill="1" applyBorder="1" applyAlignment="1">
      <alignment vertical="center"/>
    </xf>
    <xf numFmtId="0" fontId="1" fillId="17" borderId="13" xfId="1538" applyFont="1" applyFill="1" applyBorder="1" applyAlignment="1">
      <alignment vertical="center"/>
    </xf>
    <xf numFmtId="1" fontId="1" fillId="17" borderId="11" xfId="1538" applyNumberFormat="1" applyFont="1" applyFill="1" applyBorder="1" applyAlignment="1">
      <alignment vertical="center"/>
    </xf>
    <xf numFmtId="164" fontId="1" fillId="9" borderId="3" xfId="1538" applyNumberFormat="1" applyFont="1" applyFill="1" applyBorder="1" applyAlignment="1">
      <alignment horizontal="center" vertical="center" wrapText="1"/>
    </xf>
    <xf numFmtId="0" fontId="3" fillId="0" borderId="12" xfId="1538" applyFont="1" applyBorder="1" applyAlignment="1">
      <alignment horizontal="center" vertical="center"/>
    </xf>
    <xf numFmtId="0" fontId="1" fillId="0" borderId="0" xfId="1538" applyFont="1" applyBorder="1" applyAlignment="1">
      <alignment horizontal="center" vertical="center" wrapText="1"/>
    </xf>
    <xf numFmtId="0" fontId="2" fillId="16" borderId="4" xfId="1538" applyFont="1" applyFill="1" applyBorder="1" applyAlignment="1" applyProtection="1">
      <alignment horizontal="center" vertical="center" wrapText="1"/>
    </xf>
    <xf numFmtId="0" fontId="1" fillId="0" borderId="1" xfId="1538" applyFont="1" applyBorder="1" applyAlignment="1" applyProtection="1">
      <alignment vertical="center" wrapText="1"/>
    </xf>
    <xf numFmtId="164" fontId="1" fillId="10" borderId="4" xfId="1" applyFont="1" applyFill="1" applyBorder="1" applyAlignment="1" applyProtection="1">
      <alignment horizontal="center" vertical="center" wrapText="1"/>
    </xf>
    <xf numFmtId="164" fontId="1" fillId="10" borderId="4" xfId="1538" applyNumberFormat="1" applyFont="1" applyFill="1" applyBorder="1" applyAlignment="1">
      <alignment horizontal="center" vertical="center" wrapText="1"/>
    </xf>
    <xf numFmtId="164" fontId="1" fillId="11" borderId="2" xfId="1" applyFont="1" applyFill="1" applyBorder="1" applyAlignment="1" applyProtection="1">
      <alignment horizontal="center" vertical="center" wrapText="1"/>
    </xf>
    <xf numFmtId="0" fontId="1" fillId="0" borderId="1" xfId="1538" applyFont="1" applyBorder="1" applyAlignment="1">
      <alignment vertical="center"/>
    </xf>
    <xf numFmtId="0" fontId="1" fillId="0" borderId="5" xfId="1538" applyFont="1" applyBorder="1" applyAlignment="1">
      <alignment vertical="center"/>
    </xf>
    <xf numFmtId="0" fontId="1" fillId="0" borderId="5" xfId="1538" applyFont="1" applyBorder="1" applyAlignment="1" applyProtection="1">
      <alignment vertical="center" wrapText="1"/>
    </xf>
    <xf numFmtId="1" fontId="1" fillId="17" borderId="13" xfId="1538" applyNumberFormat="1" applyFont="1" applyFill="1" applyBorder="1" applyAlignment="1">
      <alignment horizontal="center" vertical="center"/>
    </xf>
    <xf numFmtId="1" fontId="1" fillId="17" borderId="8" xfId="1538" applyNumberFormat="1" applyFont="1" applyFill="1" applyBorder="1" applyAlignment="1">
      <alignment horizontal="center" vertical="center"/>
    </xf>
    <xf numFmtId="1" fontId="1" fillId="12" borderId="14" xfId="1538" applyNumberFormat="1" applyFont="1" applyFill="1" applyBorder="1" applyAlignment="1">
      <alignment horizontal="center" vertical="center" wrapText="1"/>
    </xf>
    <xf numFmtId="164" fontId="1" fillId="10" borderId="10" xfId="1538" applyNumberFormat="1" applyFont="1" applyFill="1" applyBorder="1" applyAlignment="1">
      <alignment horizontal="center" vertical="center" wrapText="1"/>
    </xf>
    <xf numFmtId="0" fontId="2" fillId="14" borderId="4" xfId="1538" applyFont="1" applyFill="1" applyBorder="1" applyAlignment="1">
      <alignment horizontal="left" vertical="center" wrapText="1"/>
    </xf>
    <xf numFmtId="1" fontId="2" fillId="14" borderId="4" xfId="1538" applyNumberFormat="1" applyFont="1" applyFill="1" applyBorder="1" applyAlignment="1">
      <alignment horizontal="center" vertical="center" wrapText="1"/>
    </xf>
    <xf numFmtId="1" fontId="2" fillId="14" borderId="4" xfId="1538" applyNumberFormat="1" applyFont="1" applyFill="1" applyBorder="1" applyAlignment="1">
      <alignment horizontal="center" vertical="center"/>
    </xf>
    <xf numFmtId="1" fontId="4" fillId="16" borderId="4" xfId="1538" applyNumberFormat="1" applyFont="1" applyFill="1" applyBorder="1" applyAlignment="1">
      <alignment horizontal="center" vertical="center" wrapText="1"/>
    </xf>
    <xf numFmtId="164" fontId="3" fillId="16" borderId="8" xfId="1" applyFont="1" applyFill="1" applyBorder="1" applyAlignment="1" applyProtection="1">
      <alignment horizontal="center" vertical="center" wrapText="1"/>
    </xf>
    <xf numFmtId="0" fontId="3" fillId="16" borderId="4" xfId="1538" applyFont="1" applyFill="1" applyBorder="1" applyAlignment="1">
      <alignment horizontal="center" vertical="center" wrapText="1"/>
    </xf>
    <xf numFmtId="164" fontId="3" fillId="16" borderId="4" xfId="1" applyFont="1" applyFill="1" applyBorder="1" applyAlignment="1" applyProtection="1">
      <alignment horizontal="center" vertical="center" wrapText="1"/>
    </xf>
    <xf numFmtId="1" fontId="1" fillId="14" borderId="5" xfId="1538" applyNumberFormat="1" applyFont="1" applyFill="1" applyBorder="1" applyAlignment="1">
      <alignment horizontal="center" vertical="center"/>
    </xf>
    <xf numFmtId="1" fontId="2" fillId="12" borderId="5" xfId="1538" applyNumberFormat="1" applyFont="1" applyFill="1" applyBorder="1" applyAlignment="1">
      <alignment horizontal="center" vertical="center" wrapText="1"/>
    </xf>
    <xf numFmtId="0" fontId="2" fillId="12" borderId="5" xfId="1538" applyFont="1" applyFill="1" applyBorder="1" applyAlignment="1">
      <alignment horizontal="left" vertical="center" wrapText="1"/>
    </xf>
    <xf numFmtId="0" fontId="2" fillId="16" borderId="4" xfId="1538" applyFont="1" applyFill="1" applyBorder="1" applyAlignment="1" applyProtection="1">
      <alignment horizontal="left" vertical="center" wrapText="1"/>
    </xf>
    <xf numFmtId="1" fontId="2" fillId="16" borderId="4" xfId="1538" applyNumberFormat="1" applyFont="1" applyFill="1" applyBorder="1" applyAlignment="1">
      <alignment horizontal="center" vertical="center"/>
    </xf>
    <xf numFmtId="0" fontId="2" fillId="16" borderId="4" xfId="1538" applyFont="1" applyFill="1" applyBorder="1" applyAlignment="1">
      <alignment horizontal="center" vertical="center" wrapText="1"/>
    </xf>
    <xf numFmtId="0" fontId="2" fillId="13" borderId="1" xfId="1538" applyFont="1" applyFill="1" applyBorder="1" applyAlignment="1">
      <alignment horizontal="center" vertical="center" wrapText="1"/>
    </xf>
    <xf numFmtId="0" fontId="2" fillId="0" borderId="5" xfId="1538" applyFont="1" applyBorder="1" applyAlignment="1">
      <alignment vertical="center"/>
    </xf>
    <xf numFmtId="1" fontId="1" fillId="0" borderId="1" xfId="1538" applyNumberFormat="1" applyFont="1" applyBorder="1" applyAlignment="1">
      <alignment horizontal="center" vertical="center" wrapText="1"/>
    </xf>
    <xf numFmtId="1" fontId="2" fillId="0" borderId="1" xfId="1538" applyNumberFormat="1" applyFont="1" applyBorder="1" applyAlignment="1">
      <alignment horizontal="center" vertical="center"/>
    </xf>
    <xf numFmtId="0" fontId="2" fillId="0" borderId="5" xfId="1538" applyFont="1" applyBorder="1" applyAlignment="1">
      <alignment horizontal="center" vertical="center"/>
    </xf>
    <xf numFmtId="1" fontId="2" fillId="0" borderId="2" xfId="1538" applyNumberFormat="1" applyFont="1" applyBorder="1" applyAlignment="1">
      <alignment horizontal="center" vertical="center" wrapText="1"/>
    </xf>
    <xf numFmtId="1" fontId="1" fillId="17" borderId="2" xfId="1538" applyNumberFormat="1" applyFont="1" applyFill="1" applyBorder="1" applyAlignment="1">
      <alignment vertical="center"/>
    </xf>
    <xf numFmtId="0" fontId="1" fillId="17" borderId="0" xfId="1538" applyFont="1" applyFill="1" applyBorder="1" applyAlignment="1">
      <alignment horizontal="center" vertical="center"/>
    </xf>
    <xf numFmtId="0" fontId="2" fillId="17" borderId="0" xfId="1538" applyFont="1" applyFill="1" applyBorder="1" applyAlignment="1">
      <alignment vertical="center"/>
    </xf>
    <xf numFmtId="164" fontId="1" fillId="0" borderId="1" xfId="1538" applyNumberFormat="1" applyFont="1" applyBorder="1" applyAlignment="1">
      <alignment horizontal="center" vertical="center" wrapText="1"/>
    </xf>
    <xf numFmtId="0" fontId="1" fillId="18" borderId="0" xfId="1538" applyFont="1" applyFill="1"/>
    <xf numFmtId="49" fontId="1" fillId="0" borderId="1" xfId="1538" applyNumberFormat="1" applyFont="1" applyBorder="1" applyAlignment="1" applyProtection="1">
      <alignment horizontal="center" vertical="center" wrapText="1"/>
    </xf>
    <xf numFmtId="1" fontId="2" fillId="17" borderId="5" xfId="1538" applyNumberFormat="1" applyFont="1" applyFill="1" applyBorder="1" applyAlignment="1">
      <alignment horizontal="center" vertical="center" wrapText="1"/>
    </xf>
    <xf numFmtId="1" fontId="1" fillId="17" borderId="6" xfId="1538" applyNumberFormat="1" applyFont="1" applyFill="1" applyBorder="1" applyAlignment="1">
      <alignment vertical="center"/>
    </xf>
    <xf numFmtId="1" fontId="1" fillId="17" borderId="7" xfId="1538" applyNumberFormat="1" applyFont="1" applyFill="1" applyBorder="1" applyAlignment="1">
      <alignment vertical="center"/>
    </xf>
    <xf numFmtId="1" fontId="1" fillId="17" borderId="7" xfId="1538" applyNumberFormat="1" applyFont="1" applyFill="1" applyBorder="1" applyAlignment="1">
      <alignment horizontal="center" vertical="center"/>
    </xf>
    <xf numFmtId="0" fontId="1" fillId="0" borderId="1" xfId="1538" applyFont="1" applyBorder="1" applyAlignment="1" applyProtection="1">
      <alignment horizontal="left" vertical="center" wrapText="1"/>
    </xf>
    <xf numFmtId="0" fontId="1" fillId="13" borderId="1" xfId="1538" applyFont="1" applyFill="1" applyBorder="1" applyAlignment="1">
      <alignment horizontal="center" vertical="center" wrapText="1"/>
    </xf>
    <xf numFmtId="1" fontId="1" fillId="13" borderId="2" xfId="1538" applyNumberFormat="1" applyFont="1" applyFill="1" applyBorder="1" applyAlignment="1">
      <alignment horizontal="center" vertical="center" wrapText="1"/>
    </xf>
    <xf numFmtId="0" fontId="1" fillId="19" borderId="1" xfId="1538" applyFont="1" applyFill="1" applyBorder="1" applyAlignment="1">
      <alignment horizontal="center" vertical="center" wrapText="1"/>
    </xf>
    <xf numFmtId="164" fontId="1" fillId="0" borderId="0" xfId="1" applyFont="1" applyBorder="1" applyAlignment="1" applyProtection="1">
      <alignment horizontal="center" vertical="center" wrapText="1"/>
    </xf>
    <xf numFmtId="164" fontId="2" fillId="10" borderId="1" xfId="1" applyFont="1" applyFill="1" applyBorder="1" applyAlignment="1" applyProtection="1">
      <alignment horizontal="center" vertical="center"/>
    </xf>
    <xf numFmtId="1" fontId="1" fillId="12" borderId="2" xfId="1538" applyNumberFormat="1" applyFont="1" applyFill="1" applyBorder="1" applyAlignment="1">
      <alignment horizontal="center" vertical="center" wrapText="1"/>
    </xf>
    <xf numFmtId="164" fontId="1" fillId="12" borderId="6" xfId="1" applyFont="1" applyFill="1" applyBorder="1" applyAlignment="1" applyProtection="1">
      <alignment horizontal="center" vertical="center" wrapText="1"/>
    </xf>
    <xf numFmtId="0" fontId="0" fillId="0" borderId="0" xfId="1538" applyFont="1"/>
    <xf numFmtId="164" fontId="1" fillId="0" borderId="1" xfId="1" applyFont="1" applyBorder="1" applyAlignment="1" applyProtection="1">
      <alignment horizontal="center" vertical="center" wrapText="1"/>
    </xf>
    <xf numFmtId="164" fontId="1" fillId="14" borderId="6" xfId="1" applyFont="1" applyFill="1" applyBorder="1" applyAlignment="1" applyProtection="1">
      <alignment horizontal="center" vertical="center" wrapText="1"/>
    </xf>
    <xf numFmtId="0" fontId="1" fillId="13" borderId="1" xfId="1538" applyFont="1" applyFill="1" applyBorder="1" applyAlignment="1">
      <alignment horizontal="center" vertical="center"/>
    </xf>
    <xf numFmtId="0" fontId="1" fillId="13" borderId="1" xfId="1538" applyFont="1" applyFill="1" applyBorder="1" applyAlignment="1" applyProtection="1">
      <alignment vertical="center" wrapText="1"/>
    </xf>
    <xf numFmtId="164" fontId="1" fillId="15" borderId="6" xfId="1" applyFont="1" applyFill="1" applyBorder="1" applyAlignment="1" applyProtection="1">
      <alignment horizontal="center" vertical="center" wrapText="1"/>
    </xf>
    <xf numFmtId="1" fontId="1" fillId="17" borderId="2" xfId="1538" applyNumberFormat="1" applyFont="1" applyFill="1" applyBorder="1" applyAlignment="1">
      <alignment vertical="center" wrapText="1"/>
    </xf>
    <xf numFmtId="164" fontId="1" fillId="17" borderId="11" xfId="1" applyFont="1" applyFill="1" applyBorder="1" applyAlignment="1" applyProtection="1">
      <alignment horizontal="center" vertical="center"/>
    </xf>
    <xf numFmtId="0" fontId="1" fillId="13" borderId="1" xfId="1538" applyFont="1" applyFill="1" applyBorder="1" applyAlignment="1" applyProtection="1">
      <alignment horizontal="left" vertical="center" wrapText="1"/>
    </xf>
    <xf numFmtId="0" fontId="1" fillId="0" borderId="3" xfId="1538" applyFont="1" applyBorder="1" applyAlignment="1" applyProtection="1">
      <alignment horizontal="center" vertical="center" wrapText="1"/>
    </xf>
    <xf numFmtId="0" fontId="2" fillId="17" borderId="11" xfId="1538" applyFont="1" applyFill="1" applyBorder="1" applyAlignment="1">
      <alignment vertical="center"/>
    </xf>
    <xf numFmtId="0" fontId="1" fillId="17" borderId="11" xfId="1538" applyFont="1" applyFill="1" applyBorder="1" applyAlignment="1">
      <alignment vertical="center"/>
    </xf>
    <xf numFmtId="0" fontId="2" fillId="15" borderId="10" xfId="1538" applyFont="1" applyFill="1" applyBorder="1" applyAlignment="1">
      <alignment horizontal="left" vertical="center" wrapText="1"/>
    </xf>
    <xf numFmtId="1" fontId="2" fillId="15" borderId="10" xfId="1538" applyNumberFormat="1" applyFont="1" applyFill="1" applyBorder="1" applyAlignment="1">
      <alignment horizontal="center" vertical="center" wrapText="1"/>
    </xf>
    <xf numFmtId="0" fontId="1" fillId="0" borderId="12" xfId="1538" applyFont="1" applyBorder="1" applyAlignment="1">
      <alignment horizontal="center" vertical="center" wrapText="1"/>
    </xf>
    <xf numFmtId="0" fontId="1" fillId="0" borderId="2" xfId="1538" applyFont="1" applyBorder="1" applyAlignment="1">
      <alignment vertical="center" wrapText="1"/>
    </xf>
    <xf numFmtId="0" fontId="1" fillId="13" borderId="0" xfId="1538" applyFont="1" applyFill="1" applyBorder="1" applyAlignment="1">
      <alignment horizontal="center" vertical="center" wrapText="1"/>
    </xf>
    <xf numFmtId="1" fontId="1" fillId="13" borderId="0" xfId="1538" applyNumberFormat="1" applyFont="1" applyFill="1" applyBorder="1" applyAlignment="1">
      <alignment horizontal="center" vertical="center" wrapText="1"/>
    </xf>
    <xf numFmtId="0" fontId="1" fillId="0" borderId="0" xfId="1538" applyFont="1" applyBorder="1" applyAlignment="1" applyProtection="1">
      <alignment horizontal="center" vertical="center" wrapText="1"/>
    </xf>
    <xf numFmtId="164" fontId="1" fillId="10" borderId="3" xfId="1" applyFont="1" applyFill="1" applyBorder="1" applyAlignment="1" applyProtection="1">
      <alignment horizontal="center" vertical="center" wrapText="1"/>
    </xf>
    <xf numFmtId="0" fontId="2" fillId="12" borderId="6" xfId="1538" applyFont="1" applyFill="1" applyBorder="1" applyAlignment="1">
      <alignment horizontal="left" vertical="center" wrapText="1"/>
    </xf>
    <xf numFmtId="0" fontId="1" fillId="13" borderId="2" xfId="1538" applyFont="1" applyFill="1" applyBorder="1" applyAlignment="1">
      <alignment vertical="center" wrapText="1"/>
    </xf>
    <xf numFmtId="1" fontId="2" fillId="15" borderId="2" xfId="1538" applyNumberFormat="1" applyFont="1" applyFill="1" applyBorder="1" applyAlignment="1">
      <alignment horizontal="center" vertical="center" wrapText="1"/>
    </xf>
    <xf numFmtId="1" fontId="1" fillId="15" borderId="1" xfId="1538" applyNumberFormat="1" applyFont="1" applyFill="1" applyBorder="1" applyAlignment="1">
      <alignment horizontal="center" vertical="center" wrapText="1"/>
    </xf>
    <xf numFmtId="1" fontId="1" fillId="15" borderId="7" xfId="1538" applyNumberFormat="1" applyFont="1" applyFill="1" applyBorder="1" applyAlignment="1">
      <alignment horizontal="center" vertical="center" wrapText="1"/>
    </xf>
    <xf numFmtId="0" fontId="3" fillId="0" borderId="0" xfId="1538" applyFont="1" applyAlignment="1">
      <alignment vertical="center"/>
    </xf>
    <xf numFmtId="0" fontId="1" fillId="0" borderId="9" xfId="1538" applyFont="1" applyBorder="1" applyAlignment="1">
      <alignment horizontal="center" vertical="center" wrapText="1"/>
    </xf>
    <xf numFmtId="1" fontId="1" fillId="13" borderId="12" xfId="1538" applyNumberFormat="1" applyFont="1" applyFill="1" applyBorder="1" applyAlignment="1">
      <alignment horizontal="center" vertical="center"/>
    </xf>
    <xf numFmtId="1" fontId="1" fillId="0" borderId="0" xfId="1538" applyNumberFormat="1" applyFont="1" applyBorder="1" applyAlignment="1">
      <alignment horizontal="center" vertical="center"/>
    </xf>
    <xf numFmtId="1" fontId="2" fillId="17" borderId="11" xfId="1538" applyNumberFormat="1" applyFont="1" applyFill="1" applyBorder="1" applyAlignment="1">
      <alignment vertical="center"/>
    </xf>
    <xf numFmtId="1" fontId="1" fillId="17" borderId="0" xfId="1538" applyNumberFormat="1" applyFont="1" applyFill="1" applyBorder="1" applyAlignment="1">
      <alignment horizontal="center" vertical="center"/>
    </xf>
    <xf numFmtId="1" fontId="1" fillId="17" borderId="9" xfId="1538" applyNumberFormat="1" applyFont="1" applyFill="1" applyBorder="1" applyAlignment="1">
      <alignment horizontal="center" vertical="center"/>
    </xf>
    <xf numFmtId="0" fontId="2" fillId="11" borderId="5" xfId="1538" applyFont="1" applyFill="1" applyBorder="1" applyAlignment="1">
      <alignment horizontal="center" vertical="center" wrapText="1"/>
    </xf>
    <xf numFmtId="49" fontId="1" fillId="0" borderId="10" xfId="1538" applyNumberFormat="1" applyFont="1" applyBorder="1" applyAlignment="1" applyProtection="1">
      <alignment horizontal="center" vertical="center" wrapText="1"/>
    </xf>
    <xf numFmtId="164" fontId="1" fillId="9" borderId="10" xfId="1538" applyNumberFormat="1" applyFont="1" applyFill="1" applyBorder="1" applyAlignment="1">
      <alignment horizontal="center" vertical="center" wrapText="1"/>
    </xf>
    <xf numFmtId="0" fontId="1" fillId="9" borderId="10" xfId="1538" applyFont="1" applyFill="1" applyBorder="1" applyAlignment="1">
      <alignment horizontal="center" vertical="center" wrapText="1"/>
    </xf>
    <xf numFmtId="164" fontId="1" fillId="10" borderId="10" xfId="1" applyFont="1" applyFill="1" applyBorder="1" applyAlignment="1" applyProtection="1">
      <alignment horizontal="center" vertical="center" wrapText="1"/>
    </xf>
    <xf numFmtId="0" fontId="1" fillId="10" borderId="10" xfId="1538" applyFont="1" applyFill="1" applyBorder="1" applyAlignment="1">
      <alignment horizontal="center" vertical="center" wrapText="1"/>
    </xf>
    <xf numFmtId="1" fontId="1" fillId="15" borderId="14" xfId="1538" applyNumberFormat="1" applyFont="1" applyFill="1" applyBorder="1" applyAlignment="1">
      <alignment horizontal="center" vertical="center" wrapText="1"/>
    </xf>
    <xf numFmtId="1" fontId="2" fillId="17" borderId="13" xfId="1538" applyNumberFormat="1" applyFont="1" applyFill="1" applyBorder="1" applyAlignment="1">
      <alignment vertical="center"/>
    </xf>
    <xf numFmtId="0" fontId="1" fillId="0" borderId="12" xfId="1538" applyFont="1" applyBorder="1" applyAlignment="1">
      <alignment horizontal="center" vertical="center"/>
    </xf>
    <xf numFmtId="1" fontId="1" fillId="20" borderId="0" xfId="1538" applyNumberFormat="1" applyFont="1" applyFill="1" applyBorder="1" applyAlignment="1">
      <alignment horizontal="center" vertical="center"/>
    </xf>
    <xf numFmtId="1" fontId="1" fillId="20" borderId="9" xfId="1538" applyNumberFormat="1" applyFont="1" applyFill="1" applyBorder="1" applyAlignment="1">
      <alignment horizontal="center" vertical="center"/>
    </xf>
    <xf numFmtId="1" fontId="1" fillId="16" borderId="1" xfId="1538" applyNumberFormat="1" applyFont="1" applyFill="1" applyBorder="1" applyAlignment="1">
      <alignment horizontal="center" vertical="center" wrapText="1"/>
    </xf>
    <xf numFmtId="164" fontId="1" fillId="16" borderId="3" xfId="1" applyFont="1" applyFill="1" applyBorder="1" applyAlignment="1" applyProtection="1">
      <alignment horizontal="center" vertical="center" wrapText="1"/>
    </xf>
    <xf numFmtId="0" fontId="1" fillId="16" borderId="1" xfId="1538" applyFont="1" applyFill="1" applyBorder="1" applyAlignment="1">
      <alignment horizontal="center" vertical="center" wrapText="1"/>
    </xf>
    <xf numFmtId="164" fontId="1" fillId="16" borderId="1" xfId="1" applyFont="1" applyFill="1" applyBorder="1" applyAlignment="1" applyProtection="1">
      <alignment horizontal="center" vertical="center" wrapText="1"/>
    </xf>
    <xf numFmtId="164" fontId="1" fillId="16" borderId="1" xfId="1538" applyNumberFormat="1" applyFont="1" applyFill="1" applyBorder="1" applyAlignment="1" applyProtection="1">
      <alignment horizontal="center" vertical="center" wrapText="1"/>
    </xf>
    <xf numFmtId="1" fontId="1" fillId="0" borderId="1" xfId="1538" applyNumberFormat="1" applyFont="1" applyFill="1" applyBorder="1" applyAlignment="1">
      <alignment horizontal="center" vertical="center"/>
    </xf>
    <xf numFmtId="0" fontId="11" fillId="15" borderId="5" xfId="1538" applyFont="1" applyFill="1" applyBorder="1" applyAlignment="1">
      <alignment horizontal="left" vertical="center" wrapText="1"/>
    </xf>
    <xf numFmtId="1" fontId="10" fillId="15" borderId="5" xfId="1538" applyNumberFormat="1" applyFont="1" applyFill="1" applyBorder="1" applyAlignment="1">
      <alignment horizontal="center" vertical="center" wrapText="1"/>
    </xf>
    <xf numFmtId="1" fontId="11" fillId="15" borderId="5" xfId="1538" applyNumberFormat="1" applyFont="1" applyFill="1" applyBorder="1" applyAlignment="1">
      <alignment horizontal="center" vertical="center" wrapText="1"/>
    </xf>
    <xf numFmtId="1" fontId="10" fillId="15" borderId="2" xfId="1538" applyNumberFormat="1" applyFont="1" applyFill="1" applyBorder="1" applyAlignment="1">
      <alignment horizontal="center" vertical="center" wrapText="1"/>
    </xf>
    <xf numFmtId="1" fontId="10" fillId="15" borderId="6" xfId="1538" applyNumberFormat="1" applyFont="1" applyFill="1" applyBorder="1" applyAlignment="1">
      <alignment horizontal="center" vertical="center" wrapText="1"/>
    </xf>
    <xf numFmtId="164" fontId="10" fillId="15" borderId="6" xfId="1" applyFont="1" applyFill="1" applyBorder="1" applyAlignment="1" applyProtection="1">
      <alignment horizontal="center" vertical="center" wrapText="1"/>
    </xf>
    <xf numFmtId="0" fontId="10" fillId="0" borderId="0" xfId="1538" applyFont="1"/>
    <xf numFmtId="0" fontId="11" fillId="16" borderId="1" xfId="1538" applyFont="1" applyFill="1" applyBorder="1" applyAlignment="1" applyProtection="1">
      <alignment horizontal="center" vertical="center" wrapText="1"/>
    </xf>
    <xf numFmtId="0" fontId="11" fillId="16" borderId="1" xfId="1538" applyFont="1" applyFill="1" applyBorder="1" applyAlignment="1" applyProtection="1">
      <alignment horizontal="left" vertical="center" wrapText="1"/>
    </xf>
    <xf numFmtId="0" fontId="10" fillId="16" borderId="1" xfId="1538" applyFont="1" applyFill="1" applyBorder="1" applyAlignment="1" applyProtection="1">
      <alignment horizontal="center" vertical="center" wrapText="1"/>
    </xf>
    <xf numFmtId="0" fontId="11" fillId="16" borderId="1" xfId="1538" applyFont="1" applyFill="1" applyBorder="1" applyAlignment="1">
      <alignment horizontal="center" vertical="center" wrapText="1"/>
    </xf>
    <xf numFmtId="1" fontId="11" fillId="16" borderId="1" xfId="1538" applyNumberFormat="1" applyFont="1" applyFill="1" applyBorder="1" applyAlignment="1">
      <alignment horizontal="center" vertical="center"/>
    </xf>
    <xf numFmtId="1" fontId="10" fillId="16" borderId="1" xfId="1538" applyNumberFormat="1" applyFont="1" applyFill="1" applyBorder="1" applyAlignment="1">
      <alignment horizontal="center" vertical="center" wrapText="1"/>
    </xf>
    <xf numFmtId="164" fontId="10" fillId="16" borderId="3" xfId="1" applyFont="1" applyFill="1" applyBorder="1" applyAlignment="1" applyProtection="1">
      <alignment horizontal="center" vertical="center" wrapText="1"/>
    </xf>
    <xf numFmtId="0" fontId="10" fillId="16" borderId="1" xfId="1538" applyFont="1" applyFill="1" applyBorder="1" applyAlignment="1">
      <alignment horizontal="center" vertical="center" wrapText="1"/>
    </xf>
    <xf numFmtId="164" fontId="10" fillId="16" borderId="1" xfId="1" applyFont="1" applyFill="1" applyBorder="1" applyAlignment="1" applyProtection="1">
      <alignment horizontal="center" vertical="center" wrapText="1"/>
    </xf>
    <xf numFmtId="164" fontId="10" fillId="16" borderId="1" xfId="1538" applyNumberFormat="1" applyFont="1" applyFill="1" applyBorder="1" applyAlignment="1" applyProtection="1">
      <alignment horizontal="center" vertical="center" wrapText="1"/>
    </xf>
    <xf numFmtId="1" fontId="10" fillId="13" borderId="1" xfId="1538" applyNumberFormat="1" applyFont="1" applyFill="1" applyBorder="1" applyAlignment="1">
      <alignment horizontal="center" vertical="center"/>
    </xf>
    <xf numFmtId="0" fontId="10" fillId="0" borderId="1" xfId="1538" applyFont="1" applyBorder="1" applyAlignment="1">
      <alignment horizontal="center" vertical="center" wrapText="1"/>
    </xf>
    <xf numFmtId="164" fontId="10" fillId="9" borderId="5" xfId="1538" applyNumberFormat="1" applyFont="1" applyFill="1" applyBorder="1" applyAlignment="1">
      <alignment horizontal="center" vertical="center" wrapText="1"/>
    </xf>
    <xf numFmtId="164" fontId="10" fillId="10" borderId="5" xfId="1538" applyNumberFormat="1" applyFont="1" applyFill="1" applyBorder="1" applyAlignment="1">
      <alignment horizontal="center" vertical="center" wrapText="1"/>
    </xf>
    <xf numFmtId="0" fontId="12" fillId="0" borderId="0" xfId="1538" applyFont="1"/>
    <xf numFmtId="0" fontId="12" fillId="0" borderId="0" xfId="0" applyFont="1"/>
    <xf numFmtId="1" fontId="13" fillId="14" borderId="5" xfId="1538" applyNumberFormat="1" applyFont="1" applyFill="1" applyBorder="1" applyAlignment="1">
      <alignment horizontal="center" vertical="center"/>
    </xf>
    <xf numFmtId="1" fontId="13" fillId="14" borderId="1" xfId="1538" applyNumberFormat="1" applyFont="1" applyFill="1" applyBorder="1" applyAlignment="1">
      <alignment horizontal="center" vertical="center"/>
    </xf>
    <xf numFmtId="1" fontId="2" fillId="14" borderId="0" xfId="1538" applyNumberFormat="1" applyFont="1" applyFill="1" applyBorder="1" applyAlignment="1">
      <alignment horizontal="center" vertical="center" wrapText="1"/>
    </xf>
    <xf numFmtId="1" fontId="2" fillId="14" borderId="12" xfId="1538" applyNumberFormat="1" applyFont="1" applyFill="1" applyBorder="1" applyAlignment="1">
      <alignment horizontal="center" vertical="center" wrapText="1"/>
    </xf>
    <xf numFmtId="1" fontId="2" fillId="14" borderId="6" xfId="1538" applyNumberFormat="1" applyFont="1" applyFill="1" applyBorder="1" applyAlignment="1">
      <alignment horizontal="center" vertical="center" wrapText="1"/>
    </xf>
    <xf numFmtId="0" fontId="2" fillId="0" borderId="0" xfId="1538" applyFont="1"/>
    <xf numFmtId="0" fontId="14" fillId="0" borderId="0" xfId="0" applyFont="1"/>
    <xf numFmtId="1" fontId="15" fillId="15" borderId="1" xfId="1538" applyNumberFormat="1" applyFont="1" applyFill="1" applyBorder="1" applyAlignment="1">
      <alignment horizontal="center" vertical="center" wrapText="1"/>
    </xf>
    <xf numFmtId="0" fontId="15" fillId="15" borderId="5" xfId="1538" applyFont="1" applyFill="1" applyBorder="1" applyAlignment="1">
      <alignment horizontal="left" vertical="center" wrapText="1"/>
    </xf>
    <xf numFmtId="1" fontId="15" fillId="15" borderId="5" xfId="1538" applyNumberFormat="1" applyFont="1" applyFill="1" applyBorder="1" applyAlignment="1">
      <alignment horizontal="center" vertical="center" wrapText="1"/>
    </xf>
    <xf numFmtId="1" fontId="15" fillId="15" borderId="2" xfId="1538" applyNumberFormat="1" applyFont="1" applyFill="1" applyBorder="1" applyAlignment="1">
      <alignment horizontal="center" vertical="center" wrapText="1"/>
    </xf>
    <xf numFmtId="1" fontId="15" fillId="15" borderId="6" xfId="1538" applyNumberFormat="1" applyFont="1" applyFill="1" applyBorder="1" applyAlignment="1">
      <alignment horizontal="center" vertical="center" wrapText="1"/>
    </xf>
    <xf numFmtId="164" fontId="15" fillId="15" borderId="6" xfId="1" applyFont="1" applyFill="1" applyBorder="1" applyAlignment="1" applyProtection="1">
      <alignment horizontal="center" vertical="center" wrapText="1"/>
    </xf>
    <xf numFmtId="0" fontId="15" fillId="0" borderId="0" xfId="1538" applyFont="1"/>
    <xf numFmtId="0" fontId="2" fillId="16" borderId="1" xfId="1538" applyFont="1" applyFill="1" applyBorder="1" applyAlignment="1" applyProtection="1">
      <alignment horizontal="left" vertical="center" wrapText="1" indent="2"/>
    </xf>
    <xf numFmtId="0" fontId="3" fillId="0" borderId="0" xfId="1538" applyFont="1" applyAlignment="1">
      <alignment horizontal="left" indent="2"/>
    </xf>
    <xf numFmtId="1" fontId="2" fillId="15" borderId="12" xfId="1538" applyNumberFormat="1" applyFont="1" applyFill="1" applyBorder="1" applyAlignment="1">
      <alignment horizontal="center" vertical="center" wrapText="1"/>
    </xf>
    <xf numFmtId="164" fontId="2" fillId="15" borderId="12" xfId="1" applyFont="1" applyFill="1" applyBorder="1" applyAlignment="1" applyProtection="1">
      <alignment horizontal="center" vertical="center" wrapText="1"/>
    </xf>
    <xf numFmtId="0" fontId="13" fillId="16" borderId="1" xfId="1538" applyFont="1" applyFill="1" applyBorder="1" applyAlignment="1" applyProtection="1">
      <alignment horizontal="center" vertical="center" wrapText="1"/>
    </xf>
    <xf numFmtId="1" fontId="5" fillId="21" borderId="1" xfId="1538" applyNumberFormat="1" applyFont="1" applyFill="1" applyBorder="1" applyAlignment="1">
      <alignment horizontal="center" vertical="center"/>
    </xf>
    <xf numFmtId="0" fontId="5" fillId="21" borderId="4" xfId="1538" applyFont="1" applyFill="1" applyBorder="1" applyAlignment="1">
      <alignment vertical="center" wrapText="1"/>
    </xf>
    <xf numFmtId="0" fontId="5" fillId="22" borderId="4" xfId="1538" applyFont="1" applyFill="1" applyBorder="1" applyAlignment="1">
      <alignment horizontal="center" vertical="center" wrapText="1"/>
    </xf>
    <xf numFmtId="0" fontId="5" fillId="22" borderId="4" xfId="1538" applyFont="1" applyFill="1" applyBorder="1" applyAlignment="1" applyProtection="1">
      <alignment vertical="center" wrapText="1"/>
    </xf>
    <xf numFmtId="0" fontId="5" fillId="22" borderId="1" xfId="1538" applyFont="1" applyFill="1" applyBorder="1" applyAlignment="1">
      <alignment horizontal="center" vertical="center" wrapText="1"/>
    </xf>
    <xf numFmtId="1" fontId="5" fillId="22" borderId="4" xfId="1538" applyNumberFormat="1" applyFont="1" applyFill="1" applyBorder="1" applyAlignment="1">
      <alignment horizontal="center" vertical="center"/>
    </xf>
    <xf numFmtId="0" fontId="5" fillId="22" borderId="4" xfId="1538" applyFont="1" applyFill="1" applyBorder="1" applyAlignment="1" applyProtection="1">
      <alignment horizontal="center" vertical="center" wrapText="1"/>
    </xf>
    <xf numFmtId="0" fontId="5" fillId="21" borderId="4" xfId="1538" applyFont="1" applyFill="1" applyBorder="1" applyAlignment="1" applyProtection="1">
      <alignment horizontal="center" vertical="center" wrapText="1"/>
    </xf>
    <xf numFmtId="164" fontId="5" fillId="23" borderId="5" xfId="1538" applyNumberFormat="1" applyFont="1" applyFill="1" applyBorder="1" applyAlignment="1">
      <alignment horizontal="center" vertical="center" wrapText="1"/>
    </xf>
    <xf numFmtId="0" fontId="5" fillId="23" borderId="4" xfId="1538" applyFont="1" applyFill="1" applyBorder="1" applyAlignment="1">
      <alignment horizontal="center" vertical="center" wrapText="1"/>
    </xf>
    <xf numFmtId="164" fontId="5" fillId="24" borderId="1" xfId="1" applyFont="1" applyFill="1" applyBorder="1" applyAlignment="1" applyProtection="1">
      <alignment horizontal="center" vertical="center" wrapText="1"/>
    </xf>
    <xf numFmtId="0" fontId="5" fillId="24" borderId="4" xfId="1538" applyFont="1" applyFill="1" applyBorder="1" applyAlignment="1">
      <alignment horizontal="center" vertical="center" wrapText="1"/>
    </xf>
    <xf numFmtId="164" fontId="5" fillId="24" borderId="5" xfId="1538" applyNumberFormat="1" applyFont="1" applyFill="1" applyBorder="1" applyAlignment="1">
      <alignment horizontal="center" vertical="center" wrapText="1"/>
    </xf>
    <xf numFmtId="0" fontId="4" fillId="25" borderId="4" xfId="1538" applyFont="1" applyFill="1" applyBorder="1" applyAlignment="1" applyProtection="1">
      <alignment horizontal="center" vertical="center" wrapText="1"/>
    </xf>
    <xf numFmtId="0" fontId="4" fillId="27" borderId="1" xfId="1538" applyFont="1" applyFill="1" applyBorder="1" applyAlignment="1">
      <alignment horizontal="center" vertical="center" wrapText="1"/>
    </xf>
    <xf numFmtId="0" fontId="4" fillId="28" borderId="1" xfId="1538" applyFont="1" applyFill="1" applyBorder="1" applyAlignment="1">
      <alignment horizontal="center" vertical="center" wrapText="1"/>
    </xf>
    <xf numFmtId="0" fontId="4" fillId="26" borderId="4" xfId="1538" applyFont="1" applyFill="1" applyBorder="1" applyAlignment="1" applyProtection="1">
      <alignment horizontal="center" vertical="center" wrapText="1"/>
    </xf>
    <xf numFmtId="164" fontId="4" fillId="27" borderId="1" xfId="1538" applyNumberFormat="1" applyFont="1" applyFill="1" applyBorder="1" applyAlignment="1">
      <alignment horizontal="center" vertical="center" wrapText="1"/>
    </xf>
    <xf numFmtId="164" fontId="4" fillId="28" borderId="1" xfId="1" applyFont="1" applyFill="1" applyBorder="1" applyAlignment="1" applyProtection="1">
      <alignment horizontal="center" vertical="center" wrapText="1"/>
    </xf>
    <xf numFmtId="164" fontId="4" fillId="28" borderId="1" xfId="1538" applyNumberFormat="1" applyFont="1" applyFill="1" applyBorder="1" applyAlignment="1">
      <alignment horizontal="center" vertical="center" wrapText="1"/>
    </xf>
    <xf numFmtId="1" fontId="4" fillId="26" borderId="1" xfId="1538" applyNumberFormat="1" applyFont="1" applyFill="1" applyBorder="1" applyAlignment="1">
      <alignment horizontal="center" vertical="center"/>
    </xf>
    <xf numFmtId="0" fontId="4" fillId="26" borderId="4" xfId="1538" applyFont="1" applyFill="1" applyBorder="1" applyAlignment="1">
      <alignment vertical="center" wrapText="1"/>
    </xf>
    <xf numFmtId="0" fontId="4" fillId="25" borderId="4" xfId="1538" applyFont="1" applyFill="1" applyBorder="1" applyAlignment="1">
      <alignment horizontal="center" vertical="center" wrapText="1"/>
    </xf>
    <xf numFmtId="0" fontId="4" fillId="25" borderId="4" xfId="1538" applyFont="1" applyFill="1" applyBorder="1" applyAlignment="1" applyProtection="1">
      <alignment vertical="center" wrapText="1"/>
    </xf>
    <xf numFmtId="0" fontId="4" fillId="25" borderId="1" xfId="1538" applyFont="1" applyFill="1" applyBorder="1" applyAlignment="1">
      <alignment horizontal="center" vertical="center" wrapText="1"/>
    </xf>
    <xf numFmtId="1" fontId="4" fillId="25" borderId="4" xfId="1538" applyNumberFormat="1" applyFont="1" applyFill="1" applyBorder="1" applyAlignment="1">
      <alignment horizontal="center" vertical="center"/>
    </xf>
    <xf numFmtId="1" fontId="2" fillId="29" borderId="1" xfId="1538" applyNumberFormat="1" applyFont="1" applyFill="1" applyBorder="1" applyAlignment="1">
      <alignment horizontal="center" vertical="center" wrapText="1"/>
    </xf>
    <xf numFmtId="1" fontId="1" fillId="26" borderId="1" xfId="1538" applyNumberFormat="1" applyFont="1" applyFill="1" applyBorder="1" applyAlignment="1">
      <alignment horizontal="center" vertical="center"/>
    </xf>
    <xf numFmtId="0" fontId="1" fillId="26" borderId="4" xfId="1538" applyFont="1" applyFill="1" applyBorder="1" applyAlignment="1">
      <alignment vertical="center" wrapText="1"/>
    </xf>
    <xf numFmtId="0" fontId="16" fillId="25" borderId="4" xfId="0" applyNumberFormat="1" applyFont="1" applyFill="1" applyBorder="1" applyAlignment="1">
      <alignment horizontal="center" vertical="center" wrapText="1"/>
    </xf>
    <xf numFmtId="0" fontId="5" fillId="27" borderId="4" xfId="1538" applyFont="1" applyFill="1" applyBorder="1" applyAlignment="1">
      <alignment horizontal="center" vertical="center" wrapText="1"/>
    </xf>
    <xf numFmtId="0" fontId="4" fillId="28" borderId="4" xfId="1538" applyFont="1" applyFill="1" applyBorder="1" applyAlignment="1">
      <alignment horizontal="center" vertical="center" wrapText="1"/>
    </xf>
    <xf numFmtId="0" fontId="18" fillId="25" borderId="1" xfId="3373" applyFont="1" applyFill="1" applyBorder="1" applyAlignment="1" applyProtection="1">
      <alignment horizontal="left" vertical="center" wrapText="1"/>
    </xf>
    <xf numFmtId="0" fontId="18" fillId="0" borderId="1" xfId="0" applyNumberFormat="1" applyFont="1" applyFill="1" applyBorder="1" applyAlignment="1">
      <alignment horizontal="center" vertical="center" wrapText="1"/>
    </xf>
    <xf numFmtId="9" fontId="18" fillId="32" borderId="5" xfId="0" applyNumberFormat="1" applyFont="1" applyFill="1" applyBorder="1" applyAlignment="1">
      <alignment horizontal="center" vertical="center" wrapText="1"/>
    </xf>
    <xf numFmtId="0" fontId="20" fillId="0" borderId="0" xfId="0" applyFont="1"/>
    <xf numFmtId="0" fontId="18" fillId="0" borderId="1" xfId="3373" applyNumberFormat="1" applyFont="1" applyFill="1" applyBorder="1" applyAlignment="1" applyProtection="1">
      <alignment horizontal="center" vertical="center" wrapText="1"/>
    </xf>
    <xf numFmtId="0" fontId="18" fillId="0" borderId="1" xfId="3373" applyFont="1" applyFill="1" applyBorder="1" applyAlignment="1" applyProtection="1">
      <alignment horizontal="center" vertical="center" wrapText="1"/>
    </xf>
    <xf numFmtId="0" fontId="16" fillId="25" borderId="1" xfId="0" applyFont="1" applyFill="1" applyBorder="1" applyAlignment="1">
      <alignment horizontal="center" vertical="center" wrapText="1"/>
    </xf>
    <xf numFmtId="0" fontId="5" fillId="27" borderId="1" xfId="1538" applyFont="1" applyFill="1" applyBorder="1" applyAlignment="1">
      <alignment horizontal="center" vertical="center" wrapText="1"/>
    </xf>
    <xf numFmtId="1" fontId="10" fillId="26" borderId="1" xfId="1538" applyNumberFormat="1" applyFont="1" applyFill="1" applyBorder="1" applyAlignment="1">
      <alignment horizontal="center" vertical="center"/>
    </xf>
    <xf numFmtId="0" fontId="2" fillId="33" borderId="1" xfId="1538" applyFont="1" applyFill="1" applyBorder="1" applyAlignment="1" applyProtection="1">
      <alignment horizontal="center" vertical="center" wrapText="1"/>
    </xf>
    <xf numFmtId="1" fontId="4" fillId="13" borderId="1" xfId="1538" applyNumberFormat="1" applyFont="1" applyFill="1" applyBorder="1" applyAlignment="1">
      <alignment horizontal="center" vertical="center"/>
    </xf>
    <xf numFmtId="0" fontId="4" fillId="0" borderId="4" xfId="1538" applyFont="1" applyBorder="1" applyAlignment="1" applyProtection="1">
      <alignment horizontal="center" vertical="center" wrapText="1"/>
    </xf>
    <xf numFmtId="164" fontId="4" fillId="9" borderId="5" xfId="1538" applyNumberFormat="1" applyFont="1" applyFill="1" applyBorder="1" applyAlignment="1">
      <alignment horizontal="center" vertical="center" wrapText="1"/>
    </xf>
    <xf numFmtId="0" fontId="4" fillId="9" borderId="4" xfId="1538" applyFont="1" applyFill="1" applyBorder="1" applyAlignment="1">
      <alignment horizontal="center" vertical="center" wrapText="1"/>
    </xf>
    <xf numFmtId="164" fontId="4" fillId="10" borderId="5" xfId="1538" applyNumberFormat="1" applyFont="1" applyFill="1" applyBorder="1" applyAlignment="1">
      <alignment horizontal="center" vertical="center" wrapText="1"/>
    </xf>
    <xf numFmtId="0" fontId="4" fillId="10" borderId="4" xfId="1538" applyFont="1" applyFill="1" applyBorder="1" applyAlignment="1">
      <alignment horizontal="center" vertical="center" wrapText="1"/>
    </xf>
    <xf numFmtId="0" fontId="4" fillId="27" borderId="4" xfId="1538" applyFont="1" applyFill="1" applyBorder="1" applyAlignment="1">
      <alignment horizontal="center" vertical="center" wrapText="1"/>
    </xf>
    <xf numFmtId="1" fontId="5" fillId="34" borderId="1" xfId="1538" applyNumberFormat="1" applyFont="1" applyFill="1" applyBorder="1" applyAlignment="1">
      <alignment horizontal="center" vertical="center"/>
    </xf>
    <xf numFmtId="0" fontId="5" fillId="34" borderId="4" xfId="1538" applyFont="1" applyFill="1" applyBorder="1" applyAlignment="1">
      <alignment vertical="center" wrapText="1"/>
    </xf>
    <xf numFmtId="0" fontId="5" fillId="35" borderId="4" xfId="1538" applyFont="1" applyFill="1" applyBorder="1" applyAlignment="1">
      <alignment horizontal="center" vertical="center" wrapText="1"/>
    </xf>
    <xf numFmtId="0" fontId="5" fillId="35" borderId="4" xfId="1538" applyFont="1" applyFill="1" applyBorder="1" applyAlignment="1" applyProtection="1">
      <alignment vertical="center" wrapText="1"/>
    </xf>
    <xf numFmtId="0" fontId="5" fillId="35" borderId="1" xfId="1538" applyFont="1" applyFill="1" applyBorder="1" applyAlignment="1">
      <alignment horizontal="center" vertical="center" wrapText="1"/>
    </xf>
    <xf numFmtId="1" fontId="5" fillId="35" borderId="4" xfId="1538" applyNumberFormat="1" applyFont="1" applyFill="1" applyBorder="1" applyAlignment="1">
      <alignment horizontal="center" vertical="center"/>
    </xf>
    <xf numFmtId="0" fontId="5" fillId="35" borderId="4" xfId="1538" applyFont="1" applyFill="1" applyBorder="1" applyAlignment="1" applyProtection="1">
      <alignment horizontal="center" vertical="center" wrapText="1"/>
    </xf>
    <xf numFmtId="0" fontId="5" fillId="34" borderId="4" xfId="1538" applyFont="1" applyFill="1" applyBorder="1" applyAlignment="1" applyProtection="1">
      <alignment horizontal="center" vertical="center" wrapText="1"/>
    </xf>
    <xf numFmtId="164" fontId="5" fillId="36" borderId="5" xfId="1538" applyNumberFormat="1" applyFont="1" applyFill="1" applyBorder="1" applyAlignment="1">
      <alignment horizontal="center" vertical="center" wrapText="1"/>
    </xf>
    <xf numFmtId="0" fontId="5" fillId="36" borderId="4" xfId="1538" applyFont="1" applyFill="1" applyBorder="1" applyAlignment="1">
      <alignment horizontal="center" vertical="center" wrapText="1"/>
    </xf>
    <xf numFmtId="164" fontId="5" fillId="37" borderId="5" xfId="1538" applyNumberFormat="1" applyFont="1" applyFill="1" applyBorder="1" applyAlignment="1">
      <alignment horizontal="center" vertical="center" wrapText="1"/>
    </xf>
    <xf numFmtId="0" fontId="5" fillId="37" borderId="4" xfId="1538" applyFont="1" applyFill="1" applyBorder="1" applyAlignment="1">
      <alignment horizontal="center" vertical="center" wrapText="1"/>
    </xf>
    <xf numFmtId="164" fontId="4" fillId="10" borderId="1" xfId="1538" applyNumberFormat="1" applyFont="1" applyFill="1" applyBorder="1" applyAlignment="1">
      <alignment horizontal="center" vertical="center" wrapText="1"/>
    </xf>
    <xf numFmtId="0" fontId="4" fillId="0" borderId="0" xfId="1538" applyFont="1"/>
    <xf numFmtId="0" fontId="22" fillId="0" borderId="0" xfId="0" applyFont="1"/>
    <xf numFmtId="1" fontId="21" fillId="33" borderId="1" xfId="1538" applyNumberFormat="1" applyFont="1" applyFill="1" applyBorder="1" applyAlignment="1">
      <alignment horizontal="center" vertical="center"/>
    </xf>
    <xf numFmtId="0" fontId="4" fillId="25" borderId="2" xfId="1538" applyFont="1" applyFill="1" applyBorder="1" applyAlignment="1">
      <alignment horizontal="center" vertical="center"/>
    </xf>
    <xf numFmtId="0" fontId="4" fillId="9" borderId="1" xfId="1538" applyFont="1" applyFill="1" applyBorder="1" applyAlignment="1">
      <alignment horizontal="center" vertical="center" wrapText="1"/>
    </xf>
    <xf numFmtId="164" fontId="4" fillId="10" borderId="1" xfId="1" applyFont="1" applyFill="1" applyBorder="1" applyAlignment="1" applyProtection="1">
      <alignment horizontal="center" vertical="center" wrapText="1"/>
    </xf>
    <xf numFmtId="0" fontId="4" fillId="10" borderId="1" xfId="1538" applyFont="1" applyFill="1" applyBorder="1" applyAlignment="1">
      <alignment horizontal="center" vertical="center" wrapText="1"/>
    </xf>
    <xf numFmtId="0" fontId="4" fillId="25" borderId="1" xfId="1538" applyFont="1" applyFill="1" applyBorder="1" applyAlignment="1">
      <alignment horizontal="center" vertical="center"/>
    </xf>
    <xf numFmtId="0" fontId="6" fillId="38" borderId="1" xfId="1538" applyFont="1" applyFill="1" applyBorder="1" applyAlignment="1" applyProtection="1">
      <alignment horizontal="left" vertical="center" wrapText="1" indent="2"/>
    </xf>
    <xf numFmtId="0" fontId="5" fillId="38" borderId="1" xfId="1538" applyFont="1" applyFill="1" applyBorder="1" applyAlignment="1" applyProtection="1">
      <alignment horizontal="center" vertical="center" wrapText="1"/>
    </xf>
    <xf numFmtId="0" fontId="6" fillId="38" borderId="1" xfId="1538" applyFont="1" applyFill="1" applyBorder="1" applyAlignment="1">
      <alignment horizontal="center" vertical="center" wrapText="1"/>
    </xf>
    <xf numFmtId="1" fontId="6" fillId="38" borderId="1" xfId="1538" applyNumberFormat="1" applyFont="1" applyFill="1" applyBorder="1" applyAlignment="1">
      <alignment horizontal="center" vertical="center"/>
    </xf>
    <xf numFmtId="1" fontId="5" fillId="38" borderId="1" xfId="1538" applyNumberFormat="1" applyFont="1" applyFill="1" applyBorder="1" applyAlignment="1">
      <alignment horizontal="center" vertical="center" wrapText="1"/>
    </xf>
    <xf numFmtId="164" fontId="5" fillId="38" borderId="3" xfId="1" applyFont="1" applyFill="1" applyBorder="1" applyAlignment="1" applyProtection="1">
      <alignment horizontal="center" vertical="center" wrapText="1"/>
    </xf>
    <xf numFmtId="0" fontId="5" fillId="38" borderId="1" xfId="1538" applyFont="1" applyFill="1" applyBorder="1" applyAlignment="1">
      <alignment horizontal="center" vertical="center" wrapText="1"/>
    </xf>
    <xf numFmtId="164" fontId="5" fillId="38" borderId="1" xfId="1" applyFont="1" applyFill="1" applyBorder="1" applyAlignment="1" applyProtection="1">
      <alignment horizontal="center" vertical="center" wrapText="1"/>
    </xf>
    <xf numFmtId="164" fontId="5" fillId="38" borderId="1" xfId="1538" applyNumberFormat="1" applyFont="1" applyFill="1" applyBorder="1" applyAlignment="1" applyProtection="1">
      <alignment horizontal="center" vertical="center" wrapText="1"/>
    </xf>
    <xf numFmtId="0" fontId="5" fillId="35" borderId="1" xfId="1538" applyFont="1" applyFill="1" applyBorder="1" applyAlignment="1">
      <alignment horizontal="center" vertical="center"/>
    </xf>
    <xf numFmtId="0" fontId="5" fillId="36" borderId="1" xfId="1538" applyFont="1" applyFill="1" applyBorder="1" applyAlignment="1">
      <alignment horizontal="center" vertical="center" wrapText="1"/>
    </xf>
    <xf numFmtId="164" fontId="5" fillId="37" borderId="1" xfId="1" applyFont="1" applyFill="1" applyBorder="1" applyAlignment="1" applyProtection="1">
      <alignment horizontal="center" vertical="center" wrapText="1"/>
    </xf>
    <xf numFmtId="0" fontId="5" fillId="37" borderId="1" xfId="1538" applyFont="1" applyFill="1" applyBorder="1" applyAlignment="1">
      <alignment horizontal="center" vertical="center" wrapText="1"/>
    </xf>
    <xf numFmtId="164" fontId="5" fillId="37" borderId="1" xfId="1538" applyNumberFormat="1" applyFont="1" applyFill="1" applyBorder="1" applyAlignment="1">
      <alignment horizontal="center" vertical="center" wrapText="1"/>
    </xf>
    <xf numFmtId="0" fontId="21" fillId="33" borderId="1" xfId="1538" applyFont="1" applyFill="1" applyBorder="1" applyAlignment="1" applyProtection="1">
      <alignment horizontal="left" vertical="center" wrapText="1"/>
    </xf>
    <xf numFmtId="1" fontId="4" fillId="13" borderId="1" xfId="1538" applyNumberFormat="1" applyFont="1" applyFill="1" applyBorder="1" applyAlignment="1">
      <alignment horizontal="center" vertical="center" wrapText="1"/>
    </xf>
    <xf numFmtId="0" fontId="1" fillId="0" borderId="4" xfId="1538" applyFont="1" applyFill="1" applyBorder="1" applyAlignment="1" applyProtection="1">
      <alignment vertical="center" wrapText="1"/>
    </xf>
    <xf numFmtId="0" fontId="3" fillId="0" borderId="1" xfId="1538" applyFont="1" applyFill="1" applyBorder="1" applyAlignment="1">
      <alignment horizontal="center" vertical="center"/>
    </xf>
    <xf numFmtId="0" fontId="21" fillId="33" borderId="1" xfId="1538" applyFont="1" applyFill="1" applyBorder="1" applyAlignment="1" applyProtection="1">
      <alignment horizontal="center" vertical="center" wrapText="1"/>
    </xf>
    <xf numFmtId="0" fontId="3" fillId="25" borderId="2" xfId="1538" applyFont="1" applyFill="1" applyBorder="1" applyAlignment="1">
      <alignment horizontal="center" vertical="center"/>
    </xf>
    <xf numFmtId="0" fontId="1" fillId="0" borderId="4" xfId="1538" applyFont="1" applyFill="1" applyBorder="1" applyAlignment="1" applyProtection="1">
      <alignment horizontal="center" vertical="center" wrapText="1"/>
    </xf>
    <xf numFmtId="1" fontId="4" fillId="26" borderId="1" xfId="1538" applyNumberFormat="1" applyFont="1" applyFill="1" applyBorder="1" applyAlignment="1">
      <alignment horizontal="center" vertical="center" wrapText="1"/>
    </xf>
    <xf numFmtId="0" fontId="4" fillId="33" borderId="1" xfId="1538" applyFont="1" applyFill="1" applyBorder="1" applyAlignment="1" applyProtection="1">
      <alignment horizontal="center" vertical="center" wrapText="1"/>
    </xf>
    <xf numFmtId="1" fontId="1" fillId="0" borderId="1" xfId="1538" applyNumberFormat="1" applyFont="1" applyFill="1" applyBorder="1" applyAlignment="1">
      <alignment horizontal="center" vertical="center" wrapText="1"/>
    </xf>
    <xf numFmtId="1" fontId="2" fillId="40" borderId="5" xfId="1538" applyNumberFormat="1" applyFont="1" applyFill="1" applyBorder="1" applyAlignment="1">
      <alignment horizontal="center" vertical="center" wrapText="1"/>
    </xf>
    <xf numFmtId="0" fontId="1" fillId="27" borderId="1" xfId="1538" applyFont="1" applyFill="1" applyBorder="1" applyAlignment="1">
      <alignment horizontal="center" vertical="center" wrapText="1"/>
    </xf>
    <xf numFmtId="0" fontId="1" fillId="28" borderId="1" xfId="1538" applyFont="1" applyFill="1" applyBorder="1" applyAlignment="1">
      <alignment horizontal="center" vertical="center" wrapText="1"/>
    </xf>
    <xf numFmtId="0" fontId="3" fillId="25" borderId="1" xfId="1538" applyFont="1" applyFill="1" applyBorder="1" applyAlignment="1">
      <alignment horizontal="center" vertical="center"/>
    </xf>
    <xf numFmtId="164" fontId="1" fillId="28" borderId="1" xfId="1538" applyNumberFormat="1" applyFont="1" applyFill="1" applyBorder="1" applyAlignment="1">
      <alignment horizontal="center" vertical="center" wrapText="1"/>
    </xf>
    <xf numFmtId="1" fontId="18" fillId="0" borderId="1" xfId="1538" applyNumberFormat="1" applyFont="1" applyFill="1" applyBorder="1" applyAlignment="1">
      <alignment horizontal="center" vertical="center"/>
    </xf>
    <xf numFmtId="0" fontId="18" fillId="0" borderId="1" xfId="1538" applyFont="1" applyFill="1" applyBorder="1" applyAlignment="1">
      <alignment vertical="center" wrapText="1"/>
    </xf>
    <xf numFmtId="0" fontId="1" fillId="0" borderId="1" xfId="1538" applyFont="1" applyFill="1" applyBorder="1" applyAlignment="1">
      <alignment vertical="center" wrapText="1"/>
    </xf>
    <xf numFmtId="1" fontId="17" fillId="0" borderId="0" xfId="0" applyNumberFormat="1" applyFont="1" applyFill="1" applyBorder="1" applyAlignment="1">
      <alignment horizontal="center" vertical="center" wrapText="1"/>
    </xf>
    <xf numFmtId="1" fontId="1" fillId="13" borderId="5" xfId="1538" applyNumberFormat="1" applyFont="1" applyFill="1" applyBorder="1" applyAlignment="1">
      <alignment horizontal="center" vertical="center" wrapText="1"/>
    </xf>
    <xf numFmtId="0" fontId="18" fillId="0" borderId="0" xfId="3373" applyFont="1" applyFill="1" applyBorder="1" applyAlignment="1" applyProtection="1">
      <alignment horizontal="center" vertical="center" wrapText="1"/>
    </xf>
    <xf numFmtId="0" fontId="1" fillId="13" borderId="2" xfId="1538" applyFont="1" applyFill="1" applyBorder="1" applyAlignment="1">
      <alignment horizontal="center" vertical="center"/>
    </xf>
    <xf numFmtId="0" fontId="5" fillId="24" borderId="10" xfId="1538" applyFont="1" applyFill="1" applyBorder="1" applyAlignment="1">
      <alignment horizontal="center" vertical="center" wrapText="1"/>
    </xf>
    <xf numFmtId="0" fontId="5" fillId="37" borderId="10" xfId="1538" applyFont="1" applyFill="1" applyBorder="1" applyAlignment="1">
      <alignment horizontal="center" vertical="center" wrapText="1"/>
    </xf>
    <xf numFmtId="0" fontId="1" fillId="0" borderId="12" xfId="1538" applyFont="1" applyBorder="1" applyAlignment="1" applyProtection="1">
      <alignment horizontal="center" vertical="center" wrapText="1"/>
    </xf>
    <xf numFmtId="0" fontId="1" fillId="0" borderId="11" xfId="1538" applyFont="1" applyBorder="1" applyAlignment="1" applyProtection="1">
      <alignment horizontal="center" vertical="center" wrapText="1"/>
    </xf>
    <xf numFmtId="0" fontId="1" fillId="13" borderId="12" xfId="1538" applyFont="1" applyFill="1" applyBorder="1" applyAlignment="1" applyProtection="1">
      <alignment horizontal="center" vertical="center" wrapText="1"/>
    </xf>
    <xf numFmtId="0" fontId="2" fillId="0" borderId="6" xfId="1538" applyFont="1" applyBorder="1" applyAlignment="1">
      <alignment horizontal="center" vertical="center"/>
    </xf>
    <xf numFmtId="1" fontId="23" fillId="25" borderId="18" xfId="0" applyNumberFormat="1" applyFont="1" applyFill="1" applyBorder="1" applyAlignment="1">
      <alignment horizontal="center" vertical="center" wrapText="1"/>
    </xf>
    <xf numFmtId="0" fontId="1" fillId="13" borderId="22" xfId="1538" applyFont="1" applyFill="1" applyBorder="1" applyAlignment="1" applyProtection="1">
      <alignment horizontal="center" vertical="center" wrapText="1"/>
    </xf>
    <xf numFmtId="0" fontId="5" fillId="21" borderId="22" xfId="1538" applyFont="1" applyFill="1" applyBorder="1" applyAlignment="1" applyProtection="1">
      <alignment horizontal="center" vertical="center" wrapText="1"/>
    </xf>
    <xf numFmtId="0" fontId="4" fillId="26" borderId="22" xfId="1538" applyFont="1" applyFill="1" applyBorder="1" applyAlignment="1" applyProtection="1">
      <alignment horizontal="center" vertical="center" wrapText="1"/>
    </xf>
    <xf numFmtId="0" fontId="1" fillId="0" borderId="22" xfId="1538" applyFont="1" applyBorder="1" applyAlignment="1" applyProtection="1">
      <alignment horizontal="center" vertical="center" wrapText="1"/>
    </xf>
    <xf numFmtId="1" fontId="4" fillId="16" borderId="2" xfId="1538" applyNumberFormat="1" applyFont="1" applyFill="1" applyBorder="1" applyAlignment="1">
      <alignment horizontal="center" vertical="center" wrapText="1"/>
    </xf>
    <xf numFmtId="0" fontId="5" fillId="34" borderId="22" xfId="1538" applyFont="1" applyFill="1" applyBorder="1" applyAlignment="1" applyProtection="1">
      <alignment horizontal="center" vertical="center" wrapText="1"/>
    </xf>
    <xf numFmtId="1" fontId="1" fillId="16" borderId="2" xfId="1538" applyNumberFormat="1" applyFont="1" applyFill="1" applyBorder="1" applyAlignment="1">
      <alignment horizontal="center" vertical="center" wrapText="1"/>
    </xf>
    <xf numFmtId="0" fontId="1" fillId="13" borderId="2" xfId="1538" applyFont="1" applyFill="1" applyBorder="1" applyAlignment="1" applyProtection="1">
      <alignment horizontal="center" vertical="center" wrapText="1"/>
    </xf>
    <xf numFmtId="0" fontId="2" fillId="16" borderId="2" xfId="1538" applyFont="1" applyFill="1" applyBorder="1" applyAlignment="1" applyProtection="1">
      <alignment horizontal="center" vertical="center" wrapText="1"/>
    </xf>
    <xf numFmtId="1" fontId="5" fillId="38" borderId="2" xfId="1538" applyNumberFormat="1" applyFont="1" applyFill="1" applyBorder="1" applyAlignment="1">
      <alignment horizontal="center" vertical="center" wrapText="1"/>
    </xf>
    <xf numFmtId="0" fontId="1" fillId="0" borderId="2" xfId="1538" applyFont="1" applyBorder="1" applyAlignment="1" applyProtection="1">
      <alignment horizontal="center" vertical="center" wrapText="1"/>
    </xf>
    <xf numFmtId="1" fontId="10" fillId="16" borderId="2" xfId="1538" applyNumberFormat="1" applyFont="1" applyFill="1" applyBorder="1" applyAlignment="1">
      <alignment horizontal="center" vertical="center" wrapText="1"/>
    </xf>
    <xf numFmtId="1" fontId="4" fillId="16" borderId="22" xfId="1538" applyNumberFormat="1" applyFont="1" applyFill="1" applyBorder="1" applyAlignment="1">
      <alignment horizontal="center" vertical="center" wrapText="1"/>
    </xf>
    <xf numFmtId="1" fontId="2" fillId="14" borderId="22" xfId="1538" applyNumberFormat="1" applyFont="1" applyFill="1" applyBorder="1" applyAlignment="1">
      <alignment horizontal="center" vertical="center" wrapText="1"/>
    </xf>
    <xf numFmtId="1" fontId="1" fillId="11" borderId="7" xfId="1538" applyNumberFormat="1" applyFont="1" applyFill="1" applyBorder="1" applyAlignment="1">
      <alignment horizontal="center" vertical="center" wrapText="1"/>
    </xf>
    <xf numFmtId="1" fontId="1" fillId="12" borderId="3" xfId="1538" applyNumberFormat="1" applyFont="1" applyFill="1" applyBorder="1" applyAlignment="1">
      <alignment horizontal="center" vertical="center" wrapText="1"/>
    </xf>
    <xf numFmtId="164" fontId="5" fillId="23" borderId="14" xfId="1538" applyNumberFormat="1" applyFont="1" applyFill="1" applyBorder="1" applyAlignment="1">
      <alignment horizontal="center" vertical="center" wrapText="1"/>
    </xf>
    <xf numFmtId="164" fontId="4" fillId="27" borderId="3" xfId="1538" applyNumberFormat="1" applyFont="1" applyFill="1" applyBorder="1" applyAlignment="1">
      <alignment horizontal="center" vertical="center" wrapText="1"/>
    </xf>
    <xf numFmtId="0" fontId="1" fillId="0" borderId="3" xfId="1538" applyFont="1" applyBorder="1" applyAlignment="1">
      <alignment horizontal="center" vertical="center"/>
    </xf>
    <xf numFmtId="164" fontId="2" fillId="16" borderId="3" xfId="1" applyFont="1" applyFill="1" applyBorder="1" applyAlignment="1" applyProtection="1">
      <alignment horizontal="center" vertical="center" wrapText="1"/>
    </xf>
    <xf numFmtId="164" fontId="5" fillId="36" borderId="14" xfId="1538" applyNumberFormat="1" applyFont="1" applyFill="1" applyBorder="1" applyAlignment="1">
      <alignment horizontal="center" vertical="center" wrapText="1"/>
    </xf>
    <xf numFmtId="164" fontId="4" fillId="9" borderId="14" xfId="1538" applyNumberFormat="1" applyFont="1" applyFill="1" applyBorder="1" applyAlignment="1">
      <alignment horizontal="center" vertical="center" wrapText="1"/>
    </xf>
    <xf numFmtId="164" fontId="1" fillId="9" borderId="14" xfId="1538" applyNumberFormat="1" applyFont="1" applyFill="1" applyBorder="1" applyAlignment="1">
      <alignment horizontal="center" vertical="center" wrapText="1"/>
    </xf>
    <xf numFmtId="0" fontId="1" fillId="0" borderId="14" xfId="1538" applyFont="1" applyBorder="1" applyAlignment="1">
      <alignment horizontal="center" vertical="center"/>
    </xf>
    <xf numFmtId="1" fontId="1" fillId="11" borderId="11" xfId="1538" applyNumberFormat="1" applyFont="1" applyFill="1" applyBorder="1" applyAlignment="1">
      <alignment horizontal="center" vertical="center" wrapText="1"/>
    </xf>
    <xf numFmtId="1" fontId="1" fillId="14" borderId="14" xfId="1538" applyNumberFormat="1" applyFont="1" applyFill="1" applyBorder="1" applyAlignment="1">
      <alignment horizontal="center" vertical="center" wrapText="1"/>
    </xf>
    <xf numFmtId="164" fontId="5" fillId="36" borderId="3" xfId="1538" applyNumberFormat="1" applyFont="1" applyFill="1" applyBorder="1" applyAlignment="1">
      <alignment horizontal="center" vertical="center" wrapText="1"/>
    </xf>
    <xf numFmtId="1" fontId="1" fillId="14" borderId="3" xfId="1538" applyNumberFormat="1" applyFont="1" applyFill="1" applyBorder="1" applyAlignment="1">
      <alignment horizontal="center" vertical="center" wrapText="1"/>
    </xf>
    <xf numFmtId="164" fontId="1" fillId="9" borderId="8" xfId="1538" applyNumberFormat="1" applyFont="1" applyFill="1" applyBorder="1" applyAlignment="1">
      <alignment horizontal="center" vertical="center" wrapText="1"/>
    </xf>
    <xf numFmtId="0" fontId="2" fillId="16" borderId="3" xfId="1538" applyFont="1" applyFill="1" applyBorder="1" applyAlignment="1" applyProtection="1">
      <alignment horizontal="center" vertical="center" wrapText="1"/>
    </xf>
    <xf numFmtId="164" fontId="6" fillId="38" borderId="3" xfId="1" applyFont="1" applyFill="1" applyBorder="1" applyAlignment="1" applyProtection="1">
      <alignment horizontal="center" vertical="center" wrapText="1"/>
    </xf>
    <xf numFmtId="164" fontId="4" fillId="9" borderId="3" xfId="1538" applyNumberFormat="1" applyFont="1" applyFill="1" applyBorder="1" applyAlignment="1">
      <alignment horizontal="center" vertical="center" wrapText="1"/>
    </xf>
    <xf numFmtId="0" fontId="1" fillId="0" borderId="3" xfId="1538" applyFont="1" applyBorder="1" applyAlignment="1">
      <alignment horizontal="center" vertical="center" wrapText="1"/>
    </xf>
    <xf numFmtId="0" fontId="1" fillId="19" borderId="3" xfId="1538" applyFont="1" applyFill="1" applyBorder="1" applyAlignment="1">
      <alignment horizontal="center" vertical="center" wrapText="1"/>
    </xf>
    <xf numFmtId="1" fontId="1" fillId="15" borderId="3" xfId="1538" applyNumberFormat="1" applyFont="1" applyFill="1" applyBorder="1" applyAlignment="1">
      <alignment horizontal="center" vertical="center" wrapText="1"/>
    </xf>
    <xf numFmtId="164" fontId="1" fillId="9" borderId="9" xfId="1538" applyNumberFormat="1" applyFont="1" applyFill="1" applyBorder="1" applyAlignment="1">
      <alignment horizontal="center" vertical="center" wrapText="1"/>
    </xf>
    <xf numFmtId="164" fontId="1" fillId="0" borderId="3" xfId="1538" applyNumberFormat="1" applyFont="1" applyBorder="1" applyAlignment="1">
      <alignment horizontal="center" vertical="center" wrapText="1"/>
    </xf>
    <xf numFmtId="164" fontId="4" fillId="28" borderId="8" xfId="1" applyFont="1" applyFill="1" applyBorder="1" applyAlignment="1" applyProtection="1">
      <alignment horizontal="center" vertical="center" wrapText="1"/>
    </xf>
    <xf numFmtId="1" fontId="15" fillId="15" borderId="7" xfId="1538" applyNumberFormat="1" applyFont="1" applyFill="1" applyBorder="1" applyAlignment="1">
      <alignment horizontal="center" vertical="center" wrapText="1"/>
    </xf>
    <xf numFmtId="164" fontId="11" fillId="16" borderId="3" xfId="1" applyFont="1" applyFill="1" applyBorder="1" applyAlignment="1" applyProtection="1">
      <alignment horizontal="center" vertical="center" wrapText="1"/>
    </xf>
    <xf numFmtId="9" fontId="18" fillId="31" borderId="14" xfId="0" applyNumberFormat="1" applyFont="1" applyFill="1" applyBorder="1" applyAlignment="1">
      <alignment horizontal="center" vertical="center" wrapText="1"/>
    </xf>
    <xf numFmtId="164" fontId="10" fillId="9" borderId="14" xfId="1538" applyNumberFormat="1" applyFont="1" applyFill="1" applyBorder="1" applyAlignment="1">
      <alignment horizontal="center" vertical="center" wrapText="1"/>
    </xf>
    <xf numFmtId="164" fontId="1" fillId="19" borderId="3" xfId="1538" applyNumberFormat="1" applyFont="1" applyFill="1" applyBorder="1" applyAlignment="1">
      <alignment horizontal="center" vertical="center" wrapText="1"/>
    </xf>
    <xf numFmtId="1" fontId="2" fillId="15" borderId="0" xfId="1538" applyNumberFormat="1" applyFont="1" applyFill="1" applyBorder="1" applyAlignment="1">
      <alignment horizontal="center" vertical="center" wrapText="1"/>
    </xf>
    <xf numFmtId="164" fontId="2" fillId="16" borderId="8" xfId="1" applyFont="1" applyFill="1" applyBorder="1" applyAlignment="1" applyProtection="1">
      <alignment horizontal="center" vertical="center" wrapText="1"/>
    </xf>
    <xf numFmtId="1" fontId="2" fillId="14" borderId="8" xfId="1538" applyNumberFormat="1" applyFont="1" applyFill="1" applyBorder="1" applyAlignment="1">
      <alignment horizontal="center" vertical="center" wrapText="1"/>
    </xf>
    <xf numFmtId="0" fontId="1" fillId="0" borderId="11" xfId="1538" applyFont="1" applyBorder="1" applyAlignment="1">
      <alignment horizontal="center" vertical="center"/>
    </xf>
    <xf numFmtId="0" fontId="2" fillId="0" borderId="3" xfId="1538" applyFont="1" applyBorder="1" applyAlignment="1">
      <alignment horizontal="center" vertical="center" wrapText="1"/>
    </xf>
    <xf numFmtId="0" fontId="3" fillId="16" borderId="2" xfId="1538" applyFont="1" applyFill="1" applyBorder="1" applyAlignment="1">
      <alignment horizontal="center" vertical="center" wrapText="1"/>
    </xf>
    <xf numFmtId="0" fontId="5" fillId="37" borderId="22" xfId="1538" applyFont="1" applyFill="1" applyBorder="1" applyAlignment="1">
      <alignment horizontal="center" vertical="center" wrapText="1"/>
    </xf>
    <xf numFmtId="0" fontId="4" fillId="27" borderId="22" xfId="1538" applyFont="1" applyFill="1" applyBorder="1" applyAlignment="1">
      <alignment horizontal="center" vertical="center" wrapText="1"/>
    </xf>
    <xf numFmtId="0" fontId="1" fillId="10" borderId="22" xfId="1538" applyFont="1" applyFill="1" applyBorder="1" applyAlignment="1">
      <alignment horizontal="center" vertical="center" wrapText="1"/>
    </xf>
    <xf numFmtId="1" fontId="28" fillId="42" borderId="23" xfId="0" applyNumberFormat="1" applyFont="1" applyFill="1" applyBorder="1" applyAlignment="1">
      <alignment horizontal="center" vertical="center" wrapText="1"/>
    </xf>
    <xf numFmtId="1" fontId="5" fillId="34" borderId="2" xfId="1538" applyNumberFormat="1" applyFont="1" applyFill="1" applyBorder="1" applyAlignment="1">
      <alignment horizontal="center" vertical="center" wrapText="1"/>
    </xf>
    <xf numFmtId="1" fontId="4" fillId="26" borderId="2" xfId="1538" applyNumberFormat="1" applyFont="1" applyFill="1" applyBorder="1" applyAlignment="1">
      <alignment horizontal="center" vertical="center" wrapText="1"/>
    </xf>
    <xf numFmtId="1" fontId="18" fillId="30" borderId="2" xfId="0" applyNumberFormat="1" applyFont="1" applyFill="1" applyBorder="1" applyAlignment="1">
      <alignment horizontal="center" vertical="center" wrapText="1"/>
    </xf>
    <xf numFmtId="1" fontId="10" fillId="13" borderId="2" xfId="1538" applyNumberFormat="1" applyFont="1" applyFill="1" applyBorder="1" applyAlignment="1">
      <alignment horizontal="center" vertical="center" wrapText="1"/>
    </xf>
    <xf numFmtId="1" fontId="17" fillId="30" borderId="2" xfId="0" applyNumberFormat="1" applyFont="1" applyFill="1" applyBorder="1" applyAlignment="1">
      <alignment horizontal="center" vertical="center" wrapText="1"/>
    </xf>
    <xf numFmtId="1" fontId="10" fillId="15" borderId="7" xfId="1538" applyNumberFormat="1" applyFont="1" applyFill="1" applyBorder="1" applyAlignment="1">
      <alignment horizontal="center" vertical="center" wrapText="1"/>
    </xf>
    <xf numFmtId="1" fontId="1" fillId="14" borderId="24" xfId="1538" applyNumberFormat="1" applyFont="1" applyFill="1" applyBorder="1" applyAlignment="1">
      <alignment horizontal="center" vertical="center" wrapText="1"/>
    </xf>
    <xf numFmtId="1" fontId="1" fillId="14" borderId="25" xfId="1538" applyNumberFormat="1" applyFont="1" applyFill="1" applyBorder="1" applyAlignment="1">
      <alignment horizontal="center" vertical="center" wrapText="1"/>
    </xf>
    <xf numFmtId="1" fontId="1" fillId="12" borderId="24" xfId="1538" applyNumberFormat="1" applyFont="1" applyFill="1" applyBorder="1" applyAlignment="1">
      <alignment horizontal="center" vertical="center" wrapText="1"/>
    </xf>
    <xf numFmtId="1" fontId="1" fillId="12" borderId="25" xfId="1538" applyNumberFormat="1" applyFont="1" applyFill="1" applyBorder="1" applyAlignment="1">
      <alignment horizontal="center" vertical="center" wrapText="1"/>
    </xf>
    <xf numFmtId="1" fontId="1" fillId="15" borderId="26" xfId="1538" applyNumberFormat="1" applyFont="1" applyFill="1" applyBorder="1" applyAlignment="1">
      <alignment horizontal="center" vertical="center" wrapText="1"/>
    </xf>
    <xf numFmtId="1" fontId="1" fillId="15" borderId="27" xfId="1538" applyNumberFormat="1" applyFont="1" applyFill="1" applyBorder="1" applyAlignment="1">
      <alignment horizontal="center" vertical="center" wrapText="1"/>
    </xf>
    <xf numFmtId="1" fontId="1" fillId="15" borderId="24" xfId="1538" applyNumberFormat="1" applyFont="1" applyFill="1" applyBorder="1" applyAlignment="1">
      <alignment horizontal="center" vertical="center" wrapText="1"/>
    </xf>
    <xf numFmtId="1" fontId="1" fillId="15" borderId="25" xfId="1538" applyNumberFormat="1" applyFont="1" applyFill="1" applyBorder="1" applyAlignment="1">
      <alignment horizontal="center" vertical="center" wrapText="1"/>
    </xf>
    <xf numFmtId="1" fontId="10" fillId="15" borderId="24" xfId="1538" applyNumberFormat="1" applyFont="1" applyFill="1" applyBorder="1" applyAlignment="1">
      <alignment horizontal="center" vertical="center" wrapText="1"/>
    </xf>
    <xf numFmtId="1" fontId="10" fillId="15" borderId="25" xfId="1538" applyNumberFormat="1" applyFont="1" applyFill="1" applyBorder="1" applyAlignment="1">
      <alignment horizontal="center" vertical="center" wrapText="1"/>
    </xf>
    <xf numFmtId="1" fontId="10" fillId="26" borderId="26" xfId="1538" applyNumberFormat="1" applyFont="1" applyFill="1" applyBorder="1" applyAlignment="1">
      <alignment horizontal="center" vertical="center" wrapText="1"/>
    </xf>
    <xf numFmtId="1" fontId="10" fillId="26" borderId="27" xfId="1538" applyNumberFormat="1" applyFont="1" applyFill="1" applyBorder="1" applyAlignment="1">
      <alignment horizontal="center" vertical="center" wrapText="1"/>
    </xf>
    <xf numFmtId="1" fontId="1" fillId="17" borderId="29" xfId="1538" applyNumberFormat="1" applyFont="1" applyFill="1" applyBorder="1" applyAlignment="1">
      <alignment vertical="center"/>
    </xf>
    <xf numFmtId="164" fontId="1" fillId="0" borderId="8" xfId="1538" applyNumberFormat="1" applyFont="1" applyFill="1" applyBorder="1" applyAlignment="1">
      <alignment horizontal="center" vertical="center" wrapText="1"/>
    </xf>
    <xf numFmtId="1" fontId="1" fillId="26" borderId="2" xfId="1538" applyNumberFormat="1" applyFont="1" applyFill="1" applyBorder="1" applyAlignment="1">
      <alignment horizontal="center" vertical="center" wrapText="1"/>
    </xf>
    <xf numFmtId="0" fontId="4" fillId="27" borderId="2" xfId="1538" applyFont="1" applyFill="1" applyBorder="1" applyAlignment="1">
      <alignment horizontal="center" vertical="center" wrapText="1"/>
    </xf>
    <xf numFmtId="1" fontId="21" fillId="15" borderId="1" xfId="1538" applyNumberFormat="1" applyFont="1" applyFill="1" applyBorder="1" applyAlignment="1">
      <alignment horizontal="center" vertical="center" wrapText="1"/>
    </xf>
    <xf numFmtId="0" fontId="21" fillId="16" borderId="1" xfId="1538" applyFont="1" applyFill="1" applyBorder="1" applyAlignment="1" applyProtection="1">
      <alignment horizontal="center" vertical="center" wrapText="1"/>
    </xf>
    <xf numFmtId="1" fontId="23" fillId="15" borderId="1" xfId="1538" applyNumberFormat="1" applyFont="1" applyFill="1" applyBorder="1" applyAlignment="1">
      <alignment horizontal="center" vertical="center" wrapText="1"/>
    </xf>
    <xf numFmtId="1" fontId="5" fillId="21" borderId="2" xfId="1538" applyNumberFormat="1" applyFont="1" applyFill="1" applyBorder="1" applyAlignment="1">
      <alignment horizontal="center" vertical="center" wrapText="1"/>
    </xf>
    <xf numFmtId="164" fontId="5" fillId="23" borderId="30" xfId="1538" applyNumberFormat="1" applyFont="1" applyFill="1" applyBorder="1" applyAlignment="1">
      <alignment horizontal="center" vertical="center" wrapText="1"/>
    </xf>
    <xf numFmtId="164" fontId="5" fillId="23" borderId="31" xfId="1538" applyNumberFormat="1" applyFont="1" applyFill="1" applyBorder="1" applyAlignment="1">
      <alignment horizontal="center" vertical="center" wrapText="1"/>
    </xf>
    <xf numFmtId="0" fontId="1" fillId="10" borderId="2" xfId="1538" applyFont="1" applyFill="1" applyBorder="1" applyAlignment="1">
      <alignment horizontal="center" vertical="center" wrapText="1"/>
    </xf>
    <xf numFmtId="0" fontId="5" fillId="24" borderId="22" xfId="1538" applyFont="1" applyFill="1" applyBorder="1" applyAlignment="1">
      <alignment horizontal="center" vertical="center" wrapText="1"/>
    </xf>
    <xf numFmtId="0" fontId="4" fillId="28" borderId="2" xfId="1538" applyFont="1" applyFill="1" applyBorder="1" applyAlignment="1">
      <alignment horizontal="center" vertical="center" wrapText="1"/>
    </xf>
    <xf numFmtId="0" fontId="1" fillId="28" borderId="2" xfId="1538" applyFont="1" applyFill="1" applyBorder="1" applyAlignment="1">
      <alignment horizontal="center" vertical="center" wrapText="1"/>
    </xf>
    <xf numFmtId="0" fontId="4" fillId="28" borderId="22" xfId="1538" applyFont="1" applyFill="1" applyBorder="1" applyAlignment="1">
      <alignment horizontal="center" vertical="center" wrapText="1"/>
    </xf>
    <xf numFmtId="0" fontId="1" fillId="16" borderId="2" xfId="1538" applyFont="1" applyFill="1" applyBorder="1" applyAlignment="1">
      <alignment horizontal="center" vertical="center" wrapText="1"/>
    </xf>
    <xf numFmtId="0" fontId="5" fillId="37" borderId="2" xfId="1538" applyFont="1" applyFill="1" applyBorder="1" applyAlignment="1">
      <alignment horizontal="center" vertical="center" wrapText="1"/>
    </xf>
    <xf numFmtId="0" fontId="5" fillId="38" borderId="2" xfId="1538" applyFont="1" applyFill="1" applyBorder="1" applyAlignment="1">
      <alignment horizontal="center" vertical="center" wrapText="1"/>
    </xf>
    <xf numFmtId="1" fontId="1" fillId="11" borderId="24" xfId="1538" applyNumberFormat="1" applyFont="1" applyFill="1" applyBorder="1" applyAlignment="1">
      <alignment horizontal="center" vertical="center" wrapText="1"/>
    </xf>
    <xf numFmtId="1" fontId="1" fillId="11" borderId="25" xfId="1538" applyNumberFormat="1" applyFont="1" applyFill="1" applyBorder="1" applyAlignment="1">
      <alignment horizontal="center" vertical="center" wrapText="1"/>
    </xf>
    <xf numFmtId="1" fontId="1" fillId="12" borderId="31" xfId="1538" applyNumberFormat="1" applyFont="1" applyFill="1" applyBorder="1" applyAlignment="1">
      <alignment horizontal="center" vertical="center" wrapText="1"/>
    </xf>
    <xf numFmtId="0" fontId="5" fillId="37" borderId="32" xfId="1538" applyFont="1" applyFill="1" applyBorder="1" applyAlignment="1">
      <alignment horizontal="center" vertical="center" wrapText="1"/>
    </xf>
    <xf numFmtId="0" fontId="5" fillId="37" borderId="27" xfId="1538" applyFont="1" applyFill="1" applyBorder="1" applyAlignment="1">
      <alignment horizontal="center" vertical="center" wrapText="1"/>
    </xf>
    <xf numFmtId="0" fontId="1" fillId="0" borderId="30" xfId="1538" applyFont="1" applyBorder="1" applyAlignment="1">
      <alignment horizontal="center" vertical="center"/>
    </xf>
    <xf numFmtId="0" fontId="1" fillId="0" borderId="25" xfId="1538" applyFont="1" applyBorder="1" applyAlignment="1">
      <alignment horizontal="center" vertical="center"/>
    </xf>
    <xf numFmtId="0" fontId="1" fillId="0" borderId="26" xfId="1538" applyFont="1" applyBorder="1" applyAlignment="1">
      <alignment horizontal="center" vertical="center" wrapText="1"/>
    </xf>
    <xf numFmtId="0" fontId="1" fillId="0" borderId="33" xfId="1538" applyFont="1" applyBorder="1" applyAlignment="1">
      <alignment horizontal="center" vertical="center" wrapText="1"/>
    </xf>
    <xf numFmtId="1" fontId="1" fillId="17" borderId="28" xfId="1538" applyNumberFormat="1" applyFont="1" applyFill="1" applyBorder="1" applyAlignment="1">
      <alignment horizontal="center" vertical="center"/>
    </xf>
    <xf numFmtId="1" fontId="1" fillId="17" borderId="29" xfId="1538" applyNumberFormat="1" applyFont="1" applyFill="1" applyBorder="1" applyAlignment="1">
      <alignment horizontal="center" vertical="center"/>
    </xf>
    <xf numFmtId="1" fontId="1" fillId="11" borderId="28" xfId="1538" applyNumberFormat="1" applyFont="1" applyFill="1" applyBorder="1" applyAlignment="1">
      <alignment horizontal="center" vertical="center" wrapText="1"/>
    </xf>
    <xf numFmtId="1" fontId="1" fillId="13" borderId="34" xfId="1538" applyNumberFormat="1" applyFont="1" applyFill="1" applyBorder="1" applyAlignment="1">
      <alignment horizontal="center" vertical="center" wrapText="1"/>
    </xf>
    <xf numFmtId="1" fontId="21" fillId="39" borderId="5" xfId="1538" applyNumberFormat="1" applyFont="1" applyFill="1" applyBorder="1" applyAlignment="1">
      <alignment horizontal="center" vertical="center"/>
    </xf>
    <xf numFmtId="1" fontId="2" fillId="14" borderId="2" xfId="1538" applyNumberFormat="1" applyFont="1" applyFill="1" applyBorder="1" applyAlignment="1">
      <alignment horizontal="center" vertical="center" wrapText="1"/>
    </xf>
    <xf numFmtId="0" fontId="1" fillId="0" borderId="28" xfId="1538" applyFont="1" applyBorder="1" applyAlignment="1">
      <alignment horizontal="center" vertical="center"/>
    </xf>
    <xf numFmtId="0" fontId="1" fillId="0" borderId="29" xfId="1538" applyFont="1" applyBorder="1" applyAlignment="1">
      <alignment horizontal="center" vertical="center"/>
    </xf>
    <xf numFmtId="0" fontId="23" fillId="27" borderId="35" xfId="1538" applyFont="1" applyFill="1" applyBorder="1" applyAlignment="1">
      <alignment horizontal="center" vertical="center" wrapText="1"/>
    </xf>
    <xf numFmtId="1" fontId="1" fillId="11" borderId="35" xfId="1538" applyNumberFormat="1" applyFont="1" applyFill="1" applyBorder="1" applyAlignment="1">
      <alignment horizontal="center" vertical="center" wrapText="1"/>
    </xf>
    <xf numFmtId="1" fontId="1" fillId="12" borderId="35" xfId="1538" applyNumberFormat="1" applyFont="1" applyFill="1" applyBorder="1" applyAlignment="1">
      <alignment horizontal="center" vertical="center" wrapText="1"/>
    </xf>
    <xf numFmtId="1" fontId="5" fillId="21" borderId="35" xfId="1538" applyNumberFormat="1" applyFont="1" applyFill="1" applyBorder="1" applyAlignment="1">
      <alignment horizontal="center" vertical="center" wrapText="1"/>
    </xf>
    <xf numFmtId="1" fontId="1" fillId="0" borderId="35" xfId="1538" applyNumberFormat="1" applyFont="1" applyBorder="1" applyAlignment="1">
      <alignment horizontal="center" vertical="center" wrapText="1"/>
    </xf>
    <xf numFmtId="1" fontId="1" fillId="26" borderId="35" xfId="1538" applyNumberFormat="1" applyFont="1" applyFill="1" applyBorder="1" applyAlignment="1">
      <alignment horizontal="center" vertical="center" wrapText="1"/>
    </xf>
    <xf numFmtId="1" fontId="4" fillId="16" borderId="35" xfId="1538" applyNumberFormat="1" applyFont="1" applyFill="1" applyBorder="1" applyAlignment="1">
      <alignment horizontal="center" vertical="center" wrapText="1"/>
    </xf>
    <xf numFmtId="1" fontId="1" fillId="17" borderId="35" xfId="1538" applyNumberFormat="1" applyFont="1" applyFill="1" applyBorder="1" applyAlignment="1">
      <alignment vertical="center"/>
    </xf>
    <xf numFmtId="164" fontId="1" fillId="9" borderId="35" xfId="1538" applyNumberFormat="1" applyFont="1" applyFill="1" applyBorder="1" applyAlignment="1">
      <alignment horizontal="center" vertical="center" wrapText="1"/>
    </xf>
    <xf numFmtId="1" fontId="1" fillId="14" borderId="35" xfId="1538" applyNumberFormat="1" applyFont="1" applyFill="1" applyBorder="1" applyAlignment="1">
      <alignment horizontal="center" vertical="center" wrapText="1"/>
    </xf>
    <xf numFmtId="1" fontId="1" fillId="13" borderId="35" xfId="1538" applyNumberFormat="1" applyFont="1" applyFill="1" applyBorder="1" applyAlignment="1">
      <alignment horizontal="center" vertical="center" wrapText="1"/>
    </xf>
    <xf numFmtId="0" fontId="5" fillId="24" borderId="27" xfId="1538" applyFont="1" applyFill="1" applyBorder="1" applyAlignment="1">
      <alignment horizontal="center" vertical="center" wrapText="1"/>
    </xf>
    <xf numFmtId="0" fontId="2" fillId="16" borderId="35" xfId="1538" applyFont="1" applyFill="1" applyBorder="1" applyAlignment="1" applyProtection="1">
      <alignment horizontal="center" vertical="center" wrapText="1"/>
    </xf>
    <xf numFmtId="0" fontId="1" fillId="0" borderId="35" xfId="1538" applyFont="1" applyBorder="1" applyAlignment="1">
      <alignment vertical="center" wrapText="1"/>
    </xf>
    <xf numFmtId="1" fontId="1" fillId="15" borderId="35" xfId="1538" applyNumberFormat="1" applyFont="1" applyFill="1" applyBorder="1" applyAlignment="1">
      <alignment horizontal="center" vertical="center" wrapText="1"/>
    </xf>
    <xf numFmtId="0" fontId="1" fillId="0" borderId="2" xfId="1538" applyFont="1" applyBorder="1" applyAlignment="1">
      <alignment horizontal="center" vertical="center" wrapText="1"/>
    </xf>
    <xf numFmtId="1" fontId="1" fillId="20" borderId="33" xfId="1538" applyNumberFormat="1" applyFont="1" applyFill="1" applyBorder="1" applyAlignment="1">
      <alignment horizontal="center" vertical="center"/>
    </xf>
    <xf numFmtId="1" fontId="31" fillId="11" borderId="1" xfId="1538" applyNumberFormat="1" applyFont="1" applyFill="1" applyBorder="1" applyAlignment="1">
      <alignment horizontal="center" vertical="center" wrapText="1"/>
    </xf>
    <xf numFmtId="1" fontId="2" fillId="16" borderId="2" xfId="1538" applyNumberFormat="1" applyFont="1" applyFill="1" applyBorder="1" applyAlignment="1">
      <alignment horizontal="center" vertical="center"/>
    </xf>
    <xf numFmtId="0" fontId="1" fillId="13" borderId="2" xfId="1538" applyFont="1" applyFill="1" applyBorder="1" applyAlignment="1">
      <alignment horizontal="center" vertical="center" wrapText="1"/>
    </xf>
    <xf numFmtId="49" fontId="1" fillId="0" borderId="2" xfId="1538" applyNumberFormat="1" applyFont="1" applyBorder="1" applyAlignment="1" applyProtection="1">
      <alignment horizontal="center" vertical="center" wrapText="1"/>
    </xf>
    <xf numFmtId="1" fontId="1" fillId="17" borderId="38" xfId="1538" applyNumberFormat="1" applyFont="1" applyFill="1" applyBorder="1" applyAlignment="1">
      <alignment vertical="center"/>
    </xf>
    <xf numFmtId="0" fontId="1" fillId="0" borderId="26" xfId="1538" applyFont="1" applyBorder="1"/>
    <xf numFmtId="0" fontId="1" fillId="0" borderId="0" xfId="1538" applyFont="1" applyBorder="1"/>
    <xf numFmtId="1" fontId="19" fillId="31" borderId="17" xfId="0" applyNumberFormat="1" applyFont="1" applyFill="1" applyBorder="1" applyAlignment="1">
      <alignment horizontal="center" vertical="center" wrapText="1"/>
    </xf>
    <xf numFmtId="0" fontId="10" fillId="16" borderId="2" xfId="1538" applyFont="1" applyFill="1" applyBorder="1" applyAlignment="1">
      <alignment horizontal="center" vertical="center" wrapText="1"/>
    </xf>
    <xf numFmtId="0" fontId="1" fillId="13" borderId="3" xfId="1538" applyFont="1" applyFill="1" applyBorder="1" applyAlignment="1">
      <alignment vertical="center" wrapText="1"/>
    </xf>
    <xf numFmtId="1" fontId="1" fillId="12" borderId="30" xfId="1538" applyNumberFormat="1" applyFont="1" applyFill="1" applyBorder="1" applyAlignment="1">
      <alignment horizontal="center" vertical="center" wrapText="1"/>
    </xf>
    <xf numFmtId="0" fontId="3" fillId="16" borderId="35" xfId="1538" applyFont="1" applyFill="1" applyBorder="1" applyAlignment="1">
      <alignment horizontal="center" vertical="center" wrapText="1"/>
    </xf>
    <xf numFmtId="0" fontId="5" fillId="37" borderId="35" xfId="1538" applyFont="1" applyFill="1" applyBorder="1" applyAlignment="1">
      <alignment horizontal="center" vertical="center" wrapText="1"/>
    </xf>
    <xf numFmtId="0" fontId="4" fillId="27" borderId="35" xfId="1538" applyFont="1" applyFill="1" applyBorder="1" applyAlignment="1">
      <alignment horizontal="center" vertical="center" wrapText="1"/>
    </xf>
    <xf numFmtId="164" fontId="1" fillId="0" borderId="35" xfId="1538" applyNumberFormat="1" applyFont="1" applyBorder="1" applyAlignment="1">
      <alignment horizontal="center" vertical="center" wrapText="1"/>
    </xf>
    <xf numFmtId="164" fontId="3" fillId="16" borderId="35" xfId="1" applyFont="1" applyFill="1" applyBorder="1" applyAlignment="1" applyProtection="1">
      <alignment horizontal="center" vertical="center" wrapText="1"/>
    </xf>
    <xf numFmtId="0" fontId="1" fillId="0" borderId="35" xfId="1538" applyFont="1" applyBorder="1" applyAlignment="1">
      <alignment horizontal="center" vertical="center" wrapText="1"/>
    </xf>
    <xf numFmtId="1" fontId="1" fillId="14" borderId="30" xfId="1538" applyNumberFormat="1" applyFont="1" applyFill="1" applyBorder="1" applyAlignment="1">
      <alignment horizontal="center" vertical="center" wrapText="1"/>
    </xf>
    <xf numFmtId="1" fontId="1" fillId="15" borderId="30" xfId="1538" applyNumberFormat="1" applyFont="1" applyFill="1" applyBorder="1" applyAlignment="1">
      <alignment horizontal="center" vertical="center" wrapText="1"/>
    </xf>
    <xf numFmtId="1" fontId="15" fillId="15" borderId="30" xfId="1538" applyNumberFormat="1" applyFont="1" applyFill="1" applyBorder="1" applyAlignment="1">
      <alignment horizontal="center" vertical="center" wrapText="1"/>
    </xf>
    <xf numFmtId="1" fontId="15" fillId="15" borderId="25" xfId="1538" applyNumberFormat="1" applyFont="1" applyFill="1" applyBorder="1" applyAlignment="1">
      <alignment horizontal="center" vertical="center" wrapText="1"/>
    </xf>
    <xf numFmtId="0" fontId="10" fillId="16" borderId="35" xfId="1538" applyFont="1" applyFill="1" applyBorder="1" applyAlignment="1">
      <alignment horizontal="center" vertical="center" wrapText="1"/>
    </xf>
    <xf numFmtId="1" fontId="1" fillId="17" borderId="35" xfId="1538" applyNumberFormat="1" applyFont="1" applyFill="1" applyBorder="1" applyAlignment="1">
      <alignment horizontal="center" vertical="center"/>
    </xf>
    <xf numFmtId="1" fontId="27" fillId="0" borderId="35" xfId="1538" applyNumberFormat="1" applyFont="1" applyFill="1" applyBorder="1" applyAlignment="1">
      <alignment horizontal="center" vertical="center" wrapText="1"/>
    </xf>
    <xf numFmtId="0" fontId="1" fillId="10" borderId="35" xfId="1538" applyFont="1" applyFill="1" applyBorder="1" applyAlignment="1">
      <alignment horizontal="center" vertical="center" wrapText="1"/>
    </xf>
    <xf numFmtId="0" fontId="5" fillId="38" borderId="35" xfId="1538" applyFont="1" applyFill="1" applyBorder="1" applyAlignment="1">
      <alignment horizontal="center" vertical="center" wrapText="1"/>
    </xf>
    <xf numFmtId="1" fontId="2" fillId="15" borderId="32" xfId="1538" applyNumberFormat="1" applyFont="1" applyFill="1" applyBorder="1" applyAlignment="1">
      <alignment horizontal="center" vertical="center" wrapText="1"/>
    </xf>
    <xf numFmtId="1" fontId="2" fillId="15" borderId="27" xfId="1538" applyNumberFormat="1" applyFont="1" applyFill="1" applyBorder="1" applyAlignment="1">
      <alignment horizontal="center" vertical="center" wrapText="1"/>
    </xf>
    <xf numFmtId="0" fontId="1" fillId="27" borderId="35" xfId="1538" applyFont="1" applyFill="1" applyBorder="1" applyAlignment="1">
      <alignment horizontal="center" vertical="center" wrapText="1"/>
    </xf>
    <xf numFmtId="0" fontId="1" fillId="13" borderId="35" xfId="1538" applyFont="1" applyFill="1" applyBorder="1" applyAlignment="1">
      <alignment vertical="center" wrapText="1"/>
    </xf>
    <xf numFmtId="1" fontId="20" fillId="42" borderId="43" xfId="0" applyNumberFormat="1" applyFont="1" applyFill="1" applyBorder="1" applyAlignment="1">
      <alignment horizontal="center" vertical="center" wrapText="1"/>
    </xf>
    <xf numFmtId="0" fontId="16" fillId="25" borderId="1" xfId="3373" applyFont="1" applyFill="1" applyBorder="1" applyAlignment="1" applyProtection="1">
      <alignment horizontal="center" vertical="center" wrapText="1"/>
    </xf>
    <xf numFmtId="1" fontId="18" fillId="30" borderId="1" xfId="0" applyNumberFormat="1" applyFont="1" applyFill="1" applyBorder="1" applyAlignment="1">
      <alignment horizontal="center" vertical="center" wrapText="1"/>
    </xf>
    <xf numFmtId="0" fontId="18" fillId="30" borderId="1" xfId="3373" applyFont="1" applyFill="1" applyBorder="1" applyAlignment="1" applyProtection="1">
      <alignment horizontal="center" vertical="center" wrapText="1"/>
    </xf>
    <xf numFmtId="0" fontId="10" fillId="13" borderId="1" xfId="1538" applyFont="1" applyFill="1" applyBorder="1" applyAlignment="1" applyProtection="1">
      <alignment horizontal="center" vertical="center" wrapText="1"/>
    </xf>
    <xf numFmtId="1" fontId="10" fillId="13" borderId="1" xfId="1538" applyNumberFormat="1" applyFont="1" applyFill="1" applyBorder="1" applyAlignment="1">
      <alignment horizontal="center" vertical="center" wrapText="1"/>
    </xf>
    <xf numFmtId="164" fontId="1" fillId="27" borderId="25" xfId="1538" applyNumberFormat="1" applyFont="1" applyFill="1" applyBorder="1" applyAlignment="1">
      <alignment horizontal="center" vertical="center" wrapText="1"/>
    </xf>
    <xf numFmtId="164" fontId="1" fillId="27" borderId="5" xfId="1538" applyNumberFormat="1" applyFont="1" applyFill="1" applyBorder="1" applyAlignment="1">
      <alignment horizontal="center" vertical="center" wrapText="1"/>
    </xf>
    <xf numFmtId="164" fontId="1" fillId="27" borderId="29" xfId="1538" applyNumberFormat="1" applyFont="1" applyFill="1" applyBorder="1" applyAlignment="1">
      <alignment horizontal="center" vertical="center" wrapText="1"/>
    </xf>
    <xf numFmtId="164" fontId="1" fillId="27" borderId="30" xfId="1538" applyNumberFormat="1" applyFont="1" applyFill="1" applyBorder="1" applyAlignment="1">
      <alignment horizontal="center" vertical="center" wrapText="1"/>
    </xf>
    <xf numFmtId="164" fontId="1" fillId="27" borderId="31" xfId="1538" applyNumberFormat="1" applyFont="1" applyFill="1" applyBorder="1" applyAlignment="1">
      <alignment horizontal="center" vertical="center" wrapText="1"/>
    </xf>
    <xf numFmtId="164" fontId="1" fillId="27" borderId="35" xfId="1538" applyNumberFormat="1" applyFont="1" applyFill="1" applyBorder="1" applyAlignment="1">
      <alignment horizontal="center" vertical="center" wrapText="1"/>
    </xf>
    <xf numFmtId="164" fontId="1" fillId="27" borderId="36" xfId="1538" applyNumberFormat="1" applyFont="1" applyFill="1" applyBorder="1" applyAlignment="1">
      <alignment horizontal="center" vertical="center" wrapText="1"/>
    </xf>
    <xf numFmtId="164" fontId="1" fillId="27" borderId="37" xfId="1538" applyNumberFormat="1" applyFont="1" applyFill="1" applyBorder="1" applyAlignment="1">
      <alignment horizontal="center" vertical="center" wrapText="1"/>
    </xf>
    <xf numFmtId="0" fontId="4" fillId="44" borderId="1" xfId="1538" applyFont="1" applyFill="1" applyBorder="1" applyAlignment="1">
      <alignment horizontal="center" vertical="center" wrapText="1"/>
    </xf>
    <xf numFmtId="0" fontId="4" fillId="45" borderId="1" xfId="1538" applyFont="1" applyFill="1" applyBorder="1" applyAlignment="1">
      <alignment horizontal="center" vertical="center" wrapText="1"/>
    </xf>
    <xf numFmtId="0" fontId="4" fillId="45" borderId="4" xfId="1538" applyFont="1" applyFill="1" applyBorder="1" applyAlignment="1">
      <alignment horizontal="center" vertical="center" wrapText="1"/>
    </xf>
    <xf numFmtId="0" fontId="4" fillId="45" borderId="2" xfId="1538" applyFont="1" applyFill="1" applyBorder="1" applyAlignment="1">
      <alignment horizontal="center" vertical="center" wrapText="1"/>
    </xf>
    <xf numFmtId="0" fontId="4" fillId="44" borderId="4" xfId="1538" applyFont="1" applyFill="1" applyBorder="1" applyAlignment="1">
      <alignment horizontal="center" vertical="center" wrapText="1"/>
    </xf>
    <xf numFmtId="0" fontId="2" fillId="9" borderId="3" xfId="1538" applyFont="1" applyFill="1" applyBorder="1" applyAlignment="1">
      <alignment horizontal="center" vertical="center"/>
    </xf>
    <xf numFmtId="0" fontId="2" fillId="9" borderId="1" xfId="1538" applyFont="1" applyFill="1" applyBorder="1" applyAlignment="1">
      <alignment horizontal="center" vertical="center"/>
    </xf>
    <xf numFmtId="0" fontId="2" fillId="10" borderId="1" xfId="1538" applyFont="1" applyFill="1" applyBorder="1" applyAlignment="1">
      <alignment horizontal="center" vertical="center"/>
    </xf>
    <xf numFmtId="0" fontId="2" fillId="10" borderId="2" xfId="1538" applyFont="1" applyFill="1" applyBorder="1" applyAlignment="1">
      <alignment horizontal="center" vertical="center"/>
    </xf>
    <xf numFmtId="0" fontId="2" fillId="9" borderId="1" xfId="1538" applyFont="1" applyFill="1" applyBorder="1" applyAlignment="1">
      <alignment horizontal="center" vertical="center" wrapText="1"/>
    </xf>
    <xf numFmtId="0" fontId="2" fillId="9" borderId="3" xfId="1538" applyFont="1" applyFill="1" applyBorder="1" applyAlignment="1">
      <alignment horizontal="center" vertical="center"/>
    </xf>
    <xf numFmtId="0" fontId="2" fillId="9" borderId="1" xfId="1538" applyFont="1" applyFill="1" applyBorder="1" applyAlignment="1">
      <alignment horizontal="center" vertical="center"/>
    </xf>
    <xf numFmtId="0" fontId="2" fillId="10" borderId="1" xfId="1538" applyFont="1" applyFill="1" applyBorder="1" applyAlignment="1">
      <alignment horizontal="center" vertical="center"/>
    </xf>
    <xf numFmtId="0" fontId="2" fillId="10" borderId="2" xfId="1538" applyFont="1" applyFill="1" applyBorder="1" applyAlignment="1">
      <alignment horizontal="center" vertical="center"/>
    </xf>
    <xf numFmtId="0" fontId="2" fillId="9" borderId="11" xfId="1538" applyFont="1" applyFill="1" applyBorder="1" applyAlignment="1">
      <alignment horizontal="center" vertical="center"/>
    </xf>
    <xf numFmtId="0" fontId="29" fillId="27" borderId="15" xfId="1538" applyFont="1" applyFill="1" applyBorder="1" applyAlignment="1">
      <alignment horizontal="center" vertical="center" wrapText="1"/>
    </xf>
    <xf numFmtId="0" fontId="29" fillId="27" borderId="16" xfId="1538" applyFont="1" applyFill="1" applyBorder="1" applyAlignment="1">
      <alignment horizontal="center" vertical="center" wrapText="1"/>
    </xf>
    <xf numFmtId="1" fontId="25" fillId="41" borderId="15" xfId="0" applyNumberFormat="1" applyFont="1" applyFill="1" applyBorder="1" applyAlignment="1">
      <alignment horizontal="center" vertical="center" wrapText="1"/>
    </xf>
    <xf numFmtId="0" fontId="2" fillId="17" borderId="1" xfId="1538" applyFont="1" applyFill="1" applyBorder="1" applyAlignment="1">
      <alignment horizontal="center" vertical="center"/>
    </xf>
    <xf numFmtId="0" fontId="2" fillId="9" borderId="2" xfId="1538" applyFont="1" applyFill="1" applyBorder="1" applyAlignment="1">
      <alignment horizontal="center" vertical="center" wrapText="1"/>
    </xf>
    <xf numFmtId="0" fontId="30" fillId="25" borderId="19" xfId="0" applyNumberFormat="1" applyFont="1" applyFill="1" applyBorder="1" applyAlignment="1">
      <alignment horizontal="center" vertical="center" wrapText="1"/>
    </xf>
    <xf numFmtId="0" fontId="30" fillId="25" borderId="13" xfId="0" applyNumberFormat="1" applyFont="1" applyFill="1" applyBorder="1" applyAlignment="1">
      <alignment horizontal="center" vertical="center"/>
    </xf>
    <xf numFmtId="0" fontId="19" fillId="31" borderId="2" xfId="0" applyNumberFormat="1" applyFont="1" applyFill="1" applyBorder="1" applyAlignment="1">
      <alignment horizontal="center" vertical="center" wrapText="1"/>
    </xf>
    <xf numFmtId="0" fontId="2" fillId="17" borderId="13" xfId="1538" applyFont="1" applyFill="1" applyBorder="1" applyAlignment="1">
      <alignment horizontal="center" vertical="center"/>
    </xf>
    <xf numFmtId="0" fontId="2" fillId="17" borderId="0" xfId="1538" applyFont="1" applyFill="1" applyBorder="1" applyAlignment="1">
      <alignment horizontal="center" vertical="center"/>
    </xf>
    <xf numFmtId="1" fontId="25" fillId="41" borderId="39" xfId="0" applyNumberFormat="1" applyFont="1" applyFill="1" applyBorder="1" applyAlignment="1">
      <alignment horizontal="center" vertical="center" wrapText="1"/>
    </xf>
    <xf numFmtId="0" fontId="29" fillId="27" borderId="37" xfId="1538" applyFont="1" applyFill="1" applyBorder="1" applyAlignment="1">
      <alignment horizontal="center" vertical="center" wrapText="1"/>
    </xf>
    <xf numFmtId="0" fontId="19" fillId="31" borderId="1" xfId="0" applyNumberFormat="1" applyFont="1" applyFill="1" applyBorder="1" applyAlignment="1">
      <alignment horizontal="center" vertical="center" wrapText="1"/>
    </xf>
    <xf numFmtId="0" fontId="29" fillId="27" borderId="38" xfId="1538" applyFont="1" applyFill="1" applyBorder="1" applyAlignment="1">
      <alignment horizontal="center" vertical="center" wrapText="1"/>
    </xf>
    <xf numFmtId="1" fontId="26" fillId="25" borderId="16" xfId="0" applyNumberFormat="1" applyFont="1" applyFill="1" applyBorder="1" applyAlignment="1"/>
    <xf numFmtId="1" fontId="26" fillId="25" borderId="20" xfId="0" applyNumberFormat="1" applyFont="1" applyFill="1" applyBorder="1" applyAlignment="1"/>
    <xf numFmtId="1" fontId="26" fillId="25" borderId="21" xfId="0" applyNumberFormat="1" applyFont="1" applyFill="1" applyBorder="1" applyAlignment="1"/>
    <xf numFmtId="0" fontId="23" fillId="27" borderId="44" xfId="1538" applyFont="1" applyFill="1" applyBorder="1" applyAlignment="1">
      <alignment horizontal="center" vertical="center" wrapText="1"/>
    </xf>
    <xf numFmtId="1" fontId="1" fillId="11" borderId="44" xfId="1538" applyNumberFormat="1" applyFont="1" applyFill="1" applyBorder="1" applyAlignment="1">
      <alignment horizontal="center" vertical="center" wrapText="1"/>
    </xf>
    <xf numFmtId="1" fontId="1" fillId="12" borderId="44" xfId="1538" applyNumberFormat="1" applyFont="1" applyFill="1" applyBorder="1" applyAlignment="1">
      <alignment horizontal="center" vertical="center" wrapText="1"/>
    </xf>
    <xf numFmtId="1" fontId="1" fillId="0" borderId="44" xfId="1538" applyNumberFormat="1" applyFont="1" applyBorder="1" applyAlignment="1">
      <alignment horizontal="center" vertical="center" wrapText="1"/>
    </xf>
    <xf numFmtId="0" fontId="1" fillId="0" borderId="35" xfId="1538" applyFont="1" applyBorder="1" applyAlignment="1">
      <alignment horizontal="center" vertical="center"/>
    </xf>
    <xf numFmtId="0" fontId="1" fillId="0" borderId="44" xfId="1538" applyFont="1" applyBorder="1" applyAlignment="1">
      <alignment horizontal="center" vertical="center"/>
    </xf>
    <xf numFmtId="1" fontId="1" fillId="14" borderId="44" xfId="1538" applyNumberFormat="1" applyFont="1" applyFill="1" applyBorder="1" applyAlignment="1">
      <alignment horizontal="center" vertical="center" wrapText="1"/>
    </xf>
    <xf numFmtId="1" fontId="1" fillId="15" borderId="44" xfId="1538" applyNumberFormat="1" applyFont="1" applyFill="1" applyBorder="1" applyAlignment="1">
      <alignment horizontal="center" vertical="center" wrapText="1"/>
    </xf>
    <xf numFmtId="1" fontId="4" fillId="16" borderId="44" xfId="1538" applyNumberFormat="1" applyFont="1" applyFill="1" applyBorder="1" applyAlignment="1">
      <alignment horizontal="center" vertical="center" wrapText="1"/>
    </xf>
    <xf numFmtId="0" fontId="3" fillId="16" borderId="44" xfId="1538" applyFont="1" applyFill="1" applyBorder="1" applyAlignment="1">
      <alignment horizontal="center" vertical="center" wrapText="1"/>
    </xf>
    <xf numFmtId="1" fontId="5" fillId="34" borderId="35" xfId="1538" applyNumberFormat="1" applyFont="1" applyFill="1" applyBorder="1" applyAlignment="1">
      <alignment horizontal="center" vertical="center" wrapText="1"/>
    </xf>
    <xf numFmtId="1" fontId="5" fillId="34" borderId="44" xfId="1538" applyNumberFormat="1" applyFont="1" applyFill="1" applyBorder="1" applyAlignment="1">
      <alignment horizontal="center" vertical="center" wrapText="1"/>
    </xf>
    <xf numFmtId="0" fontId="5" fillId="37" borderId="44" xfId="1538" applyFont="1" applyFill="1" applyBorder="1" applyAlignment="1">
      <alignment horizontal="center" vertical="center" wrapText="1"/>
    </xf>
    <xf numFmtId="1" fontId="1" fillId="26" borderId="44" xfId="1538" applyNumberFormat="1" applyFont="1" applyFill="1" applyBorder="1" applyAlignment="1">
      <alignment horizontal="center" vertical="center" wrapText="1"/>
    </xf>
    <xf numFmtId="0" fontId="1" fillId="0" borderId="44" xfId="1538" applyFont="1" applyBorder="1" applyAlignment="1">
      <alignment vertical="center" wrapText="1"/>
    </xf>
    <xf numFmtId="1" fontId="1" fillId="16" borderId="35" xfId="1538" applyNumberFormat="1" applyFont="1" applyFill="1" applyBorder="1" applyAlignment="1">
      <alignment horizontal="center" vertical="center" wrapText="1"/>
    </xf>
    <xf numFmtId="1" fontId="1" fillId="16" borderId="44" xfId="1538" applyNumberFormat="1" applyFont="1" applyFill="1" applyBorder="1" applyAlignment="1">
      <alignment horizontal="center" vertical="center" wrapText="1"/>
    </xf>
    <xf numFmtId="0" fontId="1" fillId="16" borderId="35" xfId="1538" applyFont="1" applyFill="1" applyBorder="1" applyAlignment="1">
      <alignment horizontal="center" vertical="center" wrapText="1"/>
    </xf>
    <xf numFmtId="0" fontId="1" fillId="16" borderId="44" xfId="1538" applyFont="1" applyFill="1" applyBorder="1" applyAlignment="1">
      <alignment horizontal="center" vertical="center" wrapText="1"/>
    </xf>
    <xf numFmtId="0" fontId="1" fillId="13" borderId="44" xfId="1538" applyFont="1" applyFill="1" applyBorder="1" applyAlignment="1">
      <alignment vertical="center" wrapText="1"/>
    </xf>
    <xf numFmtId="1" fontId="1" fillId="17" borderId="44" xfId="1538" applyNumberFormat="1" applyFont="1" applyFill="1" applyBorder="1" applyAlignment="1">
      <alignment vertical="center"/>
    </xf>
    <xf numFmtId="1" fontId="1" fillId="17" borderId="22" xfId="1538" applyNumberFormat="1" applyFont="1" applyFill="1" applyBorder="1" applyAlignment="1">
      <alignment vertical="center"/>
    </xf>
    <xf numFmtId="0" fontId="2" fillId="16" borderId="44" xfId="1538" applyFont="1" applyFill="1" applyBorder="1" applyAlignment="1" applyProtection="1">
      <alignment horizontal="center" vertical="center" wrapText="1"/>
    </xf>
    <xf numFmtId="1" fontId="1" fillId="13" borderId="44" xfId="1538" applyNumberFormat="1" applyFont="1" applyFill="1" applyBorder="1" applyAlignment="1">
      <alignment horizontal="center" vertical="center" wrapText="1"/>
    </xf>
    <xf numFmtId="0" fontId="1" fillId="10" borderId="44" xfId="1538" applyFont="1" applyFill="1" applyBorder="1" applyAlignment="1">
      <alignment horizontal="center" vertical="center" wrapText="1"/>
    </xf>
    <xf numFmtId="1" fontId="5" fillId="38" borderId="35" xfId="1538" applyNumberFormat="1" applyFont="1" applyFill="1" applyBorder="1" applyAlignment="1">
      <alignment horizontal="center" vertical="center" wrapText="1"/>
    </xf>
    <xf numFmtId="1" fontId="5" fillId="38" borderId="44" xfId="1538" applyNumberFormat="1" applyFont="1" applyFill="1" applyBorder="1" applyAlignment="1">
      <alignment horizontal="center" vertical="center" wrapText="1"/>
    </xf>
    <xf numFmtId="0" fontId="5" fillId="38" borderId="44" xfId="1538" applyFont="1" applyFill="1" applyBorder="1" applyAlignment="1">
      <alignment horizontal="center" vertical="center" wrapText="1"/>
    </xf>
    <xf numFmtId="0" fontId="1" fillId="28" borderId="35" xfId="1538" applyFont="1" applyFill="1" applyBorder="1" applyAlignment="1">
      <alignment horizontal="center" vertical="center" wrapText="1"/>
    </xf>
    <xf numFmtId="1" fontId="1" fillId="17" borderId="37" xfId="1538" applyNumberFormat="1" applyFont="1" applyFill="1" applyBorder="1" applyAlignment="1">
      <alignment vertical="center"/>
    </xf>
    <xf numFmtId="1" fontId="19" fillId="31" borderId="45" xfId="0" applyNumberFormat="1" applyFont="1" applyFill="1" applyBorder="1" applyAlignment="1">
      <alignment horizontal="center" vertical="center" wrapText="1"/>
    </xf>
    <xf numFmtId="1" fontId="23" fillId="25" borderId="46" xfId="0" applyNumberFormat="1" applyFont="1" applyFill="1" applyBorder="1" applyAlignment="1">
      <alignment horizontal="center" vertical="center" wrapText="1"/>
    </xf>
    <xf numFmtId="1" fontId="1" fillId="28" borderId="1" xfId="1538" applyNumberFormat="1" applyFont="1" applyFill="1" applyBorder="1" applyAlignment="1">
      <alignment horizontal="center" vertical="center" wrapText="1"/>
    </xf>
    <xf numFmtId="0" fontId="5" fillId="21" borderId="1" xfId="1538" applyFont="1" applyFill="1" applyBorder="1" applyAlignment="1" applyProtection="1">
      <alignment horizontal="center" vertical="center" wrapText="1"/>
    </xf>
    <xf numFmtId="1" fontId="5" fillId="21" borderId="44" xfId="1538" applyNumberFormat="1" applyFont="1" applyFill="1" applyBorder="1" applyAlignment="1">
      <alignment horizontal="center" vertical="center" wrapText="1"/>
    </xf>
    <xf numFmtId="0" fontId="4" fillId="26" borderId="1" xfId="1538" applyFont="1" applyFill="1" applyBorder="1" applyAlignment="1" applyProtection="1">
      <alignment horizontal="center" vertical="center" wrapText="1"/>
    </xf>
    <xf numFmtId="1" fontId="4" fillId="26" borderId="35" xfId="1538" applyNumberFormat="1" applyFont="1" applyFill="1" applyBorder="1" applyAlignment="1">
      <alignment horizontal="center" vertical="center" wrapText="1"/>
    </xf>
    <xf numFmtId="1" fontId="4" fillId="26" borderId="44" xfId="1538" applyNumberFormat="1" applyFont="1" applyFill="1" applyBorder="1" applyAlignment="1">
      <alignment horizontal="center" vertical="center" wrapText="1"/>
    </xf>
    <xf numFmtId="0" fontId="5" fillId="34" borderId="1" xfId="1538" applyFont="1" applyFill="1" applyBorder="1" applyAlignment="1" applyProtection="1">
      <alignment horizontal="center" vertical="center" wrapText="1"/>
    </xf>
    <xf numFmtId="1" fontId="2" fillId="14" borderId="35" xfId="1538" applyNumberFormat="1" applyFont="1" applyFill="1" applyBorder="1" applyAlignment="1">
      <alignment horizontal="center" vertical="center" wrapText="1"/>
    </xf>
    <xf numFmtId="1" fontId="2" fillId="14" borderId="44" xfId="1538" applyNumberFormat="1" applyFont="1" applyFill="1" applyBorder="1" applyAlignment="1">
      <alignment horizontal="center" vertical="center" wrapText="1"/>
    </xf>
    <xf numFmtId="0" fontId="2" fillId="0" borderId="1" xfId="1538" applyFont="1" applyBorder="1" applyAlignment="1">
      <alignment horizontal="center" vertical="center"/>
    </xf>
    <xf numFmtId="1" fontId="2" fillId="0" borderId="35" xfId="1538" applyNumberFormat="1" applyFont="1" applyBorder="1" applyAlignment="1">
      <alignment horizontal="center" vertical="center" wrapText="1"/>
    </xf>
    <xf numFmtId="1" fontId="2" fillId="0" borderId="44" xfId="1538" applyNumberFormat="1" applyFont="1" applyBorder="1" applyAlignment="1">
      <alignment horizontal="center" vertical="center" wrapText="1"/>
    </xf>
    <xf numFmtId="0" fontId="1" fillId="0" borderId="47" xfId="1538" applyFont="1" applyBorder="1" applyAlignment="1">
      <alignment horizontal="center" vertical="center" wrapText="1"/>
    </xf>
    <xf numFmtId="0" fontId="1" fillId="0" borderId="47" xfId="1538" applyFont="1" applyBorder="1" applyAlignment="1" applyProtection="1">
      <alignment vertical="center" wrapText="1"/>
    </xf>
    <xf numFmtId="1" fontId="1" fillId="0" borderId="47" xfId="1538" applyNumberFormat="1" applyFont="1" applyBorder="1" applyAlignment="1">
      <alignment horizontal="center" vertical="center" wrapText="1"/>
    </xf>
    <xf numFmtId="0" fontId="1" fillId="0" borderId="47" xfId="1538" applyFont="1" applyBorder="1" applyAlignment="1" applyProtection="1">
      <alignment horizontal="center" vertical="center" wrapText="1"/>
    </xf>
    <xf numFmtId="49" fontId="1" fillId="0" borderId="47" xfId="1538" applyNumberFormat="1" applyFont="1" applyBorder="1" applyAlignment="1" applyProtection="1">
      <alignment horizontal="center" vertical="center" wrapText="1"/>
    </xf>
    <xf numFmtId="0" fontId="1" fillId="13" borderId="47" xfId="1538" applyFont="1" applyFill="1" applyBorder="1" applyAlignment="1" applyProtection="1">
      <alignment horizontal="center" vertical="center" wrapText="1"/>
    </xf>
    <xf numFmtId="0" fontId="1" fillId="13" borderId="48" xfId="1538" applyFont="1" applyFill="1" applyBorder="1" applyAlignment="1" applyProtection="1">
      <alignment horizontal="center" vertical="center" wrapText="1"/>
    </xf>
    <xf numFmtId="164" fontId="1" fillId="9" borderId="49" xfId="1538" applyNumberFormat="1" applyFont="1" applyFill="1" applyBorder="1" applyAlignment="1">
      <alignment horizontal="center" vertical="center" wrapText="1"/>
    </xf>
    <xf numFmtId="164" fontId="1" fillId="27" borderId="50" xfId="1538" applyNumberFormat="1" applyFont="1" applyFill="1" applyBorder="1" applyAlignment="1">
      <alignment horizontal="center" vertical="center" wrapText="1"/>
    </xf>
    <xf numFmtId="164" fontId="1" fillId="27" borderId="49" xfId="1538" applyNumberFormat="1" applyFont="1" applyFill="1" applyBorder="1" applyAlignment="1">
      <alignment horizontal="center" vertical="center" wrapText="1"/>
    </xf>
    <xf numFmtId="164" fontId="1" fillId="28" borderId="44" xfId="1538" applyNumberFormat="1" applyFont="1" applyFill="1" applyBorder="1" applyAlignment="1">
      <alignment horizontal="center" vertical="center" wrapText="1"/>
    </xf>
    <xf numFmtId="0" fontId="5" fillId="21" borderId="47" xfId="1538" applyFont="1" applyFill="1" applyBorder="1" applyAlignment="1">
      <alignment vertical="center" wrapText="1"/>
    </xf>
    <xf numFmtId="0" fontId="5" fillId="22" borderId="47" xfId="1538" applyFont="1" applyFill="1" applyBorder="1" applyAlignment="1">
      <alignment horizontal="center" vertical="center" wrapText="1"/>
    </xf>
    <xf numFmtId="0" fontId="5" fillId="22" borderId="47" xfId="1538" applyFont="1" applyFill="1" applyBorder="1" applyAlignment="1" applyProtection="1">
      <alignment vertical="center" wrapText="1"/>
    </xf>
    <xf numFmtId="1" fontId="5" fillId="22" borderId="47" xfId="1538" applyNumberFormat="1" applyFont="1" applyFill="1" applyBorder="1" applyAlignment="1">
      <alignment horizontal="center" vertical="center"/>
    </xf>
    <xf numFmtId="0" fontId="5" fillId="22" borderId="47" xfId="1538" applyFont="1" applyFill="1" applyBorder="1" applyAlignment="1" applyProtection="1">
      <alignment horizontal="center" vertical="center" wrapText="1"/>
    </xf>
    <xf numFmtId="0" fontId="5" fillId="21" borderId="47" xfId="1538" applyFont="1" applyFill="1" applyBorder="1" applyAlignment="1" applyProtection="1">
      <alignment horizontal="center" vertical="center" wrapText="1"/>
    </xf>
    <xf numFmtId="0" fontId="5" fillId="21" borderId="48" xfId="1538" applyFont="1" applyFill="1" applyBorder="1" applyAlignment="1" applyProtection="1">
      <alignment horizontal="center" vertical="center" wrapText="1"/>
    </xf>
    <xf numFmtId="0" fontId="5" fillId="23" borderId="47" xfId="1538" applyFont="1" applyFill="1" applyBorder="1" applyAlignment="1">
      <alignment horizontal="center" vertical="center" wrapText="1"/>
    </xf>
    <xf numFmtId="0" fontId="5" fillId="24" borderId="47" xfId="1538" applyFont="1" applyFill="1" applyBorder="1" applyAlignment="1">
      <alignment horizontal="center" vertical="center" wrapText="1"/>
    </xf>
    <xf numFmtId="0" fontId="4" fillId="26" borderId="47" xfId="1538" applyFont="1" applyFill="1" applyBorder="1" applyAlignment="1">
      <alignment vertical="center" wrapText="1"/>
    </xf>
    <xf numFmtId="0" fontId="4" fillId="25" borderId="47" xfId="1538" applyFont="1" applyFill="1" applyBorder="1" applyAlignment="1">
      <alignment horizontal="center" vertical="center" wrapText="1"/>
    </xf>
    <xf numFmtId="0" fontId="4" fillId="25" borderId="47" xfId="1538" applyFont="1" applyFill="1" applyBorder="1" applyAlignment="1" applyProtection="1">
      <alignment vertical="center" wrapText="1"/>
    </xf>
    <xf numFmtId="1" fontId="4" fillId="25" borderId="47" xfId="1538" applyNumberFormat="1" applyFont="1" applyFill="1" applyBorder="1" applyAlignment="1">
      <alignment horizontal="center" vertical="center"/>
    </xf>
    <xf numFmtId="0" fontId="4" fillId="25" borderId="47" xfId="1538" applyFont="1" applyFill="1" applyBorder="1" applyAlignment="1" applyProtection="1">
      <alignment horizontal="center" vertical="center" wrapText="1"/>
    </xf>
    <xf numFmtId="0" fontId="4" fillId="26" borderId="47" xfId="1538" applyFont="1" applyFill="1" applyBorder="1" applyAlignment="1" applyProtection="1">
      <alignment horizontal="center" vertical="center" wrapText="1"/>
    </xf>
    <xf numFmtId="0" fontId="4" fillId="26" borderId="48" xfId="1538" applyFont="1" applyFill="1" applyBorder="1" applyAlignment="1" applyProtection="1">
      <alignment horizontal="center" vertical="center" wrapText="1"/>
    </xf>
    <xf numFmtId="0" fontId="1" fillId="0" borderId="44" xfId="1538" applyFont="1" applyBorder="1" applyAlignment="1">
      <alignment horizontal="center" vertical="center" wrapText="1"/>
    </xf>
    <xf numFmtId="1" fontId="1" fillId="17" borderId="48" xfId="1538" applyNumberFormat="1" applyFont="1" applyFill="1" applyBorder="1" applyAlignment="1">
      <alignment vertical="center"/>
    </xf>
    <xf numFmtId="1" fontId="1" fillId="17" borderId="50" xfId="1538" applyNumberFormat="1" applyFont="1" applyFill="1" applyBorder="1" applyAlignment="1">
      <alignment horizontal="center" vertical="center"/>
    </xf>
    <xf numFmtId="0" fontId="1" fillId="10" borderId="47" xfId="1538" applyFont="1" applyFill="1" applyBorder="1" applyAlignment="1">
      <alignment horizontal="center" vertical="center" wrapText="1"/>
    </xf>
    <xf numFmtId="1" fontId="1" fillId="13" borderId="47" xfId="1538" applyNumberFormat="1" applyFont="1" applyFill="1" applyBorder="1" applyAlignment="1">
      <alignment horizontal="center" vertical="center"/>
    </xf>
    <xf numFmtId="0" fontId="3" fillId="0" borderId="48" xfId="1538" applyFont="1" applyBorder="1" applyAlignment="1">
      <alignment horizontal="center" vertical="center"/>
    </xf>
    <xf numFmtId="0" fontId="1" fillId="13" borderId="47" xfId="1538" applyFont="1" applyFill="1" applyBorder="1" applyAlignment="1">
      <alignment vertical="center" wrapText="1"/>
    </xf>
    <xf numFmtId="0" fontId="1" fillId="9" borderId="47" xfId="1538" applyFont="1" applyFill="1" applyBorder="1" applyAlignment="1">
      <alignment horizontal="center" vertical="center" wrapText="1"/>
    </xf>
    <xf numFmtId="164" fontId="1" fillId="10" borderId="47" xfId="1" applyFont="1" applyFill="1" applyBorder="1" applyAlignment="1" applyProtection="1">
      <alignment horizontal="center" vertical="center" wrapText="1"/>
    </xf>
    <xf numFmtId="164" fontId="1" fillId="10" borderId="47" xfId="1538" applyNumberFormat="1" applyFont="1" applyFill="1" applyBorder="1" applyAlignment="1">
      <alignment horizontal="center" vertical="center" wrapText="1"/>
    </xf>
    <xf numFmtId="164" fontId="1" fillId="27" borderId="44" xfId="1538" applyNumberFormat="1" applyFont="1" applyFill="1" applyBorder="1" applyAlignment="1">
      <alignment horizontal="center" vertical="center" wrapText="1"/>
    </xf>
    <xf numFmtId="0" fontId="2" fillId="16" borderId="47" xfId="1538" applyFont="1" applyFill="1" applyBorder="1" applyAlignment="1" applyProtection="1">
      <alignment horizontal="center" vertical="center" wrapText="1"/>
    </xf>
    <xf numFmtId="0" fontId="2" fillId="16" borderId="47" xfId="1538" applyFont="1" applyFill="1" applyBorder="1" applyAlignment="1" applyProtection="1">
      <alignment horizontal="left" vertical="center" wrapText="1"/>
    </xf>
    <xf numFmtId="0" fontId="1" fillId="16" borderId="47" xfId="1538" applyFont="1" applyFill="1" applyBorder="1" applyAlignment="1" applyProtection="1">
      <alignment horizontal="center" vertical="center" wrapText="1"/>
    </xf>
    <xf numFmtId="1" fontId="2" fillId="16" borderId="47" xfId="1538" applyNumberFormat="1" applyFont="1" applyFill="1" applyBorder="1" applyAlignment="1">
      <alignment horizontal="center" vertical="center" wrapText="1"/>
    </xf>
    <xf numFmtId="1" fontId="2" fillId="16" borderId="47" xfId="1538" applyNumberFormat="1" applyFont="1" applyFill="1" applyBorder="1" applyAlignment="1">
      <alignment horizontal="center" vertical="center"/>
    </xf>
    <xf numFmtId="0" fontId="2" fillId="16" borderId="47" xfId="1538" applyFont="1" applyFill="1" applyBorder="1" applyAlignment="1">
      <alignment horizontal="center" vertical="center" wrapText="1"/>
    </xf>
    <xf numFmtId="1" fontId="4" fillId="16" borderId="47" xfId="1538" applyNumberFormat="1" applyFont="1" applyFill="1" applyBorder="1" applyAlignment="1">
      <alignment horizontal="center" vertical="center" wrapText="1"/>
    </xf>
    <xf numFmtId="1" fontId="4" fillId="16" borderId="48" xfId="1538" applyNumberFormat="1" applyFont="1" applyFill="1" applyBorder="1" applyAlignment="1">
      <alignment horizontal="center" vertical="center" wrapText="1"/>
    </xf>
    <xf numFmtId="49" fontId="1" fillId="0" borderId="47" xfId="1538" applyNumberFormat="1" applyFont="1" applyFill="1" applyBorder="1" applyAlignment="1" applyProtection="1">
      <alignment horizontal="center" vertical="center" wrapText="1"/>
    </xf>
    <xf numFmtId="0" fontId="2" fillId="0" borderId="47" xfId="1538" applyFont="1" applyBorder="1" applyAlignment="1" applyProtection="1">
      <alignment vertical="center" wrapText="1"/>
    </xf>
    <xf numFmtId="0" fontId="30" fillId="25" borderId="51" xfId="0" applyNumberFormat="1" applyFont="1" applyFill="1" applyBorder="1" applyAlignment="1">
      <alignment horizontal="center" vertical="center" wrapText="1"/>
    </xf>
    <xf numFmtId="1" fontId="26" fillId="25" borderId="40" xfId="0" applyNumberFormat="1" applyFont="1" applyFill="1" applyBorder="1" applyAlignment="1"/>
    <xf numFmtId="0" fontId="29" fillId="27" borderId="52" xfId="1538" applyFont="1" applyFill="1" applyBorder="1" applyAlignment="1">
      <alignment horizontal="center" vertical="center" wrapText="1"/>
    </xf>
    <xf numFmtId="0" fontId="29" fillId="27" borderId="50" xfId="1538" applyFont="1" applyFill="1" applyBorder="1" applyAlignment="1">
      <alignment horizontal="center" vertical="center" wrapText="1"/>
    </xf>
    <xf numFmtId="1" fontId="26" fillId="25" borderId="41" xfId="0" applyNumberFormat="1" applyFont="1" applyFill="1" applyBorder="1" applyAlignment="1"/>
    <xf numFmtId="1" fontId="26" fillId="25" borderId="42" xfId="0" applyNumberFormat="1" applyFont="1" applyFill="1" applyBorder="1" applyAlignment="1"/>
    <xf numFmtId="0" fontId="23" fillId="25" borderId="1" xfId="1538" applyFont="1" applyFill="1" applyBorder="1" applyAlignment="1" applyProtection="1">
      <alignment vertical="center" wrapText="1"/>
    </xf>
    <xf numFmtId="0" fontId="5" fillId="34" borderId="47" xfId="1538" applyFont="1" applyFill="1" applyBorder="1" applyAlignment="1">
      <alignment vertical="center" wrapText="1"/>
    </xf>
    <xf numFmtId="0" fontId="5" fillId="35" borderId="47" xfId="1538" applyFont="1" applyFill="1" applyBorder="1" applyAlignment="1">
      <alignment horizontal="center" vertical="center" wrapText="1"/>
    </xf>
    <xf numFmtId="0" fontId="5" fillId="35" borderId="47" xfId="1538" applyFont="1" applyFill="1" applyBorder="1" applyAlignment="1" applyProtection="1">
      <alignment vertical="center" wrapText="1"/>
    </xf>
    <xf numFmtId="1" fontId="5" fillId="35" borderId="47" xfId="1538" applyNumberFormat="1" applyFont="1" applyFill="1" applyBorder="1" applyAlignment="1">
      <alignment horizontal="center" vertical="center"/>
    </xf>
    <xf numFmtId="0" fontId="5" fillId="35" borderId="47" xfId="1538" applyFont="1" applyFill="1" applyBorder="1" applyAlignment="1" applyProtection="1">
      <alignment horizontal="center" vertical="center" wrapText="1"/>
    </xf>
    <xf numFmtId="0" fontId="5" fillId="34" borderId="47" xfId="1538" applyFont="1" applyFill="1" applyBorder="1" applyAlignment="1" applyProtection="1">
      <alignment horizontal="center" vertical="center" wrapText="1"/>
    </xf>
    <xf numFmtId="0" fontId="5" fillId="34" borderId="48" xfId="1538" applyFont="1" applyFill="1" applyBorder="1" applyAlignment="1" applyProtection="1">
      <alignment horizontal="center" vertical="center" wrapText="1"/>
    </xf>
    <xf numFmtId="0" fontId="5" fillId="36" borderId="47" xfId="1538" applyFont="1" applyFill="1" applyBorder="1" applyAlignment="1">
      <alignment horizontal="center" vertical="center" wrapText="1"/>
    </xf>
    <xf numFmtId="0" fontId="5" fillId="37" borderId="47" xfId="1538" applyFont="1" applyFill="1" applyBorder="1" applyAlignment="1">
      <alignment horizontal="center" vertical="center" wrapText="1"/>
    </xf>
    <xf numFmtId="0" fontId="5" fillId="37" borderId="48" xfId="1538" applyFont="1" applyFill="1" applyBorder="1" applyAlignment="1">
      <alignment horizontal="center" vertical="center" wrapText="1"/>
    </xf>
    <xf numFmtId="0" fontId="4" fillId="9" borderId="47" xfId="1538" applyFont="1" applyFill="1" applyBorder="1" applyAlignment="1">
      <alignment horizontal="center" vertical="center" wrapText="1"/>
    </xf>
    <xf numFmtId="0" fontId="4" fillId="27" borderId="47" xfId="1538" applyFont="1" applyFill="1" applyBorder="1" applyAlignment="1">
      <alignment horizontal="center" vertical="center" wrapText="1"/>
    </xf>
    <xf numFmtId="0" fontId="4" fillId="10" borderId="47" xfId="1538" applyFont="1" applyFill="1" applyBorder="1" applyAlignment="1">
      <alignment horizontal="center" vertical="center" wrapText="1"/>
    </xf>
    <xf numFmtId="0" fontId="4" fillId="27" borderId="48" xfId="1538" applyFont="1" applyFill="1" applyBorder="1" applyAlignment="1">
      <alignment horizontal="center" vertical="center" wrapText="1"/>
    </xf>
    <xf numFmtId="0" fontId="4" fillId="0" borderId="47" xfId="1538" applyFont="1" applyBorder="1" applyAlignment="1" applyProtection="1">
      <alignment horizontal="center" vertical="center" wrapText="1"/>
    </xf>
    <xf numFmtId="1" fontId="1" fillId="0" borderId="47" xfId="1538" applyNumberFormat="1" applyFont="1" applyBorder="1" applyAlignment="1">
      <alignment horizontal="center" vertical="center"/>
    </xf>
    <xf numFmtId="0" fontId="1" fillId="0" borderId="47" xfId="1538" applyFont="1" applyFill="1" applyBorder="1" applyAlignment="1" applyProtection="1">
      <alignment horizontal="center" vertical="center" wrapText="1"/>
    </xf>
    <xf numFmtId="0" fontId="1" fillId="10" borderId="48" xfId="1538" applyFont="1" applyFill="1" applyBorder="1" applyAlignment="1">
      <alignment horizontal="center" vertical="center" wrapText="1"/>
    </xf>
    <xf numFmtId="0" fontId="5" fillId="25" borderId="47" xfId="1538" applyFont="1" applyFill="1" applyBorder="1" applyAlignment="1" applyProtection="1">
      <alignment vertical="center" wrapText="1"/>
    </xf>
    <xf numFmtId="164" fontId="1" fillId="0" borderId="44" xfId="1538" applyNumberFormat="1" applyFont="1" applyBorder="1" applyAlignment="1">
      <alignment horizontal="center" vertical="center" wrapText="1"/>
    </xf>
    <xf numFmtId="164" fontId="3" fillId="16" borderId="44" xfId="1" applyFont="1" applyFill="1" applyBorder="1" applyAlignment="1" applyProtection="1">
      <alignment horizontal="center" vertical="center" wrapText="1"/>
    </xf>
    <xf numFmtId="0" fontId="1" fillId="26" borderId="47" xfId="1538" applyFont="1" applyFill="1" applyBorder="1" applyAlignment="1">
      <alignment vertical="center" wrapText="1"/>
    </xf>
    <xf numFmtId="0" fontId="16" fillId="25" borderId="47" xfId="0" applyNumberFormat="1" applyFont="1" applyFill="1" applyBorder="1" applyAlignment="1">
      <alignment horizontal="center" vertical="center" wrapText="1"/>
    </xf>
    <xf numFmtId="0" fontId="16" fillId="25" borderId="48" xfId="0" applyNumberFormat="1" applyFont="1" applyFill="1" applyBorder="1" applyAlignment="1">
      <alignment horizontal="center" vertical="center" wrapText="1"/>
    </xf>
    <xf numFmtId="0" fontId="1" fillId="25" borderId="47" xfId="1538" applyFont="1" applyFill="1" applyBorder="1" applyAlignment="1" applyProtection="1">
      <alignment vertical="center" wrapText="1"/>
    </xf>
    <xf numFmtId="0" fontId="1" fillId="28" borderId="48" xfId="1538" applyFont="1" applyFill="1" applyBorder="1" applyAlignment="1">
      <alignment horizontal="center" vertical="center" wrapText="1"/>
    </xf>
    <xf numFmtId="0" fontId="1" fillId="27" borderId="47" xfId="1538" applyFont="1" applyFill="1" applyBorder="1" applyAlignment="1">
      <alignment horizontal="center" vertical="center" wrapText="1"/>
    </xf>
    <xf numFmtId="0" fontId="1" fillId="28" borderId="47" xfId="1538" applyFont="1" applyFill="1" applyBorder="1" applyAlignment="1">
      <alignment horizontal="center" vertical="center" wrapText="1"/>
    </xf>
    <xf numFmtId="0" fontId="1" fillId="0" borderId="48" xfId="1538" applyFont="1" applyBorder="1" applyAlignment="1" applyProtection="1">
      <alignment horizontal="center" vertical="center" wrapText="1"/>
    </xf>
    <xf numFmtId="0" fontId="5" fillId="27" borderId="47" xfId="1538" applyFont="1" applyFill="1" applyBorder="1" applyAlignment="1">
      <alignment horizontal="center" vertical="center" wrapText="1"/>
    </xf>
    <xf numFmtId="0" fontId="4" fillId="28" borderId="48" xfId="1538" applyFont="1" applyFill="1" applyBorder="1" applyAlignment="1">
      <alignment horizontal="center" vertical="center" wrapText="1"/>
    </xf>
    <xf numFmtId="0" fontId="4" fillId="28" borderId="47" xfId="1538" applyFont="1" applyFill="1" applyBorder="1" applyAlignment="1">
      <alignment horizontal="center" vertical="center" wrapText="1"/>
    </xf>
    <xf numFmtId="0" fontId="7" fillId="0" borderId="47" xfId="1538" applyFont="1" applyBorder="1" applyAlignment="1">
      <alignment horizontal="center" vertical="center" wrapText="1"/>
    </xf>
    <xf numFmtId="0" fontId="18" fillId="26" borderId="47" xfId="1538" applyFont="1" applyFill="1" applyBorder="1" applyAlignment="1">
      <alignment vertical="center" wrapText="1"/>
    </xf>
    <xf numFmtId="1" fontId="15" fillId="15" borderId="35" xfId="1538" applyNumberFormat="1" applyFont="1" applyFill="1" applyBorder="1" applyAlignment="1">
      <alignment horizontal="center" vertical="center" wrapText="1"/>
    </xf>
    <xf numFmtId="1" fontId="15" fillId="15" borderId="44" xfId="1538" applyNumberFormat="1" applyFont="1" applyFill="1" applyBorder="1" applyAlignment="1">
      <alignment horizontal="center" vertical="center" wrapText="1"/>
    </xf>
    <xf numFmtId="1" fontId="10" fillId="16" borderId="35" xfId="1538" applyNumberFormat="1" applyFont="1" applyFill="1" applyBorder="1" applyAlignment="1">
      <alignment horizontal="center" vertical="center" wrapText="1"/>
    </xf>
    <xf numFmtId="1" fontId="10" fillId="16" borderId="44" xfId="1538" applyNumberFormat="1" applyFont="1" applyFill="1" applyBorder="1" applyAlignment="1">
      <alignment horizontal="center" vertical="center" wrapText="1"/>
    </xf>
    <xf numFmtId="0" fontId="10" fillId="16" borderId="44" xfId="1538" applyFont="1" applyFill="1" applyBorder="1" applyAlignment="1">
      <alignment horizontal="center" vertical="center" wrapText="1"/>
    </xf>
    <xf numFmtId="0" fontId="17" fillId="30" borderId="53" xfId="0" applyNumberFormat="1" applyFont="1" applyFill="1" applyBorder="1" applyAlignment="1">
      <alignment horizontal="center" vertical="center"/>
    </xf>
    <xf numFmtId="0" fontId="17" fillId="25" borderId="53" xfId="0" applyNumberFormat="1" applyFont="1" applyFill="1" applyBorder="1" applyAlignment="1">
      <alignment horizontal="center" vertical="center"/>
    </xf>
    <xf numFmtId="0" fontId="18" fillId="30" borderId="53" xfId="0" applyNumberFormat="1" applyFont="1" applyFill="1" applyBorder="1" applyAlignment="1">
      <alignment horizontal="center" vertical="center" wrapText="1"/>
    </xf>
    <xf numFmtId="0" fontId="17" fillId="30" borderId="54" xfId="0" applyNumberFormat="1" applyFont="1" applyFill="1" applyBorder="1" applyAlignment="1">
      <alignment horizontal="center" vertical="center" wrapText="1"/>
    </xf>
    <xf numFmtId="1" fontId="19" fillId="30" borderId="53" xfId="0" applyNumberFormat="1" applyFont="1" applyFill="1" applyBorder="1" applyAlignment="1">
      <alignment horizontal="center" vertical="center" wrapText="1"/>
    </xf>
    <xf numFmtId="0" fontId="17" fillId="30" borderId="53" xfId="0" applyNumberFormat="1" applyFont="1" applyFill="1" applyBorder="1" applyAlignment="1">
      <alignment horizontal="center" vertical="center" wrapText="1"/>
    </xf>
    <xf numFmtId="1" fontId="17" fillId="30" borderId="53" xfId="0" applyNumberFormat="1" applyFont="1" applyFill="1" applyBorder="1" applyAlignment="1">
      <alignment horizontal="center" vertical="center"/>
    </xf>
    <xf numFmtId="1" fontId="17" fillId="30" borderId="53" xfId="0" applyNumberFormat="1" applyFont="1" applyFill="1" applyBorder="1" applyAlignment="1">
      <alignment horizontal="center" vertical="center" wrapText="1"/>
    </xf>
    <xf numFmtId="0" fontId="18" fillId="0" borderId="47" xfId="3373" applyNumberFormat="1" applyFont="1" applyFill="1" applyBorder="1" applyAlignment="1" applyProtection="1">
      <alignment horizontal="center" vertical="center" wrapText="1"/>
    </xf>
    <xf numFmtId="0" fontId="18" fillId="0" borderId="47" xfId="3373" applyFont="1" applyFill="1" applyBorder="1" applyAlignment="1" applyProtection="1">
      <alignment horizontal="center" vertical="center" wrapText="1"/>
    </xf>
    <xf numFmtId="1" fontId="18" fillId="25" borderId="35" xfId="0" applyNumberFormat="1" applyFont="1" applyFill="1" applyBorder="1" applyAlignment="1">
      <alignment horizontal="center" vertical="center" wrapText="1"/>
    </xf>
    <xf numFmtId="1" fontId="18" fillId="25" borderId="44" xfId="0" applyNumberFormat="1" applyFont="1" applyFill="1" applyBorder="1" applyAlignment="1">
      <alignment horizontal="center" vertical="center" wrapText="1"/>
    </xf>
    <xf numFmtId="0" fontId="18" fillId="31" borderId="47" xfId="0" applyNumberFormat="1" applyFont="1" applyFill="1" applyBorder="1" applyAlignment="1">
      <alignment horizontal="center" vertical="center" wrapText="1"/>
    </xf>
    <xf numFmtId="164" fontId="18" fillId="32" borderId="47" xfId="1" applyFont="1" applyFill="1" applyBorder="1" applyAlignment="1">
      <alignment horizontal="center" vertical="center" wrapText="1"/>
    </xf>
    <xf numFmtId="0" fontId="18" fillId="32" borderId="47" xfId="0" applyNumberFormat="1" applyFont="1" applyFill="1" applyBorder="1" applyAlignment="1">
      <alignment horizontal="center" vertical="center" wrapText="1"/>
    </xf>
    <xf numFmtId="0" fontId="18" fillId="32" borderId="48" xfId="0" applyNumberFormat="1" applyFont="1" applyFill="1" applyBorder="1" applyAlignment="1">
      <alignment horizontal="center" vertical="center" wrapText="1"/>
    </xf>
    <xf numFmtId="0" fontId="4" fillId="25" borderId="47" xfId="1538" applyFont="1" applyFill="1" applyBorder="1" applyAlignment="1" applyProtection="1">
      <alignment horizontal="left" vertical="center" wrapText="1"/>
    </xf>
    <xf numFmtId="0" fontId="10" fillId="13" borderId="47" xfId="1538" applyFont="1" applyFill="1" applyBorder="1" applyAlignment="1">
      <alignment vertical="center" wrapText="1"/>
    </xf>
    <xf numFmtId="0" fontId="10" fillId="0" borderId="47" xfId="1538" applyFont="1" applyBorder="1" applyAlignment="1">
      <alignment horizontal="center" vertical="center" wrapText="1"/>
    </xf>
    <xf numFmtId="0" fontId="10" fillId="0" borderId="47" xfId="1538" applyFont="1" applyBorder="1" applyAlignment="1" applyProtection="1">
      <alignment vertical="center" wrapText="1"/>
    </xf>
    <xf numFmtId="1" fontId="10" fillId="0" borderId="47" xfId="1538" applyNumberFormat="1" applyFont="1" applyBorder="1" applyAlignment="1">
      <alignment horizontal="center" vertical="center"/>
    </xf>
    <xf numFmtId="0" fontId="10" fillId="0" borderId="47" xfId="1538" applyFont="1" applyBorder="1" applyAlignment="1" applyProtection="1">
      <alignment horizontal="center" vertical="center" wrapText="1"/>
    </xf>
    <xf numFmtId="1" fontId="10" fillId="26" borderId="35" xfId="1538" applyNumberFormat="1" applyFont="1" applyFill="1" applyBorder="1" applyAlignment="1">
      <alignment horizontal="center" vertical="center" wrapText="1"/>
    </xf>
    <xf numFmtId="1" fontId="10" fillId="26" borderId="44" xfId="1538" applyNumberFormat="1" applyFont="1" applyFill="1" applyBorder="1" applyAlignment="1">
      <alignment horizontal="center" vertical="center" wrapText="1"/>
    </xf>
    <xf numFmtId="0" fontId="10" fillId="9" borderId="47" xfId="1538" applyFont="1" applyFill="1" applyBorder="1" applyAlignment="1">
      <alignment horizontal="center" vertical="center" wrapText="1"/>
    </xf>
    <xf numFmtId="164" fontId="10" fillId="10" borderId="47" xfId="1" applyFont="1" applyFill="1" applyBorder="1" applyAlignment="1" applyProtection="1">
      <alignment horizontal="center" vertical="center" wrapText="1"/>
    </xf>
    <xf numFmtId="0" fontId="10" fillId="10" borderId="47" xfId="1538" applyFont="1" applyFill="1" applyBorder="1" applyAlignment="1">
      <alignment horizontal="center" vertical="center" wrapText="1"/>
    </xf>
    <xf numFmtId="0" fontId="10" fillId="10" borderId="48" xfId="1538" applyFont="1" applyFill="1" applyBorder="1" applyAlignment="1">
      <alignment horizontal="center" vertical="center" wrapText="1"/>
    </xf>
    <xf numFmtId="164" fontId="4" fillId="16" borderId="1" xfId="1538" applyNumberFormat="1" applyFont="1" applyFill="1" applyBorder="1" applyAlignment="1" applyProtection="1">
      <alignment horizontal="left" vertical="center" wrapText="1"/>
    </xf>
    <xf numFmtId="1" fontId="17" fillId="0" borderId="53" xfId="0" applyNumberFormat="1" applyFont="1" applyFill="1" applyBorder="1" applyAlignment="1">
      <alignment horizontal="center" vertical="center" wrapText="1"/>
    </xf>
    <xf numFmtId="1" fontId="17" fillId="25" borderId="35" xfId="0" applyNumberFormat="1" applyFont="1" applyFill="1" applyBorder="1" applyAlignment="1">
      <alignment horizontal="center" vertical="center" wrapText="1"/>
    </xf>
    <xf numFmtId="1" fontId="17" fillId="25" borderId="44" xfId="0" applyNumberFormat="1" applyFont="1" applyFill="1" applyBorder="1" applyAlignment="1">
      <alignment horizontal="center" vertical="center" wrapText="1"/>
    </xf>
    <xf numFmtId="0" fontId="10" fillId="13" borderId="47" xfId="1538" applyFont="1" applyFill="1" applyBorder="1" applyAlignment="1" applyProtection="1">
      <alignment horizontal="center" vertical="center" wrapText="1"/>
    </xf>
    <xf numFmtId="0" fontId="10" fillId="13" borderId="48" xfId="1538" applyFont="1" applyFill="1" applyBorder="1" applyAlignment="1" applyProtection="1">
      <alignment horizontal="center" vertical="center" wrapText="1"/>
    </xf>
    <xf numFmtId="1" fontId="1" fillId="17" borderId="44" xfId="1538" applyNumberFormat="1" applyFont="1" applyFill="1" applyBorder="1" applyAlignment="1">
      <alignment horizontal="center" vertical="center"/>
    </xf>
    <xf numFmtId="0" fontId="1" fillId="0" borderId="44" xfId="1538" applyNumberFormat="1" applyFont="1" applyFill="1" applyBorder="1" applyAlignment="1">
      <alignment horizontal="center" vertical="center" wrapText="1"/>
    </xf>
    <xf numFmtId="1" fontId="2" fillId="15" borderId="47" xfId="1538" applyNumberFormat="1" applyFont="1" applyFill="1" applyBorder="1" applyAlignment="1">
      <alignment horizontal="center" vertical="center" wrapText="1"/>
    </xf>
    <xf numFmtId="1" fontId="2" fillId="15" borderId="35" xfId="1538" applyNumberFormat="1" applyFont="1" applyFill="1" applyBorder="1" applyAlignment="1">
      <alignment horizontal="center" vertical="center" wrapText="1"/>
    </xf>
    <xf numFmtId="1" fontId="2" fillId="15" borderId="44" xfId="1538" applyNumberFormat="1" applyFont="1" applyFill="1" applyBorder="1" applyAlignment="1">
      <alignment horizontal="center" vertical="center" wrapText="1"/>
    </xf>
    <xf numFmtId="0" fontId="1" fillId="13" borderId="48" xfId="1538" applyFont="1" applyFill="1" applyBorder="1" applyAlignment="1">
      <alignment vertical="center" wrapText="1"/>
    </xf>
    <xf numFmtId="0" fontId="1" fillId="13" borderId="49" xfId="1538" applyFont="1" applyFill="1" applyBorder="1" applyAlignment="1">
      <alignment vertical="center" wrapText="1"/>
    </xf>
    <xf numFmtId="1" fontId="1" fillId="17" borderId="52" xfId="1538" applyNumberFormat="1" applyFont="1" applyFill="1" applyBorder="1" applyAlignment="1">
      <alignment vertical="center"/>
    </xf>
    <xf numFmtId="1" fontId="1" fillId="17" borderId="50" xfId="1538" applyNumberFormat="1" applyFont="1" applyFill="1" applyBorder="1" applyAlignment="1">
      <alignment vertical="center"/>
    </xf>
    <xf numFmtId="1" fontId="1" fillId="13" borderId="48" xfId="1538" applyNumberFormat="1" applyFont="1" applyFill="1" applyBorder="1" applyAlignment="1">
      <alignment horizontal="center" vertical="center" wrapText="1"/>
    </xf>
    <xf numFmtId="1" fontId="4" fillId="16" borderId="49" xfId="1538" applyNumberFormat="1" applyFont="1" applyFill="1" applyBorder="1" applyAlignment="1">
      <alignment horizontal="center" vertical="center" wrapText="1"/>
    </xf>
    <xf numFmtId="1" fontId="4" fillId="16" borderId="55" xfId="1538" applyNumberFormat="1" applyFont="1" applyFill="1" applyBorder="1" applyAlignment="1">
      <alignment horizontal="center" vertical="center" wrapText="1"/>
    </xf>
    <xf numFmtId="0" fontId="10" fillId="26" borderId="47" xfId="1538" applyFont="1" applyFill="1" applyBorder="1" applyAlignment="1">
      <alignment vertical="center" wrapText="1"/>
    </xf>
    <xf numFmtId="1" fontId="10" fillId="13" borderId="48" xfId="1538" applyNumberFormat="1" applyFont="1" applyFill="1" applyBorder="1" applyAlignment="1">
      <alignment horizontal="center" vertical="center" wrapText="1"/>
    </xf>
    <xf numFmtId="164" fontId="10" fillId="16" borderId="1" xfId="1538" applyNumberFormat="1" applyFont="1" applyFill="1" applyBorder="1" applyAlignment="1" applyProtection="1">
      <alignment horizontal="left" vertical="center" wrapText="1"/>
    </xf>
    <xf numFmtId="1" fontId="28" fillId="42" borderId="56" xfId="0" applyNumberFormat="1" applyFont="1" applyFill="1" applyBorder="1" applyAlignment="1">
      <alignment horizontal="center" vertical="center" wrapText="1"/>
    </xf>
    <xf numFmtId="1" fontId="1" fillId="17" borderId="57" xfId="1538" applyNumberFormat="1" applyFont="1" applyFill="1" applyBorder="1" applyAlignment="1">
      <alignment vertical="center"/>
    </xf>
    <xf numFmtId="0" fontId="2" fillId="9" borderId="54" xfId="1538" applyFont="1" applyFill="1" applyBorder="1" applyAlignment="1">
      <alignment horizontal="center" vertical="center" wrapText="1"/>
    </xf>
    <xf numFmtId="0" fontId="2" fillId="9" borderId="54" xfId="1538" applyFont="1" applyFill="1" applyBorder="1" applyAlignment="1">
      <alignment horizontal="center" vertical="center"/>
    </xf>
    <xf numFmtId="0" fontId="19" fillId="31" borderId="54" xfId="0" applyNumberFormat="1" applyFont="1" applyFill="1" applyBorder="1" applyAlignment="1">
      <alignment horizontal="center" vertical="center" wrapText="1"/>
    </xf>
    <xf numFmtId="0" fontId="2" fillId="10" borderId="54" xfId="1538" applyFont="1" applyFill="1" applyBorder="1" applyAlignment="1">
      <alignment horizontal="center" vertical="center"/>
    </xf>
    <xf numFmtId="0" fontId="23" fillId="27" borderId="58" xfId="1538" applyFont="1" applyFill="1" applyBorder="1" applyAlignment="1">
      <alignment horizontal="center" vertical="center" wrapText="1"/>
    </xf>
    <xf numFmtId="0" fontId="23" fillId="27" borderId="59" xfId="1538" applyFont="1" applyFill="1" applyBorder="1" applyAlignment="1">
      <alignment horizontal="center" vertical="center" wrapText="1"/>
    </xf>
    <xf numFmtId="0" fontId="2" fillId="9" borderId="54" xfId="1538" applyFont="1" applyFill="1" applyBorder="1" applyAlignment="1">
      <alignment horizontal="center" vertical="center"/>
    </xf>
    <xf numFmtId="0" fontId="2" fillId="10" borderId="54" xfId="1538" applyFont="1" applyFill="1" applyBorder="1" applyAlignment="1">
      <alignment horizontal="center" vertical="center"/>
    </xf>
    <xf numFmtId="1" fontId="2" fillId="11" borderId="54" xfId="1538" applyNumberFormat="1" applyFont="1" applyFill="1" applyBorder="1" applyAlignment="1">
      <alignment horizontal="center" vertical="center" wrapText="1"/>
    </xf>
    <xf numFmtId="1" fontId="1" fillId="11" borderId="54" xfId="1538" applyNumberFormat="1" applyFont="1" applyFill="1" applyBorder="1" applyAlignment="1">
      <alignment horizontal="center" vertical="center" wrapText="1"/>
    </xf>
    <xf numFmtId="1" fontId="1" fillId="11" borderId="58" xfId="1538" applyNumberFormat="1" applyFont="1" applyFill="1" applyBorder="1" applyAlignment="1">
      <alignment horizontal="center" vertical="center" wrapText="1"/>
    </xf>
    <xf numFmtId="1" fontId="1" fillId="11" borderId="59" xfId="1538" applyNumberFormat="1" applyFont="1" applyFill="1" applyBorder="1" applyAlignment="1">
      <alignment horizontal="center" vertical="center" wrapText="1"/>
    </xf>
    <xf numFmtId="0" fontId="2" fillId="11" borderId="54" xfId="1538" applyFont="1" applyFill="1" applyBorder="1" applyAlignment="1">
      <alignment horizontal="left" vertical="center" wrapText="1"/>
    </xf>
    <xf numFmtId="1" fontId="2" fillId="12" borderId="54" xfId="1538" applyNumberFormat="1" applyFont="1" applyFill="1" applyBorder="1" applyAlignment="1">
      <alignment horizontal="center" vertical="center" wrapText="1"/>
    </xf>
    <xf numFmtId="1" fontId="1" fillId="12" borderId="54" xfId="1538" applyNumberFormat="1" applyFont="1" applyFill="1" applyBorder="1" applyAlignment="1">
      <alignment horizontal="center" vertical="center" wrapText="1"/>
    </xf>
    <xf numFmtId="1" fontId="1" fillId="12" borderId="58" xfId="1538" applyNumberFormat="1" applyFont="1" applyFill="1" applyBorder="1" applyAlignment="1">
      <alignment horizontal="center" vertical="center" wrapText="1"/>
    </xf>
    <xf numFmtId="1" fontId="1" fillId="12" borderId="59" xfId="1538" applyNumberFormat="1" applyFont="1" applyFill="1" applyBorder="1" applyAlignment="1">
      <alignment horizontal="center" vertical="center" wrapText="1"/>
    </xf>
    <xf numFmtId="1" fontId="1" fillId="13" borderId="54" xfId="1538" applyNumberFormat="1" applyFont="1" applyFill="1" applyBorder="1" applyAlignment="1">
      <alignment horizontal="center" vertical="center"/>
    </xf>
    <xf numFmtId="0" fontId="1" fillId="0" borderId="54" xfId="1538" applyFont="1" applyBorder="1" applyAlignment="1">
      <alignment horizontal="center" vertical="center" wrapText="1"/>
    </xf>
    <xf numFmtId="0" fontId="1" fillId="0" borderId="54" xfId="1538" applyFont="1" applyBorder="1" applyAlignment="1" applyProtection="1">
      <alignment vertical="center" wrapText="1"/>
    </xf>
    <xf numFmtId="1" fontId="1" fillId="0" borderId="54" xfId="1538" applyNumberFormat="1" applyFont="1" applyBorder="1" applyAlignment="1">
      <alignment horizontal="center" vertical="center"/>
    </xf>
    <xf numFmtId="0" fontId="1" fillId="0" borderId="54" xfId="1538" applyFont="1" applyBorder="1" applyAlignment="1" applyProtection="1">
      <alignment horizontal="center" vertical="center" wrapText="1"/>
    </xf>
    <xf numFmtId="49" fontId="1" fillId="0" borderId="54" xfId="1538" applyNumberFormat="1" applyFont="1" applyBorder="1" applyAlignment="1" applyProtection="1">
      <alignment horizontal="center" vertical="center" wrapText="1"/>
    </xf>
    <xf numFmtId="0" fontId="1" fillId="13" borderId="54" xfId="1538" applyFont="1" applyFill="1" applyBorder="1" applyAlignment="1" applyProtection="1">
      <alignment horizontal="center" vertical="center" wrapText="1"/>
    </xf>
    <xf numFmtId="1" fontId="1" fillId="26" borderId="58" xfId="1538" applyNumberFormat="1" applyFont="1" applyFill="1" applyBorder="1" applyAlignment="1">
      <alignment horizontal="center" vertical="center" wrapText="1"/>
    </xf>
    <xf numFmtId="1" fontId="1" fillId="26" borderId="59" xfId="1538" applyNumberFormat="1" applyFont="1" applyFill="1" applyBorder="1" applyAlignment="1">
      <alignment horizontal="center" vertical="center" wrapText="1"/>
    </xf>
    <xf numFmtId="0" fontId="1" fillId="9" borderId="54" xfId="1538" applyFont="1" applyFill="1" applyBorder="1" applyAlignment="1">
      <alignment horizontal="center" vertical="center" wrapText="1"/>
    </xf>
    <xf numFmtId="164" fontId="1" fillId="10" borderId="54" xfId="1" applyFont="1" applyFill="1" applyBorder="1" applyAlignment="1" applyProtection="1">
      <alignment horizontal="center" vertical="center" wrapText="1"/>
    </xf>
    <xf numFmtId="0" fontId="1" fillId="10" borderId="54" xfId="1538" applyFont="1" applyFill="1" applyBorder="1" applyAlignment="1">
      <alignment horizontal="center" vertical="center" wrapText="1"/>
    </xf>
    <xf numFmtId="0" fontId="1" fillId="27" borderId="47" xfId="1538" applyNumberFormat="1" applyFont="1" applyFill="1" applyBorder="1" applyAlignment="1">
      <alignment horizontal="center" vertical="center" wrapText="1"/>
    </xf>
    <xf numFmtId="164" fontId="1" fillId="9" borderId="54" xfId="1538" applyNumberFormat="1" applyFont="1" applyFill="1" applyBorder="1" applyAlignment="1">
      <alignment horizontal="center" vertical="center" wrapText="1"/>
    </xf>
    <xf numFmtId="164" fontId="1" fillId="10" borderId="54" xfId="1538" applyNumberFormat="1" applyFont="1" applyFill="1" applyBorder="1" applyAlignment="1">
      <alignment horizontal="center" vertical="center" wrapText="1"/>
    </xf>
    <xf numFmtId="0" fontId="4" fillId="25" borderId="54" xfId="1538" applyFont="1" applyFill="1" applyBorder="1" applyAlignment="1" applyProtection="1">
      <alignment horizontal="center" vertical="center" wrapText="1"/>
    </xf>
    <xf numFmtId="0" fontId="1" fillId="0" borderId="54" xfId="1538" applyFont="1" applyBorder="1" applyAlignment="1">
      <alignment horizontal="justify" vertical="center" wrapText="1"/>
    </xf>
    <xf numFmtId="0" fontId="2" fillId="0" borderId="54" xfId="1538" applyFont="1" applyBorder="1" applyAlignment="1">
      <alignment horizontal="center" vertical="center" wrapText="1"/>
    </xf>
    <xf numFmtId="0" fontId="2" fillId="0" borderId="54" xfId="1538" applyFont="1" applyBorder="1" applyAlignment="1" applyProtection="1">
      <alignment vertical="center" wrapText="1"/>
    </xf>
    <xf numFmtId="1" fontId="1" fillId="0" borderId="58" xfId="1538" applyNumberFormat="1" applyFont="1" applyBorder="1" applyAlignment="1">
      <alignment horizontal="center" vertical="center" wrapText="1"/>
    </xf>
    <xf numFmtId="1" fontId="1" fillId="0" borderId="59" xfId="1538" applyNumberFormat="1" applyFont="1" applyBorder="1" applyAlignment="1">
      <alignment horizontal="center" vertical="center" wrapText="1"/>
    </xf>
    <xf numFmtId="0" fontId="1" fillId="0" borderId="54" xfId="1538" applyFont="1" applyBorder="1" applyAlignment="1">
      <alignment horizontal="center" vertical="center"/>
    </xf>
    <xf numFmtId="1" fontId="1" fillId="14" borderId="58" xfId="1538" applyNumberFormat="1" applyFont="1" applyFill="1" applyBorder="1" applyAlignment="1">
      <alignment horizontal="center" vertical="center" wrapText="1"/>
    </xf>
    <xf numFmtId="1" fontId="1" fillId="14" borderId="59" xfId="1538" applyNumberFormat="1" applyFont="1" applyFill="1" applyBorder="1" applyAlignment="1">
      <alignment horizontal="center" vertical="center" wrapText="1"/>
    </xf>
    <xf numFmtId="1" fontId="21" fillId="15" borderId="54" xfId="1538" applyNumberFormat="1" applyFont="1" applyFill="1" applyBorder="1" applyAlignment="1">
      <alignment horizontal="center" vertical="center" wrapText="1"/>
    </xf>
    <xf numFmtId="1" fontId="2" fillId="15" borderId="54" xfId="1538" applyNumberFormat="1" applyFont="1" applyFill="1" applyBorder="1" applyAlignment="1">
      <alignment horizontal="center" vertical="center" wrapText="1"/>
    </xf>
    <xf numFmtId="1" fontId="1" fillId="15" borderId="58" xfId="1538" applyNumberFormat="1" applyFont="1" applyFill="1" applyBorder="1" applyAlignment="1">
      <alignment horizontal="center" vertical="center" wrapText="1"/>
    </xf>
    <xf numFmtId="1" fontId="1" fillId="15" borderId="59" xfId="1538" applyNumberFormat="1" applyFont="1" applyFill="1" applyBorder="1" applyAlignment="1">
      <alignment horizontal="center" vertical="center" wrapText="1"/>
    </xf>
    <xf numFmtId="0" fontId="21" fillId="16" borderId="54" xfId="1538" applyFont="1" applyFill="1" applyBorder="1" applyAlignment="1" applyProtection="1">
      <alignment horizontal="center" vertical="center" wrapText="1"/>
    </xf>
    <xf numFmtId="0" fontId="2" fillId="16" borderId="54" xfId="1538" applyFont="1" applyFill="1" applyBorder="1" applyAlignment="1" applyProtection="1">
      <alignment horizontal="center" vertical="center" wrapText="1"/>
    </xf>
    <xf numFmtId="0" fontId="2" fillId="16" borderId="54" xfId="1538" applyFont="1" applyFill="1" applyBorder="1" applyAlignment="1" applyProtection="1">
      <alignment horizontal="left" vertical="center" wrapText="1"/>
    </xf>
    <xf numFmtId="0" fontId="1" fillId="16" borderId="54" xfId="1538" applyFont="1" applyFill="1" applyBorder="1" applyAlignment="1" applyProtection="1">
      <alignment horizontal="center" vertical="center" wrapText="1"/>
    </xf>
    <xf numFmtId="0" fontId="2" fillId="16" borderId="54" xfId="1538" applyFont="1" applyFill="1" applyBorder="1" applyAlignment="1">
      <alignment horizontal="center" vertical="center" wrapText="1"/>
    </xf>
    <xf numFmtId="1" fontId="2" fillId="16" borderId="54" xfId="1538" applyNumberFormat="1" applyFont="1" applyFill="1" applyBorder="1" applyAlignment="1">
      <alignment horizontal="center" vertical="center"/>
    </xf>
    <xf numFmtId="1" fontId="4" fillId="16" borderId="54" xfId="1538" applyNumberFormat="1" applyFont="1" applyFill="1" applyBorder="1" applyAlignment="1">
      <alignment horizontal="center" vertical="center" wrapText="1"/>
    </xf>
    <xf numFmtId="1" fontId="4" fillId="16" borderId="58" xfId="1538" applyNumberFormat="1" applyFont="1" applyFill="1" applyBorder="1" applyAlignment="1">
      <alignment horizontal="center" vertical="center" wrapText="1"/>
    </xf>
    <xf numFmtId="1" fontId="4" fillId="16" borderId="59" xfId="1538" applyNumberFormat="1" applyFont="1" applyFill="1" applyBorder="1" applyAlignment="1">
      <alignment horizontal="center" vertical="center" wrapText="1"/>
    </xf>
    <xf numFmtId="0" fontId="3" fillId="16" borderId="54" xfId="1538" applyFont="1" applyFill="1" applyBorder="1" applyAlignment="1">
      <alignment horizontal="center" vertical="center" wrapText="1"/>
    </xf>
    <xf numFmtId="164" fontId="3" fillId="16" borderId="54" xfId="1" applyFont="1" applyFill="1" applyBorder="1" applyAlignment="1" applyProtection="1">
      <alignment horizontal="center" vertical="center" wrapText="1"/>
    </xf>
    <xf numFmtId="164" fontId="3" fillId="16" borderId="54" xfId="1538" applyNumberFormat="1" applyFont="1" applyFill="1" applyBorder="1" applyAlignment="1" applyProtection="1">
      <alignment horizontal="center" vertical="center" wrapText="1"/>
    </xf>
    <xf numFmtId="1" fontId="5" fillId="34" borderId="54" xfId="1538" applyNumberFormat="1" applyFont="1" applyFill="1" applyBorder="1" applyAlignment="1">
      <alignment horizontal="center" vertical="center"/>
    </xf>
    <xf numFmtId="0" fontId="5" fillId="35" borderId="54" xfId="1538" applyFont="1" applyFill="1" applyBorder="1" applyAlignment="1">
      <alignment horizontal="center" vertical="center" wrapText="1"/>
    </xf>
    <xf numFmtId="1" fontId="5" fillId="34" borderId="58" xfId="1538" applyNumberFormat="1" applyFont="1" applyFill="1" applyBorder="1" applyAlignment="1">
      <alignment horizontal="center" vertical="center" wrapText="1"/>
    </xf>
    <xf numFmtId="1" fontId="5" fillId="34" borderId="59" xfId="1538" applyNumberFormat="1" applyFont="1" applyFill="1" applyBorder="1" applyAlignment="1">
      <alignment horizontal="center" vertical="center" wrapText="1"/>
    </xf>
    <xf numFmtId="0" fontId="5" fillId="37" borderId="54" xfId="1538" applyFont="1" applyFill="1" applyBorder="1" applyAlignment="1">
      <alignment horizontal="center" vertical="center" wrapText="1"/>
    </xf>
    <xf numFmtId="1" fontId="4" fillId="26" borderId="54" xfId="1538" applyNumberFormat="1" applyFont="1" applyFill="1" applyBorder="1" applyAlignment="1">
      <alignment horizontal="center" vertical="center"/>
    </xf>
    <xf numFmtId="0" fontId="4" fillId="25" borderId="54" xfId="1538" applyFont="1" applyFill="1" applyBorder="1" applyAlignment="1">
      <alignment horizontal="center" vertical="center" wrapText="1"/>
    </xf>
    <xf numFmtId="0" fontId="4" fillId="9" borderId="54" xfId="1538" applyFont="1" applyFill="1" applyBorder="1" applyAlignment="1">
      <alignment horizontal="center" vertical="center" wrapText="1"/>
    </xf>
    <xf numFmtId="0" fontId="4" fillId="27" borderId="54" xfId="1538" applyFont="1" applyFill="1" applyBorder="1" applyAlignment="1">
      <alignment horizontal="center" vertical="center" wrapText="1"/>
    </xf>
    <xf numFmtId="164" fontId="4" fillId="10" borderId="54" xfId="1538" applyNumberFormat="1" applyFont="1" applyFill="1" applyBorder="1" applyAlignment="1">
      <alignment horizontal="center" vertical="center" wrapText="1"/>
    </xf>
    <xf numFmtId="0" fontId="4" fillId="10" borderId="54" xfId="1538" applyFont="1" applyFill="1" applyBorder="1" applyAlignment="1">
      <alignment horizontal="center" vertical="center" wrapText="1"/>
    </xf>
    <xf numFmtId="1" fontId="1" fillId="26" borderId="54" xfId="1538" applyNumberFormat="1" applyFont="1" applyFill="1" applyBorder="1" applyAlignment="1">
      <alignment horizontal="center" vertical="center" wrapText="1"/>
    </xf>
    <xf numFmtId="0" fontId="1" fillId="27" borderId="54" xfId="1538" applyNumberFormat="1" applyFont="1" applyFill="1" applyBorder="1" applyAlignment="1">
      <alignment horizontal="center" vertical="center" wrapText="1"/>
    </xf>
    <xf numFmtId="164" fontId="4" fillId="9" borderId="54" xfId="1538" applyNumberFormat="1" applyFont="1" applyFill="1" applyBorder="1" applyAlignment="1">
      <alignment horizontal="center" vertical="center" wrapText="1"/>
    </xf>
    <xf numFmtId="0" fontId="4" fillId="0" borderId="54" xfId="1538" applyFont="1" applyBorder="1" applyAlignment="1" applyProtection="1">
      <alignment horizontal="center" vertical="center" wrapText="1"/>
    </xf>
    <xf numFmtId="0" fontId="1" fillId="13" borderId="54" xfId="1538" applyFont="1" applyFill="1" applyBorder="1" applyAlignment="1">
      <alignment vertical="center" wrapText="1"/>
    </xf>
    <xf numFmtId="0" fontId="21" fillId="33" borderId="54" xfId="1538" applyFont="1" applyFill="1" applyBorder="1" applyAlignment="1" applyProtection="1">
      <alignment horizontal="center" vertical="center" wrapText="1"/>
    </xf>
    <xf numFmtId="0" fontId="21" fillId="33" borderId="54" xfId="1538" applyFont="1" applyFill="1" applyBorder="1" applyAlignment="1" applyProtection="1">
      <alignment horizontal="left" vertical="center" wrapText="1"/>
    </xf>
    <xf numFmtId="1" fontId="4" fillId="13" borderId="54" xfId="1538" applyNumberFormat="1" applyFont="1" applyFill="1" applyBorder="1" applyAlignment="1">
      <alignment horizontal="center" vertical="center" wrapText="1"/>
    </xf>
    <xf numFmtId="164" fontId="1" fillId="9" borderId="47" xfId="1538" applyNumberFormat="1" applyFont="1" applyFill="1" applyBorder="1" applyAlignment="1">
      <alignment horizontal="center" vertical="center" wrapText="1"/>
    </xf>
    <xf numFmtId="0" fontId="1" fillId="0" borderId="54" xfId="1538" applyFont="1" applyBorder="1" applyAlignment="1">
      <alignment vertical="center" wrapText="1"/>
    </xf>
    <xf numFmtId="0" fontId="1" fillId="0" borderId="58" xfId="1538" applyFont="1" applyBorder="1" applyAlignment="1">
      <alignment vertical="center" wrapText="1"/>
    </xf>
    <xf numFmtId="0" fontId="1" fillId="0" borderId="59" xfId="1538" applyFont="1" applyBorder="1" applyAlignment="1">
      <alignment vertical="center" wrapText="1"/>
    </xf>
    <xf numFmtId="1" fontId="1" fillId="26" borderId="54" xfId="1538" applyNumberFormat="1" applyFont="1" applyFill="1" applyBorder="1" applyAlignment="1">
      <alignment horizontal="center" vertical="center"/>
    </xf>
    <xf numFmtId="0" fontId="2" fillId="16" borderId="58" xfId="1538" applyFont="1" applyFill="1" applyBorder="1" applyAlignment="1" applyProtection="1">
      <alignment horizontal="center" vertical="center" wrapText="1"/>
    </xf>
    <xf numFmtId="0" fontId="2" fillId="16" borderId="59" xfId="1538" applyFont="1" applyFill="1" applyBorder="1" applyAlignment="1" applyProtection="1">
      <alignment horizontal="center" vertical="center" wrapText="1"/>
    </xf>
    <xf numFmtId="1" fontId="2" fillId="17" borderId="54" xfId="1538" applyNumberFormat="1" applyFont="1" applyFill="1" applyBorder="1" applyAlignment="1">
      <alignment horizontal="center" vertical="center" wrapText="1"/>
    </xf>
    <xf numFmtId="1" fontId="1" fillId="17" borderId="58" xfId="1538" applyNumberFormat="1" applyFont="1" applyFill="1" applyBorder="1" applyAlignment="1">
      <alignment vertical="center"/>
    </xf>
    <xf numFmtId="1" fontId="1" fillId="17" borderId="59" xfId="1538" applyNumberFormat="1" applyFont="1" applyFill="1" applyBorder="1" applyAlignment="1">
      <alignment vertical="center"/>
    </xf>
    <xf numFmtId="0" fontId="2" fillId="15" borderId="54" xfId="1538" applyFont="1" applyFill="1" applyBorder="1" applyAlignment="1">
      <alignment horizontal="left" vertical="center" wrapText="1"/>
    </xf>
    <xf numFmtId="1" fontId="1" fillId="15" borderId="54" xfId="1538" applyNumberFormat="1" applyFont="1" applyFill="1" applyBorder="1" applyAlignment="1">
      <alignment horizontal="center" vertical="center" wrapText="1"/>
    </xf>
    <xf numFmtId="0" fontId="2" fillId="12" borderId="54" xfId="1538" applyFont="1" applyFill="1" applyBorder="1" applyAlignment="1">
      <alignment horizontal="left" vertical="center" wrapText="1"/>
    </xf>
    <xf numFmtId="1" fontId="1" fillId="13" borderId="58" xfId="1538" applyNumberFormat="1" applyFont="1" applyFill="1" applyBorder="1" applyAlignment="1">
      <alignment horizontal="center" vertical="center" wrapText="1"/>
    </xf>
    <xf numFmtId="1" fontId="1" fillId="13" borderId="59" xfId="1538" applyNumberFormat="1" applyFont="1" applyFill="1" applyBorder="1" applyAlignment="1">
      <alignment horizontal="center" vertical="center" wrapText="1"/>
    </xf>
    <xf numFmtId="1" fontId="2" fillId="14" borderId="54" xfId="1538" applyNumberFormat="1" applyFont="1" applyFill="1" applyBorder="1" applyAlignment="1">
      <alignment horizontal="center" vertical="center" wrapText="1"/>
    </xf>
    <xf numFmtId="1" fontId="21" fillId="29" borderId="54" xfId="1538" applyNumberFormat="1" applyFont="1" applyFill="1" applyBorder="1" applyAlignment="1">
      <alignment horizontal="center" vertical="center" wrapText="1"/>
    </xf>
    <xf numFmtId="0" fontId="5" fillId="35" borderId="54" xfId="1538" applyFont="1" applyFill="1" applyBorder="1" applyAlignment="1">
      <alignment horizontal="center" vertical="center"/>
    </xf>
    <xf numFmtId="0" fontId="5" fillId="36" borderId="54" xfId="1538" applyFont="1" applyFill="1" applyBorder="1" applyAlignment="1">
      <alignment horizontal="center" vertical="center" wrapText="1"/>
    </xf>
    <xf numFmtId="164" fontId="5" fillId="37" borderId="54" xfId="1" applyFont="1" applyFill="1" applyBorder="1" applyAlignment="1" applyProtection="1">
      <alignment horizontal="center" vertical="center" wrapText="1"/>
    </xf>
    <xf numFmtId="164" fontId="5" fillId="36" borderId="54" xfId="1538" applyNumberFormat="1" applyFont="1" applyFill="1" applyBorder="1" applyAlignment="1">
      <alignment horizontal="center" vertical="center" wrapText="1"/>
    </xf>
    <xf numFmtId="164" fontId="5" fillId="37" borderId="54" xfId="1538" applyNumberFormat="1" applyFont="1" applyFill="1" applyBorder="1" applyAlignment="1">
      <alignment horizontal="center" vertical="center" wrapText="1"/>
    </xf>
    <xf numFmtId="0" fontId="4" fillId="25" borderId="54" xfId="1538" applyFont="1" applyFill="1" applyBorder="1" applyAlignment="1">
      <alignment horizontal="center" vertical="center"/>
    </xf>
    <xf numFmtId="1" fontId="4" fillId="26" borderId="58" xfId="1538" applyNumberFormat="1" applyFont="1" applyFill="1" applyBorder="1" applyAlignment="1">
      <alignment horizontal="center" vertical="center" wrapText="1"/>
    </xf>
    <xf numFmtId="1" fontId="4" fillId="26" borderId="59" xfId="1538" applyNumberFormat="1" applyFont="1" applyFill="1" applyBorder="1" applyAlignment="1">
      <alignment horizontal="center" vertical="center" wrapText="1"/>
    </xf>
    <xf numFmtId="0" fontId="1" fillId="26" borderId="54" xfId="1538" applyFont="1" applyFill="1" applyBorder="1" applyAlignment="1">
      <alignment vertical="center" wrapText="1"/>
    </xf>
    <xf numFmtId="1" fontId="1" fillId="0" borderId="58" xfId="1538" applyNumberFormat="1" applyFont="1" applyFill="1" applyBorder="1" applyAlignment="1">
      <alignment horizontal="center" vertical="center" wrapText="1"/>
    </xf>
    <xf numFmtId="1" fontId="1" fillId="0" borderId="59" xfId="1538" applyNumberFormat="1" applyFont="1" applyFill="1" applyBorder="1" applyAlignment="1">
      <alignment horizontal="center" vertical="center" wrapText="1"/>
    </xf>
    <xf numFmtId="0" fontId="1" fillId="0" borderId="47" xfId="1538" applyFont="1" applyFill="1" applyBorder="1" applyAlignment="1">
      <alignment horizontal="center" vertical="center" wrapText="1"/>
    </xf>
    <xf numFmtId="164" fontId="1" fillId="0" borderId="47" xfId="1" applyFont="1" applyFill="1" applyBorder="1" applyAlignment="1" applyProtection="1">
      <alignment horizontal="center" vertical="center" wrapText="1"/>
    </xf>
    <xf numFmtId="1" fontId="1" fillId="43" borderId="59" xfId="1538" applyNumberFormat="1" applyFont="1" applyFill="1" applyBorder="1" applyAlignment="1">
      <alignment horizontal="center" vertical="center" wrapText="1"/>
    </xf>
    <xf numFmtId="0" fontId="3" fillId="0" borderId="54" xfId="1538" applyFont="1" applyBorder="1" applyAlignment="1">
      <alignment horizontal="center" vertical="center"/>
    </xf>
    <xf numFmtId="0" fontId="6" fillId="38" borderId="54" xfId="1538" applyFont="1" applyFill="1" applyBorder="1" applyAlignment="1" applyProtection="1">
      <alignment horizontal="left" vertical="center" wrapText="1" indent="2"/>
    </xf>
    <xf numFmtId="0" fontId="5" fillId="38" borderId="54" xfId="1538" applyFont="1" applyFill="1" applyBorder="1" applyAlignment="1" applyProtection="1">
      <alignment horizontal="center" vertical="center" wrapText="1"/>
    </xf>
    <xf numFmtId="0" fontId="6" fillId="38" borderId="54" xfId="1538" applyFont="1" applyFill="1" applyBorder="1" applyAlignment="1">
      <alignment horizontal="center" vertical="center" wrapText="1"/>
    </xf>
    <xf numFmtId="1" fontId="6" fillId="38" borderId="54" xfId="1538" applyNumberFormat="1" applyFont="1" applyFill="1" applyBorder="1" applyAlignment="1">
      <alignment horizontal="center" vertical="center"/>
    </xf>
    <xf numFmtId="1" fontId="5" fillId="38" borderId="54" xfId="1538" applyNumberFormat="1" applyFont="1" applyFill="1" applyBorder="1" applyAlignment="1">
      <alignment horizontal="center" vertical="center" wrapText="1"/>
    </xf>
    <xf numFmtId="1" fontId="5" fillId="38" borderId="58" xfId="1538" applyNumberFormat="1" applyFont="1" applyFill="1" applyBorder="1" applyAlignment="1">
      <alignment horizontal="center" vertical="center" wrapText="1"/>
    </xf>
    <xf numFmtId="1" fontId="5" fillId="38" borderId="59" xfId="1538" applyNumberFormat="1" applyFont="1" applyFill="1" applyBorder="1" applyAlignment="1">
      <alignment horizontal="center" vertical="center" wrapText="1"/>
    </xf>
    <xf numFmtId="0" fontId="5" fillId="38" borderId="54" xfId="1538" applyFont="1" applyFill="1" applyBorder="1" applyAlignment="1">
      <alignment horizontal="center" vertical="center" wrapText="1"/>
    </xf>
    <xf numFmtId="164" fontId="5" fillId="38" borderId="54" xfId="1" applyFont="1" applyFill="1" applyBorder="1" applyAlignment="1" applyProtection="1">
      <alignment horizontal="center" vertical="center" wrapText="1"/>
    </xf>
    <xf numFmtId="164" fontId="5" fillId="38" borderId="54" xfId="1538" applyNumberFormat="1" applyFont="1" applyFill="1" applyBorder="1" applyAlignment="1" applyProtection="1">
      <alignment horizontal="center" vertical="center" wrapText="1"/>
    </xf>
    <xf numFmtId="164" fontId="4" fillId="10" borderId="54" xfId="1" applyFont="1" applyFill="1" applyBorder="1" applyAlignment="1" applyProtection="1">
      <alignment horizontal="center" vertical="center" wrapText="1"/>
    </xf>
    <xf numFmtId="0" fontId="2" fillId="16" borderId="54" xfId="1538" applyFont="1" applyFill="1" applyBorder="1" applyAlignment="1" applyProtection="1">
      <alignment horizontal="left" vertical="center" wrapText="1" indent="2"/>
    </xf>
    <xf numFmtId="0" fontId="4" fillId="28" borderId="54" xfId="1538" applyFont="1" applyFill="1" applyBorder="1" applyAlignment="1">
      <alignment horizontal="center" vertical="center" wrapText="1"/>
    </xf>
    <xf numFmtId="1" fontId="1" fillId="17" borderId="54" xfId="1538" applyNumberFormat="1" applyFont="1" applyFill="1" applyBorder="1" applyAlignment="1">
      <alignment vertical="center"/>
    </xf>
    <xf numFmtId="1" fontId="1" fillId="26" borderId="52" xfId="1538" applyNumberFormat="1" applyFont="1" applyFill="1" applyBorder="1" applyAlignment="1">
      <alignment horizontal="center" vertical="center" wrapText="1"/>
    </xf>
    <xf numFmtId="1" fontId="1" fillId="26" borderId="55" xfId="1538" applyNumberFormat="1" applyFont="1" applyFill="1" applyBorder="1" applyAlignment="1">
      <alignment horizontal="center" vertical="center" wrapText="1"/>
    </xf>
    <xf numFmtId="1" fontId="1" fillId="13" borderId="52" xfId="1538" applyNumberFormat="1" applyFont="1" applyFill="1" applyBorder="1" applyAlignment="1">
      <alignment horizontal="center" vertical="center" wrapText="1"/>
    </xf>
    <xf numFmtId="1" fontId="1" fillId="13" borderId="55" xfId="1538" applyNumberFormat="1" applyFont="1" applyFill="1" applyBorder="1" applyAlignment="1">
      <alignment horizontal="center" vertical="center" wrapText="1"/>
    </xf>
    <xf numFmtId="164" fontId="1" fillId="27" borderId="58" xfId="1538" applyNumberFormat="1" applyFont="1" applyFill="1" applyBorder="1" applyAlignment="1">
      <alignment horizontal="center" vertical="center" wrapText="1"/>
    </xf>
    <xf numFmtId="1" fontId="1" fillId="28" borderId="59" xfId="1538" applyNumberFormat="1" applyFont="1" applyFill="1" applyBorder="1" applyAlignment="1">
      <alignment horizontal="center" vertical="center" wrapText="1"/>
    </xf>
    <xf numFmtId="0" fontId="19" fillId="31" borderId="58" xfId="0" applyNumberFormat="1" applyFont="1" applyFill="1" applyBorder="1" applyAlignment="1">
      <alignment horizontal="center" vertical="center" wrapText="1"/>
    </xf>
    <xf numFmtId="0" fontId="19" fillId="31" borderId="59" xfId="0" applyNumberFormat="1" applyFont="1" applyFill="1" applyBorder="1" applyAlignment="1">
      <alignment horizontal="center" vertical="center" wrapText="1"/>
    </xf>
    <xf numFmtId="0" fontId="2" fillId="11" borderId="54" xfId="1538" applyFont="1" applyFill="1" applyBorder="1" applyAlignment="1">
      <alignment horizontal="center" vertical="center" wrapText="1"/>
    </xf>
    <xf numFmtId="0" fontId="1" fillId="0" borderId="58" xfId="1538" applyFont="1" applyBorder="1" applyAlignment="1" applyProtection="1">
      <alignment horizontal="center" vertical="center" wrapText="1"/>
    </xf>
    <xf numFmtId="1" fontId="1" fillId="27" borderId="59" xfId="1538" applyNumberFormat="1" applyFont="1" applyFill="1" applyBorder="1" applyAlignment="1">
      <alignment horizontal="center" vertical="center" wrapText="1"/>
    </xf>
    <xf numFmtId="0" fontId="1" fillId="27" borderId="59" xfId="1538" applyFont="1" applyFill="1" applyBorder="1" applyAlignment="1">
      <alignment horizontal="center" vertical="center" wrapText="1"/>
    </xf>
    <xf numFmtId="0" fontId="2" fillId="16" borderId="58" xfId="1538" applyFont="1" applyFill="1" applyBorder="1" applyAlignment="1">
      <alignment horizontal="center" vertical="center" wrapText="1"/>
    </xf>
    <xf numFmtId="0" fontId="3" fillId="16" borderId="59" xfId="1538" applyFont="1" applyFill="1" applyBorder="1" applyAlignment="1">
      <alignment horizontal="center" vertical="center" wrapText="1"/>
    </xf>
    <xf numFmtId="0" fontId="1" fillId="0" borderId="54" xfId="1538" applyFont="1" applyBorder="1" applyAlignment="1">
      <alignment horizontal="left" vertical="center" wrapText="1"/>
    </xf>
    <xf numFmtId="1" fontId="1" fillId="0" borderId="54" xfId="1538" applyNumberFormat="1" applyFont="1" applyBorder="1" applyAlignment="1">
      <alignment horizontal="center" vertical="center" wrapText="1"/>
    </xf>
    <xf numFmtId="0" fontId="1" fillId="0" borderId="59" xfId="1538" applyFont="1" applyBorder="1" applyAlignment="1">
      <alignment horizontal="center" vertical="center" wrapText="1"/>
    </xf>
    <xf numFmtId="0" fontId="2" fillId="13" borderId="54" xfId="1538" applyFont="1" applyFill="1" applyBorder="1" applyAlignment="1">
      <alignment horizontal="center" vertical="center" wrapText="1"/>
    </xf>
    <xf numFmtId="0" fontId="1" fillId="13" borderId="54" xfId="1538" applyFont="1" applyFill="1" applyBorder="1" applyAlignment="1">
      <alignment horizontal="center" vertical="center" wrapText="1"/>
    </xf>
    <xf numFmtId="0" fontId="1" fillId="0" borderId="59" xfId="1538" applyNumberFormat="1" applyFont="1" applyBorder="1" applyAlignment="1">
      <alignment horizontal="center" vertical="center" wrapText="1"/>
    </xf>
    <xf numFmtId="49" fontId="1" fillId="0" borderId="58" xfId="1538" applyNumberFormat="1" applyFont="1" applyBorder="1" applyAlignment="1" applyProtection="1">
      <alignment horizontal="center" vertical="center" wrapText="1"/>
    </xf>
    <xf numFmtId="1" fontId="2" fillId="17" borderId="47" xfId="1538" applyNumberFormat="1" applyFont="1" applyFill="1" applyBorder="1" applyAlignment="1">
      <alignment horizontal="center" vertical="center" wrapText="1"/>
    </xf>
    <xf numFmtId="0" fontId="1" fillId="0" borderId="54" xfId="1538" applyFont="1" applyBorder="1"/>
    <xf numFmtId="1" fontId="1" fillId="20" borderId="59" xfId="1538" applyNumberFormat="1" applyFont="1" applyFill="1" applyBorder="1" applyAlignment="1">
      <alignment vertical="center"/>
    </xf>
    <xf numFmtId="1" fontId="1" fillId="20" borderId="58" xfId="1538" applyNumberFormat="1" applyFont="1" applyFill="1" applyBorder="1" applyAlignment="1">
      <alignment vertical="center"/>
    </xf>
    <xf numFmtId="49" fontId="2" fillId="16" borderId="54" xfId="1538" applyNumberFormat="1" applyFont="1" applyFill="1" applyBorder="1" applyAlignment="1">
      <alignment horizontal="center" vertical="center" wrapText="1"/>
    </xf>
    <xf numFmtId="1" fontId="2" fillId="13" borderId="54" xfId="1538" applyNumberFormat="1" applyFont="1" applyFill="1" applyBorder="1" applyAlignment="1">
      <alignment horizontal="center" vertical="center" wrapText="1"/>
    </xf>
    <xf numFmtId="0" fontId="1" fillId="19" borderId="54" xfId="1538" applyFont="1" applyFill="1" applyBorder="1" applyAlignment="1">
      <alignment horizontal="center" vertical="center" wrapText="1"/>
    </xf>
    <xf numFmtId="0" fontId="1" fillId="10" borderId="59" xfId="1538" applyFont="1" applyFill="1" applyBorder="1" applyAlignment="1">
      <alignment horizontal="center" vertical="center" wrapText="1"/>
    </xf>
  </cellXfs>
  <cellStyles count="10623">
    <cellStyle name="20 % - Accent1 10" xfId="2" xr:uid="{00000000-0005-0000-0000-000000000000}"/>
    <cellStyle name="20 % - Accent1 2" xfId="3" xr:uid="{00000000-0005-0000-0000-000001000000}"/>
    <cellStyle name="20 % - Accent1 2 2" xfId="4" xr:uid="{00000000-0005-0000-0000-000002000000}"/>
    <cellStyle name="20 % - Accent1 2 2 2" xfId="5" xr:uid="{00000000-0005-0000-0000-000003000000}"/>
    <cellStyle name="20 % - Accent1 2 2 2 2" xfId="6" xr:uid="{00000000-0005-0000-0000-000004000000}"/>
    <cellStyle name="20 % - Accent1 2 2 2 2 2" xfId="7" xr:uid="{00000000-0005-0000-0000-000005000000}"/>
    <cellStyle name="20 % - Accent1 2 2 2 2 2 2" xfId="8" xr:uid="{00000000-0005-0000-0000-000006000000}"/>
    <cellStyle name="20 % - Accent1 2 2 2 2 2 2 2" xfId="9" xr:uid="{00000000-0005-0000-0000-000007000000}"/>
    <cellStyle name="20 % - Accent1 2 2 2 2 2 3" xfId="10" xr:uid="{00000000-0005-0000-0000-000008000000}"/>
    <cellStyle name="20 % - Accent1 2 2 2 2 3" xfId="11" xr:uid="{00000000-0005-0000-0000-000009000000}"/>
    <cellStyle name="20 % - Accent1 2 2 2 2 3 2" xfId="12" xr:uid="{00000000-0005-0000-0000-00000A000000}"/>
    <cellStyle name="20 % - Accent1 2 2 2 2 4" xfId="13" xr:uid="{00000000-0005-0000-0000-00000B000000}"/>
    <cellStyle name="20 % - Accent1 2 2 2 3" xfId="14" xr:uid="{00000000-0005-0000-0000-00000C000000}"/>
    <cellStyle name="20 % - Accent1 2 2 2 3 2" xfId="15" xr:uid="{00000000-0005-0000-0000-00000D000000}"/>
    <cellStyle name="20 % - Accent1 2 2 2 3 2 2" xfId="16" xr:uid="{00000000-0005-0000-0000-00000E000000}"/>
    <cellStyle name="20 % - Accent1 2 2 2 3 2 2 2" xfId="17" xr:uid="{00000000-0005-0000-0000-00000F000000}"/>
    <cellStyle name="20 % - Accent1 2 2 2 3 2 3" xfId="18" xr:uid="{00000000-0005-0000-0000-000010000000}"/>
    <cellStyle name="20 % - Accent1 2 2 2 3 3" xfId="19" xr:uid="{00000000-0005-0000-0000-000011000000}"/>
    <cellStyle name="20 % - Accent1 2 2 2 3 3 2" xfId="20" xr:uid="{00000000-0005-0000-0000-000012000000}"/>
    <cellStyle name="20 % - Accent1 2 2 2 3 4" xfId="21" xr:uid="{00000000-0005-0000-0000-000013000000}"/>
    <cellStyle name="20 % - Accent1 2 2 2 4" xfId="22" xr:uid="{00000000-0005-0000-0000-000014000000}"/>
    <cellStyle name="20 % - Accent1 2 2 2 4 2" xfId="23" xr:uid="{00000000-0005-0000-0000-000015000000}"/>
    <cellStyle name="20 % - Accent1 2 2 2 4 2 2" xfId="24" xr:uid="{00000000-0005-0000-0000-000016000000}"/>
    <cellStyle name="20 % - Accent1 2 2 2 4 3" xfId="25" xr:uid="{00000000-0005-0000-0000-000017000000}"/>
    <cellStyle name="20 % - Accent1 2 2 2 5" xfId="26" xr:uid="{00000000-0005-0000-0000-000018000000}"/>
    <cellStyle name="20 % - Accent1 2 2 2 5 2" xfId="27" xr:uid="{00000000-0005-0000-0000-000019000000}"/>
    <cellStyle name="20 % - Accent1 2 2 2 6" xfId="28" xr:uid="{00000000-0005-0000-0000-00001A000000}"/>
    <cellStyle name="20 % - Accent1 2 2 3" xfId="29" xr:uid="{00000000-0005-0000-0000-00001B000000}"/>
    <cellStyle name="20 % - Accent1 2 2 3 2" xfId="30" xr:uid="{00000000-0005-0000-0000-00001C000000}"/>
    <cellStyle name="20 % - Accent1 2 2 3 2 2" xfId="31" xr:uid="{00000000-0005-0000-0000-00001D000000}"/>
    <cellStyle name="20 % - Accent1 2 2 3 2 2 2" xfId="32" xr:uid="{00000000-0005-0000-0000-00001E000000}"/>
    <cellStyle name="20 % - Accent1 2 2 3 2 2 2 2" xfId="33" xr:uid="{00000000-0005-0000-0000-00001F000000}"/>
    <cellStyle name="20 % - Accent1 2 2 3 2 2 3" xfId="34" xr:uid="{00000000-0005-0000-0000-000020000000}"/>
    <cellStyle name="20 % - Accent1 2 2 3 2 3" xfId="35" xr:uid="{00000000-0005-0000-0000-000021000000}"/>
    <cellStyle name="20 % - Accent1 2 2 3 2 3 2" xfId="36" xr:uid="{00000000-0005-0000-0000-000022000000}"/>
    <cellStyle name="20 % - Accent1 2 2 3 2 4" xfId="37" xr:uid="{00000000-0005-0000-0000-000023000000}"/>
    <cellStyle name="20 % - Accent1 2 2 3 3" xfId="38" xr:uid="{00000000-0005-0000-0000-000024000000}"/>
    <cellStyle name="20 % - Accent1 2 2 3 3 2" xfId="39" xr:uid="{00000000-0005-0000-0000-000025000000}"/>
    <cellStyle name="20 % - Accent1 2 2 3 3 2 2" xfId="40" xr:uid="{00000000-0005-0000-0000-000026000000}"/>
    <cellStyle name="20 % - Accent1 2 2 3 3 3" xfId="41" xr:uid="{00000000-0005-0000-0000-000027000000}"/>
    <cellStyle name="20 % - Accent1 2 2 3 4" xfId="42" xr:uid="{00000000-0005-0000-0000-000028000000}"/>
    <cellStyle name="20 % - Accent1 2 2 3 4 2" xfId="43" xr:uid="{00000000-0005-0000-0000-000029000000}"/>
    <cellStyle name="20 % - Accent1 2 2 3 5" xfId="44" xr:uid="{00000000-0005-0000-0000-00002A000000}"/>
    <cellStyle name="20 % - Accent1 2 2 4" xfId="45" xr:uid="{00000000-0005-0000-0000-00002B000000}"/>
    <cellStyle name="20 % - Accent1 2 2 4 2" xfId="46" xr:uid="{00000000-0005-0000-0000-00002C000000}"/>
    <cellStyle name="20 % - Accent1 2 2 4 2 2" xfId="47" xr:uid="{00000000-0005-0000-0000-00002D000000}"/>
    <cellStyle name="20 % - Accent1 2 2 4 2 2 2" xfId="48" xr:uid="{00000000-0005-0000-0000-00002E000000}"/>
    <cellStyle name="20 % - Accent1 2 2 4 2 3" xfId="49" xr:uid="{00000000-0005-0000-0000-00002F000000}"/>
    <cellStyle name="20 % - Accent1 2 2 4 3" xfId="50" xr:uid="{00000000-0005-0000-0000-000030000000}"/>
    <cellStyle name="20 % - Accent1 2 2 4 3 2" xfId="51" xr:uid="{00000000-0005-0000-0000-000031000000}"/>
    <cellStyle name="20 % - Accent1 2 2 4 4" xfId="52" xr:uid="{00000000-0005-0000-0000-000032000000}"/>
    <cellStyle name="20 % - Accent1 2 2 5" xfId="53" xr:uid="{00000000-0005-0000-0000-000033000000}"/>
    <cellStyle name="20 % - Accent1 2 2 5 2" xfId="54" xr:uid="{00000000-0005-0000-0000-000034000000}"/>
    <cellStyle name="20 % - Accent1 2 2 5 2 2" xfId="55" xr:uid="{00000000-0005-0000-0000-000035000000}"/>
    <cellStyle name="20 % - Accent1 2 2 5 3" xfId="56" xr:uid="{00000000-0005-0000-0000-000036000000}"/>
    <cellStyle name="20 % - Accent1 2 2 6" xfId="57" xr:uid="{00000000-0005-0000-0000-000037000000}"/>
    <cellStyle name="20 % - Accent1 2 2 6 2" xfId="58" xr:uid="{00000000-0005-0000-0000-000038000000}"/>
    <cellStyle name="20 % - Accent1 2 2 6 2 2" xfId="59" xr:uid="{00000000-0005-0000-0000-000039000000}"/>
    <cellStyle name="20 % - Accent1 2 2 6 3" xfId="60" xr:uid="{00000000-0005-0000-0000-00003A000000}"/>
    <cellStyle name="20 % - Accent1 2 2 7" xfId="61" xr:uid="{00000000-0005-0000-0000-00003B000000}"/>
    <cellStyle name="20 % - Accent1 2 2 7 2" xfId="62" xr:uid="{00000000-0005-0000-0000-00003C000000}"/>
    <cellStyle name="20 % - Accent1 2 2 8" xfId="63" xr:uid="{00000000-0005-0000-0000-00003D000000}"/>
    <cellStyle name="20 % - Accent1 2 3" xfId="64" xr:uid="{00000000-0005-0000-0000-00003E000000}"/>
    <cellStyle name="20 % - Accent1 2 3 2" xfId="65" xr:uid="{00000000-0005-0000-0000-00003F000000}"/>
    <cellStyle name="20 % - Accent1 2 3 2 2" xfId="66" xr:uid="{00000000-0005-0000-0000-000040000000}"/>
    <cellStyle name="20 % - Accent1 2 3 2 2 2" xfId="67" xr:uid="{00000000-0005-0000-0000-000041000000}"/>
    <cellStyle name="20 % - Accent1 2 3 2 2 2 2" xfId="68" xr:uid="{00000000-0005-0000-0000-000042000000}"/>
    <cellStyle name="20 % - Accent1 2 3 2 2 3" xfId="69" xr:uid="{00000000-0005-0000-0000-000043000000}"/>
    <cellStyle name="20 % - Accent1 2 3 2 3" xfId="70" xr:uid="{00000000-0005-0000-0000-000044000000}"/>
    <cellStyle name="20 % - Accent1 2 3 2 3 2" xfId="71" xr:uid="{00000000-0005-0000-0000-000045000000}"/>
    <cellStyle name="20 % - Accent1 2 3 2 4" xfId="72" xr:uid="{00000000-0005-0000-0000-000046000000}"/>
    <cellStyle name="20 % - Accent1 2 3 3" xfId="73" xr:uid="{00000000-0005-0000-0000-000047000000}"/>
    <cellStyle name="20 % - Accent1 2 3 3 2" xfId="74" xr:uid="{00000000-0005-0000-0000-000048000000}"/>
    <cellStyle name="20 % - Accent1 2 3 3 2 2" xfId="75" xr:uid="{00000000-0005-0000-0000-000049000000}"/>
    <cellStyle name="20 % - Accent1 2 3 3 2 2 2" xfId="76" xr:uid="{00000000-0005-0000-0000-00004A000000}"/>
    <cellStyle name="20 % - Accent1 2 3 3 2 3" xfId="77" xr:uid="{00000000-0005-0000-0000-00004B000000}"/>
    <cellStyle name="20 % - Accent1 2 3 3 3" xfId="78" xr:uid="{00000000-0005-0000-0000-00004C000000}"/>
    <cellStyle name="20 % - Accent1 2 3 3 3 2" xfId="79" xr:uid="{00000000-0005-0000-0000-00004D000000}"/>
    <cellStyle name="20 % - Accent1 2 3 3 4" xfId="80" xr:uid="{00000000-0005-0000-0000-00004E000000}"/>
    <cellStyle name="20 % - Accent1 2 3 4" xfId="81" xr:uid="{00000000-0005-0000-0000-00004F000000}"/>
    <cellStyle name="20 % - Accent1 2 3 4 2" xfId="82" xr:uid="{00000000-0005-0000-0000-000050000000}"/>
    <cellStyle name="20 % - Accent1 2 3 4 2 2" xfId="83" xr:uid="{00000000-0005-0000-0000-000051000000}"/>
    <cellStyle name="20 % - Accent1 2 3 4 3" xfId="84" xr:uid="{00000000-0005-0000-0000-000052000000}"/>
    <cellStyle name="20 % - Accent1 2 3 5" xfId="85" xr:uid="{00000000-0005-0000-0000-000053000000}"/>
    <cellStyle name="20 % - Accent1 2 3 5 2" xfId="86" xr:uid="{00000000-0005-0000-0000-000054000000}"/>
    <cellStyle name="20 % - Accent1 2 3 6" xfId="87" xr:uid="{00000000-0005-0000-0000-000055000000}"/>
    <cellStyle name="20 % - Accent1 2 4" xfId="88" xr:uid="{00000000-0005-0000-0000-000056000000}"/>
    <cellStyle name="20 % - Accent1 2 4 2" xfId="89" xr:uid="{00000000-0005-0000-0000-000057000000}"/>
    <cellStyle name="20 % - Accent1 2 4 2 2" xfId="90" xr:uid="{00000000-0005-0000-0000-000058000000}"/>
    <cellStyle name="20 % - Accent1 2 4 2 2 2" xfId="91" xr:uid="{00000000-0005-0000-0000-000059000000}"/>
    <cellStyle name="20 % - Accent1 2 4 2 2 2 2" xfId="92" xr:uid="{00000000-0005-0000-0000-00005A000000}"/>
    <cellStyle name="20 % - Accent1 2 4 2 2 3" xfId="93" xr:uid="{00000000-0005-0000-0000-00005B000000}"/>
    <cellStyle name="20 % - Accent1 2 4 2 3" xfId="94" xr:uid="{00000000-0005-0000-0000-00005C000000}"/>
    <cellStyle name="20 % - Accent1 2 4 2 3 2" xfId="95" xr:uid="{00000000-0005-0000-0000-00005D000000}"/>
    <cellStyle name="20 % - Accent1 2 4 2 4" xfId="96" xr:uid="{00000000-0005-0000-0000-00005E000000}"/>
    <cellStyle name="20 % - Accent1 2 4 3" xfId="97" xr:uid="{00000000-0005-0000-0000-00005F000000}"/>
    <cellStyle name="20 % - Accent1 2 4 3 2" xfId="98" xr:uid="{00000000-0005-0000-0000-000060000000}"/>
    <cellStyle name="20 % - Accent1 2 4 3 2 2" xfId="99" xr:uid="{00000000-0005-0000-0000-000061000000}"/>
    <cellStyle name="20 % - Accent1 2 4 3 3" xfId="100" xr:uid="{00000000-0005-0000-0000-000062000000}"/>
    <cellStyle name="20 % - Accent1 2 4 4" xfId="101" xr:uid="{00000000-0005-0000-0000-000063000000}"/>
    <cellStyle name="20 % - Accent1 2 4 4 2" xfId="102" xr:uid="{00000000-0005-0000-0000-000064000000}"/>
    <cellStyle name="20 % - Accent1 2 4 5" xfId="103" xr:uid="{00000000-0005-0000-0000-000065000000}"/>
    <cellStyle name="20 % - Accent1 2 5" xfId="104" xr:uid="{00000000-0005-0000-0000-000066000000}"/>
    <cellStyle name="20 % - Accent1 2 5 2" xfId="105" xr:uid="{00000000-0005-0000-0000-000067000000}"/>
    <cellStyle name="20 % - Accent1 2 5 2 2" xfId="106" xr:uid="{00000000-0005-0000-0000-000068000000}"/>
    <cellStyle name="20 % - Accent1 2 5 2 2 2" xfId="107" xr:uid="{00000000-0005-0000-0000-000069000000}"/>
    <cellStyle name="20 % - Accent1 2 5 2 3" xfId="108" xr:uid="{00000000-0005-0000-0000-00006A000000}"/>
    <cellStyle name="20 % - Accent1 2 5 3" xfId="109" xr:uid="{00000000-0005-0000-0000-00006B000000}"/>
    <cellStyle name="20 % - Accent1 2 5 3 2" xfId="110" xr:uid="{00000000-0005-0000-0000-00006C000000}"/>
    <cellStyle name="20 % - Accent1 2 5 4" xfId="111" xr:uid="{00000000-0005-0000-0000-00006D000000}"/>
    <cellStyle name="20 % - Accent1 2 6" xfId="112" xr:uid="{00000000-0005-0000-0000-00006E000000}"/>
    <cellStyle name="20 % - Accent1 2 6 2" xfId="113" xr:uid="{00000000-0005-0000-0000-00006F000000}"/>
    <cellStyle name="20 % - Accent1 2 6 2 2" xfId="114" xr:uid="{00000000-0005-0000-0000-000070000000}"/>
    <cellStyle name="20 % - Accent1 2 6 3" xfId="115" xr:uid="{00000000-0005-0000-0000-000071000000}"/>
    <cellStyle name="20 % - Accent1 2 7" xfId="116" xr:uid="{00000000-0005-0000-0000-000072000000}"/>
    <cellStyle name="20 % - Accent1 2 7 2" xfId="117" xr:uid="{00000000-0005-0000-0000-000073000000}"/>
    <cellStyle name="20 % - Accent1 2 7 2 2" xfId="118" xr:uid="{00000000-0005-0000-0000-000074000000}"/>
    <cellStyle name="20 % - Accent1 2 7 3" xfId="119" xr:uid="{00000000-0005-0000-0000-000075000000}"/>
    <cellStyle name="20 % - Accent1 2 8" xfId="120" xr:uid="{00000000-0005-0000-0000-000076000000}"/>
    <cellStyle name="20 % - Accent1 2 8 2" xfId="121" xr:uid="{00000000-0005-0000-0000-000077000000}"/>
    <cellStyle name="20 % - Accent1 2 9" xfId="122" xr:uid="{00000000-0005-0000-0000-000078000000}"/>
    <cellStyle name="20 % - Accent1 3" xfId="123" xr:uid="{00000000-0005-0000-0000-000079000000}"/>
    <cellStyle name="20 % - Accent1 3 2" xfId="124" xr:uid="{00000000-0005-0000-0000-00007A000000}"/>
    <cellStyle name="20 % - Accent1 3 2 2" xfId="125" xr:uid="{00000000-0005-0000-0000-00007B000000}"/>
    <cellStyle name="20 % - Accent1 3 2 2 2" xfId="126" xr:uid="{00000000-0005-0000-0000-00007C000000}"/>
    <cellStyle name="20 % - Accent1 3 2 2 2 2" xfId="127" xr:uid="{00000000-0005-0000-0000-00007D000000}"/>
    <cellStyle name="20 % - Accent1 3 2 2 2 2 2" xfId="128" xr:uid="{00000000-0005-0000-0000-00007E000000}"/>
    <cellStyle name="20 % - Accent1 3 2 2 2 3" xfId="129" xr:uid="{00000000-0005-0000-0000-00007F000000}"/>
    <cellStyle name="20 % - Accent1 3 2 2 3" xfId="130" xr:uid="{00000000-0005-0000-0000-000080000000}"/>
    <cellStyle name="20 % - Accent1 3 2 2 3 2" xfId="131" xr:uid="{00000000-0005-0000-0000-000081000000}"/>
    <cellStyle name="20 % - Accent1 3 2 2 4" xfId="132" xr:uid="{00000000-0005-0000-0000-000082000000}"/>
    <cellStyle name="20 % - Accent1 3 2 3" xfId="133" xr:uid="{00000000-0005-0000-0000-000083000000}"/>
    <cellStyle name="20 % - Accent1 3 2 3 2" xfId="134" xr:uid="{00000000-0005-0000-0000-000084000000}"/>
    <cellStyle name="20 % - Accent1 3 2 3 2 2" xfId="135" xr:uid="{00000000-0005-0000-0000-000085000000}"/>
    <cellStyle name="20 % - Accent1 3 2 3 2 2 2" xfId="136" xr:uid="{00000000-0005-0000-0000-000086000000}"/>
    <cellStyle name="20 % - Accent1 3 2 3 2 3" xfId="137" xr:uid="{00000000-0005-0000-0000-000087000000}"/>
    <cellStyle name="20 % - Accent1 3 2 3 3" xfId="138" xr:uid="{00000000-0005-0000-0000-000088000000}"/>
    <cellStyle name="20 % - Accent1 3 2 3 3 2" xfId="139" xr:uid="{00000000-0005-0000-0000-000089000000}"/>
    <cellStyle name="20 % - Accent1 3 2 3 4" xfId="140" xr:uid="{00000000-0005-0000-0000-00008A000000}"/>
    <cellStyle name="20 % - Accent1 3 2 4" xfId="141" xr:uid="{00000000-0005-0000-0000-00008B000000}"/>
    <cellStyle name="20 % - Accent1 3 2 4 2" xfId="142" xr:uid="{00000000-0005-0000-0000-00008C000000}"/>
    <cellStyle name="20 % - Accent1 3 2 4 2 2" xfId="143" xr:uid="{00000000-0005-0000-0000-00008D000000}"/>
    <cellStyle name="20 % - Accent1 3 2 4 3" xfId="144" xr:uid="{00000000-0005-0000-0000-00008E000000}"/>
    <cellStyle name="20 % - Accent1 3 2 5" xfId="145" xr:uid="{00000000-0005-0000-0000-00008F000000}"/>
    <cellStyle name="20 % - Accent1 3 2 5 2" xfId="146" xr:uid="{00000000-0005-0000-0000-000090000000}"/>
    <cellStyle name="20 % - Accent1 3 2 6" xfId="147" xr:uid="{00000000-0005-0000-0000-000091000000}"/>
    <cellStyle name="20 % - Accent1 3 3" xfId="148" xr:uid="{00000000-0005-0000-0000-000092000000}"/>
    <cellStyle name="20 % - Accent1 3 3 2" xfId="149" xr:uid="{00000000-0005-0000-0000-000093000000}"/>
    <cellStyle name="20 % - Accent1 3 3 2 2" xfId="150" xr:uid="{00000000-0005-0000-0000-000094000000}"/>
    <cellStyle name="20 % - Accent1 3 3 2 2 2" xfId="151" xr:uid="{00000000-0005-0000-0000-000095000000}"/>
    <cellStyle name="20 % - Accent1 3 3 2 2 2 2" xfId="152" xr:uid="{00000000-0005-0000-0000-000096000000}"/>
    <cellStyle name="20 % - Accent1 3 3 2 2 3" xfId="153" xr:uid="{00000000-0005-0000-0000-000097000000}"/>
    <cellStyle name="20 % - Accent1 3 3 2 3" xfId="154" xr:uid="{00000000-0005-0000-0000-000098000000}"/>
    <cellStyle name="20 % - Accent1 3 3 2 3 2" xfId="155" xr:uid="{00000000-0005-0000-0000-000099000000}"/>
    <cellStyle name="20 % - Accent1 3 3 2 4" xfId="156" xr:uid="{00000000-0005-0000-0000-00009A000000}"/>
    <cellStyle name="20 % - Accent1 3 3 3" xfId="157" xr:uid="{00000000-0005-0000-0000-00009B000000}"/>
    <cellStyle name="20 % - Accent1 3 3 3 2" xfId="158" xr:uid="{00000000-0005-0000-0000-00009C000000}"/>
    <cellStyle name="20 % - Accent1 3 3 3 2 2" xfId="159" xr:uid="{00000000-0005-0000-0000-00009D000000}"/>
    <cellStyle name="20 % - Accent1 3 3 3 3" xfId="160" xr:uid="{00000000-0005-0000-0000-00009E000000}"/>
    <cellStyle name="20 % - Accent1 3 3 4" xfId="161" xr:uid="{00000000-0005-0000-0000-00009F000000}"/>
    <cellStyle name="20 % - Accent1 3 3 4 2" xfId="162" xr:uid="{00000000-0005-0000-0000-0000A0000000}"/>
    <cellStyle name="20 % - Accent1 3 3 5" xfId="163" xr:uid="{00000000-0005-0000-0000-0000A1000000}"/>
    <cellStyle name="20 % - Accent1 3 4" xfId="164" xr:uid="{00000000-0005-0000-0000-0000A2000000}"/>
    <cellStyle name="20 % - Accent1 3 4 2" xfId="165" xr:uid="{00000000-0005-0000-0000-0000A3000000}"/>
    <cellStyle name="20 % - Accent1 3 4 2 2" xfId="166" xr:uid="{00000000-0005-0000-0000-0000A4000000}"/>
    <cellStyle name="20 % - Accent1 3 4 2 2 2" xfId="167" xr:uid="{00000000-0005-0000-0000-0000A5000000}"/>
    <cellStyle name="20 % - Accent1 3 4 2 3" xfId="168" xr:uid="{00000000-0005-0000-0000-0000A6000000}"/>
    <cellStyle name="20 % - Accent1 3 4 3" xfId="169" xr:uid="{00000000-0005-0000-0000-0000A7000000}"/>
    <cellStyle name="20 % - Accent1 3 4 3 2" xfId="170" xr:uid="{00000000-0005-0000-0000-0000A8000000}"/>
    <cellStyle name="20 % - Accent1 3 4 4" xfId="171" xr:uid="{00000000-0005-0000-0000-0000A9000000}"/>
    <cellStyle name="20 % - Accent1 3 5" xfId="172" xr:uid="{00000000-0005-0000-0000-0000AA000000}"/>
    <cellStyle name="20 % - Accent1 3 5 2" xfId="173" xr:uid="{00000000-0005-0000-0000-0000AB000000}"/>
    <cellStyle name="20 % - Accent1 3 5 2 2" xfId="174" xr:uid="{00000000-0005-0000-0000-0000AC000000}"/>
    <cellStyle name="20 % - Accent1 3 5 3" xfId="175" xr:uid="{00000000-0005-0000-0000-0000AD000000}"/>
    <cellStyle name="20 % - Accent1 3 6" xfId="176" xr:uid="{00000000-0005-0000-0000-0000AE000000}"/>
    <cellStyle name="20 % - Accent1 3 6 2" xfId="177" xr:uid="{00000000-0005-0000-0000-0000AF000000}"/>
    <cellStyle name="20 % - Accent1 3 6 2 2" xfId="178" xr:uid="{00000000-0005-0000-0000-0000B0000000}"/>
    <cellStyle name="20 % - Accent1 3 6 3" xfId="179" xr:uid="{00000000-0005-0000-0000-0000B1000000}"/>
    <cellStyle name="20 % - Accent1 3 7" xfId="180" xr:uid="{00000000-0005-0000-0000-0000B2000000}"/>
    <cellStyle name="20 % - Accent1 3 7 2" xfId="181" xr:uid="{00000000-0005-0000-0000-0000B3000000}"/>
    <cellStyle name="20 % - Accent1 3 8" xfId="182" xr:uid="{00000000-0005-0000-0000-0000B4000000}"/>
    <cellStyle name="20 % - Accent1 4" xfId="183" xr:uid="{00000000-0005-0000-0000-0000B5000000}"/>
    <cellStyle name="20 % - Accent1 4 2" xfId="184" xr:uid="{00000000-0005-0000-0000-0000B6000000}"/>
    <cellStyle name="20 % - Accent1 4 2 2" xfId="185" xr:uid="{00000000-0005-0000-0000-0000B7000000}"/>
    <cellStyle name="20 % - Accent1 4 2 2 2" xfId="186" xr:uid="{00000000-0005-0000-0000-0000B8000000}"/>
    <cellStyle name="20 % - Accent1 4 2 2 2 2" xfId="187" xr:uid="{00000000-0005-0000-0000-0000B9000000}"/>
    <cellStyle name="20 % - Accent1 4 2 2 3" xfId="188" xr:uid="{00000000-0005-0000-0000-0000BA000000}"/>
    <cellStyle name="20 % - Accent1 4 2 3" xfId="189" xr:uid="{00000000-0005-0000-0000-0000BB000000}"/>
    <cellStyle name="20 % - Accent1 4 2 3 2" xfId="190" xr:uid="{00000000-0005-0000-0000-0000BC000000}"/>
    <cellStyle name="20 % - Accent1 4 2 4" xfId="191" xr:uid="{00000000-0005-0000-0000-0000BD000000}"/>
    <cellStyle name="20 % - Accent1 4 3" xfId="192" xr:uid="{00000000-0005-0000-0000-0000BE000000}"/>
    <cellStyle name="20 % - Accent1 4 3 2" xfId="193" xr:uid="{00000000-0005-0000-0000-0000BF000000}"/>
    <cellStyle name="20 % - Accent1 4 3 2 2" xfId="194" xr:uid="{00000000-0005-0000-0000-0000C0000000}"/>
    <cellStyle name="20 % - Accent1 4 3 2 2 2" xfId="195" xr:uid="{00000000-0005-0000-0000-0000C1000000}"/>
    <cellStyle name="20 % - Accent1 4 3 2 3" xfId="196" xr:uid="{00000000-0005-0000-0000-0000C2000000}"/>
    <cellStyle name="20 % - Accent1 4 3 3" xfId="197" xr:uid="{00000000-0005-0000-0000-0000C3000000}"/>
    <cellStyle name="20 % - Accent1 4 3 3 2" xfId="198" xr:uid="{00000000-0005-0000-0000-0000C4000000}"/>
    <cellStyle name="20 % - Accent1 4 3 4" xfId="199" xr:uid="{00000000-0005-0000-0000-0000C5000000}"/>
    <cellStyle name="20 % - Accent1 4 4" xfId="200" xr:uid="{00000000-0005-0000-0000-0000C6000000}"/>
    <cellStyle name="20 % - Accent1 4 4 2" xfId="201" xr:uid="{00000000-0005-0000-0000-0000C7000000}"/>
    <cellStyle name="20 % - Accent1 4 4 2 2" xfId="202" xr:uid="{00000000-0005-0000-0000-0000C8000000}"/>
    <cellStyle name="20 % - Accent1 4 4 3" xfId="203" xr:uid="{00000000-0005-0000-0000-0000C9000000}"/>
    <cellStyle name="20 % - Accent1 4 5" xfId="204" xr:uid="{00000000-0005-0000-0000-0000CA000000}"/>
    <cellStyle name="20 % - Accent1 4 5 2" xfId="205" xr:uid="{00000000-0005-0000-0000-0000CB000000}"/>
    <cellStyle name="20 % - Accent1 4 6" xfId="206" xr:uid="{00000000-0005-0000-0000-0000CC000000}"/>
    <cellStyle name="20 % - Accent1 5" xfId="207" xr:uid="{00000000-0005-0000-0000-0000CD000000}"/>
    <cellStyle name="20 % - Accent1 5 2" xfId="208" xr:uid="{00000000-0005-0000-0000-0000CE000000}"/>
    <cellStyle name="20 % - Accent1 5 2 2" xfId="209" xr:uid="{00000000-0005-0000-0000-0000CF000000}"/>
    <cellStyle name="20 % - Accent1 5 2 2 2" xfId="210" xr:uid="{00000000-0005-0000-0000-0000D0000000}"/>
    <cellStyle name="20 % - Accent1 5 2 2 2 2" xfId="211" xr:uid="{00000000-0005-0000-0000-0000D1000000}"/>
    <cellStyle name="20 % - Accent1 5 2 2 3" xfId="212" xr:uid="{00000000-0005-0000-0000-0000D2000000}"/>
    <cellStyle name="20 % - Accent1 5 2 3" xfId="213" xr:uid="{00000000-0005-0000-0000-0000D3000000}"/>
    <cellStyle name="20 % - Accent1 5 2 3 2" xfId="214" xr:uid="{00000000-0005-0000-0000-0000D4000000}"/>
    <cellStyle name="20 % - Accent1 5 2 4" xfId="215" xr:uid="{00000000-0005-0000-0000-0000D5000000}"/>
    <cellStyle name="20 % - Accent1 5 3" xfId="216" xr:uid="{00000000-0005-0000-0000-0000D6000000}"/>
    <cellStyle name="20 % - Accent1 5 3 2" xfId="217" xr:uid="{00000000-0005-0000-0000-0000D7000000}"/>
    <cellStyle name="20 % - Accent1 5 3 2 2" xfId="218" xr:uid="{00000000-0005-0000-0000-0000D8000000}"/>
    <cellStyle name="20 % - Accent1 5 3 3" xfId="219" xr:uid="{00000000-0005-0000-0000-0000D9000000}"/>
    <cellStyle name="20 % - Accent1 5 4" xfId="220" xr:uid="{00000000-0005-0000-0000-0000DA000000}"/>
    <cellStyle name="20 % - Accent1 5 4 2" xfId="221" xr:uid="{00000000-0005-0000-0000-0000DB000000}"/>
    <cellStyle name="20 % - Accent1 5 5" xfId="222" xr:uid="{00000000-0005-0000-0000-0000DC000000}"/>
    <cellStyle name="20 % - Accent1 6" xfId="223" xr:uid="{00000000-0005-0000-0000-0000DD000000}"/>
    <cellStyle name="20 % - Accent1 6 2" xfId="224" xr:uid="{00000000-0005-0000-0000-0000DE000000}"/>
    <cellStyle name="20 % - Accent1 6 2 2" xfId="225" xr:uid="{00000000-0005-0000-0000-0000DF000000}"/>
    <cellStyle name="20 % - Accent1 6 2 2 2" xfId="226" xr:uid="{00000000-0005-0000-0000-0000E0000000}"/>
    <cellStyle name="20 % - Accent1 6 2 3" xfId="227" xr:uid="{00000000-0005-0000-0000-0000E1000000}"/>
    <cellStyle name="20 % - Accent1 6 3" xfId="228" xr:uid="{00000000-0005-0000-0000-0000E2000000}"/>
    <cellStyle name="20 % - Accent1 6 3 2" xfId="229" xr:uid="{00000000-0005-0000-0000-0000E3000000}"/>
    <cellStyle name="20 % - Accent1 6 4" xfId="230" xr:uid="{00000000-0005-0000-0000-0000E4000000}"/>
    <cellStyle name="20 % - Accent1 7" xfId="231" xr:uid="{00000000-0005-0000-0000-0000E5000000}"/>
    <cellStyle name="20 % - Accent1 7 2" xfId="232" xr:uid="{00000000-0005-0000-0000-0000E6000000}"/>
    <cellStyle name="20 % - Accent1 7 2 2" xfId="233" xr:uid="{00000000-0005-0000-0000-0000E7000000}"/>
    <cellStyle name="20 % - Accent1 7 3" xfId="234" xr:uid="{00000000-0005-0000-0000-0000E8000000}"/>
    <cellStyle name="20 % - Accent1 8" xfId="235" xr:uid="{00000000-0005-0000-0000-0000E9000000}"/>
    <cellStyle name="20 % - Accent1 8 2" xfId="236" xr:uid="{00000000-0005-0000-0000-0000EA000000}"/>
    <cellStyle name="20 % - Accent1 8 2 2" xfId="237" xr:uid="{00000000-0005-0000-0000-0000EB000000}"/>
    <cellStyle name="20 % - Accent1 8 3" xfId="238" xr:uid="{00000000-0005-0000-0000-0000EC000000}"/>
    <cellStyle name="20 % - Accent1 9" xfId="239" xr:uid="{00000000-0005-0000-0000-0000ED000000}"/>
    <cellStyle name="20 % - Accent1 9 2" xfId="240" xr:uid="{00000000-0005-0000-0000-0000EE000000}"/>
    <cellStyle name="20 % - Accent2 10" xfId="241" xr:uid="{00000000-0005-0000-0000-0000EF000000}"/>
    <cellStyle name="20 % - Accent2 2" xfId="242" xr:uid="{00000000-0005-0000-0000-0000F0000000}"/>
    <cellStyle name="20 % - Accent2 2 2" xfId="243" xr:uid="{00000000-0005-0000-0000-0000F1000000}"/>
    <cellStyle name="20 % - Accent2 2 2 2" xfId="244" xr:uid="{00000000-0005-0000-0000-0000F2000000}"/>
    <cellStyle name="20 % - Accent2 2 2 2 2" xfId="245" xr:uid="{00000000-0005-0000-0000-0000F3000000}"/>
    <cellStyle name="20 % - Accent2 2 2 2 2 2" xfId="246" xr:uid="{00000000-0005-0000-0000-0000F4000000}"/>
    <cellStyle name="20 % - Accent2 2 2 2 2 2 2" xfId="247" xr:uid="{00000000-0005-0000-0000-0000F5000000}"/>
    <cellStyle name="20 % - Accent2 2 2 2 2 2 2 2" xfId="248" xr:uid="{00000000-0005-0000-0000-0000F6000000}"/>
    <cellStyle name="20 % - Accent2 2 2 2 2 2 3" xfId="249" xr:uid="{00000000-0005-0000-0000-0000F7000000}"/>
    <cellStyle name="20 % - Accent2 2 2 2 2 3" xfId="250" xr:uid="{00000000-0005-0000-0000-0000F8000000}"/>
    <cellStyle name="20 % - Accent2 2 2 2 2 3 2" xfId="251" xr:uid="{00000000-0005-0000-0000-0000F9000000}"/>
    <cellStyle name="20 % - Accent2 2 2 2 2 4" xfId="252" xr:uid="{00000000-0005-0000-0000-0000FA000000}"/>
    <cellStyle name="20 % - Accent2 2 2 2 3" xfId="253" xr:uid="{00000000-0005-0000-0000-0000FB000000}"/>
    <cellStyle name="20 % - Accent2 2 2 2 3 2" xfId="254" xr:uid="{00000000-0005-0000-0000-0000FC000000}"/>
    <cellStyle name="20 % - Accent2 2 2 2 3 2 2" xfId="255" xr:uid="{00000000-0005-0000-0000-0000FD000000}"/>
    <cellStyle name="20 % - Accent2 2 2 2 3 2 2 2" xfId="256" xr:uid="{00000000-0005-0000-0000-0000FE000000}"/>
    <cellStyle name="20 % - Accent2 2 2 2 3 2 3" xfId="257" xr:uid="{00000000-0005-0000-0000-0000FF000000}"/>
    <cellStyle name="20 % - Accent2 2 2 2 3 3" xfId="258" xr:uid="{00000000-0005-0000-0000-000000010000}"/>
    <cellStyle name="20 % - Accent2 2 2 2 3 3 2" xfId="259" xr:uid="{00000000-0005-0000-0000-000001010000}"/>
    <cellStyle name="20 % - Accent2 2 2 2 3 4" xfId="260" xr:uid="{00000000-0005-0000-0000-000002010000}"/>
    <cellStyle name="20 % - Accent2 2 2 2 4" xfId="261" xr:uid="{00000000-0005-0000-0000-000003010000}"/>
    <cellStyle name="20 % - Accent2 2 2 2 4 2" xfId="262" xr:uid="{00000000-0005-0000-0000-000004010000}"/>
    <cellStyle name="20 % - Accent2 2 2 2 4 2 2" xfId="263" xr:uid="{00000000-0005-0000-0000-000005010000}"/>
    <cellStyle name="20 % - Accent2 2 2 2 4 3" xfId="264" xr:uid="{00000000-0005-0000-0000-000006010000}"/>
    <cellStyle name="20 % - Accent2 2 2 2 5" xfId="265" xr:uid="{00000000-0005-0000-0000-000007010000}"/>
    <cellStyle name="20 % - Accent2 2 2 2 5 2" xfId="266" xr:uid="{00000000-0005-0000-0000-000008010000}"/>
    <cellStyle name="20 % - Accent2 2 2 2 6" xfId="267" xr:uid="{00000000-0005-0000-0000-000009010000}"/>
    <cellStyle name="20 % - Accent2 2 2 3" xfId="268" xr:uid="{00000000-0005-0000-0000-00000A010000}"/>
    <cellStyle name="20 % - Accent2 2 2 3 2" xfId="269" xr:uid="{00000000-0005-0000-0000-00000B010000}"/>
    <cellStyle name="20 % - Accent2 2 2 3 2 2" xfId="270" xr:uid="{00000000-0005-0000-0000-00000C010000}"/>
    <cellStyle name="20 % - Accent2 2 2 3 2 2 2" xfId="271" xr:uid="{00000000-0005-0000-0000-00000D010000}"/>
    <cellStyle name="20 % - Accent2 2 2 3 2 2 2 2" xfId="272" xr:uid="{00000000-0005-0000-0000-00000E010000}"/>
    <cellStyle name="20 % - Accent2 2 2 3 2 2 3" xfId="273" xr:uid="{00000000-0005-0000-0000-00000F010000}"/>
    <cellStyle name="20 % - Accent2 2 2 3 2 3" xfId="274" xr:uid="{00000000-0005-0000-0000-000010010000}"/>
    <cellStyle name="20 % - Accent2 2 2 3 2 3 2" xfId="275" xr:uid="{00000000-0005-0000-0000-000011010000}"/>
    <cellStyle name="20 % - Accent2 2 2 3 2 4" xfId="276" xr:uid="{00000000-0005-0000-0000-000012010000}"/>
    <cellStyle name="20 % - Accent2 2 2 3 3" xfId="277" xr:uid="{00000000-0005-0000-0000-000013010000}"/>
    <cellStyle name="20 % - Accent2 2 2 3 3 2" xfId="278" xr:uid="{00000000-0005-0000-0000-000014010000}"/>
    <cellStyle name="20 % - Accent2 2 2 3 3 2 2" xfId="279" xr:uid="{00000000-0005-0000-0000-000015010000}"/>
    <cellStyle name="20 % - Accent2 2 2 3 3 3" xfId="280" xr:uid="{00000000-0005-0000-0000-000016010000}"/>
    <cellStyle name="20 % - Accent2 2 2 3 4" xfId="281" xr:uid="{00000000-0005-0000-0000-000017010000}"/>
    <cellStyle name="20 % - Accent2 2 2 3 4 2" xfId="282" xr:uid="{00000000-0005-0000-0000-000018010000}"/>
    <cellStyle name="20 % - Accent2 2 2 3 5" xfId="283" xr:uid="{00000000-0005-0000-0000-000019010000}"/>
    <cellStyle name="20 % - Accent2 2 2 4" xfId="284" xr:uid="{00000000-0005-0000-0000-00001A010000}"/>
    <cellStyle name="20 % - Accent2 2 2 4 2" xfId="285" xr:uid="{00000000-0005-0000-0000-00001B010000}"/>
    <cellStyle name="20 % - Accent2 2 2 4 2 2" xfId="286" xr:uid="{00000000-0005-0000-0000-00001C010000}"/>
    <cellStyle name="20 % - Accent2 2 2 4 2 2 2" xfId="287" xr:uid="{00000000-0005-0000-0000-00001D010000}"/>
    <cellStyle name="20 % - Accent2 2 2 4 2 3" xfId="288" xr:uid="{00000000-0005-0000-0000-00001E010000}"/>
    <cellStyle name="20 % - Accent2 2 2 4 3" xfId="289" xr:uid="{00000000-0005-0000-0000-00001F010000}"/>
    <cellStyle name="20 % - Accent2 2 2 4 3 2" xfId="290" xr:uid="{00000000-0005-0000-0000-000020010000}"/>
    <cellStyle name="20 % - Accent2 2 2 4 4" xfId="291" xr:uid="{00000000-0005-0000-0000-000021010000}"/>
    <cellStyle name="20 % - Accent2 2 2 5" xfId="292" xr:uid="{00000000-0005-0000-0000-000022010000}"/>
    <cellStyle name="20 % - Accent2 2 2 5 2" xfId="293" xr:uid="{00000000-0005-0000-0000-000023010000}"/>
    <cellStyle name="20 % - Accent2 2 2 5 2 2" xfId="294" xr:uid="{00000000-0005-0000-0000-000024010000}"/>
    <cellStyle name="20 % - Accent2 2 2 5 3" xfId="295" xr:uid="{00000000-0005-0000-0000-000025010000}"/>
    <cellStyle name="20 % - Accent2 2 2 6" xfId="296" xr:uid="{00000000-0005-0000-0000-000026010000}"/>
    <cellStyle name="20 % - Accent2 2 2 6 2" xfId="297" xr:uid="{00000000-0005-0000-0000-000027010000}"/>
    <cellStyle name="20 % - Accent2 2 2 6 2 2" xfId="298" xr:uid="{00000000-0005-0000-0000-000028010000}"/>
    <cellStyle name="20 % - Accent2 2 2 6 3" xfId="299" xr:uid="{00000000-0005-0000-0000-000029010000}"/>
    <cellStyle name="20 % - Accent2 2 2 7" xfId="300" xr:uid="{00000000-0005-0000-0000-00002A010000}"/>
    <cellStyle name="20 % - Accent2 2 2 7 2" xfId="301" xr:uid="{00000000-0005-0000-0000-00002B010000}"/>
    <cellStyle name="20 % - Accent2 2 2 8" xfId="302" xr:uid="{00000000-0005-0000-0000-00002C010000}"/>
    <cellStyle name="20 % - Accent2 2 3" xfId="303" xr:uid="{00000000-0005-0000-0000-00002D010000}"/>
    <cellStyle name="20 % - Accent2 2 3 2" xfId="304" xr:uid="{00000000-0005-0000-0000-00002E010000}"/>
    <cellStyle name="20 % - Accent2 2 3 2 2" xfId="305" xr:uid="{00000000-0005-0000-0000-00002F010000}"/>
    <cellStyle name="20 % - Accent2 2 3 2 2 2" xfId="306" xr:uid="{00000000-0005-0000-0000-000030010000}"/>
    <cellStyle name="20 % - Accent2 2 3 2 2 2 2" xfId="307" xr:uid="{00000000-0005-0000-0000-000031010000}"/>
    <cellStyle name="20 % - Accent2 2 3 2 2 3" xfId="308" xr:uid="{00000000-0005-0000-0000-000032010000}"/>
    <cellStyle name="20 % - Accent2 2 3 2 3" xfId="309" xr:uid="{00000000-0005-0000-0000-000033010000}"/>
    <cellStyle name="20 % - Accent2 2 3 2 3 2" xfId="310" xr:uid="{00000000-0005-0000-0000-000034010000}"/>
    <cellStyle name="20 % - Accent2 2 3 2 4" xfId="311" xr:uid="{00000000-0005-0000-0000-000035010000}"/>
    <cellStyle name="20 % - Accent2 2 3 3" xfId="312" xr:uid="{00000000-0005-0000-0000-000036010000}"/>
    <cellStyle name="20 % - Accent2 2 3 3 2" xfId="313" xr:uid="{00000000-0005-0000-0000-000037010000}"/>
    <cellStyle name="20 % - Accent2 2 3 3 2 2" xfId="314" xr:uid="{00000000-0005-0000-0000-000038010000}"/>
    <cellStyle name="20 % - Accent2 2 3 3 2 2 2" xfId="315" xr:uid="{00000000-0005-0000-0000-000039010000}"/>
    <cellStyle name="20 % - Accent2 2 3 3 2 3" xfId="316" xr:uid="{00000000-0005-0000-0000-00003A010000}"/>
    <cellStyle name="20 % - Accent2 2 3 3 3" xfId="317" xr:uid="{00000000-0005-0000-0000-00003B010000}"/>
    <cellStyle name="20 % - Accent2 2 3 3 3 2" xfId="318" xr:uid="{00000000-0005-0000-0000-00003C010000}"/>
    <cellStyle name="20 % - Accent2 2 3 3 4" xfId="319" xr:uid="{00000000-0005-0000-0000-00003D010000}"/>
    <cellStyle name="20 % - Accent2 2 3 4" xfId="320" xr:uid="{00000000-0005-0000-0000-00003E010000}"/>
    <cellStyle name="20 % - Accent2 2 3 4 2" xfId="321" xr:uid="{00000000-0005-0000-0000-00003F010000}"/>
    <cellStyle name="20 % - Accent2 2 3 4 2 2" xfId="322" xr:uid="{00000000-0005-0000-0000-000040010000}"/>
    <cellStyle name="20 % - Accent2 2 3 4 3" xfId="323" xr:uid="{00000000-0005-0000-0000-000041010000}"/>
    <cellStyle name="20 % - Accent2 2 3 5" xfId="324" xr:uid="{00000000-0005-0000-0000-000042010000}"/>
    <cellStyle name="20 % - Accent2 2 3 5 2" xfId="325" xr:uid="{00000000-0005-0000-0000-000043010000}"/>
    <cellStyle name="20 % - Accent2 2 3 6" xfId="326" xr:uid="{00000000-0005-0000-0000-000044010000}"/>
    <cellStyle name="20 % - Accent2 2 4" xfId="327" xr:uid="{00000000-0005-0000-0000-000045010000}"/>
    <cellStyle name="20 % - Accent2 2 4 2" xfId="328" xr:uid="{00000000-0005-0000-0000-000046010000}"/>
    <cellStyle name="20 % - Accent2 2 4 2 2" xfId="329" xr:uid="{00000000-0005-0000-0000-000047010000}"/>
    <cellStyle name="20 % - Accent2 2 4 2 2 2" xfId="330" xr:uid="{00000000-0005-0000-0000-000048010000}"/>
    <cellStyle name="20 % - Accent2 2 4 2 2 2 2" xfId="331" xr:uid="{00000000-0005-0000-0000-000049010000}"/>
    <cellStyle name="20 % - Accent2 2 4 2 2 3" xfId="332" xr:uid="{00000000-0005-0000-0000-00004A010000}"/>
    <cellStyle name="20 % - Accent2 2 4 2 3" xfId="333" xr:uid="{00000000-0005-0000-0000-00004B010000}"/>
    <cellStyle name="20 % - Accent2 2 4 2 3 2" xfId="334" xr:uid="{00000000-0005-0000-0000-00004C010000}"/>
    <cellStyle name="20 % - Accent2 2 4 2 4" xfId="335" xr:uid="{00000000-0005-0000-0000-00004D010000}"/>
    <cellStyle name="20 % - Accent2 2 4 3" xfId="336" xr:uid="{00000000-0005-0000-0000-00004E010000}"/>
    <cellStyle name="20 % - Accent2 2 4 3 2" xfId="337" xr:uid="{00000000-0005-0000-0000-00004F010000}"/>
    <cellStyle name="20 % - Accent2 2 4 3 2 2" xfId="338" xr:uid="{00000000-0005-0000-0000-000050010000}"/>
    <cellStyle name="20 % - Accent2 2 4 3 3" xfId="339" xr:uid="{00000000-0005-0000-0000-000051010000}"/>
    <cellStyle name="20 % - Accent2 2 4 4" xfId="340" xr:uid="{00000000-0005-0000-0000-000052010000}"/>
    <cellStyle name="20 % - Accent2 2 4 4 2" xfId="341" xr:uid="{00000000-0005-0000-0000-000053010000}"/>
    <cellStyle name="20 % - Accent2 2 4 5" xfId="342" xr:uid="{00000000-0005-0000-0000-000054010000}"/>
    <cellStyle name="20 % - Accent2 2 5" xfId="343" xr:uid="{00000000-0005-0000-0000-000055010000}"/>
    <cellStyle name="20 % - Accent2 2 5 2" xfId="344" xr:uid="{00000000-0005-0000-0000-000056010000}"/>
    <cellStyle name="20 % - Accent2 2 5 2 2" xfId="345" xr:uid="{00000000-0005-0000-0000-000057010000}"/>
    <cellStyle name="20 % - Accent2 2 5 2 2 2" xfId="346" xr:uid="{00000000-0005-0000-0000-000058010000}"/>
    <cellStyle name="20 % - Accent2 2 5 2 3" xfId="347" xr:uid="{00000000-0005-0000-0000-000059010000}"/>
    <cellStyle name="20 % - Accent2 2 5 3" xfId="348" xr:uid="{00000000-0005-0000-0000-00005A010000}"/>
    <cellStyle name="20 % - Accent2 2 5 3 2" xfId="349" xr:uid="{00000000-0005-0000-0000-00005B010000}"/>
    <cellStyle name="20 % - Accent2 2 5 4" xfId="350" xr:uid="{00000000-0005-0000-0000-00005C010000}"/>
    <cellStyle name="20 % - Accent2 2 6" xfId="351" xr:uid="{00000000-0005-0000-0000-00005D010000}"/>
    <cellStyle name="20 % - Accent2 2 6 2" xfId="352" xr:uid="{00000000-0005-0000-0000-00005E010000}"/>
    <cellStyle name="20 % - Accent2 2 6 2 2" xfId="353" xr:uid="{00000000-0005-0000-0000-00005F010000}"/>
    <cellStyle name="20 % - Accent2 2 6 3" xfId="354" xr:uid="{00000000-0005-0000-0000-000060010000}"/>
    <cellStyle name="20 % - Accent2 2 7" xfId="355" xr:uid="{00000000-0005-0000-0000-000061010000}"/>
    <cellStyle name="20 % - Accent2 2 7 2" xfId="356" xr:uid="{00000000-0005-0000-0000-000062010000}"/>
    <cellStyle name="20 % - Accent2 2 7 2 2" xfId="357" xr:uid="{00000000-0005-0000-0000-000063010000}"/>
    <cellStyle name="20 % - Accent2 2 7 3" xfId="358" xr:uid="{00000000-0005-0000-0000-000064010000}"/>
    <cellStyle name="20 % - Accent2 2 8" xfId="359" xr:uid="{00000000-0005-0000-0000-000065010000}"/>
    <cellStyle name="20 % - Accent2 2 8 2" xfId="360" xr:uid="{00000000-0005-0000-0000-000066010000}"/>
    <cellStyle name="20 % - Accent2 2 9" xfId="361" xr:uid="{00000000-0005-0000-0000-000067010000}"/>
    <cellStyle name="20 % - Accent2 3" xfId="362" xr:uid="{00000000-0005-0000-0000-000068010000}"/>
    <cellStyle name="20 % - Accent2 3 2" xfId="363" xr:uid="{00000000-0005-0000-0000-000069010000}"/>
    <cellStyle name="20 % - Accent2 3 2 2" xfId="364" xr:uid="{00000000-0005-0000-0000-00006A010000}"/>
    <cellStyle name="20 % - Accent2 3 2 2 2" xfId="365" xr:uid="{00000000-0005-0000-0000-00006B010000}"/>
    <cellStyle name="20 % - Accent2 3 2 2 2 2" xfId="366" xr:uid="{00000000-0005-0000-0000-00006C010000}"/>
    <cellStyle name="20 % - Accent2 3 2 2 2 2 2" xfId="367" xr:uid="{00000000-0005-0000-0000-00006D010000}"/>
    <cellStyle name="20 % - Accent2 3 2 2 2 3" xfId="368" xr:uid="{00000000-0005-0000-0000-00006E010000}"/>
    <cellStyle name="20 % - Accent2 3 2 2 3" xfId="369" xr:uid="{00000000-0005-0000-0000-00006F010000}"/>
    <cellStyle name="20 % - Accent2 3 2 2 3 2" xfId="370" xr:uid="{00000000-0005-0000-0000-000070010000}"/>
    <cellStyle name="20 % - Accent2 3 2 2 4" xfId="371" xr:uid="{00000000-0005-0000-0000-000071010000}"/>
    <cellStyle name="20 % - Accent2 3 2 3" xfId="372" xr:uid="{00000000-0005-0000-0000-000072010000}"/>
    <cellStyle name="20 % - Accent2 3 2 3 2" xfId="373" xr:uid="{00000000-0005-0000-0000-000073010000}"/>
    <cellStyle name="20 % - Accent2 3 2 3 2 2" xfId="374" xr:uid="{00000000-0005-0000-0000-000074010000}"/>
    <cellStyle name="20 % - Accent2 3 2 3 2 2 2" xfId="375" xr:uid="{00000000-0005-0000-0000-000075010000}"/>
    <cellStyle name="20 % - Accent2 3 2 3 2 3" xfId="376" xr:uid="{00000000-0005-0000-0000-000076010000}"/>
    <cellStyle name="20 % - Accent2 3 2 3 3" xfId="377" xr:uid="{00000000-0005-0000-0000-000077010000}"/>
    <cellStyle name="20 % - Accent2 3 2 3 3 2" xfId="378" xr:uid="{00000000-0005-0000-0000-000078010000}"/>
    <cellStyle name="20 % - Accent2 3 2 3 4" xfId="379" xr:uid="{00000000-0005-0000-0000-000079010000}"/>
    <cellStyle name="20 % - Accent2 3 2 4" xfId="380" xr:uid="{00000000-0005-0000-0000-00007A010000}"/>
    <cellStyle name="20 % - Accent2 3 2 4 2" xfId="381" xr:uid="{00000000-0005-0000-0000-00007B010000}"/>
    <cellStyle name="20 % - Accent2 3 2 4 2 2" xfId="382" xr:uid="{00000000-0005-0000-0000-00007C010000}"/>
    <cellStyle name="20 % - Accent2 3 2 4 3" xfId="383" xr:uid="{00000000-0005-0000-0000-00007D010000}"/>
    <cellStyle name="20 % - Accent2 3 2 5" xfId="384" xr:uid="{00000000-0005-0000-0000-00007E010000}"/>
    <cellStyle name="20 % - Accent2 3 2 5 2" xfId="385" xr:uid="{00000000-0005-0000-0000-00007F010000}"/>
    <cellStyle name="20 % - Accent2 3 2 6" xfId="386" xr:uid="{00000000-0005-0000-0000-000080010000}"/>
    <cellStyle name="20 % - Accent2 3 3" xfId="387" xr:uid="{00000000-0005-0000-0000-000081010000}"/>
    <cellStyle name="20 % - Accent2 3 3 2" xfId="388" xr:uid="{00000000-0005-0000-0000-000082010000}"/>
    <cellStyle name="20 % - Accent2 3 3 2 2" xfId="389" xr:uid="{00000000-0005-0000-0000-000083010000}"/>
    <cellStyle name="20 % - Accent2 3 3 2 2 2" xfId="390" xr:uid="{00000000-0005-0000-0000-000084010000}"/>
    <cellStyle name="20 % - Accent2 3 3 2 2 2 2" xfId="391" xr:uid="{00000000-0005-0000-0000-000085010000}"/>
    <cellStyle name="20 % - Accent2 3 3 2 2 3" xfId="392" xr:uid="{00000000-0005-0000-0000-000086010000}"/>
    <cellStyle name="20 % - Accent2 3 3 2 3" xfId="393" xr:uid="{00000000-0005-0000-0000-000087010000}"/>
    <cellStyle name="20 % - Accent2 3 3 2 3 2" xfId="394" xr:uid="{00000000-0005-0000-0000-000088010000}"/>
    <cellStyle name="20 % - Accent2 3 3 2 4" xfId="395" xr:uid="{00000000-0005-0000-0000-000089010000}"/>
    <cellStyle name="20 % - Accent2 3 3 3" xfId="396" xr:uid="{00000000-0005-0000-0000-00008A010000}"/>
    <cellStyle name="20 % - Accent2 3 3 3 2" xfId="397" xr:uid="{00000000-0005-0000-0000-00008B010000}"/>
    <cellStyle name="20 % - Accent2 3 3 3 2 2" xfId="398" xr:uid="{00000000-0005-0000-0000-00008C010000}"/>
    <cellStyle name="20 % - Accent2 3 3 3 3" xfId="399" xr:uid="{00000000-0005-0000-0000-00008D010000}"/>
    <cellStyle name="20 % - Accent2 3 3 4" xfId="400" xr:uid="{00000000-0005-0000-0000-00008E010000}"/>
    <cellStyle name="20 % - Accent2 3 3 4 2" xfId="401" xr:uid="{00000000-0005-0000-0000-00008F010000}"/>
    <cellStyle name="20 % - Accent2 3 3 5" xfId="402" xr:uid="{00000000-0005-0000-0000-000090010000}"/>
    <cellStyle name="20 % - Accent2 3 4" xfId="403" xr:uid="{00000000-0005-0000-0000-000091010000}"/>
    <cellStyle name="20 % - Accent2 3 4 2" xfId="404" xr:uid="{00000000-0005-0000-0000-000092010000}"/>
    <cellStyle name="20 % - Accent2 3 4 2 2" xfId="405" xr:uid="{00000000-0005-0000-0000-000093010000}"/>
    <cellStyle name="20 % - Accent2 3 4 2 2 2" xfId="406" xr:uid="{00000000-0005-0000-0000-000094010000}"/>
    <cellStyle name="20 % - Accent2 3 4 2 3" xfId="407" xr:uid="{00000000-0005-0000-0000-000095010000}"/>
    <cellStyle name="20 % - Accent2 3 4 3" xfId="408" xr:uid="{00000000-0005-0000-0000-000096010000}"/>
    <cellStyle name="20 % - Accent2 3 4 3 2" xfId="409" xr:uid="{00000000-0005-0000-0000-000097010000}"/>
    <cellStyle name="20 % - Accent2 3 4 4" xfId="410" xr:uid="{00000000-0005-0000-0000-000098010000}"/>
    <cellStyle name="20 % - Accent2 3 5" xfId="411" xr:uid="{00000000-0005-0000-0000-000099010000}"/>
    <cellStyle name="20 % - Accent2 3 5 2" xfId="412" xr:uid="{00000000-0005-0000-0000-00009A010000}"/>
    <cellStyle name="20 % - Accent2 3 5 2 2" xfId="413" xr:uid="{00000000-0005-0000-0000-00009B010000}"/>
    <cellStyle name="20 % - Accent2 3 5 3" xfId="414" xr:uid="{00000000-0005-0000-0000-00009C010000}"/>
    <cellStyle name="20 % - Accent2 3 6" xfId="415" xr:uid="{00000000-0005-0000-0000-00009D010000}"/>
    <cellStyle name="20 % - Accent2 3 6 2" xfId="416" xr:uid="{00000000-0005-0000-0000-00009E010000}"/>
    <cellStyle name="20 % - Accent2 3 6 2 2" xfId="417" xr:uid="{00000000-0005-0000-0000-00009F010000}"/>
    <cellStyle name="20 % - Accent2 3 6 3" xfId="418" xr:uid="{00000000-0005-0000-0000-0000A0010000}"/>
    <cellStyle name="20 % - Accent2 3 7" xfId="419" xr:uid="{00000000-0005-0000-0000-0000A1010000}"/>
    <cellStyle name="20 % - Accent2 3 7 2" xfId="420" xr:uid="{00000000-0005-0000-0000-0000A2010000}"/>
    <cellStyle name="20 % - Accent2 3 8" xfId="421" xr:uid="{00000000-0005-0000-0000-0000A3010000}"/>
    <cellStyle name="20 % - Accent2 4" xfId="422" xr:uid="{00000000-0005-0000-0000-0000A4010000}"/>
    <cellStyle name="20 % - Accent2 4 2" xfId="423" xr:uid="{00000000-0005-0000-0000-0000A5010000}"/>
    <cellStyle name="20 % - Accent2 4 2 2" xfId="424" xr:uid="{00000000-0005-0000-0000-0000A6010000}"/>
    <cellStyle name="20 % - Accent2 4 2 2 2" xfId="425" xr:uid="{00000000-0005-0000-0000-0000A7010000}"/>
    <cellStyle name="20 % - Accent2 4 2 2 2 2" xfId="426" xr:uid="{00000000-0005-0000-0000-0000A8010000}"/>
    <cellStyle name="20 % - Accent2 4 2 2 3" xfId="427" xr:uid="{00000000-0005-0000-0000-0000A9010000}"/>
    <cellStyle name="20 % - Accent2 4 2 3" xfId="428" xr:uid="{00000000-0005-0000-0000-0000AA010000}"/>
    <cellStyle name="20 % - Accent2 4 2 3 2" xfId="429" xr:uid="{00000000-0005-0000-0000-0000AB010000}"/>
    <cellStyle name="20 % - Accent2 4 2 4" xfId="430" xr:uid="{00000000-0005-0000-0000-0000AC010000}"/>
    <cellStyle name="20 % - Accent2 4 3" xfId="431" xr:uid="{00000000-0005-0000-0000-0000AD010000}"/>
    <cellStyle name="20 % - Accent2 4 3 2" xfId="432" xr:uid="{00000000-0005-0000-0000-0000AE010000}"/>
    <cellStyle name="20 % - Accent2 4 3 2 2" xfId="433" xr:uid="{00000000-0005-0000-0000-0000AF010000}"/>
    <cellStyle name="20 % - Accent2 4 3 2 2 2" xfId="434" xr:uid="{00000000-0005-0000-0000-0000B0010000}"/>
    <cellStyle name="20 % - Accent2 4 3 2 3" xfId="435" xr:uid="{00000000-0005-0000-0000-0000B1010000}"/>
    <cellStyle name="20 % - Accent2 4 3 3" xfId="436" xr:uid="{00000000-0005-0000-0000-0000B2010000}"/>
    <cellStyle name="20 % - Accent2 4 3 3 2" xfId="437" xr:uid="{00000000-0005-0000-0000-0000B3010000}"/>
    <cellStyle name="20 % - Accent2 4 3 4" xfId="438" xr:uid="{00000000-0005-0000-0000-0000B4010000}"/>
    <cellStyle name="20 % - Accent2 4 4" xfId="439" xr:uid="{00000000-0005-0000-0000-0000B5010000}"/>
    <cellStyle name="20 % - Accent2 4 4 2" xfId="440" xr:uid="{00000000-0005-0000-0000-0000B6010000}"/>
    <cellStyle name="20 % - Accent2 4 4 2 2" xfId="441" xr:uid="{00000000-0005-0000-0000-0000B7010000}"/>
    <cellStyle name="20 % - Accent2 4 4 3" xfId="442" xr:uid="{00000000-0005-0000-0000-0000B8010000}"/>
    <cellStyle name="20 % - Accent2 4 5" xfId="443" xr:uid="{00000000-0005-0000-0000-0000B9010000}"/>
    <cellStyle name="20 % - Accent2 4 5 2" xfId="444" xr:uid="{00000000-0005-0000-0000-0000BA010000}"/>
    <cellStyle name="20 % - Accent2 4 6" xfId="445" xr:uid="{00000000-0005-0000-0000-0000BB010000}"/>
    <cellStyle name="20 % - Accent2 5" xfId="446" xr:uid="{00000000-0005-0000-0000-0000BC010000}"/>
    <cellStyle name="20 % - Accent2 5 2" xfId="447" xr:uid="{00000000-0005-0000-0000-0000BD010000}"/>
    <cellStyle name="20 % - Accent2 5 2 2" xfId="448" xr:uid="{00000000-0005-0000-0000-0000BE010000}"/>
    <cellStyle name="20 % - Accent2 5 2 2 2" xfId="449" xr:uid="{00000000-0005-0000-0000-0000BF010000}"/>
    <cellStyle name="20 % - Accent2 5 2 2 2 2" xfId="450" xr:uid="{00000000-0005-0000-0000-0000C0010000}"/>
    <cellStyle name="20 % - Accent2 5 2 2 3" xfId="451" xr:uid="{00000000-0005-0000-0000-0000C1010000}"/>
    <cellStyle name="20 % - Accent2 5 2 3" xfId="452" xr:uid="{00000000-0005-0000-0000-0000C2010000}"/>
    <cellStyle name="20 % - Accent2 5 2 3 2" xfId="453" xr:uid="{00000000-0005-0000-0000-0000C3010000}"/>
    <cellStyle name="20 % - Accent2 5 2 4" xfId="454" xr:uid="{00000000-0005-0000-0000-0000C4010000}"/>
    <cellStyle name="20 % - Accent2 5 3" xfId="455" xr:uid="{00000000-0005-0000-0000-0000C5010000}"/>
    <cellStyle name="20 % - Accent2 5 3 2" xfId="456" xr:uid="{00000000-0005-0000-0000-0000C6010000}"/>
    <cellStyle name="20 % - Accent2 5 3 2 2" xfId="457" xr:uid="{00000000-0005-0000-0000-0000C7010000}"/>
    <cellStyle name="20 % - Accent2 5 3 3" xfId="458" xr:uid="{00000000-0005-0000-0000-0000C8010000}"/>
    <cellStyle name="20 % - Accent2 5 4" xfId="459" xr:uid="{00000000-0005-0000-0000-0000C9010000}"/>
    <cellStyle name="20 % - Accent2 5 4 2" xfId="460" xr:uid="{00000000-0005-0000-0000-0000CA010000}"/>
    <cellStyle name="20 % - Accent2 5 5" xfId="461" xr:uid="{00000000-0005-0000-0000-0000CB010000}"/>
    <cellStyle name="20 % - Accent2 6" xfId="462" xr:uid="{00000000-0005-0000-0000-0000CC010000}"/>
    <cellStyle name="20 % - Accent2 6 2" xfId="463" xr:uid="{00000000-0005-0000-0000-0000CD010000}"/>
    <cellStyle name="20 % - Accent2 6 2 2" xfId="464" xr:uid="{00000000-0005-0000-0000-0000CE010000}"/>
    <cellStyle name="20 % - Accent2 6 2 2 2" xfId="465" xr:uid="{00000000-0005-0000-0000-0000CF010000}"/>
    <cellStyle name="20 % - Accent2 6 2 3" xfId="466" xr:uid="{00000000-0005-0000-0000-0000D0010000}"/>
    <cellStyle name="20 % - Accent2 6 3" xfId="467" xr:uid="{00000000-0005-0000-0000-0000D1010000}"/>
    <cellStyle name="20 % - Accent2 6 3 2" xfId="468" xr:uid="{00000000-0005-0000-0000-0000D2010000}"/>
    <cellStyle name="20 % - Accent2 6 4" xfId="469" xr:uid="{00000000-0005-0000-0000-0000D3010000}"/>
    <cellStyle name="20 % - Accent2 7" xfId="470" xr:uid="{00000000-0005-0000-0000-0000D4010000}"/>
    <cellStyle name="20 % - Accent2 7 2" xfId="471" xr:uid="{00000000-0005-0000-0000-0000D5010000}"/>
    <cellStyle name="20 % - Accent2 7 2 2" xfId="472" xr:uid="{00000000-0005-0000-0000-0000D6010000}"/>
    <cellStyle name="20 % - Accent2 7 3" xfId="473" xr:uid="{00000000-0005-0000-0000-0000D7010000}"/>
    <cellStyle name="20 % - Accent2 8" xfId="474" xr:uid="{00000000-0005-0000-0000-0000D8010000}"/>
    <cellStyle name="20 % - Accent2 8 2" xfId="475" xr:uid="{00000000-0005-0000-0000-0000D9010000}"/>
    <cellStyle name="20 % - Accent2 8 2 2" xfId="476" xr:uid="{00000000-0005-0000-0000-0000DA010000}"/>
    <cellStyle name="20 % - Accent2 8 3" xfId="477" xr:uid="{00000000-0005-0000-0000-0000DB010000}"/>
    <cellStyle name="20 % - Accent2 9" xfId="478" xr:uid="{00000000-0005-0000-0000-0000DC010000}"/>
    <cellStyle name="20 % - Accent2 9 2" xfId="479" xr:uid="{00000000-0005-0000-0000-0000DD010000}"/>
    <cellStyle name="20 % - Accent3 10" xfId="480" xr:uid="{00000000-0005-0000-0000-0000DE010000}"/>
    <cellStyle name="20 % - Accent3 2" xfId="481" xr:uid="{00000000-0005-0000-0000-0000DF010000}"/>
    <cellStyle name="20 % - Accent3 2 2" xfId="482" xr:uid="{00000000-0005-0000-0000-0000E0010000}"/>
    <cellStyle name="20 % - Accent3 2 2 2" xfId="483" xr:uid="{00000000-0005-0000-0000-0000E1010000}"/>
    <cellStyle name="20 % - Accent3 2 2 2 2" xfId="484" xr:uid="{00000000-0005-0000-0000-0000E2010000}"/>
    <cellStyle name="20 % - Accent3 2 2 2 2 2" xfId="485" xr:uid="{00000000-0005-0000-0000-0000E3010000}"/>
    <cellStyle name="20 % - Accent3 2 2 2 2 2 2" xfId="486" xr:uid="{00000000-0005-0000-0000-0000E4010000}"/>
    <cellStyle name="20 % - Accent3 2 2 2 2 2 2 2" xfId="487" xr:uid="{00000000-0005-0000-0000-0000E5010000}"/>
    <cellStyle name="20 % - Accent3 2 2 2 2 2 3" xfId="488" xr:uid="{00000000-0005-0000-0000-0000E6010000}"/>
    <cellStyle name="20 % - Accent3 2 2 2 2 3" xfId="489" xr:uid="{00000000-0005-0000-0000-0000E7010000}"/>
    <cellStyle name="20 % - Accent3 2 2 2 2 3 2" xfId="490" xr:uid="{00000000-0005-0000-0000-0000E8010000}"/>
    <cellStyle name="20 % - Accent3 2 2 2 2 4" xfId="491" xr:uid="{00000000-0005-0000-0000-0000E9010000}"/>
    <cellStyle name="20 % - Accent3 2 2 2 3" xfId="492" xr:uid="{00000000-0005-0000-0000-0000EA010000}"/>
    <cellStyle name="20 % - Accent3 2 2 2 3 2" xfId="493" xr:uid="{00000000-0005-0000-0000-0000EB010000}"/>
    <cellStyle name="20 % - Accent3 2 2 2 3 2 2" xfId="494" xr:uid="{00000000-0005-0000-0000-0000EC010000}"/>
    <cellStyle name="20 % - Accent3 2 2 2 3 2 2 2" xfId="495" xr:uid="{00000000-0005-0000-0000-0000ED010000}"/>
    <cellStyle name="20 % - Accent3 2 2 2 3 2 3" xfId="496" xr:uid="{00000000-0005-0000-0000-0000EE010000}"/>
    <cellStyle name="20 % - Accent3 2 2 2 3 3" xfId="497" xr:uid="{00000000-0005-0000-0000-0000EF010000}"/>
    <cellStyle name="20 % - Accent3 2 2 2 3 3 2" xfId="498" xr:uid="{00000000-0005-0000-0000-0000F0010000}"/>
    <cellStyle name="20 % - Accent3 2 2 2 3 4" xfId="499" xr:uid="{00000000-0005-0000-0000-0000F1010000}"/>
    <cellStyle name="20 % - Accent3 2 2 2 4" xfId="500" xr:uid="{00000000-0005-0000-0000-0000F2010000}"/>
    <cellStyle name="20 % - Accent3 2 2 2 4 2" xfId="501" xr:uid="{00000000-0005-0000-0000-0000F3010000}"/>
    <cellStyle name="20 % - Accent3 2 2 2 4 2 2" xfId="502" xr:uid="{00000000-0005-0000-0000-0000F4010000}"/>
    <cellStyle name="20 % - Accent3 2 2 2 4 3" xfId="503" xr:uid="{00000000-0005-0000-0000-0000F5010000}"/>
    <cellStyle name="20 % - Accent3 2 2 2 5" xfId="504" xr:uid="{00000000-0005-0000-0000-0000F6010000}"/>
    <cellStyle name="20 % - Accent3 2 2 2 5 2" xfId="505" xr:uid="{00000000-0005-0000-0000-0000F7010000}"/>
    <cellStyle name="20 % - Accent3 2 2 2 6" xfId="506" xr:uid="{00000000-0005-0000-0000-0000F8010000}"/>
    <cellStyle name="20 % - Accent3 2 2 3" xfId="507" xr:uid="{00000000-0005-0000-0000-0000F9010000}"/>
    <cellStyle name="20 % - Accent3 2 2 3 2" xfId="508" xr:uid="{00000000-0005-0000-0000-0000FA010000}"/>
    <cellStyle name="20 % - Accent3 2 2 3 2 2" xfId="509" xr:uid="{00000000-0005-0000-0000-0000FB010000}"/>
    <cellStyle name="20 % - Accent3 2 2 3 2 2 2" xfId="510" xr:uid="{00000000-0005-0000-0000-0000FC010000}"/>
    <cellStyle name="20 % - Accent3 2 2 3 2 2 2 2" xfId="511" xr:uid="{00000000-0005-0000-0000-0000FD010000}"/>
    <cellStyle name="20 % - Accent3 2 2 3 2 2 3" xfId="512" xr:uid="{00000000-0005-0000-0000-0000FE010000}"/>
    <cellStyle name="20 % - Accent3 2 2 3 2 3" xfId="513" xr:uid="{00000000-0005-0000-0000-0000FF010000}"/>
    <cellStyle name="20 % - Accent3 2 2 3 2 3 2" xfId="514" xr:uid="{00000000-0005-0000-0000-000000020000}"/>
    <cellStyle name="20 % - Accent3 2 2 3 2 4" xfId="515" xr:uid="{00000000-0005-0000-0000-000001020000}"/>
    <cellStyle name="20 % - Accent3 2 2 3 3" xfId="516" xr:uid="{00000000-0005-0000-0000-000002020000}"/>
    <cellStyle name="20 % - Accent3 2 2 3 3 2" xfId="517" xr:uid="{00000000-0005-0000-0000-000003020000}"/>
    <cellStyle name="20 % - Accent3 2 2 3 3 2 2" xfId="518" xr:uid="{00000000-0005-0000-0000-000004020000}"/>
    <cellStyle name="20 % - Accent3 2 2 3 3 3" xfId="519" xr:uid="{00000000-0005-0000-0000-000005020000}"/>
    <cellStyle name="20 % - Accent3 2 2 3 4" xfId="520" xr:uid="{00000000-0005-0000-0000-000006020000}"/>
    <cellStyle name="20 % - Accent3 2 2 3 4 2" xfId="521" xr:uid="{00000000-0005-0000-0000-000007020000}"/>
    <cellStyle name="20 % - Accent3 2 2 3 5" xfId="522" xr:uid="{00000000-0005-0000-0000-000008020000}"/>
    <cellStyle name="20 % - Accent3 2 2 4" xfId="523" xr:uid="{00000000-0005-0000-0000-000009020000}"/>
    <cellStyle name="20 % - Accent3 2 2 4 2" xfId="524" xr:uid="{00000000-0005-0000-0000-00000A020000}"/>
    <cellStyle name="20 % - Accent3 2 2 4 2 2" xfId="525" xr:uid="{00000000-0005-0000-0000-00000B020000}"/>
    <cellStyle name="20 % - Accent3 2 2 4 2 2 2" xfId="526" xr:uid="{00000000-0005-0000-0000-00000C020000}"/>
    <cellStyle name="20 % - Accent3 2 2 4 2 3" xfId="527" xr:uid="{00000000-0005-0000-0000-00000D020000}"/>
    <cellStyle name="20 % - Accent3 2 2 4 3" xfId="528" xr:uid="{00000000-0005-0000-0000-00000E020000}"/>
    <cellStyle name="20 % - Accent3 2 2 4 3 2" xfId="529" xr:uid="{00000000-0005-0000-0000-00000F020000}"/>
    <cellStyle name="20 % - Accent3 2 2 4 4" xfId="530" xr:uid="{00000000-0005-0000-0000-000010020000}"/>
    <cellStyle name="20 % - Accent3 2 2 5" xfId="531" xr:uid="{00000000-0005-0000-0000-000011020000}"/>
    <cellStyle name="20 % - Accent3 2 2 5 2" xfId="532" xr:uid="{00000000-0005-0000-0000-000012020000}"/>
    <cellStyle name="20 % - Accent3 2 2 5 2 2" xfId="533" xr:uid="{00000000-0005-0000-0000-000013020000}"/>
    <cellStyle name="20 % - Accent3 2 2 5 3" xfId="534" xr:uid="{00000000-0005-0000-0000-000014020000}"/>
    <cellStyle name="20 % - Accent3 2 2 6" xfId="535" xr:uid="{00000000-0005-0000-0000-000015020000}"/>
    <cellStyle name="20 % - Accent3 2 2 6 2" xfId="536" xr:uid="{00000000-0005-0000-0000-000016020000}"/>
    <cellStyle name="20 % - Accent3 2 2 6 2 2" xfId="537" xr:uid="{00000000-0005-0000-0000-000017020000}"/>
    <cellStyle name="20 % - Accent3 2 2 6 3" xfId="538" xr:uid="{00000000-0005-0000-0000-000018020000}"/>
    <cellStyle name="20 % - Accent3 2 2 7" xfId="539" xr:uid="{00000000-0005-0000-0000-000019020000}"/>
    <cellStyle name="20 % - Accent3 2 2 7 2" xfId="540" xr:uid="{00000000-0005-0000-0000-00001A020000}"/>
    <cellStyle name="20 % - Accent3 2 2 8" xfId="541" xr:uid="{00000000-0005-0000-0000-00001B020000}"/>
    <cellStyle name="20 % - Accent3 2 3" xfId="542" xr:uid="{00000000-0005-0000-0000-00001C020000}"/>
    <cellStyle name="20 % - Accent3 2 3 2" xfId="543" xr:uid="{00000000-0005-0000-0000-00001D020000}"/>
    <cellStyle name="20 % - Accent3 2 3 2 2" xfId="544" xr:uid="{00000000-0005-0000-0000-00001E020000}"/>
    <cellStyle name="20 % - Accent3 2 3 2 2 2" xfId="545" xr:uid="{00000000-0005-0000-0000-00001F020000}"/>
    <cellStyle name="20 % - Accent3 2 3 2 2 2 2" xfId="546" xr:uid="{00000000-0005-0000-0000-000020020000}"/>
    <cellStyle name="20 % - Accent3 2 3 2 2 3" xfId="547" xr:uid="{00000000-0005-0000-0000-000021020000}"/>
    <cellStyle name="20 % - Accent3 2 3 2 3" xfId="548" xr:uid="{00000000-0005-0000-0000-000022020000}"/>
    <cellStyle name="20 % - Accent3 2 3 2 3 2" xfId="549" xr:uid="{00000000-0005-0000-0000-000023020000}"/>
    <cellStyle name="20 % - Accent3 2 3 2 4" xfId="550" xr:uid="{00000000-0005-0000-0000-000024020000}"/>
    <cellStyle name="20 % - Accent3 2 3 3" xfId="551" xr:uid="{00000000-0005-0000-0000-000025020000}"/>
    <cellStyle name="20 % - Accent3 2 3 3 2" xfId="552" xr:uid="{00000000-0005-0000-0000-000026020000}"/>
    <cellStyle name="20 % - Accent3 2 3 3 2 2" xfId="553" xr:uid="{00000000-0005-0000-0000-000027020000}"/>
    <cellStyle name="20 % - Accent3 2 3 3 2 2 2" xfId="554" xr:uid="{00000000-0005-0000-0000-000028020000}"/>
    <cellStyle name="20 % - Accent3 2 3 3 2 3" xfId="555" xr:uid="{00000000-0005-0000-0000-000029020000}"/>
    <cellStyle name="20 % - Accent3 2 3 3 3" xfId="556" xr:uid="{00000000-0005-0000-0000-00002A020000}"/>
    <cellStyle name="20 % - Accent3 2 3 3 3 2" xfId="557" xr:uid="{00000000-0005-0000-0000-00002B020000}"/>
    <cellStyle name="20 % - Accent3 2 3 3 4" xfId="558" xr:uid="{00000000-0005-0000-0000-00002C020000}"/>
    <cellStyle name="20 % - Accent3 2 3 4" xfId="559" xr:uid="{00000000-0005-0000-0000-00002D020000}"/>
    <cellStyle name="20 % - Accent3 2 3 4 2" xfId="560" xr:uid="{00000000-0005-0000-0000-00002E020000}"/>
    <cellStyle name="20 % - Accent3 2 3 4 2 2" xfId="561" xr:uid="{00000000-0005-0000-0000-00002F020000}"/>
    <cellStyle name="20 % - Accent3 2 3 4 3" xfId="562" xr:uid="{00000000-0005-0000-0000-000030020000}"/>
    <cellStyle name="20 % - Accent3 2 3 5" xfId="563" xr:uid="{00000000-0005-0000-0000-000031020000}"/>
    <cellStyle name="20 % - Accent3 2 3 5 2" xfId="564" xr:uid="{00000000-0005-0000-0000-000032020000}"/>
    <cellStyle name="20 % - Accent3 2 3 6" xfId="565" xr:uid="{00000000-0005-0000-0000-000033020000}"/>
    <cellStyle name="20 % - Accent3 2 4" xfId="566" xr:uid="{00000000-0005-0000-0000-000034020000}"/>
    <cellStyle name="20 % - Accent3 2 4 2" xfId="567" xr:uid="{00000000-0005-0000-0000-000035020000}"/>
    <cellStyle name="20 % - Accent3 2 4 2 2" xfId="568" xr:uid="{00000000-0005-0000-0000-000036020000}"/>
    <cellStyle name="20 % - Accent3 2 4 2 2 2" xfId="569" xr:uid="{00000000-0005-0000-0000-000037020000}"/>
    <cellStyle name="20 % - Accent3 2 4 2 2 2 2" xfId="570" xr:uid="{00000000-0005-0000-0000-000038020000}"/>
    <cellStyle name="20 % - Accent3 2 4 2 2 3" xfId="571" xr:uid="{00000000-0005-0000-0000-000039020000}"/>
    <cellStyle name="20 % - Accent3 2 4 2 3" xfId="572" xr:uid="{00000000-0005-0000-0000-00003A020000}"/>
    <cellStyle name="20 % - Accent3 2 4 2 3 2" xfId="573" xr:uid="{00000000-0005-0000-0000-00003B020000}"/>
    <cellStyle name="20 % - Accent3 2 4 2 4" xfId="574" xr:uid="{00000000-0005-0000-0000-00003C020000}"/>
    <cellStyle name="20 % - Accent3 2 4 3" xfId="575" xr:uid="{00000000-0005-0000-0000-00003D020000}"/>
    <cellStyle name="20 % - Accent3 2 4 3 2" xfId="576" xr:uid="{00000000-0005-0000-0000-00003E020000}"/>
    <cellStyle name="20 % - Accent3 2 4 3 2 2" xfId="577" xr:uid="{00000000-0005-0000-0000-00003F020000}"/>
    <cellStyle name="20 % - Accent3 2 4 3 3" xfId="578" xr:uid="{00000000-0005-0000-0000-000040020000}"/>
    <cellStyle name="20 % - Accent3 2 4 4" xfId="579" xr:uid="{00000000-0005-0000-0000-000041020000}"/>
    <cellStyle name="20 % - Accent3 2 4 4 2" xfId="580" xr:uid="{00000000-0005-0000-0000-000042020000}"/>
    <cellStyle name="20 % - Accent3 2 4 5" xfId="581" xr:uid="{00000000-0005-0000-0000-000043020000}"/>
    <cellStyle name="20 % - Accent3 2 5" xfId="582" xr:uid="{00000000-0005-0000-0000-000044020000}"/>
    <cellStyle name="20 % - Accent3 2 5 2" xfId="583" xr:uid="{00000000-0005-0000-0000-000045020000}"/>
    <cellStyle name="20 % - Accent3 2 5 2 2" xfId="584" xr:uid="{00000000-0005-0000-0000-000046020000}"/>
    <cellStyle name="20 % - Accent3 2 5 2 2 2" xfId="585" xr:uid="{00000000-0005-0000-0000-000047020000}"/>
    <cellStyle name="20 % - Accent3 2 5 2 3" xfId="586" xr:uid="{00000000-0005-0000-0000-000048020000}"/>
    <cellStyle name="20 % - Accent3 2 5 3" xfId="587" xr:uid="{00000000-0005-0000-0000-000049020000}"/>
    <cellStyle name="20 % - Accent3 2 5 3 2" xfId="588" xr:uid="{00000000-0005-0000-0000-00004A020000}"/>
    <cellStyle name="20 % - Accent3 2 5 4" xfId="589" xr:uid="{00000000-0005-0000-0000-00004B020000}"/>
    <cellStyle name="20 % - Accent3 2 6" xfId="590" xr:uid="{00000000-0005-0000-0000-00004C020000}"/>
    <cellStyle name="20 % - Accent3 2 6 2" xfId="591" xr:uid="{00000000-0005-0000-0000-00004D020000}"/>
    <cellStyle name="20 % - Accent3 2 6 2 2" xfId="592" xr:uid="{00000000-0005-0000-0000-00004E020000}"/>
    <cellStyle name="20 % - Accent3 2 6 3" xfId="593" xr:uid="{00000000-0005-0000-0000-00004F020000}"/>
    <cellStyle name="20 % - Accent3 2 7" xfId="594" xr:uid="{00000000-0005-0000-0000-000050020000}"/>
    <cellStyle name="20 % - Accent3 2 7 2" xfId="595" xr:uid="{00000000-0005-0000-0000-000051020000}"/>
    <cellStyle name="20 % - Accent3 2 7 2 2" xfId="596" xr:uid="{00000000-0005-0000-0000-000052020000}"/>
    <cellStyle name="20 % - Accent3 2 7 3" xfId="597" xr:uid="{00000000-0005-0000-0000-000053020000}"/>
    <cellStyle name="20 % - Accent3 2 8" xfId="598" xr:uid="{00000000-0005-0000-0000-000054020000}"/>
    <cellStyle name="20 % - Accent3 2 8 2" xfId="599" xr:uid="{00000000-0005-0000-0000-000055020000}"/>
    <cellStyle name="20 % - Accent3 2 9" xfId="600" xr:uid="{00000000-0005-0000-0000-000056020000}"/>
    <cellStyle name="20 % - Accent3 3" xfId="601" xr:uid="{00000000-0005-0000-0000-000057020000}"/>
    <cellStyle name="20 % - Accent3 3 2" xfId="602" xr:uid="{00000000-0005-0000-0000-000058020000}"/>
    <cellStyle name="20 % - Accent3 3 2 2" xfId="603" xr:uid="{00000000-0005-0000-0000-000059020000}"/>
    <cellStyle name="20 % - Accent3 3 2 2 2" xfId="604" xr:uid="{00000000-0005-0000-0000-00005A020000}"/>
    <cellStyle name="20 % - Accent3 3 2 2 2 2" xfId="605" xr:uid="{00000000-0005-0000-0000-00005B020000}"/>
    <cellStyle name="20 % - Accent3 3 2 2 2 2 2" xfId="606" xr:uid="{00000000-0005-0000-0000-00005C020000}"/>
    <cellStyle name="20 % - Accent3 3 2 2 2 3" xfId="607" xr:uid="{00000000-0005-0000-0000-00005D020000}"/>
    <cellStyle name="20 % - Accent3 3 2 2 3" xfId="608" xr:uid="{00000000-0005-0000-0000-00005E020000}"/>
    <cellStyle name="20 % - Accent3 3 2 2 3 2" xfId="609" xr:uid="{00000000-0005-0000-0000-00005F020000}"/>
    <cellStyle name="20 % - Accent3 3 2 2 4" xfId="610" xr:uid="{00000000-0005-0000-0000-000060020000}"/>
    <cellStyle name="20 % - Accent3 3 2 3" xfId="611" xr:uid="{00000000-0005-0000-0000-000061020000}"/>
    <cellStyle name="20 % - Accent3 3 2 3 2" xfId="612" xr:uid="{00000000-0005-0000-0000-000062020000}"/>
    <cellStyle name="20 % - Accent3 3 2 3 2 2" xfId="613" xr:uid="{00000000-0005-0000-0000-000063020000}"/>
    <cellStyle name="20 % - Accent3 3 2 3 2 2 2" xfId="614" xr:uid="{00000000-0005-0000-0000-000064020000}"/>
    <cellStyle name="20 % - Accent3 3 2 3 2 3" xfId="615" xr:uid="{00000000-0005-0000-0000-000065020000}"/>
    <cellStyle name="20 % - Accent3 3 2 3 3" xfId="616" xr:uid="{00000000-0005-0000-0000-000066020000}"/>
    <cellStyle name="20 % - Accent3 3 2 3 3 2" xfId="617" xr:uid="{00000000-0005-0000-0000-000067020000}"/>
    <cellStyle name="20 % - Accent3 3 2 3 4" xfId="618" xr:uid="{00000000-0005-0000-0000-000068020000}"/>
    <cellStyle name="20 % - Accent3 3 2 4" xfId="619" xr:uid="{00000000-0005-0000-0000-000069020000}"/>
    <cellStyle name="20 % - Accent3 3 2 4 2" xfId="620" xr:uid="{00000000-0005-0000-0000-00006A020000}"/>
    <cellStyle name="20 % - Accent3 3 2 4 2 2" xfId="621" xr:uid="{00000000-0005-0000-0000-00006B020000}"/>
    <cellStyle name="20 % - Accent3 3 2 4 3" xfId="622" xr:uid="{00000000-0005-0000-0000-00006C020000}"/>
    <cellStyle name="20 % - Accent3 3 2 5" xfId="623" xr:uid="{00000000-0005-0000-0000-00006D020000}"/>
    <cellStyle name="20 % - Accent3 3 2 5 2" xfId="624" xr:uid="{00000000-0005-0000-0000-00006E020000}"/>
    <cellStyle name="20 % - Accent3 3 2 6" xfId="625" xr:uid="{00000000-0005-0000-0000-00006F020000}"/>
    <cellStyle name="20 % - Accent3 3 3" xfId="626" xr:uid="{00000000-0005-0000-0000-000070020000}"/>
    <cellStyle name="20 % - Accent3 3 3 2" xfId="627" xr:uid="{00000000-0005-0000-0000-000071020000}"/>
    <cellStyle name="20 % - Accent3 3 3 2 2" xfId="628" xr:uid="{00000000-0005-0000-0000-000072020000}"/>
    <cellStyle name="20 % - Accent3 3 3 2 2 2" xfId="629" xr:uid="{00000000-0005-0000-0000-000073020000}"/>
    <cellStyle name="20 % - Accent3 3 3 2 2 2 2" xfId="630" xr:uid="{00000000-0005-0000-0000-000074020000}"/>
    <cellStyle name="20 % - Accent3 3 3 2 2 3" xfId="631" xr:uid="{00000000-0005-0000-0000-000075020000}"/>
    <cellStyle name="20 % - Accent3 3 3 2 3" xfId="632" xr:uid="{00000000-0005-0000-0000-000076020000}"/>
    <cellStyle name="20 % - Accent3 3 3 2 3 2" xfId="633" xr:uid="{00000000-0005-0000-0000-000077020000}"/>
    <cellStyle name="20 % - Accent3 3 3 2 4" xfId="634" xr:uid="{00000000-0005-0000-0000-000078020000}"/>
    <cellStyle name="20 % - Accent3 3 3 3" xfId="635" xr:uid="{00000000-0005-0000-0000-000079020000}"/>
    <cellStyle name="20 % - Accent3 3 3 3 2" xfId="636" xr:uid="{00000000-0005-0000-0000-00007A020000}"/>
    <cellStyle name="20 % - Accent3 3 3 3 2 2" xfId="637" xr:uid="{00000000-0005-0000-0000-00007B020000}"/>
    <cellStyle name="20 % - Accent3 3 3 3 3" xfId="638" xr:uid="{00000000-0005-0000-0000-00007C020000}"/>
    <cellStyle name="20 % - Accent3 3 3 4" xfId="639" xr:uid="{00000000-0005-0000-0000-00007D020000}"/>
    <cellStyle name="20 % - Accent3 3 3 4 2" xfId="640" xr:uid="{00000000-0005-0000-0000-00007E020000}"/>
    <cellStyle name="20 % - Accent3 3 3 5" xfId="641" xr:uid="{00000000-0005-0000-0000-00007F020000}"/>
    <cellStyle name="20 % - Accent3 3 4" xfId="642" xr:uid="{00000000-0005-0000-0000-000080020000}"/>
    <cellStyle name="20 % - Accent3 3 4 2" xfId="643" xr:uid="{00000000-0005-0000-0000-000081020000}"/>
    <cellStyle name="20 % - Accent3 3 4 2 2" xfId="644" xr:uid="{00000000-0005-0000-0000-000082020000}"/>
    <cellStyle name="20 % - Accent3 3 4 2 2 2" xfId="645" xr:uid="{00000000-0005-0000-0000-000083020000}"/>
    <cellStyle name="20 % - Accent3 3 4 2 3" xfId="646" xr:uid="{00000000-0005-0000-0000-000084020000}"/>
    <cellStyle name="20 % - Accent3 3 4 3" xfId="647" xr:uid="{00000000-0005-0000-0000-000085020000}"/>
    <cellStyle name="20 % - Accent3 3 4 3 2" xfId="648" xr:uid="{00000000-0005-0000-0000-000086020000}"/>
    <cellStyle name="20 % - Accent3 3 4 4" xfId="649" xr:uid="{00000000-0005-0000-0000-000087020000}"/>
    <cellStyle name="20 % - Accent3 3 5" xfId="650" xr:uid="{00000000-0005-0000-0000-000088020000}"/>
    <cellStyle name="20 % - Accent3 3 5 2" xfId="651" xr:uid="{00000000-0005-0000-0000-000089020000}"/>
    <cellStyle name="20 % - Accent3 3 5 2 2" xfId="652" xr:uid="{00000000-0005-0000-0000-00008A020000}"/>
    <cellStyle name="20 % - Accent3 3 5 3" xfId="653" xr:uid="{00000000-0005-0000-0000-00008B020000}"/>
    <cellStyle name="20 % - Accent3 3 6" xfId="654" xr:uid="{00000000-0005-0000-0000-00008C020000}"/>
    <cellStyle name="20 % - Accent3 3 6 2" xfId="655" xr:uid="{00000000-0005-0000-0000-00008D020000}"/>
    <cellStyle name="20 % - Accent3 3 6 2 2" xfId="656" xr:uid="{00000000-0005-0000-0000-00008E020000}"/>
    <cellStyle name="20 % - Accent3 3 6 3" xfId="657" xr:uid="{00000000-0005-0000-0000-00008F020000}"/>
    <cellStyle name="20 % - Accent3 3 7" xfId="658" xr:uid="{00000000-0005-0000-0000-000090020000}"/>
    <cellStyle name="20 % - Accent3 3 7 2" xfId="659" xr:uid="{00000000-0005-0000-0000-000091020000}"/>
    <cellStyle name="20 % - Accent3 3 8" xfId="660" xr:uid="{00000000-0005-0000-0000-000092020000}"/>
    <cellStyle name="20 % - Accent3 4" xfId="661" xr:uid="{00000000-0005-0000-0000-000093020000}"/>
    <cellStyle name="20 % - Accent3 4 2" xfId="662" xr:uid="{00000000-0005-0000-0000-000094020000}"/>
    <cellStyle name="20 % - Accent3 4 2 2" xfId="663" xr:uid="{00000000-0005-0000-0000-000095020000}"/>
    <cellStyle name="20 % - Accent3 4 2 2 2" xfId="664" xr:uid="{00000000-0005-0000-0000-000096020000}"/>
    <cellStyle name="20 % - Accent3 4 2 2 2 2" xfId="665" xr:uid="{00000000-0005-0000-0000-000097020000}"/>
    <cellStyle name="20 % - Accent3 4 2 2 3" xfId="666" xr:uid="{00000000-0005-0000-0000-000098020000}"/>
    <cellStyle name="20 % - Accent3 4 2 3" xfId="667" xr:uid="{00000000-0005-0000-0000-000099020000}"/>
    <cellStyle name="20 % - Accent3 4 2 3 2" xfId="668" xr:uid="{00000000-0005-0000-0000-00009A020000}"/>
    <cellStyle name="20 % - Accent3 4 2 4" xfId="669" xr:uid="{00000000-0005-0000-0000-00009B020000}"/>
    <cellStyle name="20 % - Accent3 4 3" xfId="670" xr:uid="{00000000-0005-0000-0000-00009C020000}"/>
    <cellStyle name="20 % - Accent3 4 3 2" xfId="671" xr:uid="{00000000-0005-0000-0000-00009D020000}"/>
    <cellStyle name="20 % - Accent3 4 3 2 2" xfId="672" xr:uid="{00000000-0005-0000-0000-00009E020000}"/>
    <cellStyle name="20 % - Accent3 4 3 2 2 2" xfId="673" xr:uid="{00000000-0005-0000-0000-00009F020000}"/>
    <cellStyle name="20 % - Accent3 4 3 2 3" xfId="674" xr:uid="{00000000-0005-0000-0000-0000A0020000}"/>
    <cellStyle name="20 % - Accent3 4 3 3" xfId="675" xr:uid="{00000000-0005-0000-0000-0000A1020000}"/>
    <cellStyle name="20 % - Accent3 4 3 3 2" xfId="676" xr:uid="{00000000-0005-0000-0000-0000A2020000}"/>
    <cellStyle name="20 % - Accent3 4 3 4" xfId="677" xr:uid="{00000000-0005-0000-0000-0000A3020000}"/>
    <cellStyle name="20 % - Accent3 4 4" xfId="678" xr:uid="{00000000-0005-0000-0000-0000A4020000}"/>
    <cellStyle name="20 % - Accent3 4 4 2" xfId="679" xr:uid="{00000000-0005-0000-0000-0000A5020000}"/>
    <cellStyle name="20 % - Accent3 4 4 2 2" xfId="680" xr:uid="{00000000-0005-0000-0000-0000A6020000}"/>
    <cellStyle name="20 % - Accent3 4 4 3" xfId="681" xr:uid="{00000000-0005-0000-0000-0000A7020000}"/>
    <cellStyle name="20 % - Accent3 4 5" xfId="682" xr:uid="{00000000-0005-0000-0000-0000A8020000}"/>
    <cellStyle name="20 % - Accent3 4 5 2" xfId="683" xr:uid="{00000000-0005-0000-0000-0000A9020000}"/>
    <cellStyle name="20 % - Accent3 4 6" xfId="684" xr:uid="{00000000-0005-0000-0000-0000AA020000}"/>
    <cellStyle name="20 % - Accent3 5" xfId="685" xr:uid="{00000000-0005-0000-0000-0000AB020000}"/>
    <cellStyle name="20 % - Accent3 5 2" xfId="686" xr:uid="{00000000-0005-0000-0000-0000AC020000}"/>
    <cellStyle name="20 % - Accent3 5 2 2" xfId="687" xr:uid="{00000000-0005-0000-0000-0000AD020000}"/>
    <cellStyle name="20 % - Accent3 5 2 2 2" xfId="688" xr:uid="{00000000-0005-0000-0000-0000AE020000}"/>
    <cellStyle name="20 % - Accent3 5 2 2 2 2" xfId="689" xr:uid="{00000000-0005-0000-0000-0000AF020000}"/>
    <cellStyle name="20 % - Accent3 5 2 2 3" xfId="690" xr:uid="{00000000-0005-0000-0000-0000B0020000}"/>
    <cellStyle name="20 % - Accent3 5 2 3" xfId="691" xr:uid="{00000000-0005-0000-0000-0000B1020000}"/>
    <cellStyle name="20 % - Accent3 5 2 3 2" xfId="692" xr:uid="{00000000-0005-0000-0000-0000B2020000}"/>
    <cellStyle name="20 % - Accent3 5 2 4" xfId="693" xr:uid="{00000000-0005-0000-0000-0000B3020000}"/>
    <cellStyle name="20 % - Accent3 5 3" xfId="694" xr:uid="{00000000-0005-0000-0000-0000B4020000}"/>
    <cellStyle name="20 % - Accent3 5 3 2" xfId="695" xr:uid="{00000000-0005-0000-0000-0000B5020000}"/>
    <cellStyle name="20 % - Accent3 5 3 2 2" xfId="696" xr:uid="{00000000-0005-0000-0000-0000B6020000}"/>
    <cellStyle name="20 % - Accent3 5 3 3" xfId="697" xr:uid="{00000000-0005-0000-0000-0000B7020000}"/>
    <cellStyle name="20 % - Accent3 5 4" xfId="698" xr:uid="{00000000-0005-0000-0000-0000B8020000}"/>
    <cellStyle name="20 % - Accent3 5 4 2" xfId="699" xr:uid="{00000000-0005-0000-0000-0000B9020000}"/>
    <cellStyle name="20 % - Accent3 5 5" xfId="700" xr:uid="{00000000-0005-0000-0000-0000BA020000}"/>
    <cellStyle name="20 % - Accent3 6" xfId="701" xr:uid="{00000000-0005-0000-0000-0000BB020000}"/>
    <cellStyle name="20 % - Accent3 6 2" xfId="702" xr:uid="{00000000-0005-0000-0000-0000BC020000}"/>
    <cellStyle name="20 % - Accent3 6 2 2" xfId="703" xr:uid="{00000000-0005-0000-0000-0000BD020000}"/>
    <cellStyle name="20 % - Accent3 6 2 2 2" xfId="704" xr:uid="{00000000-0005-0000-0000-0000BE020000}"/>
    <cellStyle name="20 % - Accent3 6 2 3" xfId="705" xr:uid="{00000000-0005-0000-0000-0000BF020000}"/>
    <cellStyle name="20 % - Accent3 6 3" xfId="706" xr:uid="{00000000-0005-0000-0000-0000C0020000}"/>
    <cellStyle name="20 % - Accent3 6 3 2" xfId="707" xr:uid="{00000000-0005-0000-0000-0000C1020000}"/>
    <cellStyle name="20 % - Accent3 6 4" xfId="708" xr:uid="{00000000-0005-0000-0000-0000C2020000}"/>
    <cellStyle name="20 % - Accent3 7" xfId="709" xr:uid="{00000000-0005-0000-0000-0000C3020000}"/>
    <cellStyle name="20 % - Accent3 7 2" xfId="710" xr:uid="{00000000-0005-0000-0000-0000C4020000}"/>
    <cellStyle name="20 % - Accent3 7 2 2" xfId="711" xr:uid="{00000000-0005-0000-0000-0000C5020000}"/>
    <cellStyle name="20 % - Accent3 7 3" xfId="712" xr:uid="{00000000-0005-0000-0000-0000C6020000}"/>
    <cellStyle name="20 % - Accent3 8" xfId="713" xr:uid="{00000000-0005-0000-0000-0000C7020000}"/>
    <cellStyle name="20 % - Accent3 8 2" xfId="714" xr:uid="{00000000-0005-0000-0000-0000C8020000}"/>
    <cellStyle name="20 % - Accent3 8 2 2" xfId="715" xr:uid="{00000000-0005-0000-0000-0000C9020000}"/>
    <cellStyle name="20 % - Accent3 8 3" xfId="716" xr:uid="{00000000-0005-0000-0000-0000CA020000}"/>
    <cellStyle name="20 % - Accent3 9" xfId="717" xr:uid="{00000000-0005-0000-0000-0000CB020000}"/>
    <cellStyle name="20 % - Accent3 9 2" xfId="718" xr:uid="{00000000-0005-0000-0000-0000CC020000}"/>
    <cellStyle name="20 % - Accent4 10" xfId="719" xr:uid="{00000000-0005-0000-0000-0000CD020000}"/>
    <cellStyle name="20 % - Accent4 2" xfId="720" xr:uid="{00000000-0005-0000-0000-0000CE020000}"/>
    <cellStyle name="20 % - Accent4 2 2" xfId="721" xr:uid="{00000000-0005-0000-0000-0000CF020000}"/>
    <cellStyle name="20 % - Accent4 2 2 2" xfId="722" xr:uid="{00000000-0005-0000-0000-0000D0020000}"/>
    <cellStyle name="20 % - Accent4 2 2 2 2" xfId="723" xr:uid="{00000000-0005-0000-0000-0000D1020000}"/>
    <cellStyle name="20 % - Accent4 2 2 2 2 2" xfId="724" xr:uid="{00000000-0005-0000-0000-0000D2020000}"/>
    <cellStyle name="20 % - Accent4 2 2 2 2 2 2" xfId="725" xr:uid="{00000000-0005-0000-0000-0000D3020000}"/>
    <cellStyle name="20 % - Accent4 2 2 2 2 2 2 2" xfId="726" xr:uid="{00000000-0005-0000-0000-0000D4020000}"/>
    <cellStyle name="20 % - Accent4 2 2 2 2 2 3" xfId="727" xr:uid="{00000000-0005-0000-0000-0000D5020000}"/>
    <cellStyle name="20 % - Accent4 2 2 2 2 3" xfId="728" xr:uid="{00000000-0005-0000-0000-0000D6020000}"/>
    <cellStyle name="20 % - Accent4 2 2 2 2 3 2" xfId="729" xr:uid="{00000000-0005-0000-0000-0000D7020000}"/>
    <cellStyle name="20 % - Accent4 2 2 2 2 4" xfId="730" xr:uid="{00000000-0005-0000-0000-0000D8020000}"/>
    <cellStyle name="20 % - Accent4 2 2 2 3" xfId="731" xr:uid="{00000000-0005-0000-0000-0000D9020000}"/>
    <cellStyle name="20 % - Accent4 2 2 2 3 2" xfId="732" xr:uid="{00000000-0005-0000-0000-0000DA020000}"/>
    <cellStyle name="20 % - Accent4 2 2 2 3 2 2" xfId="733" xr:uid="{00000000-0005-0000-0000-0000DB020000}"/>
    <cellStyle name="20 % - Accent4 2 2 2 3 2 2 2" xfId="734" xr:uid="{00000000-0005-0000-0000-0000DC020000}"/>
    <cellStyle name="20 % - Accent4 2 2 2 3 2 3" xfId="735" xr:uid="{00000000-0005-0000-0000-0000DD020000}"/>
    <cellStyle name="20 % - Accent4 2 2 2 3 3" xfId="736" xr:uid="{00000000-0005-0000-0000-0000DE020000}"/>
    <cellStyle name="20 % - Accent4 2 2 2 3 3 2" xfId="737" xr:uid="{00000000-0005-0000-0000-0000DF020000}"/>
    <cellStyle name="20 % - Accent4 2 2 2 3 4" xfId="738" xr:uid="{00000000-0005-0000-0000-0000E0020000}"/>
    <cellStyle name="20 % - Accent4 2 2 2 4" xfId="739" xr:uid="{00000000-0005-0000-0000-0000E1020000}"/>
    <cellStyle name="20 % - Accent4 2 2 2 4 2" xfId="740" xr:uid="{00000000-0005-0000-0000-0000E2020000}"/>
    <cellStyle name="20 % - Accent4 2 2 2 4 2 2" xfId="741" xr:uid="{00000000-0005-0000-0000-0000E3020000}"/>
    <cellStyle name="20 % - Accent4 2 2 2 4 3" xfId="742" xr:uid="{00000000-0005-0000-0000-0000E4020000}"/>
    <cellStyle name="20 % - Accent4 2 2 2 5" xfId="743" xr:uid="{00000000-0005-0000-0000-0000E5020000}"/>
    <cellStyle name="20 % - Accent4 2 2 2 5 2" xfId="744" xr:uid="{00000000-0005-0000-0000-0000E6020000}"/>
    <cellStyle name="20 % - Accent4 2 2 2 6" xfId="745" xr:uid="{00000000-0005-0000-0000-0000E7020000}"/>
    <cellStyle name="20 % - Accent4 2 2 3" xfId="746" xr:uid="{00000000-0005-0000-0000-0000E8020000}"/>
    <cellStyle name="20 % - Accent4 2 2 3 2" xfId="747" xr:uid="{00000000-0005-0000-0000-0000E9020000}"/>
    <cellStyle name="20 % - Accent4 2 2 3 2 2" xfId="748" xr:uid="{00000000-0005-0000-0000-0000EA020000}"/>
    <cellStyle name="20 % - Accent4 2 2 3 2 2 2" xfId="749" xr:uid="{00000000-0005-0000-0000-0000EB020000}"/>
    <cellStyle name="20 % - Accent4 2 2 3 2 2 2 2" xfId="750" xr:uid="{00000000-0005-0000-0000-0000EC020000}"/>
    <cellStyle name="20 % - Accent4 2 2 3 2 2 3" xfId="751" xr:uid="{00000000-0005-0000-0000-0000ED020000}"/>
    <cellStyle name="20 % - Accent4 2 2 3 2 3" xfId="752" xr:uid="{00000000-0005-0000-0000-0000EE020000}"/>
    <cellStyle name="20 % - Accent4 2 2 3 2 3 2" xfId="753" xr:uid="{00000000-0005-0000-0000-0000EF020000}"/>
    <cellStyle name="20 % - Accent4 2 2 3 2 4" xfId="754" xr:uid="{00000000-0005-0000-0000-0000F0020000}"/>
    <cellStyle name="20 % - Accent4 2 2 3 3" xfId="755" xr:uid="{00000000-0005-0000-0000-0000F1020000}"/>
    <cellStyle name="20 % - Accent4 2 2 3 3 2" xfId="756" xr:uid="{00000000-0005-0000-0000-0000F2020000}"/>
    <cellStyle name="20 % - Accent4 2 2 3 3 2 2" xfId="757" xr:uid="{00000000-0005-0000-0000-0000F3020000}"/>
    <cellStyle name="20 % - Accent4 2 2 3 3 3" xfId="758" xr:uid="{00000000-0005-0000-0000-0000F4020000}"/>
    <cellStyle name="20 % - Accent4 2 2 3 4" xfId="759" xr:uid="{00000000-0005-0000-0000-0000F5020000}"/>
    <cellStyle name="20 % - Accent4 2 2 3 4 2" xfId="760" xr:uid="{00000000-0005-0000-0000-0000F6020000}"/>
    <cellStyle name="20 % - Accent4 2 2 3 5" xfId="761" xr:uid="{00000000-0005-0000-0000-0000F7020000}"/>
    <cellStyle name="20 % - Accent4 2 2 4" xfId="762" xr:uid="{00000000-0005-0000-0000-0000F8020000}"/>
    <cellStyle name="20 % - Accent4 2 2 4 2" xfId="763" xr:uid="{00000000-0005-0000-0000-0000F9020000}"/>
    <cellStyle name="20 % - Accent4 2 2 4 2 2" xfId="764" xr:uid="{00000000-0005-0000-0000-0000FA020000}"/>
    <cellStyle name="20 % - Accent4 2 2 4 2 2 2" xfId="765" xr:uid="{00000000-0005-0000-0000-0000FB020000}"/>
    <cellStyle name="20 % - Accent4 2 2 4 2 3" xfId="766" xr:uid="{00000000-0005-0000-0000-0000FC020000}"/>
    <cellStyle name="20 % - Accent4 2 2 4 3" xfId="767" xr:uid="{00000000-0005-0000-0000-0000FD020000}"/>
    <cellStyle name="20 % - Accent4 2 2 4 3 2" xfId="768" xr:uid="{00000000-0005-0000-0000-0000FE020000}"/>
    <cellStyle name="20 % - Accent4 2 2 4 4" xfId="769" xr:uid="{00000000-0005-0000-0000-0000FF020000}"/>
    <cellStyle name="20 % - Accent4 2 2 5" xfId="770" xr:uid="{00000000-0005-0000-0000-000000030000}"/>
    <cellStyle name="20 % - Accent4 2 2 5 2" xfId="771" xr:uid="{00000000-0005-0000-0000-000001030000}"/>
    <cellStyle name="20 % - Accent4 2 2 5 2 2" xfId="772" xr:uid="{00000000-0005-0000-0000-000002030000}"/>
    <cellStyle name="20 % - Accent4 2 2 5 3" xfId="773" xr:uid="{00000000-0005-0000-0000-000003030000}"/>
    <cellStyle name="20 % - Accent4 2 2 6" xfId="774" xr:uid="{00000000-0005-0000-0000-000004030000}"/>
    <cellStyle name="20 % - Accent4 2 2 6 2" xfId="775" xr:uid="{00000000-0005-0000-0000-000005030000}"/>
    <cellStyle name="20 % - Accent4 2 2 6 2 2" xfId="776" xr:uid="{00000000-0005-0000-0000-000006030000}"/>
    <cellStyle name="20 % - Accent4 2 2 6 3" xfId="777" xr:uid="{00000000-0005-0000-0000-000007030000}"/>
    <cellStyle name="20 % - Accent4 2 2 7" xfId="778" xr:uid="{00000000-0005-0000-0000-000008030000}"/>
    <cellStyle name="20 % - Accent4 2 2 7 2" xfId="779" xr:uid="{00000000-0005-0000-0000-000009030000}"/>
    <cellStyle name="20 % - Accent4 2 2 8" xfId="780" xr:uid="{00000000-0005-0000-0000-00000A030000}"/>
    <cellStyle name="20 % - Accent4 2 3" xfId="781" xr:uid="{00000000-0005-0000-0000-00000B030000}"/>
    <cellStyle name="20 % - Accent4 2 3 2" xfId="782" xr:uid="{00000000-0005-0000-0000-00000C030000}"/>
    <cellStyle name="20 % - Accent4 2 3 2 2" xfId="783" xr:uid="{00000000-0005-0000-0000-00000D030000}"/>
    <cellStyle name="20 % - Accent4 2 3 2 2 2" xfId="784" xr:uid="{00000000-0005-0000-0000-00000E030000}"/>
    <cellStyle name="20 % - Accent4 2 3 2 2 2 2" xfId="785" xr:uid="{00000000-0005-0000-0000-00000F030000}"/>
    <cellStyle name="20 % - Accent4 2 3 2 2 3" xfId="786" xr:uid="{00000000-0005-0000-0000-000010030000}"/>
    <cellStyle name="20 % - Accent4 2 3 2 3" xfId="787" xr:uid="{00000000-0005-0000-0000-000011030000}"/>
    <cellStyle name="20 % - Accent4 2 3 2 3 2" xfId="788" xr:uid="{00000000-0005-0000-0000-000012030000}"/>
    <cellStyle name="20 % - Accent4 2 3 2 4" xfId="789" xr:uid="{00000000-0005-0000-0000-000013030000}"/>
    <cellStyle name="20 % - Accent4 2 3 3" xfId="790" xr:uid="{00000000-0005-0000-0000-000014030000}"/>
    <cellStyle name="20 % - Accent4 2 3 3 2" xfId="791" xr:uid="{00000000-0005-0000-0000-000015030000}"/>
    <cellStyle name="20 % - Accent4 2 3 3 2 2" xfId="792" xr:uid="{00000000-0005-0000-0000-000016030000}"/>
    <cellStyle name="20 % - Accent4 2 3 3 2 2 2" xfId="793" xr:uid="{00000000-0005-0000-0000-000017030000}"/>
    <cellStyle name="20 % - Accent4 2 3 3 2 3" xfId="794" xr:uid="{00000000-0005-0000-0000-000018030000}"/>
    <cellStyle name="20 % - Accent4 2 3 3 3" xfId="795" xr:uid="{00000000-0005-0000-0000-000019030000}"/>
    <cellStyle name="20 % - Accent4 2 3 3 3 2" xfId="796" xr:uid="{00000000-0005-0000-0000-00001A030000}"/>
    <cellStyle name="20 % - Accent4 2 3 3 4" xfId="797" xr:uid="{00000000-0005-0000-0000-00001B030000}"/>
    <cellStyle name="20 % - Accent4 2 3 4" xfId="798" xr:uid="{00000000-0005-0000-0000-00001C030000}"/>
    <cellStyle name="20 % - Accent4 2 3 4 2" xfId="799" xr:uid="{00000000-0005-0000-0000-00001D030000}"/>
    <cellStyle name="20 % - Accent4 2 3 4 2 2" xfId="800" xr:uid="{00000000-0005-0000-0000-00001E030000}"/>
    <cellStyle name="20 % - Accent4 2 3 4 3" xfId="801" xr:uid="{00000000-0005-0000-0000-00001F030000}"/>
    <cellStyle name="20 % - Accent4 2 3 5" xfId="802" xr:uid="{00000000-0005-0000-0000-000020030000}"/>
    <cellStyle name="20 % - Accent4 2 3 5 2" xfId="803" xr:uid="{00000000-0005-0000-0000-000021030000}"/>
    <cellStyle name="20 % - Accent4 2 3 6" xfId="804" xr:uid="{00000000-0005-0000-0000-000022030000}"/>
    <cellStyle name="20 % - Accent4 2 4" xfId="805" xr:uid="{00000000-0005-0000-0000-000023030000}"/>
    <cellStyle name="20 % - Accent4 2 4 2" xfId="806" xr:uid="{00000000-0005-0000-0000-000024030000}"/>
    <cellStyle name="20 % - Accent4 2 4 2 2" xfId="807" xr:uid="{00000000-0005-0000-0000-000025030000}"/>
    <cellStyle name="20 % - Accent4 2 4 2 2 2" xfId="808" xr:uid="{00000000-0005-0000-0000-000026030000}"/>
    <cellStyle name="20 % - Accent4 2 4 2 2 2 2" xfId="809" xr:uid="{00000000-0005-0000-0000-000027030000}"/>
    <cellStyle name="20 % - Accent4 2 4 2 2 3" xfId="810" xr:uid="{00000000-0005-0000-0000-000028030000}"/>
    <cellStyle name="20 % - Accent4 2 4 2 3" xfId="811" xr:uid="{00000000-0005-0000-0000-000029030000}"/>
    <cellStyle name="20 % - Accent4 2 4 2 3 2" xfId="812" xr:uid="{00000000-0005-0000-0000-00002A030000}"/>
    <cellStyle name="20 % - Accent4 2 4 2 4" xfId="813" xr:uid="{00000000-0005-0000-0000-00002B030000}"/>
    <cellStyle name="20 % - Accent4 2 4 3" xfId="814" xr:uid="{00000000-0005-0000-0000-00002C030000}"/>
    <cellStyle name="20 % - Accent4 2 4 3 2" xfId="815" xr:uid="{00000000-0005-0000-0000-00002D030000}"/>
    <cellStyle name="20 % - Accent4 2 4 3 2 2" xfId="816" xr:uid="{00000000-0005-0000-0000-00002E030000}"/>
    <cellStyle name="20 % - Accent4 2 4 3 3" xfId="817" xr:uid="{00000000-0005-0000-0000-00002F030000}"/>
    <cellStyle name="20 % - Accent4 2 4 4" xfId="818" xr:uid="{00000000-0005-0000-0000-000030030000}"/>
    <cellStyle name="20 % - Accent4 2 4 4 2" xfId="819" xr:uid="{00000000-0005-0000-0000-000031030000}"/>
    <cellStyle name="20 % - Accent4 2 4 5" xfId="820" xr:uid="{00000000-0005-0000-0000-000032030000}"/>
    <cellStyle name="20 % - Accent4 2 5" xfId="821" xr:uid="{00000000-0005-0000-0000-000033030000}"/>
    <cellStyle name="20 % - Accent4 2 5 2" xfId="822" xr:uid="{00000000-0005-0000-0000-000034030000}"/>
    <cellStyle name="20 % - Accent4 2 5 2 2" xfId="823" xr:uid="{00000000-0005-0000-0000-000035030000}"/>
    <cellStyle name="20 % - Accent4 2 5 2 2 2" xfId="824" xr:uid="{00000000-0005-0000-0000-000036030000}"/>
    <cellStyle name="20 % - Accent4 2 5 2 3" xfId="825" xr:uid="{00000000-0005-0000-0000-000037030000}"/>
    <cellStyle name="20 % - Accent4 2 5 3" xfId="826" xr:uid="{00000000-0005-0000-0000-000038030000}"/>
    <cellStyle name="20 % - Accent4 2 5 3 2" xfId="827" xr:uid="{00000000-0005-0000-0000-000039030000}"/>
    <cellStyle name="20 % - Accent4 2 5 4" xfId="828" xr:uid="{00000000-0005-0000-0000-00003A030000}"/>
    <cellStyle name="20 % - Accent4 2 6" xfId="829" xr:uid="{00000000-0005-0000-0000-00003B030000}"/>
    <cellStyle name="20 % - Accent4 2 6 2" xfId="830" xr:uid="{00000000-0005-0000-0000-00003C030000}"/>
    <cellStyle name="20 % - Accent4 2 6 2 2" xfId="831" xr:uid="{00000000-0005-0000-0000-00003D030000}"/>
    <cellStyle name="20 % - Accent4 2 6 3" xfId="832" xr:uid="{00000000-0005-0000-0000-00003E030000}"/>
    <cellStyle name="20 % - Accent4 2 7" xfId="833" xr:uid="{00000000-0005-0000-0000-00003F030000}"/>
    <cellStyle name="20 % - Accent4 2 7 2" xfId="834" xr:uid="{00000000-0005-0000-0000-000040030000}"/>
    <cellStyle name="20 % - Accent4 2 7 2 2" xfId="835" xr:uid="{00000000-0005-0000-0000-000041030000}"/>
    <cellStyle name="20 % - Accent4 2 7 3" xfId="836" xr:uid="{00000000-0005-0000-0000-000042030000}"/>
    <cellStyle name="20 % - Accent4 2 8" xfId="837" xr:uid="{00000000-0005-0000-0000-000043030000}"/>
    <cellStyle name="20 % - Accent4 2 8 2" xfId="838" xr:uid="{00000000-0005-0000-0000-000044030000}"/>
    <cellStyle name="20 % - Accent4 2 9" xfId="839" xr:uid="{00000000-0005-0000-0000-000045030000}"/>
    <cellStyle name="20 % - Accent4 3" xfId="840" xr:uid="{00000000-0005-0000-0000-000046030000}"/>
    <cellStyle name="20 % - Accent4 3 2" xfId="841" xr:uid="{00000000-0005-0000-0000-000047030000}"/>
    <cellStyle name="20 % - Accent4 3 2 2" xfId="842" xr:uid="{00000000-0005-0000-0000-000048030000}"/>
    <cellStyle name="20 % - Accent4 3 2 2 2" xfId="843" xr:uid="{00000000-0005-0000-0000-000049030000}"/>
    <cellStyle name="20 % - Accent4 3 2 2 2 2" xfId="844" xr:uid="{00000000-0005-0000-0000-00004A030000}"/>
    <cellStyle name="20 % - Accent4 3 2 2 2 2 2" xfId="845" xr:uid="{00000000-0005-0000-0000-00004B030000}"/>
    <cellStyle name="20 % - Accent4 3 2 2 2 3" xfId="846" xr:uid="{00000000-0005-0000-0000-00004C030000}"/>
    <cellStyle name="20 % - Accent4 3 2 2 3" xfId="847" xr:uid="{00000000-0005-0000-0000-00004D030000}"/>
    <cellStyle name="20 % - Accent4 3 2 2 3 2" xfId="848" xr:uid="{00000000-0005-0000-0000-00004E030000}"/>
    <cellStyle name="20 % - Accent4 3 2 2 4" xfId="849" xr:uid="{00000000-0005-0000-0000-00004F030000}"/>
    <cellStyle name="20 % - Accent4 3 2 3" xfId="850" xr:uid="{00000000-0005-0000-0000-000050030000}"/>
    <cellStyle name="20 % - Accent4 3 2 3 2" xfId="851" xr:uid="{00000000-0005-0000-0000-000051030000}"/>
    <cellStyle name="20 % - Accent4 3 2 3 2 2" xfId="852" xr:uid="{00000000-0005-0000-0000-000052030000}"/>
    <cellStyle name="20 % - Accent4 3 2 3 2 2 2" xfId="853" xr:uid="{00000000-0005-0000-0000-000053030000}"/>
    <cellStyle name="20 % - Accent4 3 2 3 2 3" xfId="854" xr:uid="{00000000-0005-0000-0000-000054030000}"/>
    <cellStyle name="20 % - Accent4 3 2 3 3" xfId="855" xr:uid="{00000000-0005-0000-0000-000055030000}"/>
    <cellStyle name="20 % - Accent4 3 2 3 3 2" xfId="856" xr:uid="{00000000-0005-0000-0000-000056030000}"/>
    <cellStyle name="20 % - Accent4 3 2 3 4" xfId="857" xr:uid="{00000000-0005-0000-0000-000057030000}"/>
    <cellStyle name="20 % - Accent4 3 2 4" xfId="858" xr:uid="{00000000-0005-0000-0000-000058030000}"/>
    <cellStyle name="20 % - Accent4 3 2 4 2" xfId="859" xr:uid="{00000000-0005-0000-0000-000059030000}"/>
    <cellStyle name="20 % - Accent4 3 2 4 2 2" xfId="860" xr:uid="{00000000-0005-0000-0000-00005A030000}"/>
    <cellStyle name="20 % - Accent4 3 2 4 3" xfId="861" xr:uid="{00000000-0005-0000-0000-00005B030000}"/>
    <cellStyle name="20 % - Accent4 3 2 5" xfId="862" xr:uid="{00000000-0005-0000-0000-00005C030000}"/>
    <cellStyle name="20 % - Accent4 3 2 5 2" xfId="863" xr:uid="{00000000-0005-0000-0000-00005D030000}"/>
    <cellStyle name="20 % - Accent4 3 2 6" xfId="864" xr:uid="{00000000-0005-0000-0000-00005E030000}"/>
    <cellStyle name="20 % - Accent4 3 3" xfId="865" xr:uid="{00000000-0005-0000-0000-00005F030000}"/>
    <cellStyle name="20 % - Accent4 3 3 2" xfId="866" xr:uid="{00000000-0005-0000-0000-000060030000}"/>
    <cellStyle name="20 % - Accent4 3 3 2 2" xfId="867" xr:uid="{00000000-0005-0000-0000-000061030000}"/>
    <cellStyle name="20 % - Accent4 3 3 2 2 2" xfId="868" xr:uid="{00000000-0005-0000-0000-000062030000}"/>
    <cellStyle name="20 % - Accent4 3 3 2 2 2 2" xfId="869" xr:uid="{00000000-0005-0000-0000-000063030000}"/>
    <cellStyle name="20 % - Accent4 3 3 2 2 3" xfId="870" xr:uid="{00000000-0005-0000-0000-000064030000}"/>
    <cellStyle name="20 % - Accent4 3 3 2 3" xfId="871" xr:uid="{00000000-0005-0000-0000-000065030000}"/>
    <cellStyle name="20 % - Accent4 3 3 2 3 2" xfId="872" xr:uid="{00000000-0005-0000-0000-000066030000}"/>
    <cellStyle name="20 % - Accent4 3 3 2 4" xfId="873" xr:uid="{00000000-0005-0000-0000-000067030000}"/>
    <cellStyle name="20 % - Accent4 3 3 3" xfId="874" xr:uid="{00000000-0005-0000-0000-000068030000}"/>
    <cellStyle name="20 % - Accent4 3 3 3 2" xfId="875" xr:uid="{00000000-0005-0000-0000-000069030000}"/>
    <cellStyle name="20 % - Accent4 3 3 3 2 2" xfId="876" xr:uid="{00000000-0005-0000-0000-00006A030000}"/>
    <cellStyle name="20 % - Accent4 3 3 3 3" xfId="877" xr:uid="{00000000-0005-0000-0000-00006B030000}"/>
    <cellStyle name="20 % - Accent4 3 3 4" xfId="878" xr:uid="{00000000-0005-0000-0000-00006C030000}"/>
    <cellStyle name="20 % - Accent4 3 3 4 2" xfId="879" xr:uid="{00000000-0005-0000-0000-00006D030000}"/>
    <cellStyle name="20 % - Accent4 3 3 5" xfId="880" xr:uid="{00000000-0005-0000-0000-00006E030000}"/>
    <cellStyle name="20 % - Accent4 3 4" xfId="881" xr:uid="{00000000-0005-0000-0000-00006F030000}"/>
    <cellStyle name="20 % - Accent4 3 4 2" xfId="882" xr:uid="{00000000-0005-0000-0000-000070030000}"/>
    <cellStyle name="20 % - Accent4 3 4 2 2" xfId="883" xr:uid="{00000000-0005-0000-0000-000071030000}"/>
    <cellStyle name="20 % - Accent4 3 4 2 2 2" xfId="884" xr:uid="{00000000-0005-0000-0000-000072030000}"/>
    <cellStyle name="20 % - Accent4 3 4 2 3" xfId="885" xr:uid="{00000000-0005-0000-0000-000073030000}"/>
    <cellStyle name="20 % - Accent4 3 4 3" xfId="886" xr:uid="{00000000-0005-0000-0000-000074030000}"/>
    <cellStyle name="20 % - Accent4 3 4 3 2" xfId="887" xr:uid="{00000000-0005-0000-0000-000075030000}"/>
    <cellStyle name="20 % - Accent4 3 4 4" xfId="888" xr:uid="{00000000-0005-0000-0000-000076030000}"/>
    <cellStyle name="20 % - Accent4 3 5" xfId="889" xr:uid="{00000000-0005-0000-0000-000077030000}"/>
    <cellStyle name="20 % - Accent4 3 5 2" xfId="890" xr:uid="{00000000-0005-0000-0000-000078030000}"/>
    <cellStyle name="20 % - Accent4 3 5 2 2" xfId="891" xr:uid="{00000000-0005-0000-0000-000079030000}"/>
    <cellStyle name="20 % - Accent4 3 5 3" xfId="892" xr:uid="{00000000-0005-0000-0000-00007A030000}"/>
    <cellStyle name="20 % - Accent4 3 6" xfId="893" xr:uid="{00000000-0005-0000-0000-00007B030000}"/>
    <cellStyle name="20 % - Accent4 3 6 2" xfId="894" xr:uid="{00000000-0005-0000-0000-00007C030000}"/>
    <cellStyle name="20 % - Accent4 3 6 2 2" xfId="895" xr:uid="{00000000-0005-0000-0000-00007D030000}"/>
    <cellStyle name="20 % - Accent4 3 6 3" xfId="896" xr:uid="{00000000-0005-0000-0000-00007E030000}"/>
    <cellStyle name="20 % - Accent4 3 7" xfId="897" xr:uid="{00000000-0005-0000-0000-00007F030000}"/>
    <cellStyle name="20 % - Accent4 3 7 2" xfId="898" xr:uid="{00000000-0005-0000-0000-000080030000}"/>
    <cellStyle name="20 % - Accent4 3 8" xfId="899" xr:uid="{00000000-0005-0000-0000-000081030000}"/>
    <cellStyle name="20 % - Accent4 4" xfId="900" xr:uid="{00000000-0005-0000-0000-000082030000}"/>
    <cellStyle name="20 % - Accent4 4 2" xfId="901" xr:uid="{00000000-0005-0000-0000-000083030000}"/>
    <cellStyle name="20 % - Accent4 4 2 2" xfId="902" xr:uid="{00000000-0005-0000-0000-000084030000}"/>
    <cellStyle name="20 % - Accent4 4 2 2 2" xfId="903" xr:uid="{00000000-0005-0000-0000-000085030000}"/>
    <cellStyle name="20 % - Accent4 4 2 2 2 2" xfId="904" xr:uid="{00000000-0005-0000-0000-000086030000}"/>
    <cellStyle name="20 % - Accent4 4 2 2 3" xfId="905" xr:uid="{00000000-0005-0000-0000-000087030000}"/>
    <cellStyle name="20 % - Accent4 4 2 3" xfId="906" xr:uid="{00000000-0005-0000-0000-000088030000}"/>
    <cellStyle name="20 % - Accent4 4 2 3 2" xfId="907" xr:uid="{00000000-0005-0000-0000-000089030000}"/>
    <cellStyle name="20 % - Accent4 4 2 4" xfId="908" xr:uid="{00000000-0005-0000-0000-00008A030000}"/>
    <cellStyle name="20 % - Accent4 4 3" xfId="909" xr:uid="{00000000-0005-0000-0000-00008B030000}"/>
    <cellStyle name="20 % - Accent4 4 3 2" xfId="910" xr:uid="{00000000-0005-0000-0000-00008C030000}"/>
    <cellStyle name="20 % - Accent4 4 3 2 2" xfId="911" xr:uid="{00000000-0005-0000-0000-00008D030000}"/>
    <cellStyle name="20 % - Accent4 4 3 2 2 2" xfId="912" xr:uid="{00000000-0005-0000-0000-00008E030000}"/>
    <cellStyle name="20 % - Accent4 4 3 2 3" xfId="913" xr:uid="{00000000-0005-0000-0000-00008F030000}"/>
    <cellStyle name="20 % - Accent4 4 3 3" xfId="914" xr:uid="{00000000-0005-0000-0000-000090030000}"/>
    <cellStyle name="20 % - Accent4 4 3 3 2" xfId="915" xr:uid="{00000000-0005-0000-0000-000091030000}"/>
    <cellStyle name="20 % - Accent4 4 3 4" xfId="916" xr:uid="{00000000-0005-0000-0000-000092030000}"/>
    <cellStyle name="20 % - Accent4 4 4" xfId="917" xr:uid="{00000000-0005-0000-0000-000093030000}"/>
    <cellStyle name="20 % - Accent4 4 4 2" xfId="918" xr:uid="{00000000-0005-0000-0000-000094030000}"/>
    <cellStyle name="20 % - Accent4 4 4 2 2" xfId="919" xr:uid="{00000000-0005-0000-0000-000095030000}"/>
    <cellStyle name="20 % - Accent4 4 4 3" xfId="920" xr:uid="{00000000-0005-0000-0000-000096030000}"/>
    <cellStyle name="20 % - Accent4 4 5" xfId="921" xr:uid="{00000000-0005-0000-0000-000097030000}"/>
    <cellStyle name="20 % - Accent4 4 5 2" xfId="922" xr:uid="{00000000-0005-0000-0000-000098030000}"/>
    <cellStyle name="20 % - Accent4 4 6" xfId="923" xr:uid="{00000000-0005-0000-0000-000099030000}"/>
    <cellStyle name="20 % - Accent4 5" xfId="924" xr:uid="{00000000-0005-0000-0000-00009A030000}"/>
    <cellStyle name="20 % - Accent4 5 2" xfId="925" xr:uid="{00000000-0005-0000-0000-00009B030000}"/>
    <cellStyle name="20 % - Accent4 5 2 2" xfId="926" xr:uid="{00000000-0005-0000-0000-00009C030000}"/>
    <cellStyle name="20 % - Accent4 5 2 2 2" xfId="927" xr:uid="{00000000-0005-0000-0000-00009D030000}"/>
    <cellStyle name="20 % - Accent4 5 2 2 2 2" xfId="928" xr:uid="{00000000-0005-0000-0000-00009E030000}"/>
    <cellStyle name="20 % - Accent4 5 2 2 3" xfId="929" xr:uid="{00000000-0005-0000-0000-00009F030000}"/>
    <cellStyle name="20 % - Accent4 5 2 3" xfId="930" xr:uid="{00000000-0005-0000-0000-0000A0030000}"/>
    <cellStyle name="20 % - Accent4 5 2 3 2" xfId="931" xr:uid="{00000000-0005-0000-0000-0000A1030000}"/>
    <cellStyle name="20 % - Accent4 5 2 4" xfId="932" xr:uid="{00000000-0005-0000-0000-0000A2030000}"/>
    <cellStyle name="20 % - Accent4 5 3" xfId="933" xr:uid="{00000000-0005-0000-0000-0000A3030000}"/>
    <cellStyle name="20 % - Accent4 5 3 2" xfId="934" xr:uid="{00000000-0005-0000-0000-0000A4030000}"/>
    <cellStyle name="20 % - Accent4 5 3 2 2" xfId="935" xr:uid="{00000000-0005-0000-0000-0000A5030000}"/>
    <cellStyle name="20 % - Accent4 5 3 3" xfId="936" xr:uid="{00000000-0005-0000-0000-0000A6030000}"/>
    <cellStyle name="20 % - Accent4 5 4" xfId="937" xr:uid="{00000000-0005-0000-0000-0000A7030000}"/>
    <cellStyle name="20 % - Accent4 5 4 2" xfId="938" xr:uid="{00000000-0005-0000-0000-0000A8030000}"/>
    <cellStyle name="20 % - Accent4 5 5" xfId="939" xr:uid="{00000000-0005-0000-0000-0000A9030000}"/>
    <cellStyle name="20 % - Accent4 6" xfId="940" xr:uid="{00000000-0005-0000-0000-0000AA030000}"/>
    <cellStyle name="20 % - Accent4 6 2" xfId="941" xr:uid="{00000000-0005-0000-0000-0000AB030000}"/>
    <cellStyle name="20 % - Accent4 6 2 2" xfId="942" xr:uid="{00000000-0005-0000-0000-0000AC030000}"/>
    <cellStyle name="20 % - Accent4 6 2 2 2" xfId="943" xr:uid="{00000000-0005-0000-0000-0000AD030000}"/>
    <cellStyle name="20 % - Accent4 6 2 3" xfId="944" xr:uid="{00000000-0005-0000-0000-0000AE030000}"/>
    <cellStyle name="20 % - Accent4 6 3" xfId="945" xr:uid="{00000000-0005-0000-0000-0000AF030000}"/>
    <cellStyle name="20 % - Accent4 6 3 2" xfId="946" xr:uid="{00000000-0005-0000-0000-0000B0030000}"/>
    <cellStyle name="20 % - Accent4 6 4" xfId="947" xr:uid="{00000000-0005-0000-0000-0000B1030000}"/>
    <cellStyle name="20 % - Accent4 7" xfId="948" xr:uid="{00000000-0005-0000-0000-0000B2030000}"/>
    <cellStyle name="20 % - Accent4 7 2" xfId="949" xr:uid="{00000000-0005-0000-0000-0000B3030000}"/>
    <cellStyle name="20 % - Accent4 7 2 2" xfId="950" xr:uid="{00000000-0005-0000-0000-0000B4030000}"/>
    <cellStyle name="20 % - Accent4 7 3" xfId="951" xr:uid="{00000000-0005-0000-0000-0000B5030000}"/>
    <cellStyle name="20 % - Accent4 8" xfId="952" xr:uid="{00000000-0005-0000-0000-0000B6030000}"/>
    <cellStyle name="20 % - Accent4 8 2" xfId="953" xr:uid="{00000000-0005-0000-0000-0000B7030000}"/>
    <cellStyle name="20 % - Accent4 8 2 2" xfId="954" xr:uid="{00000000-0005-0000-0000-0000B8030000}"/>
    <cellStyle name="20 % - Accent4 8 3" xfId="955" xr:uid="{00000000-0005-0000-0000-0000B9030000}"/>
    <cellStyle name="20 % - Accent4 9" xfId="956" xr:uid="{00000000-0005-0000-0000-0000BA030000}"/>
    <cellStyle name="20 % - Accent4 9 2" xfId="957" xr:uid="{00000000-0005-0000-0000-0000BB030000}"/>
    <cellStyle name="20 % - Accent5 10" xfId="958" xr:uid="{00000000-0005-0000-0000-0000BC030000}"/>
    <cellStyle name="20 % - Accent5 2" xfId="959" xr:uid="{00000000-0005-0000-0000-0000BD030000}"/>
    <cellStyle name="20 % - Accent5 2 2" xfId="960" xr:uid="{00000000-0005-0000-0000-0000BE030000}"/>
    <cellStyle name="20 % - Accent5 2 2 2" xfId="961" xr:uid="{00000000-0005-0000-0000-0000BF030000}"/>
    <cellStyle name="20 % - Accent5 2 2 2 2" xfId="962" xr:uid="{00000000-0005-0000-0000-0000C0030000}"/>
    <cellStyle name="20 % - Accent5 2 2 2 2 2" xfId="963" xr:uid="{00000000-0005-0000-0000-0000C1030000}"/>
    <cellStyle name="20 % - Accent5 2 2 2 2 2 2" xfId="964" xr:uid="{00000000-0005-0000-0000-0000C2030000}"/>
    <cellStyle name="20 % - Accent5 2 2 2 2 2 2 2" xfId="965" xr:uid="{00000000-0005-0000-0000-0000C3030000}"/>
    <cellStyle name="20 % - Accent5 2 2 2 2 2 3" xfId="966" xr:uid="{00000000-0005-0000-0000-0000C4030000}"/>
    <cellStyle name="20 % - Accent5 2 2 2 2 3" xfId="967" xr:uid="{00000000-0005-0000-0000-0000C5030000}"/>
    <cellStyle name="20 % - Accent5 2 2 2 2 3 2" xfId="968" xr:uid="{00000000-0005-0000-0000-0000C6030000}"/>
    <cellStyle name="20 % - Accent5 2 2 2 2 4" xfId="969" xr:uid="{00000000-0005-0000-0000-0000C7030000}"/>
    <cellStyle name="20 % - Accent5 2 2 2 3" xfId="970" xr:uid="{00000000-0005-0000-0000-0000C8030000}"/>
    <cellStyle name="20 % - Accent5 2 2 2 3 2" xfId="971" xr:uid="{00000000-0005-0000-0000-0000C9030000}"/>
    <cellStyle name="20 % - Accent5 2 2 2 3 2 2" xfId="972" xr:uid="{00000000-0005-0000-0000-0000CA030000}"/>
    <cellStyle name="20 % - Accent5 2 2 2 3 2 2 2" xfId="973" xr:uid="{00000000-0005-0000-0000-0000CB030000}"/>
    <cellStyle name="20 % - Accent5 2 2 2 3 2 3" xfId="974" xr:uid="{00000000-0005-0000-0000-0000CC030000}"/>
    <cellStyle name="20 % - Accent5 2 2 2 3 3" xfId="975" xr:uid="{00000000-0005-0000-0000-0000CD030000}"/>
    <cellStyle name="20 % - Accent5 2 2 2 3 3 2" xfId="976" xr:uid="{00000000-0005-0000-0000-0000CE030000}"/>
    <cellStyle name="20 % - Accent5 2 2 2 3 4" xfId="977" xr:uid="{00000000-0005-0000-0000-0000CF030000}"/>
    <cellStyle name="20 % - Accent5 2 2 2 4" xfId="978" xr:uid="{00000000-0005-0000-0000-0000D0030000}"/>
    <cellStyle name="20 % - Accent5 2 2 2 4 2" xfId="979" xr:uid="{00000000-0005-0000-0000-0000D1030000}"/>
    <cellStyle name="20 % - Accent5 2 2 2 4 2 2" xfId="980" xr:uid="{00000000-0005-0000-0000-0000D2030000}"/>
    <cellStyle name="20 % - Accent5 2 2 2 4 3" xfId="981" xr:uid="{00000000-0005-0000-0000-0000D3030000}"/>
    <cellStyle name="20 % - Accent5 2 2 2 5" xfId="982" xr:uid="{00000000-0005-0000-0000-0000D4030000}"/>
    <cellStyle name="20 % - Accent5 2 2 2 5 2" xfId="983" xr:uid="{00000000-0005-0000-0000-0000D5030000}"/>
    <cellStyle name="20 % - Accent5 2 2 2 6" xfId="984" xr:uid="{00000000-0005-0000-0000-0000D6030000}"/>
    <cellStyle name="20 % - Accent5 2 2 3" xfId="985" xr:uid="{00000000-0005-0000-0000-0000D7030000}"/>
    <cellStyle name="20 % - Accent5 2 2 3 2" xfId="986" xr:uid="{00000000-0005-0000-0000-0000D8030000}"/>
    <cellStyle name="20 % - Accent5 2 2 3 2 2" xfId="987" xr:uid="{00000000-0005-0000-0000-0000D9030000}"/>
    <cellStyle name="20 % - Accent5 2 2 3 2 2 2" xfId="988" xr:uid="{00000000-0005-0000-0000-0000DA030000}"/>
    <cellStyle name="20 % - Accent5 2 2 3 2 2 2 2" xfId="989" xr:uid="{00000000-0005-0000-0000-0000DB030000}"/>
    <cellStyle name="20 % - Accent5 2 2 3 2 2 3" xfId="990" xr:uid="{00000000-0005-0000-0000-0000DC030000}"/>
    <cellStyle name="20 % - Accent5 2 2 3 2 3" xfId="991" xr:uid="{00000000-0005-0000-0000-0000DD030000}"/>
    <cellStyle name="20 % - Accent5 2 2 3 2 3 2" xfId="992" xr:uid="{00000000-0005-0000-0000-0000DE030000}"/>
    <cellStyle name="20 % - Accent5 2 2 3 2 4" xfId="993" xr:uid="{00000000-0005-0000-0000-0000DF030000}"/>
    <cellStyle name="20 % - Accent5 2 2 3 3" xfId="994" xr:uid="{00000000-0005-0000-0000-0000E0030000}"/>
    <cellStyle name="20 % - Accent5 2 2 3 3 2" xfId="995" xr:uid="{00000000-0005-0000-0000-0000E1030000}"/>
    <cellStyle name="20 % - Accent5 2 2 3 3 2 2" xfId="996" xr:uid="{00000000-0005-0000-0000-0000E2030000}"/>
    <cellStyle name="20 % - Accent5 2 2 3 3 3" xfId="997" xr:uid="{00000000-0005-0000-0000-0000E3030000}"/>
    <cellStyle name="20 % - Accent5 2 2 3 4" xfId="998" xr:uid="{00000000-0005-0000-0000-0000E4030000}"/>
    <cellStyle name="20 % - Accent5 2 2 3 4 2" xfId="999" xr:uid="{00000000-0005-0000-0000-0000E5030000}"/>
    <cellStyle name="20 % - Accent5 2 2 3 5" xfId="1000" xr:uid="{00000000-0005-0000-0000-0000E6030000}"/>
    <cellStyle name="20 % - Accent5 2 2 4" xfId="1001" xr:uid="{00000000-0005-0000-0000-0000E7030000}"/>
    <cellStyle name="20 % - Accent5 2 2 4 2" xfId="1002" xr:uid="{00000000-0005-0000-0000-0000E8030000}"/>
    <cellStyle name="20 % - Accent5 2 2 4 2 2" xfId="1003" xr:uid="{00000000-0005-0000-0000-0000E9030000}"/>
    <cellStyle name="20 % - Accent5 2 2 4 2 2 2" xfId="1004" xr:uid="{00000000-0005-0000-0000-0000EA030000}"/>
    <cellStyle name="20 % - Accent5 2 2 4 2 3" xfId="1005" xr:uid="{00000000-0005-0000-0000-0000EB030000}"/>
    <cellStyle name="20 % - Accent5 2 2 4 3" xfId="1006" xr:uid="{00000000-0005-0000-0000-0000EC030000}"/>
    <cellStyle name="20 % - Accent5 2 2 4 3 2" xfId="1007" xr:uid="{00000000-0005-0000-0000-0000ED030000}"/>
    <cellStyle name="20 % - Accent5 2 2 4 4" xfId="1008" xr:uid="{00000000-0005-0000-0000-0000EE030000}"/>
    <cellStyle name="20 % - Accent5 2 2 5" xfId="1009" xr:uid="{00000000-0005-0000-0000-0000EF030000}"/>
    <cellStyle name="20 % - Accent5 2 2 5 2" xfId="1010" xr:uid="{00000000-0005-0000-0000-0000F0030000}"/>
    <cellStyle name="20 % - Accent5 2 2 5 2 2" xfId="1011" xr:uid="{00000000-0005-0000-0000-0000F1030000}"/>
    <cellStyle name="20 % - Accent5 2 2 5 3" xfId="1012" xr:uid="{00000000-0005-0000-0000-0000F2030000}"/>
    <cellStyle name="20 % - Accent5 2 2 6" xfId="1013" xr:uid="{00000000-0005-0000-0000-0000F3030000}"/>
    <cellStyle name="20 % - Accent5 2 2 6 2" xfId="1014" xr:uid="{00000000-0005-0000-0000-0000F4030000}"/>
    <cellStyle name="20 % - Accent5 2 2 6 2 2" xfId="1015" xr:uid="{00000000-0005-0000-0000-0000F5030000}"/>
    <cellStyle name="20 % - Accent5 2 2 6 3" xfId="1016" xr:uid="{00000000-0005-0000-0000-0000F6030000}"/>
    <cellStyle name="20 % - Accent5 2 2 7" xfId="1017" xr:uid="{00000000-0005-0000-0000-0000F7030000}"/>
    <cellStyle name="20 % - Accent5 2 2 7 2" xfId="1018" xr:uid="{00000000-0005-0000-0000-0000F8030000}"/>
    <cellStyle name="20 % - Accent5 2 2 8" xfId="1019" xr:uid="{00000000-0005-0000-0000-0000F9030000}"/>
    <cellStyle name="20 % - Accent5 2 3" xfId="1020" xr:uid="{00000000-0005-0000-0000-0000FA030000}"/>
    <cellStyle name="20 % - Accent5 2 3 2" xfId="1021" xr:uid="{00000000-0005-0000-0000-0000FB030000}"/>
    <cellStyle name="20 % - Accent5 2 3 2 2" xfId="1022" xr:uid="{00000000-0005-0000-0000-0000FC030000}"/>
    <cellStyle name="20 % - Accent5 2 3 2 2 2" xfId="1023" xr:uid="{00000000-0005-0000-0000-0000FD030000}"/>
    <cellStyle name="20 % - Accent5 2 3 2 2 2 2" xfId="1024" xr:uid="{00000000-0005-0000-0000-0000FE030000}"/>
    <cellStyle name="20 % - Accent5 2 3 2 2 3" xfId="1025" xr:uid="{00000000-0005-0000-0000-0000FF030000}"/>
    <cellStyle name="20 % - Accent5 2 3 2 3" xfId="1026" xr:uid="{00000000-0005-0000-0000-000000040000}"/>
    <cellStyle name="20 % - Accent5 2 3 2 3 2" xfId="1027" xr:uid="{00000000-0005-0000-0000-000001040000}"/>
    <cellStyle name="20 % - Accent5 2 3 2 4" xfId="1028" xr:uid="{00000000-0005-0000-0000-000002040000}"/>
    <cellStyle name="20 % - Accent5 2 3 3" xfId="1029" xr:uid="{00000000-0005-0000-0000-000003040000}"/>
    <cellStyle name="20 % - Accent5 2 3 3 2" xfId="1030" xr:uid="{00000000-0005-0000-0000-000004040000}"/>
    <cellStyle name="20 % - Accent5 2 3 3 2 2" xfId="1031" xr:uid="{00000000-0005-0000-0000-000005040000}"/>
    <cellStyle name="20 % - Accent5 2 3 3 2 2 2" xfId="1032" xr:uid="{00000000-0005-0000-0000-000006040000}"/>
    <cellStyle name="20 % - Accent5 2 3 3 2 3" xfId="1033" xr:uid="{00000000-0005-0000-0000-000007040000}"/>
    <cellStyle name="20 % - Accent5 2 3 3 3" xfId="1034" xr:uid="{00000000-0005-0000-0000-000008040000}"/>
    <cellStyle name="20 % - Accent5 2 3 3 3 2" xfId="1035" xr:uid="{00000000-0005-0000-0000-000009040000}"/>
    <cellStyle name="20 % - Accent5 2 3 3 4" xfId="1036" xr:uid="{00000000-0005-0000-0000-00000A040000}"/>
    <cellStyle name="20 % - Accent5 2 3 4" xfId="1037" xr:uid="{00000000-0005-0000-0000-00000B040000}"/>
    <cellStyle name="20 % - Accent5 2 3 4 2" xfId="1038" xr:uid="{00000000-0005-0000-0000-00000C040000}"/>
    <cellStyle name="20 % - Accent5 2 3 4 2 2" xfId="1039" xr:uid="{00000000-0005-0000-0000-00000D040000}"/>
    <cellStyle name="20 % - Accent5 2 3 4 3" xfId="1040" xr:uid="{00000000-0005-0000-0000-00000E040000}"/>
    <cellStyle name="20 % - Accent5 2 3 5" xfId="1041" xr:uid="{00000000-0005-0000-0000-00000F040000}"/>
    <cellStyle name="20 % - Accent5 2 3 5 2" xfId="1042" xr:uid="{00000000-0005-0000-0000-000010040000}"/>
    <cellStyle name="20 % - Accent5 2 3 6" xfId="1043" xr:uid="{00000000-0005-0000-0000-000011040000}"/>
    <cellStyle name="20 % - Accent5 2 4" xfId="1044" xr:uid="{00000000-0005-0000-0000-000012040000}"/>
    <cellStyle name="20 % - Accent5 2 4 2" xfId="1045" xr:uid="{00000000-0005-0000-0000-000013040000}"/>
    <cellStyle name="20 % - Accent5 2 4 2 2" xfId="1046" xr:uid="{00000000-0005-0000-0000-000014040000}"/>
    <cellStyle name="20 % - Accent5 2 4 2 2 2" xfId="1047" xr:uid="{00000000-0005-0000-0000-000015040000}"/>
    <cellStyle name="20 % - Accent5 2 4 2 2 2 2" xfId="1048" xr:uid="{00000000-0005-0000-0000-000016040000}"/>
    <cellStyle name="20 % - Accent5 2 4 2 2 3" xfId="1049" xr:uid="{00000000-0005-0000-0000-000017040000}"/>
    <cellStyle name="20 % - Accent5 2 4 2 3" xfId="1050" xr:uid="{00000000-0005-0000-0000-000018040000}"/>
    <cellStyle name="20 % - Accent5 2 4 2 3 2" xfId="1051" xr:uid="{00000000-0005-0000-0000-000019040000}"/>
    <cellStyle name="20 % - Accent5 2 4 2 4" xfId="1052" xr:uid="{00000000-0005-0000-0000-00001A040000}"/>
    <cellStyle name="20 % - Accent5 2 4 3" xfId="1053" xr:uid="{00000000-0005-0000-0000-00001B040000}"/>
    <cellStyle name="20 % - Accent5 2 4 3 2" xfId="1054" xr:uid="{00000000-0005-0000-0000-00001C040000}"/>
    <cellStyle name="20 % - Accent5 2 4 3 2 2" xfId="1055" xr:uid="{00000000-0005-0000-0000-00001D040000}"/>
    <cellStyle name="20 % - Accent5 2 4 3 3" xfId="1056" xr:uid="{00000000-0005-0000-0000-00001E040000}"/>
    <cellStyle name="20 % - Accent5 2 4 4" xfId="1057" xr:uid="{00000000-0005-0000-0000-00001F040000}"/>
    <cellStyle name="20 % - Accent5 2 4 4 2" xfId="1058" xr:uid="{00000000-0005-0000-0000-000020040000}"/>
    <cellStyle name="20 % - Accent5 2 4 5" xfId="1059" xr:uid="{00000000-0005-0000-0000-000021040000}"/>
    <cellStyle name="20 % - Accent5 2 5" xfId="1060" xr:uid="{00000000-0005-0000-0000-000022040000}"/>
    <cellStyle name="20 % - Accent5 2 5 2" xfId="1061" xr:uid="{00000000-0005-0000-0000-000023040000}"/>
    <cellStyle name="20 % - Accent5 2 5 2 2" xfId="1062" xr:uid="{00000000-0005-0000-0000-000024040000}"/>
    <cellStyle name="20 % - Accent5 2 5 2 2 2" xfId="1063" xr:uid="{00000000-0005-0000-0000-000025040000}"/>
    <cellStyle name="20 % - Accent5 2 5 2 3" xfId="1064" xr:uid="{00000000-0005-0000-0000-000026040000}"/>
    <cellStyle name="20 % - Accent5 2 5 3" xfId="1065" xr:uid="{00000000-0005-0000-0000-000027040000}"/>
    <cellStyle name="20 % - Accent5 2 5 3 2" xfId="1066" xr:uid="{00000000-0005-0000-0000-000028040000}"/>
    <cellStyle name="20 % - Accent5 2 5 4" xfId="1067" xr:uid="{00000000-0005-0000-0000-000029040000}"/>
    <cellStyle name="20 % - Accent5 2 6" xfId="1068" xr:uid="{00000000-0005-0000-0000-00002A040000}"/>
    <cellStyle name="20 % - Accent5 2 6 2" xfId="1069" xr:uid="{00000000-0005-0000-0000-00002B040000}"/>
    <cellStyle name="20 % - Accent5 2 6 2 2" xfId="1070" xr:uid="{00000000-0005-0000-0000-00002C040000}"/>
    <cellStyle name="20 % - Accent5 2 6 3" xfId="1071" xr:uid="{00000000-0005-0000-0000-00002D040000}"/>
    <cellStyle name="20 % - Accent5 2 7" xfId="1072" xr:uid="{00000000-0005-0000-0000-00002E040000}"/>
    <cellStyle name="20 % - Accent5 2 7 2" xfId="1073" xr:uid="{00000000-0005-0000-0000-00002F040000}"/>
    <cellStyle name="20 % - Accent5 2 7 2 2" xfId="1074" xr:uid="{00000000-0005-0000-0000-000030040000}"/>
    <cellStyle name="20 % - Accent5 2 7 3" xfId="1075" xr:uid="{00000000-0005-0000-0000-000031040000}"/>
    <cellStyle name="20 % - Accent5 2 8" xfId="1076" xr:uid="{00000000-0005-0000-0000-000032040000}"/>
    <cellStyle name="20 % - Accent5 2 8 2" xfId="1077" xr:uid="{00000000-0005-0000-0000-000033040000}"/>
    <cellStyle name="20 % - Accent5 2 9" xfId="1078" xr:uid="{00000000-0005-0000-0000-000034040000}"/>
    <cellStyle name="20 % - Accent5 3" xfId="1079" xr:uid="{00000000-0005-0000-0000-000035040000}"/>
    <cellStyle name="20 % - Accent5 3 2" xfId="1080" xr:uid="{00000000-0005-0000-0000-000036040000}"/>
    <cellStyle name="20 % - Accent5 3 2 2" xfId="1081" xr:uid="{00000000-0005-0000-0000-000037040000}"/>
    <cellStyle name="20 % - Accent5 3 2 2 2" xfId="1082" xr:uid="{00000000-0005-0000-0000-000038040000}"/>
    <cellStyle name="20 % - Accent5 3 2 2 2 2" xfId="1083" xr:uid="{00000000-0005-0000-0000-000039040000}"/>
    <cellStyle name="20 % - Accent5 3 2 2 2 2 2" xfId="1084" xr:uid="{00000000-0005-0000-0000-00003A040000}"/>
    <cellStyle name="20 % - Accent5 3 2 2 2 3" xfId="1085" xr:uid="{00000000-0005-0000-0000-00003B040000}"/>
    <cellStyle name="20 % - Accent5 3 2 2 3" xfId="1086" xr:uid="{00000000-0005-0000-0000-00003C040000}"/>
    <cellStyle name="20 % - Accent5 3 2 2 3 2" xfId="1087" xr:uid="{00000000-0005-0000-0000-00003D040000}"/>
    <cellStyle name="20 % - Accent5 3 2 2 4" xfId="1088" xr:uid="{00000000-0005-0000-0000-00003E040000}"/>
    <cellStyle name="20 % - Accent5 3 2 3" xfId="1089" xr:uid="{00000000-0005-0000-0000-00003F040000}"/>
    <cellStyle name="20 % - Accent5 3 2 3 2" xfId="1090" xr:uid="{00000000-0005-0000-0000-000040040000}"/>
    <cellStyle name="20 % - Accent5 3 2 3 2 2" xfId="1091" xr:uid="{00000000-0005-0000-0000-000041040000}"/>
    <cellStyle name="20 % - Accent5 3 2 3 2 2 2" xfId="1092" xr:uid="{00000000-0005-0000-0000-000042040000}"/>
    <cellStyle name="20 % - Accent5 3 2 3 2 3" xfId="1093" xr:uid="{00000000-0005-0000-0000-000043040000}"/>
    <cellStyle name="20 % - Accent5 3 2 3 3" xfId="1094" xr:uid="{00000000-0005-0000-0000-000044040000}"/>
    <cellStyle name="20 % - Accent5 3 2 3 3 2" xfId="1095" xr:uid="{00000000-0005-0000-0000-000045040000}"/>
    <cellStyle name="20 % - Accent5 3 2 3 4" xfId="1096" xr:uid="{00000000-0005-0000-0000-000046040000}"/>
    <cellStyle name="20 % - Accent5 3 2 4" xfId="1097" xr:uid="{00000000-0005-0000-0000-000047040000}"/>
    <cellStyle name="20 % - Accent5 3 2 4 2" xfId="1098" xr:uid="{00000000-0005-0000-0000-000048040000}"/>
    <cellStyle name="20 % - Accent5 3 2 4 2 2" xfId="1099" xr:uid="{00000000-0005-0000-0000-000049040000}"/>
    <cellStyle name="20 % - Accent5 3 2 4 3" xfId="1100" xr:uid="{00000000-0005-0000-0000-00004A040000}"/>
    <cellStyle name="20 % - Accent5 3 2 5" xfId="1101" xr:uid="{00000000-0005-0000-0000-00004B040000}"/>
    <cellStyle name="20 % - Accent5 3 2 5 2" xfId="1102" xr:uid="{00000000-0005-0000-0000-00004C040000}"/>
    <cellStyle name="20 % - Accent5 3 2 6" xfId="1103" xr:uid="{00000000-0005-0000-0000-00004D040000}"/>
    <cellStyle name="20 % - Accent5 3 3" xfId="1104" xr:uid="{00000000-0005-0000-0000-00004E040000}"/>
    <cellStyle name="20 % - Accent5 3 3 2" xfId="1105" xr:uid="{00000000-0005-0000-0000-00004F040000}"/>
    <cellStyle name="20 % - Accent5 3 3 2 2" xfId="1106" xr:uid="{00000000-0005-0000-0000-000050040000}"/>
    <cellStyle name="20 % - Accent5 3 3 2 2 2" xfId="1107" xr:uid="{00000000-0005-0000-0000-000051040000}"/>
    <cellStyle name="20 % - Accent5 3 3 2 2 2 2" xfId="1108" xr:uid="{00000000-0005-0000-0000-000052040000}"/>
    <cellStyle name="20 % - Accent5 3 3 2 2 3" xfId="1109" xr:uid="{00000000-0005-0000-0000-000053040000}"/>
    <cellStyle name="20 % - Accent5 3 3 2 3" xfId="1110" xr:uid="{00000000-0005-0000-0000-000054040000}"/>
    <cellStyle name="20 % - Accent5 3 3 2 3 2" xfId="1111" xr:uid="{00000000-0005-0000-0000-000055040000}"/>
    <cellStyle name="20 % - Accent5 3 3 2 4" xfId="1112" xr:uid="{00000000-0005-0000-0000-000056040000}"/>
    <cellStyle name="20 % - Accent5 3 3 3" xfId="1113" xr:uid="{00000000-0005-0000-0000-000057040000}"/>
    <cellStyle name="20 % - Accent5 3 3 3 2" xfId="1114" xr:uid="{00000000-0005-0000-0000-000058040000}"/>
    <cellStyle name="20 % - Accent5 3 3 3 2 2" xfId="1115" xr:uid="{00000000-0005-0000-0000-000059040000}"/>
    <cellStyle name="20 % - Accent5 3 3 3 3" xfId="1116" xr:uid="{00000000-0005-0000-0000-00005A040000}"/>
    <cellStyle name="20 % - Accent5 3 3 4" xfId="1117" xr:uid="{00000000-0005-0000-0000-00005B040000}"/>
    <cellStyle name="20 % - Accent5 3 3 4 2" xfId="1118" xr:uid="{00000000-0005-0000-0000-00005C040000}"/>
    <cellStyle name="20 % - Accent5 3 3 5" xfId="1119" xr:uid="{00000000-0005-0000-0000-00005D040000}"/>
    <cellStyle name="20 % - Accent5 3 4" xfId="1120" xr:uid="{00000000-0005-0000-0000-00005E040000}"/>
    <cellStyle name="20 % - Accent5 3 4 2" xfId="1121" xr:uid="{00000000-0005-0000-0000-00005F040000}"/>
    <cellStyle name="20 % - Accent5 3 4 2 2" xfId="1122" xr:uid="{00000000-0005-0000-0000-000060040000}"/>
    <cellStyle name="20 % - Accent5 3 4 2 2 2" xfId="1123" xr:uid="{00000000-0005-0000-0000-000061040000}"/>
    <cellStyle name="20 % - Accent5 3 4 2 3" xfId="1124" xr:uid="{00000000-0005-0000-0000-000062040000}"/>
    <cellStyle name="20 % - Accent5 3 4 3" xfId="1125" xr:uid="{00000000-0005-0000-0000-000063040000}"/>
    <cellStyle name="20 % - Accent5 3 4 3 2" xfId="1126" xr:uid="{00000000-0005-0000-0000-000064040000}"/>
    <cellStyle name="20 % - Accent5 3 4 4" xfId="1127" xr:uid="{00000000-0005-0000-0000-000065040000}"/>
    <cellStyle name="20 % - Accent5 3 5" xfId="1128" xr:uid="{00000000-0005-0000-0000-000066040000}"/>
    <cellStyle name="20 % - Accent5 3 5 2" xfId="1129" xr:uid="{00000000-0005-0000-0000-000067040000}"/>
    <cellStyle name="20 % - Accent5 3 5 2 2" xfId="1130" xr:uid="{00000000-0005-0000-0000-000068040000}"/>
    <cellStyle name="20 % - Accent5 3 5 3" xfId="1131" xr:uid="{00000000-0005-0000-0000-000069040000}"/>
    <cellStyle name="20 % - Accent5 3 6" xfId="1132" xr:uid="{00000000-0005-0000-0000-00006A040000}"/>
    <cellStyle name="20 % - Accent5 3 6 2" xfId="1133" xr:uid="{00000000-0005-0000-0000-00006B040000}"/>
    <cellStyle name="20 % - Accent5 3 6 2 2" xfId="1134" xr:uid="{00000000-0005-0000-0000-00006C040000}"/>
    <cellStyle name="20 % - Accent5 3 6 3" xfId="1135" xr:uid="{00000000-0005-0000-0000-00006D040000}"/>
    <cellStyle name="20 % - Accent5 3 7" xfId="1136" xr:uid="{00000000-0005-0000-0000-00006E040000}"/>
    <cellStyle name="20 % - Accent5 3 7 2" xfId="1137" xr:uid="{00000000-0005-0000-0000-00006F040000}"/>
    <cellStyle name="20 % - Accent5 3 8" xfId="1138" xr:uid="{00000000-0005-0000-0000-000070040000}"/>
    <cellStyle name="20 % - Accent5 4" xfId="1139" xr:uid="{00000000-0005-0000-0000-000071040000}"/>
    <cellStyle name="20 % - Accent5 4 2" xfId="1140" xr:uid="{00000000-0005-0000-0000-000072040000}"/>
    <cellStyle name="20 % - Accent5 4 2 2" xfId="1141" xr:uid="{00000000-0005-0000-0000-000073040000}"/>
    <cellStyle name="20 % - Accent5 4 2 2 2" xfId="1142" xr:uid="{00000000-0005-0000-0000-000074040000}"/>
    <cellStyle name="20 % - Accent5 4 2 2 2 2" xfId="1143" xr:uid="{00000000-0005-0000-0000-000075040000}"/>
    <cellStyle name="20 % - Accent5 4 2 2 3" xfId="1144" xr:uid="{00000000-0005-0000-0000-000076040000}"/>
    <cellStyle name="20 % - Accent5 4 2 3" xfId="1145" xr:uid="{00000000-0005-0000-0000-000077040000}"/>
    <cellStyle name="20 % - Accent5 4 2 3 2" xfId="1146" xr:uid="{00000000-0005-0000-0000-000078040000}"/>
    <cellStyle name="20 % - Accent5 4 2 4" xfId="1147" xr:uid="{00000000-0005-0000-0000-000079040000}"/>
    <cellStyle name="20 % - Accent5 4 3" xfId="1148" xr:uid="{00000000-0005-0000-0000-00007A040000}"/>
    <cellStyle name="20 % - Accent5 4 3 2" xfId="1149" xr:uid="{00000000-0005-0000-0000-00007B040000}"/>
    <cellStyle name="20 % - Accent5 4 3 2 2" xfId="1150" xr:uid="{00000000-0005-0000-0000-00007C040000}"/>
    <cellStyle name="20 % - Accent5 4 3 2 2 2" xfId="1151" xr:uid="{00000000-0005-0000-0000-00007D040000}"/>
    <cellStyle name="20 % - Accent5 4 3 2 3" xfId="1152" xr:uid="{00000000-0005-0000-0000-00007E040000}"/>
    <cellStyle name="20 % - Accent5 4 3 3" xfId="1153" xr:uid="{00000000-0005-0000-0000-00007F040000}"/>
    <cellStyle name="20 % - Accent5 4 3 3 2" xfId="1154" xr:uid="{00000000-0005-0000-0000-000080040000}"/>
    <cellStyle name="20 % - Accent5 4 3 4" xfId="1155" xr:uid="{00000000-0005-0000-0000-000081040000}"/>
    <cellStyle name="20 % - Accent5 4 4" xfId="1156" xr:uid="{00000000-0005-0000-0000-000082040000}"/>
    <cellStyle name="20 % - Accent5 4 4 2" xfId="1157" xr:uid="{00000000-0005-0000-0000-000083040000}"/>
    <cellStyle name="20 % - Accent5 4 4 2 2" xfId="1158" xr:uid="{00000000-0005-0000-0000-000084040000}"/>
    <cellStyle name="20 % - Accent5 4 4 3" xfId="1159" xr:uid="{00000000-0005-0000-0000-000085040000}"/>
    <cellStyle name="20 % - Accent5 4 5" xfId="1160" xr:uid="{00000000-0005-0000-0000-000086040000}"/>
    <cellStyle name="20 % - Accent5 4 5 2" xfId="1161" xr:uid="{00000000-0005-0000-0000-000087040000}"/>
    <cellStyle name="20 % - Accent5 4 6" xfId="1162" xr:uid="{00000000-0005-0000-0000-000088040000}"/>
    <cellStyle name="20 % - Accent5 5" xfId="1163" xr:uid="{00000000-0005-0000-0000-000089040000}"/>
    <cellStyle name="20 % - Accent5 5 2" xfId="1164" xr:uid="{00000000-0005-0000-0000-00008A040000}"/>
    <cellStyle name="20 % - Accent5 5 2 2" xfId="1165" xr:uid="{00000000-0005-0000-0000-00008B040000}"/>
    <cellStyle name="20 % - Accent5 5 2 2 2" xfId="1166" xr:uid="{00000000-0005-0000-0000-00008C040000}"/>
    <cellStyle name="20 % - Accent5 5 2 2 2 2" xfId="1167" xr:uid="{00000000-0005-0000-0000-00008D040000}"/>
    <cellStyle name="20 % - Accent5 5 2 2 3" xfId="1168" xr:uid="{00000000-0005-0000-0000-00008E040000}"/>
    <cellStyle name="20 % - Accent5 5 2 3" xfId="1169" xr:uid="{00000000-0005-0000-0000-00008F040000}"/>
    <cellStyle name="20 % - Accent5 5 2 3 2" xfId="1170" xr:uid="{00000000-0005-0000-0000-000090040000}"/>
    <cellStyle name="20 % - Accent5 5 2 4" xfId="1171" xr:uid="{00000000-0005-0000-0000-000091040000}"/>
    <cellStyle name="20 % - Accent5 5 3" xfId="1172" xr:uid="{00000000-0005-0000-0000-000092040000}"/>
    <cellStyle name="20 % - Accent5 5 3 2" xfId="1173" xr:uid="{00000000-0005-0000-0000-000093040000}"/>
    <cellStyle name="20 % - Accent5 5 3 2 2" xfId="1174" xr:uid="{00000000-0005-0000-0000-000094040000}"/>
    <cellStyle name="20 % - Accent5 5 3 3" xfId="1175" xr:uid="{00000000-0005-0000-0000-000095040000}"/>
    <cellStyle name="20 % - Accent5 5 4" xfId="1176" xr:uid="{00000000-0005-0000-0000-000096040000}"/>
    <cellStyle name="20 % - Accent5 5 4 2" xfId="1177" xr:uid="{00000000-0005-0000-0000-000097040000}"/>
    <cellStyle name="20 % - Accent5 5 5" xfId="1178" xr:uid="{00000000-0005-0000-0000-000098040000}"/>
    <cellStyle name="20 % - Accent5 6" xfId="1179" xr:uid="{00000000-0005-0000-0000-000099040000}"/>
    <cellStyle name="20 % - Accent5 6 2" xfId="1180" xr:uid="{00000000-0005-0000-0000-00009A040000}"/>
    <cellStyle name="20 % - Accent5 6 2 2" xfId="1181" xr:uid="{00000000-0005-0000-0000-00009B040000}"/>
    <cellStyle name="20 % - Accent5 6 2 2 2" xfId="1182" xr:uid="{00000000-0005-0000-0000-00009C040000}"/>
    <cellStyle name="20 % - Accent5 6 2 3" xfId="1183" xr:uid="{00000000-0005-0000-0000-00009D040000}"/>
    <cellStyle name="20 % - Accent5 6 3" xfId="1184" xr:uid="{00000000-0005-0000-0000-00009E040000}"/>
    <cellStyle name="20 % - Accent5 6 3 2" xfId="1185" xr:uid="{00000000-0005-0000-0000-00009F040000}"/>
    <cellStyle name="20 % - Accent5 6 4" xfId="1186" xr:uid="{00000000-0005-0000-0000-0000A0040000}"/>
    <cellStyle name="20 % - Accent5 7" xfId="1187" xr:uid="{00000000-0005-0000-0000-0000A1040000}"/>
    <cellStyle name="20 % - Accent5 7 2" xfId="1188" xr:uid="{00000000-0005-0000-0000-0000A2040000}"/>
    <cellStyle name="20 % - Accent5 7 2 2" xfId="1189" xr:uid="{00000000-0005-0000-0000-0000A3040000}"/>
    <cellStyle name="20 % - Accent5 7 3" xfId="1190" xr:uid="{00000000-0005-0000-0000-0000A4040000}"/>
    <cellStyle name="20 % - Accent5 8" xfId="1191" xr:uid="{00000000-0005-0000-0000-0000A5040000}"/>
    <cellStyle name="20 % - Accent5 8 2" xfId="1192" xr:uid="{00000000-0005-0000-0000-0000A6040000}"/>
    <cellStyle name="20 % - Accent5 8 2 2" xfId="1193" xr:uid="{00000000-0005-0000-0000-0000A7040000}"/>
    <cellStyle name="20 % - Accent5 8 3" xfId="1194" xr:uid="{00000000-0005-0000-0000-0000A8040000}"/>
    <cellStyle name="20 % - Accent5 9" xfId="1195" xr:uid="{00000000-0005-0000-0000-0000A9040000}"/>
    <cellStyle name="20 % - Accent5 9 2" xfId="1196" xr:uid="{00000000-0005-0000-0000-0000AA040000}"/>
    <cellStyle name="20 % - Accent6 10" xfId="1197" xr:uid="{00000000-0005-0000-0000-0000AB040000}"/>
    <cellStyle name="20 % - Accent6 2" xfId="1198" xr:uid="{00000000-0005-0000-0000-0000AC040000}"/>
    <cellStyle name="20 % - Accent6 2 2" xfId="1199" xr:uid="{00000000-0005-0000-0000-0000AD040000}"/>
    <cellStyle name="20 % - Accent6 2 2 2" xfId="1200" xr:uid="{00000000-0005-0000-0000-0000AE040000}"/>
    <cellStyle name="20 % - Accent6 2 2 2 2" xfId="1201" xr:uid="{00000000-0005-0000-0000-0000AF040000}"/>
    <cellStyle name="20 % - Accent6 2 2 2 2 2" xfId="1202" xr:uid="{00000000-0005-0000-0000-0000B0040000}"/>
    <cellStyle name="20 % - Accent6 2 2 2 2 2 2" xfId="1203" xr:uid="{00000000-0005-0000-0000-0000B1040000}"/>
    <cellStyle name="20 % - Accent6 2 2 2 2 2 2 2" xfId="1204" xr:uid="{00000000-0005-0000-0000-0000B2040000}"/>
    <cellStyle name="20 % - Accent6 2 2 2 2 2 3" xfId="1205" xr:uid="{00000000-0005-0000-0000-0000B3040000}"/>
    <cellStyle name="20 % - Accent6 2 2 2 2 3" xfId="1206" xr:uid="{00000000-0005-0000-0000-0000B4040000}"/>
    <cellStyle name="20 % - Accent6 2 2 2 2 3 2" xfId="1207" xr:uid="{00000000-0005-0000-0000-0000B5040000}"/>
    <cellStyle name="20 % - Accent6 2 2 2 2 4" xfId="1208" xr:uid="{00000000-0005-0000-0000-0000B6040000}"/>
    <cellStyle name="20 % - Accent6 2 2 2 3" xfId="1209" xr:uid="{00000000-0005-0000-0000-0000B7040000}"/>
    <cellStyle name="20 % - Accent6 2 2 2 3 2" xfId="1210" xr:uid="{00000000-0005-0000-0000-0000B8040000}"/>
    <cellStyle name="20 % - Accent6 2 2 2 3 2 2" xfId="1211" xr:uid="{00000000-0005-0000-0000-0000B9040000}"/>
    <cellStyle name="20 % - Accent6 2 2 2 3 2 2 2" xfId="1212" xr:uid="{00000000-0005-0000-0000-0000BA040000}"/>
    <cellStyle name="20 % - Accent6 2 2 2 3 2 3" xfId="1213" xr:uid="{00000000-0005-0000-0000-0000BB040000}"/>
    <cellStyle name="20 % - Accent6 2 2 2 3 3" xfId="1214" xr:uid="{00000000-0005-0000-0000-0000BC040000}"/>
    <cellStyle name="20 % - Accent6 2 2 2 3 3 2" xfId="1215" xr:uid="{00000000-0005-0000-0000-0000BD040000}"/>
    <cellStyle name="20 % - Accent6 2 2 2 3 4" xfId="1216" xr:uid="{00000000-0005-0000-0000-0000BE040000}"/>
    <cellStyle name="20 % - Accent6 2 2 2 4" xfId="1217" xr:uid="{00000000-0005-0000-0000-0000BF040000}"/>
    <cellStyle name="20 % - Accent6 2 2 2 4 2" xfId="1218" xr:uid="{00000000-0005-0000-0000-0000C0040000}"/>
    <cellStyle name="20 % - Accent6 2 2 2 4 2 2" xfId="1219" xr:uid="{00000000-0005-0000-0000-0000C1040000}"/>
    <cellStyle name="20 % - Accent6 2 2 2 4 3" xfId="1220" xr:uid="{00000000-0005-0000-0000-0000C2040000}"/>
    <cellStyle name="20 % - Accent6 2 2 2 5" xfId="1221" xr:uid="{00000000-0005-0000-0000-0000C3040000}"/>
    <cellStyle name="20 % - Accent6 2 2 2 5 2" xfId="1222" xr:uid="{00000000-0005-0000-0000-0000C4040000}"/>
    <cellStyle name="20 % - Accent6 2 2 2 6" xfId="1223" xr:uid="{00000000-0005-0000-0000-0000C5040000}"/>
    <cellStyle name="20 % - Accent6 2 2 3" xfId="1224" xr:uid="{00000000-0005-0000-0000-0000C6040000}"/>
    <cellStyle name="20 % - Accent6 2 2 3 2" xfId="1225" xr:uid="{00000000-0005-0000-0000-0000C7040000}"/>
    <cellStyle name="20 % - Accent6 2 2 3 2 2" xfId="1226" xr:uid="{00000000-0005-0000-0000-0000C8040000}"/>
    <cellStyle name="20 % - Accent6 2 2 3 2 2 2" xfId="1227" xr:uid="{00000000-0005-0000-0000-0000C9040000}"/>
    <cellStyle name="20 % - Accent6 2 2 3 2 2 2 2" xfId="1228" xr:uid="{00000000-0005-0000-0000-0000CA040000}"/>
    <cellStyle name="20 % - Accent6 2 2 3 2 2 3" xfId="1229" xr:uid="{00000000-0005-0000-0000-0000CB040000}"/>
    <cellStyle name="20 % - Accent6 2 2 3 2 3" xfId="1230" xr:uid="{00000000-0005-0000-0000-0000CC040000}"/>
    <cellStyle name="20 % - Accent6 2 2 3 2 3 2" xfId="1231" xr:uid="{00000000-0005-0000-0000-0000CD040000}"/>
    <cellStyle name="20 % - Accent6 2 2 3 2 4" xfId="1232" xr:uid="{00000000-0005-0000-0000-0000CE040000}"/>
    <cellStyle name="20 % - Accent6 2 2 3 3" xfId="1233" xr:uid="{00000000-0005-0000-0000-0000CF040000}"/>
    <cellStyle name="20 % - Accent6 2 2 3 3 2" xfId="1234" xr:uid="{00000000-0005-0000-0000-0000D0040000}"/>
    <cellStyle name="20 % - Accent6 2 2 3 3 2 2" xfId="1235" xr:uid="{00000000-0005-0000-0000-0000D1040000}"/>
    <cellStyle name="20 % - Accent6 2 2 3 3 3" xfId="1236" xr:uid="{00000000-0005-0000-0000-0000D2040000}"/>
    <cellStyle name="20 % - Accent6 2 2 3 4" xfId="1237" xr:uid="{00000000-0005-0000-0000-0000D3040000}"/>
    <cellStyle name="20 % - Accent6 2 2 3 4 2" xfId="1238" xr:uid="{00000000-0005-0000-0000-0000D4040000}"/>
    <cellStyle name="20 % - Accent6 2 2 3 5" xfId="1239" xr:uid="{00000000-0005-0000-0000-0000D5040000}"/>
    <cellStyle name="20 % - Accent6 2 2 4" xfId="1240" xr:uid="{00000000-0005-0000-0000-0000D6040000}"/>
    <cellStyle name="20 % - Accent6 2 2 4 2" xfId="1241" xr:uid="{00000000-0005-0000-0000-0000D7040000}"/>
    <cellStyle name="20 % - Accent6 2 2 4 2 2" xfId="1242" xr:uid="{00000000-0005-0000-0000-0000D8040000}"/>
    <cellStyle name="20 % - Accent6 2 2 4 2 2 2" xfId="1243" xr:uid="{00000000-0005-0000-0000-0000D9040000}"/>
    <cellStyle name="20 % - Accent6 2 2 4 2 3" xfId="1244" xr:uid="{00000000-0005-0000-0000-0000DA040000}"/>
    <cellStyle name="20 % - Accent6 2 2 4 3" xfId="1245" xr:uid="{00000000-0005-0000-0000-0000DB040000}"/>
    <cellStyle name="20 % - Accent6 2 2 4 3 2" xfId="1246" xr:uid="{00000000-0005-0000-0000-0000DC040000}"/>
    <cellStyle name="20 % - Accent6 2 2 4 4" xfId="1247" xr:uid="{00000000-0005-0000-0000-0000DD040000}"/>
    <cellStyle name="20 % - Accent6 2 2 5" xfId="1248" xr:uid="{00000000-0005-0000-0000-0000DE040000}"/>
    <cellStyle name="20 % - Accent6 2 2 5 2" xfId="1249" xr:uid="{00000000-0005-0000-0000-0000DF040000}"/>
    <cellStyle name="20 % - Accent6 2 2 5 2 2" xfId="1250" xr:uid="{00000000-0005-0000-0000-0000E0040000}"/>
    <cellStyle name="20 % - Accent6 2 2 5 3" xfId="1251" xr:uid="{00000000-0005-0000-0000-0000E1040000}"/>
    <cellStyle name="20 % - Accent6 2 2 6" xfId="1252" xr:uid="{00000000-0005-0000-0000-0000E2040000}"/>
    <cellStyle name="20 % - Accent6 2 2 6 2" xfId="1253" xr:uid="{00000000-0005-0000-0000-0000E3040000}"/>
    <cellStyle name="20 % - Accent6 2 2 6 2 2" xfId="1254" xr:uid="{00000000-0005-0000-0000-0000E4040000}"/>
    <cellStyle name="20 % - Accent6 2 2 6 3" xfId="1255" xr:uid="{00000000-0005-0000-0000-0000E5040000}"/>
    <cellStyle name="20 % - Accent6 2 2 7" xfId="1256" xr:uid="{00000000-0005-0000-0000-0000E6040000}"/>
    <cellStyle name="20 % - Accent6 2 2 7 2" xfId="1257" xr:uid="{00000000-0005-0000-0000-0000E7040000}"/>
    <cellStyle name="20 % - Accent6 2 2 8" xfId="1258" xr:uid="{00000000-0005-0000-0000-0000E8040000}"/>
    <cellStyle name="20 % - Accent6 2 3" xfId="1259" xr:uid="{00000000-0005-0000-0000-0000E9040000}"/>
    <cellStyle name="20 % - Accent6 2 3 2" xfId="1260" xr:uid="{00000000-0005-0000-0000-0000EA040000}"/>
    <cellStyle name="20 % - Accent6 2 3 2 2" xfId="1261" xr:uid="{00000000-0005-0000-0000-0000EB040000}"/>
    <cellStyle name="20 % - Accent6 2 3 2 2 2" xfId="1262" xr:uid="{00000000-0005-0000-0000-0000EC040000}"/>
    <cellStyle name="20 % - Accent6 2 3 2 2 2 2" xfId="1263" xr:uid="{00000000-0005-0000-0000-0000ED040000}"/>
    <cellStyle name="20 % - Accent6 2 3 2 2 3" xfId="1264" xr:uid="{00000000-0005-0000-0000-0000EE040000}"/>
    <cellStyle name="20 % - Accent6 2 3 2 3" xfId="1265" xr:uid="{00000000-0005-0000-0000-0000EF040000}"/>
    <cellStyle name="20 % - Accent6 2 3 2 3 2" xfId="1266" xr:uid="{00000000-0005-0000-0000-0000F0040000}"/>
    <cellStyle name="20 % - Accent6 2 3 2 4" xfId="1267" xr:uid="{00000000-0005-0000-0000-0000F1040000}"/>
    <cellStyle name="20 % - Accent6 2 3 3" xfId="1268" xr:uid="{00000000-0005-0000-0000-0000F2040000}"/>
    <cellStyle name="20 % - Accent6 2 3 3 2" xfId="1269" xr:uid="{00000000-0005-0000-0000-0000F3040000}"/>
    <cellStyle name="20 % - Accent6 2 3 3 2 2" xfId="1270" xr:uid="{00000000-0005-0000-0000-0000F4040000}"/>
    <cellStyle name="20 % - Accent6 2 3 3 2 2 2" xfId="1271" xr:uid="{00000000-0005-0000-0000-0000F5040000}"/>
    <cellStyle name="20 % - Accent6 2 3 3 2 3" xfId="1272" xr:uid="{00000000-0005-0000-0000-0000F6040000}"/>
    <cellStyle name="20 % - Accent6 2 3 3 3" xfId="1273" xr:uid="{00000000-0005-0000-0000-0000F7040000}"/>
    <cellStyle name="20 % - Accent6 2 3 3 3 2" xfId="1274" xr:uid="{00000000-0005-0000-0000-0000F8040000}"/>
    <cellStyle name="20 % - Accent6 2 3 3 4" xfId="1275" xr:uid="{00000000-0005-0000-0000-0000F9040000}"/>
    <cellStyle name="20 % - Accent6 2 3 4" xfId="1276" xr:uid="{00000000-0005-0000-0000-0000FA040000}"/>
    <cellStyle name="20 % - Accent6 2 3 4 2" xfId="1277" xr:uid="{00000000-0005-0000-0000-0000FB040000}"/>
    <cellStyle name="20 % - Accent6 2 3 4 2 2" xfId="1278" xr:uid="{00000000-0005-0000-0000-0000FC040000}"/>
    <cellStyle name="20 % - Accent6 2 3 4 3" xfId="1279" xr:uid="{00000000-0005-0000-0000-0000FD040000}"/>
    <cellStyle name="20 % - Accent6 2 3 5" xfId="1280" xr:uid="{00000000-0005-0000-0000-0000FE040000}"/>
    <cellStyle name="20 % - Accent6 2 3 5 2" xfId="1281" xr:uid="{00000000-0005-0000-0000-0000FF040000}"/>
    <cellStyle name="20 % - Accent6 2 3 6" xfId="1282" xr:uid="{00000000-0005-0000-0000-000000050000}"/>
    <cellStyle name="20 % - Accent6 2 4" xfId="1283" xr:uid="{00000000-0005-0000-0000-000001050000}"/>
    <cellStyle name="20 % - Accent6 2 4 2" xfId="1284" xr:uid="{00000000-0005-0000-0000-000002050000}"/>
    <cellStyle name="20 % - Accent6 2 4 2 2" xfId="1285" xr:uid="{00000000-0005-0000-0000-000003050000}"/>
    <cellStyle name="20 % - Accent6 2 4 2 2 2" xfId="1286" xr:uid="{00000000-0005-0000-0000-000004050000}"/>
    <cellStyle name="20 % - Accent6 2 4 2 2 2 2" xfId="1287" xr:uid="{00000000-0005-0000-0000-000005050000}"/>
    <cellStyle name="20 % - Accent6 2 4 2 2 3" xfId="1288" xr:uid="{00000000-0005-0000-0000-000006050000}"/>
    <cellStyle name="20 % - Accent6 2 4 2 3" xfId="1289" xr:uid="{00000000-0005-0000-0000-000007050000}"/>
    <cellStyle name="20 % - Accent6 2 4 2 3 2" xfId="1290" xr:uid="{00000000-0005-0000-0000-000008050000}"/>
    <cellStyle name="20 % - Accent6 2 4 2 4" xfId="1291" xr:uid="{00000000-0005-0000-0000-000009050000}"/>
    <cellStyle name="20 % - Accent6 2 4 3" xfId="1292" xr:uid="{00000000-0005-0000-0000-00000A050000}"/>
    <cellStyle name="20 % - Accent6 2 4 3 2" xfId="1293" xr:uid="{00000000-0005-0000-0000-00000B050000}"/>
    <cellStyle name="20 % - Accent6 2 4 3 2 2" xfId="1294" xr:uid="{00000000-0005-0000-0000-00000C050000}"/>
    <cellStyle name="20 % - Accent6 2 4 3 3" xfId="1295" xr:uid="{00000000-0005-0000-0000-00000D050000}"/>
    <cellStyle name="20 % - Accent6 2 4 4" xfId="1296" xr:uid="{00000000-0005-0000-0000-00000E050000}"/>
    <cellStyle name="20 % - Accent6 2 4 4 2" xfId="1297" xr:uid="{00000000-0005-0000-0000-00000F050000}"/>
    <cellStyle name="20 % - Accent6 2 4 5" xfId="1298" xr:uid="{00000000-0005-0000-0000-000010050000}"/>
    <cellStyle name="20 % - Accent6 2 5" xfId="1299" xr:uid="{00000000-0005-0000-0000-000011050000}"/>
    <cellStyle name="20 % - Accent6 2 5 2" xfId="1300" xr:uid="{00000000-0005-0000-0000-000012050000}"/>
    <cellStyle name="20 % - Accent6 2 5 2 2" xfId="1301" xr:uid="{00000000-0005-0000-0000-000013050000}"/>
    <cellStyle name="20 % - Accent6 2 5 2 2 2" xfId="1302" xr:uid="{00000000-0005-0000-0000-000014050000}"/>
    <cellStyle name="20 % - Accent6 2 5 2 3" xfId="1303" xr:uid="{00000000-0005-0000-0000-000015050000}"/>
    <cellStyle name="20 % - Accent6 2 5 3" xfId="1304" xr:uid="{00000000-0005-0000-0000-000016050000}"/>
    <cellStyle name="20 % - Accent6 2 5 3 2" xfId="1305" xr:uid="{00000000-0005-0000-0000-000017050000}"/>
    <cellStyle name="20 % - Accent6 2 5 4" xfId="1306" xr:uid="{00000000-0005-0000-0000-000018050000}"/>
    <cellStyle name="20 % - Accent6 2 6" xfId="1307" xr:uid="{00000000-0005-0000-0000-000019050000}"/>
    <cellStyle name="20 % - Accent6 2 6 2" xfId="1308" xr:uid="{00000000-0005-0000-0000-00001A050000}"/>
    <cellStyle name="20 % - Accent6 2 6 2 2" xfId="1309" xr:uid="{00000000-0005-0000-0000-00001B050000}"/>
    <cellStyle name="20 % - Accent6 2 6 3" xfId="1310" xr:uid="{00000000-0005-0000-0000-00001C050000}"/>
    <cellStyle name="20 % - Accent6 2 7" xfId="1311" xr:uid="{00000000-0005-0000-0000-00001D050000}"/>
    <cellStyle name="20 % - Accent6 2 7 2" xfId="1312" xr:uid="{00000000-0005-0000-0000-00001E050000}"/>
    <cellStyle name="20 % - Accent6 2 7 2 2" xfId="1313" xr:uid="{00000000-0005-0000-0000-00001F050000}"/>
    <cellStyle name="20 % - Accent6 2 7 3" xfId="1314" xr:uid="{00000000-0005-0000-0000-000020050000}"/>
    <cellStyle name="20 % - Accent6 2 8" xfId="1315" xr:uid="{00000000-0005-0000-0000-000021050000}"/>
    <cellStyle name="20 % - Accent6 2 8 2" xfId="1316" xr:uid="{00000000-0005-0000-0000-000022050000}"/>
    <cellStyle name="20 % - Accent6 2 9" xfId="1317" xr:uid="{00000000-0005-0000-0000-000023050000}"/>
    <cellStyle name="20 % - Accent6 3" xfId="1318" xr:uid="{00000000-0005-0000-0000-000024050000}"/>
    <cellStyle name="20 % - Accent6 3 2" xfId="1319" xr:uid="{00000000-0005-0000-0000-000025050000}"/>
    <cellStyle name="20 % - Accent6 3 2 2" xfId="1320" xr:uid="{00000000-0005-0000-0000-000026050000}"/>
    <cellStyle name="20 % - Accent6 3 2 2 2" xfId="1321" xr:uid="{00000000-0005-0000-0000-000027050000}"/>
    <cellStyle name="20 % - Accent6 3 2 2 2 2" xfId="1322" xr:uid="{00000000-0005-0000-0000-000028050000}"/>
    <cellStyle name="20 % - Accent6 3 2 2 2 2 2" xfId="1323" xr:uid="{00000000-0005-0000-0000-000029050000}"/>
    <cellStyle name="20 % - Accent6 3 2 2 2 3" xfId="1324" xr:uid="{00000000-0005-0000-0000-00002A050000}"/>
    <cellStyle name="20 % - Accent6 3 2 2 3" xfId="1325" xr:uid="{00000000-0005-0000-0000-00002B050000}"/>
    <cellStyle name="20 % - Accent6 3 2 2 3 2" xfId="1326" xr:uid="{00000000-0005-0000-0000-00002C050000}"/>
    <cellStyle name="20 % - Accent6 3 2 2 4" xfId="1327" xr:uid="{00000000-0005-0000-0000-00002D050000}"/>
    <cellStyle name="20 % - Accent6 3 2 3" xfId="1328" xr:uid="{00000000-0005-0000-0000-00002E050000}"/>
    <cellStyle name="20 % - Accent6 3 2 3 2" xfId="1329" xr:uid="{00000000-0005-0000-0000-00002F050000}"/>
    <cellStyle name="20 % - Accent6 3 2 3 2 2" xfId="1330" xr:uid="{00000000-0005-0000-0000-000030050000}"/>
    <cellStyle name="20 % - Accent6 3 2 3 2 2 2" xfId="1331" xr:uid="{00000000-0005-0000-0000-000031050000}"/>
    <cellStyle name="20 % - Accent6 3 2 3 2 3" xfId="1332" xr:uid="{00000000-0005-0000-0000-000032050000}"/>
    <cellStyle name="20 % - Accent6 3 2 3 3" xfId="1333" xr:uid="{00000000-0005-0000-0000-000033050000}"/>
    <cellStyle name="20 % - Accent6 3 2 3 3 2" xfId="1334" xr:uid="{00000000-0005-0000-0000-000034050000}"/>
    <cellStyle name="20 % - Accent6 3 2 3 4" xfId="1335" xr:uid="{00000000-0005-0000-0000-000035050000}"/>
    <cellStyle name="20 % - Accent6 3 2 4" xfId="1336" xr:uid="{00000000-0005-0000-0000-000036050000}"/>
    <cellStyle name="20 % - Accent6 3 2 4 2" xfId="1337" xr:uid="{00000000-0005-0000-0000-000037050000}"/>
    <cellStyle name="20 % - Accent6 3 2 4 2 2" xfId="1338" xr:uid="{00000000-0005-0000-0000-000038050000}"/>
    <cellStyle name="20 % - Accent6 3 2 4 3" xfId="1339" xr:uid="{00000000-0005-0000-0000-000039050000}"/>
    <cellStyle name="20 % - Accent6 3 2 5" xfId="1340" xr:uid="{00000000-0005-0000-0000-00003A050000}"/>
    <cellStyle name="20 % - Accent6 3 2 5 2" xfId="1341" xr:uid="{00000000-0005-0000-0000-00003B050000}"/>
    <cellStyle name="20 % - Accent6 3 2 6" xfId="1342" xr:uid="{00000000-0005-0000-0000-00003C050000}"/>
    <cellStyle name="20 % - Accent6 3 3" xfId="1343" xr:uid="{00000000-0005-0000-0000-00003D050000}"/>
    <cellStyle name="20 % - Accent6 3 3 2" xfId="1344" xr:uid="{00000000-0005-0000-0000-00003E050000}"/>
    <cellStyle name="20 % - Accent6 3 3 2 2" xfId="1345" xr:uid="{00000000-0005-0000-0000-00003F050000}"/>
    <cellStyle name="20 % - Accent6 3 3 2 2 2" xfId="1346" xr:uid="{00000000-0005-0000-0000-000040050000}"/>
    <cellStyle name="20 % - Accent6 3 3 2 2 2 2" xfId="1347" xr:uid="{00000000-0005-0000-0000-000041050000}"/>
    <cellStyle name="20 % - Accent6 3 3 2 2 3" xfId="1348" xr:uid="{00000000-0005-0000-0000-000042050000}"/>
    <cellStyle name="20 % - Accent6 3 3 2 3" xfId="1349" xr:uid="{00000000-0005-0000-0000-000043050000}"/>
    <cellStyle name="20 % - Accent6 3 3 2 3 2" xfId="1350" xr:uid="{00000000-0005-0000-0000-000044050000}"/>
    <cellStyle name="20 % - Accent6 3 3 2 4" xfId="1351" xr:uid="{00000000-0005-0000-0000-000045050000}"/>
    <cellStyle name="20 % - Accent6 3 3 3" xfId="1352" xr:uid="{00000000-0005-0000-0000-000046050000}"/>
    <cellStyle name="20 % - Accent6 3 3 3 2" xfId="1353" xr:uid="{00000000-0005-0000-0000-000047050000}"/>
    <cellStyle name="20 % - Accent6 3 3 3 2 2" xfId="1354" xr:uid="{00000000-0005-0000-0000-000048050000}"/>
    <cellStyle name="20 % - Accent6 3 3 3 3" xfId="1355" xr:uid="{00000000-0005-0000-0000-000049050000}"/>
    <cellStyle name="20 % - Accent6 3 3 4" xfId="1356" xr:uid="{00000000-0005-0000-0000-00004A050000}"/>
    <cellStyle name="20 % - Accent6 3 3 4 2" xfId="1357" xr:uid="{00000000-0005-0000-0000-00004B050000}"/>
    <cellStyle name="20 % - Accent6 3 3 5" xfId="1358" xr:uid="{00000000-0005-0000-0000-00004C050000}"/>
    <cellStyle name="20 % - Accent6 3 4" xfId="1359" xr:uid="{00000000-0005-0000-0000-00004D050000}"/>
    <cellStyle name="20 % - Accent6 3 4 2" xfId="1360" xr:uid="{00000000-0005-0000-0000-00004E050000}"/>
    <cellStyle name="20 % - Accent6 3 4 2 2" xfId="1361" xr:uid="{00000000-0005-0000-0000-00004F050000}"/>
    <cellStyle name="20 % - Accent6 3 4 2 2 2" xfId="1362" xr:uid="{00000000-0005-0000-0000-000050050000}"/>
    <cellStyle name="20 % - Accent6 3 4 2 3" xfId="1363" xr:uid="{00000000-0005-0000-0000-000051050000}"/>
    <cellStyle name="20 % - Accent6 3 4 3" xfId="1364" xr:uid="{00000000-0005-0000-0000-000052050000}"/>
    <cellStyle name="20 % - Accent6 3 4 3 2" xfId="1365" xr:uid="{00000000-0005-0000-0000-000053050000}"/>
    <cellStyle name="20 % - Accent6 3 4 4" xfId="1366" xr:uid="{00000000-0005-0000-0000-000054050000}"/>
    <cellStyle name="20 % - Accent6 3 5" xfId="1367" xr:uid="{00000000-0005-0000-0000-000055050000}"/>
    <cellStyle name="20 % - Accent6 3 5 2" xfId="1368" xr:uid="{00000000-0005-0000-0000-000056050000}"/>
    <cellStyle name="20 % - Accent6 3 5 2 2" xfId="1369" xr:uid="{00000000-0005-0000-0000-000057050000}"/>
    <cellStyle name="20 % - Accent6 3 5 3" xfId="1370" xr:uid="{00000000-0005-0000-0000-000058050000}"/>
    <cellStyle name="20 % - Accent6 3 6" xfId="1371" xr:uid="{00000000-0005-0000-0000-000059050000}"/>
    <cellStyle name="20 % - Accent6 3 6 2" xfId="1372" xr:uid="{00000000-0005-0000-0000-00005A050000}"/>
    <cellStyle name="20 % - Accent6 3 6 2 2" xfId="1373" xr:uid="{00000000-0005-0000-0000-00005B050000}"/>
    <cellStyle name="20 % - Accent6 3 6 3" xfId="1374" xr:uid="{00000000-0005-0000-0000-00005C050000}"/>
    <cellStyle name="20 % - Accent6 3 7" xfId="1375" xr:uid="{00000000-0005-0000-0000-00005D050000}"/>
    <cellStyle name="20 % - Accent6 3 7 2" xfId="1376" xr:uid="{00000000-0005-0000-0000-00005E050000}"/>
    <cellStyle name="20 % - Accent6 3 8" xfId="1377" xr:uid="{00000000-0005-0000-0000-00005F050000}"/>
    <cellStyle name="20 % - Accent6 4" xfId="1378" xr:uid="{00000000-0005-0000-0000-000060050000}"/>
    <cellStyle name="20 % - Accent6 4 2" xfId="1379" xr:uid="{00000000-0005-0000-0000-000061050000}"/>
    <cellStyle name="20 % - Accent6 4 2 2" xfId="1380" xr:uid="{00000000-0005-0000-0000-000062050000}"/>
    <cellStyle name="20 % - Accent6 4 2 2 2" xfId="1381" xr:uid="{00000000-0005-0000-0000-000063050000}"/>
    <cellStyle name="20 % - Accent6 4 2 2 2 2" xfId="1382" xr:uid="{00000000-0005-0000-0000-000064050000}"/>
    <cellStyle name="20 % - Accent6 4 2 2 3" xfId="1383" xr:uid="{00000000-0005-0000-0000-000065050000}"/>
    <cellStyle name="20 % - Accent6 4 2 3" xfId="1384" xr:uid="{00000000-0005-0000-0000-000066050000}"/>
    <cellStyle name="20 % - Accent6 4 2 3 2" xfId="1385" xr:uid="{00000000-0005-0000-0000-000067050000}"/>
    <cellStyle name="20 % - Accent6 4 2 4" xfId="1386" xr:uid="{00000000-0005-0000-0000-000068050000}"/>
    <cellStyle name="20 % - Accent6 4 3" xfId="1387" xr:uid="{00000000-0005-0000-0000-000069050000}"/>
    <cellStyle name="20 % - Accent6 4 3 2" xfId="1388" xr:uid="{00000000-0005-0000-0000-00006A050000}"/>
    <cellStyle name="20 % - Accent6 4 3 2 2" xfId="1389" xr:uid="{00000000-0005-0000-0000-00006B050000}"/>
    <cellStyle name="20 % - Accent6 4 3 2 2 2" xfId="1390" xr:uid="{00000000-0005-0000-0000-00006C050000}"/>
    <cellStyle name="20 % - Accent6 4 3 2 3" xfId="1391" xr:uid="{00000000-0005-0000-0000-00006D050000}"/>
    <cellStyle name="20 % - Accent6 4 3 3" xfId="1392" xr:uid="{00000000-0005-0000-0000-00006E050000}"/>
    <cellStyle name="20 % - Accent6 4 3 3 2" xfId="1393" xr:uid="{00000000-0005-0000-0000-00006F050000}"/>
    <cellStyle name="20 % - Accent6 4 3 4" xfId="1394" xr:uid="{00000000-0005-0000-0000-000070050000}"/>
    <cellStyle name="20 % - Accent6 4 4" xfId="1395" xr:uid="{00000000-0005-0000-0000-000071050000}"/>
    <cellStyle name="20 % - Accent6 4 4 2" xfId="1396" xr:uid="{00000000-0005-0000-0000-000072050000}"/>
    <cellStyle name="20 % - Accent6 4 4 2 2" xfId="1397" xr:uid="{00000000-0005-0000-0000-000073050000}"/>
    <cellStyle name="20 % - Accent6 4 4 3" xfId="1398" xr:uid="{00000000-0005-0000-0000-000074050000}"/>
    <cellStyle name="20 % - Accent6 4 5" xfId="1399" xr:uid="{00000000-0005-0000-0000-000075050000}"/>
    <cellStyle name="20 % - Accent6 4 5 2" xfId="1400" xr:uid="{00000000-0005-0000-0000-000076050000}"/>
    <cellStyle name="20 % - Accent6 4 6" xfId="1401" xr:uid="{00000000-0005-0000-0000-000077050000}"/>
    <cellStyle name="20 % - Accent6 5" xfId="1402" xr:uid="{00000000-0005-0000-0000-000078050000}"/>
    <cellStyle name="20 % - Accent6 5 2" xfId="1403" xr:uid="{00000000-0005-0000-0000-000079050000}"/>
    <cellStyle name="20 % - Accent6 5 2 2" xfId="1404" xr:uid="{00000000-0005-0000-0000-00007A050000}"/>
    <cellStyle name="20 % - Accent6 5 2 2 2" xfId="1405" xr:uid="{00000000-0005-0000-0000-00007B050000}"/>
    <cellStyle name="20 % - Accent6 5 2 2 2 2" xfId="1406" xr:uid="{00000000-0005-0000-0000-00007C050000}"/>
    <cellStyle name="20 % - Accent6 5 2 2 3" xfId="1407" xr:uid="{00000000-0005-0000-0000-00007D050000}"/>
    <cellStyle name="20 % - Accent6 5 2 3" xfId="1408" xr:uid="{00000000-0005-0000-0000-00007E050000}"/>
    <cellStyle name="20 % - Accent6 5 2 3 2" xfId="1409" xr:uid="{00000000-0005-0000-0000-00007F050000}"/>
    <cellStyle name="20 % - Accent6 5 2 4" xfId="1410" xr:uid="{00000000-0005-0000-0000-000080050000}"/>
    <cellStyle name="20 % - Accent6 5 3" xfId="1411" xr:uid="{00000000-0005-0000-0000-000081050000}"/>
    <cellStyle name="20 % - Accent6 5 3 2" xfId="1412" xr:uid="{00000000-0005-0000-0000-000082050000}"/>
    <cellStyle name="20 % - Accent6 5 3 2 2" xfId="1413" xr:uid="{00000000-0005-0000-0000-000083050000}"/>
    <cellStyle name="20 % - Accent6 5 3 3" xfId="1414" xr:uid="{00000000-0005-0000-0000-000084050000}"/>
    <cellStyle name="20 % - Accent6 5 4" xfId="1415" xr:uid="{00000000-0005-0000-0000-000085050000}"/>
    <cellStyle name="20 % - Accent6 5 4 2" xfId="1416" xr:uid="{00000000-0005-0000-0000-000086050000}"/>
    <cellStyle name="20 % - Accent6 5 5" xfId="1417" xr:uid="{00000000-0005-0000-0000-000087050000}"/>
    <cellStyle name="20 % - Accent6 6" xfId="1418" xr:uid="{00000000-0005-0000-0000-000088050000}"/>
    <cellStyle name="20 % - Accent6 6 2" xfId="1419" xr:uid="{00000000-0005-0000-0000-000089050000}"/>
    <cellStyle name="20 % - Accent6 6 2 2" xfId="1420" xr:uid="{00000000-0005-0000-0000-00008A050000}"/>
    <cellStyle name="20 % - Accent6 6 2 2 2" xfId="1421" xr:uid="{00000000-0005-0000-0000-00008B050000}"/>
    <cellStyle name="20 % - Accent6 6 2 3" xfId="1422" xr:uid="{00000000-0005-0000-0000-00008C050000}"/>
    <cellStyle name="20 % - Accent6 6 3" xfId="1423" xr:uid="{00000000-0005-0000-0000-00008D050000}"/>
    <cellStyle name="20 % - Accent6 6 3 2" xfId="1424" xr:uid="{00000000-0005-0000-0000-00008E050000}"/>
    <cellStyle name="20 % - Accent6 6 4" xfId="1425" xr:uid="{00000000-0005-0000-0000-00008F050000}"/>
    <cellStyle name="20 % - Accent6 7" xfId="1426" xr:uid="{00000000-0005-0000-0000-000090050000}"/>
    <cellStyle name="20 % - Accent6 7 2" xfId="1427" xr:uid="{00000000-0005-0000-0000-000091050000}"/>
    <cellStyle name="20 % - Accent6 7 2 2" xfId="1428" xr:uid="{00000000-0005-0000-0000-000092050000}"/>
    <cellStyle name="20 % - Accent6 7 3" xfId="1429" xr:uid="{00000000-0005-0000-0000-000093050000}"/>
    <cellStyle name="20 % - Accent6 8" xfId="1430" xr:uid="{00000000-0005-0000-0000-000094050000}"/>
    <cellStyle name="20 % - Accent6 8 2" xfId="1431" xr:uid="{00000000-0005-0000-0000-000095050000}"/>
    <cellStyle name="20 % - Accent6 8 2 2" xfId="1432" xr:uid="{00000000-0005-0000-0000-000096050000}"/>
    <cellStyle name="20 % - Accent6 8 3" xfId="1433" xr:uid="{00000000-0005-0000-0000-000097050000}"/>
    <cellStyle name="20 % - Accent6 9" xfId="1434" xr:uid="{00000000-0005-0000-0000-000098050000}"/>
    <cellStyle name="20 % - Accent6 9 2" xfId="1435" xr:uid="{00000000-0005-0000-0000-000099050000}"/>
    <cellStyle name="40 % - Accent1 10" xfId="1436" xr:uid="{00000000-0005-0000-0000-00009A050000}"/>
    <cellStyle name="40 % - Accent1 2" xfId="1437" xr:uid="{00000000-0005-0000-0000-00009B050000}"/>
    <cellStyle name="40 % - Accent1 2 2" xfId="1438" xr:uid="{00000000-0005-0000-0000-00009C050000}"/>
    <cellStyle name="40 % - Accent1 2 2 2" xfId="1439" xr:uid="{00000000-0005-0000-0000-00009D050000}"/>
    <cellStyle name="40 % - Accent1 2 2 2 2" xfId="1440" xr:uid="{00000000-0005-0000-0000-00009E050000}"/>
    <cellStyle name="40 % - Accent1 2 2 2 2 2" xfId="1441" xr:uid="{00000000-0005-0000-0000-00009F050000}"/>
    <cellStyle name="40 % - Accent1 2 2 2 2 2 2" xfId="1442" xr:uid="{00000000-0005-0000-0000-0000A0050000}"/>
    <cellStyle name="40 % - Accent1 2 2 2 2 2 2 2" xfId="1443" xr:uid="{00000000-0005-0000-0000-0000A1050000}"/>
    <cellStyle name="40 % - Accent1 2 2 2 2 2 3" xfId="1444" xr:uid="{00000000-0005-0000-0000-0000A2050000}"/>
    <cellStyle name="40 % - Accent1 2 2 2 2 3" xfId="1445" xr:uid="{00000000-0005-0000-0000-0000A3050000}"/>
    <cellStyle name="40 % - Accent1 2 2 2 2 3 2" xfId="1446" xr:uid="{00000000-0005-0000-0000-0000A4050000}"/>
    <cellStyle name="40 % - Accent1 2 2 2 2 4" xfId="1447" xr:uid="{00000000-0005-0000-0000-0000A5050000}"/>
    <cellStyle name="40 % - Accent1 2 2 2 3" xfId="1448" xr:uid="{00000000-0005-0000-0000-0000A6050000}"/>
    <cellStyle name="40 % - Accent1 2 2 2 3 2" xfId="1449" xr:uid="{00000000-0005-0000-0000-0000A7050000}"/>
    <cellStyle name="40 % - Accent1 2 2 2 3 2 2" xfId="1450" xr:uid="{00000000-0005-0000-0000-0000A8050000}"/>
    <cellStyle name="40 % - Accent1 2 2 2 3 2 2 2" xfId="1451" xr:uid="{00000000-0005-0000-0000-0000A9050000}"/>
    <cellStyle name="40 % - Accent1 2 2 2 3 2 3" xfId="1452" xr:uid="{00000000-0005-0000-0000-0000AA050000}"/>
    <cellStyle name="40 % - Accent1 2 2 2 3 3" xfId="1453" xr:uid="{00000000-0005-0000-0000-0000AB050000}"/>
    <cellStyle name="40 % - Accent1 2 2 2 3 3 2" xfId="1454" xr:uid="{00000000-0005-0000-0000-0000AC050000}"/>
    <cellStyle name="40 % - Accent1 2 2 2 3 4" xfId="1455" xr:uid="{00000000-0005-0000-0000-0000AD050000}"/>
    <cellStyle name="40 % - Accent1 2 2 2 4" xfId="1456" xr:uid="{00000000-0005-0000-0000-0000AE050000}"/>
    <cellStyle name="40 % - Accent1 2 2 2 4 2" xfId="1457" xr:uid="{00000000-0005-0000-0000-0000AF050000}"/>
    <cellStyle name="40 % - Accent1 2 2 2 4 2 2" xfId="1458" xr:uid="{00000000-0005-0000-0000-0000B0050000}"/>
    <cellStyle name="40 % - Accent1 2 2 2 4 3" xfId="1459" xr:uid="{00000000-0005-0000-0000-0000B1050000}"/>
    <cellStyle name="40 % - Accent1 2 2 2 5" xfId="1460" xr:uid="{00000000-0005-0000-0000-0000B2050000}"/>
    <cellStyle name="40 % - Accent1 2 2 2 5 2" xfId="1461" xr:uid="{00000000-0005-0000-0000-0000B3050000}"/>
    <cellStyle name="40 % - Accent1 2 2 2 6" xfId="1462" xr:uid="{00000000-0005-0000-0000-0000B4050000}"/>
    <cellStyle name="40 % - Accent1 2 2 3" xfId="1463" xr:uid="{00000000-0005-0000-0000-0000B5050000}"/>
    <cellStyle name="40 % - Accent1 2 2 3 2" xfId="1464" xr:uid="{00000000-0005-0000-0000-0000B6050000}"/>
    <cellStyle name="40 % - Accent1 2 2 3 2 2" xfId="1465" xr:uid="{00000000-0005-0000-0000-0000B7050000}"/>
    <cellStyle name="40 % - Accent1 2 2 3 2 2 2" xfId="1466" xr:uid="{00000000-0005-0000-0000-0000B8050000}"/>
    <cellStyle name="40 % - Accent1 2 2 3 2 2 2 2" xfId="1467" xr:uid="{00000000-0005-0000-0000-0000B9050000}"/>
    <cellStyle name="40 % - Accent1 2 2 3 2 2 3" xfId="1468" xr:uid="{00000000-0005-0000-0000-0000BA050000}"/>
    <cellStyle name="40 % - Accent1 2 2 3 2 3" xfId="1469" xr:uid="{00000000-0005-0000-0000-0000BB050000}"/>
    <cellStyle name="40 % - Accent1 2 2 3 2 3 2" xfId="1470" xr:uid="{00000000-0005-0000-0000-0000BC050000}"/>
    <cellStyle name="40 % - Accent1 2 2 3 2 4" xfId="1471" xr:uid="{00000000-0005-0000-0000-0000BD050000}"/>
    <cellStyle name="40 % - Accent1 2 2 3 3" xfId="1472" xr:uid="{00000000-0005-0000-0000-0000BE050000}"/>
    <cellStyle name="40 % - Accent1 2 2 3 3 2" xfId="1473" xr:uid="{00000000-0005-0000-0000-0000BF050000}"/>
    <cellStyle name="40 % - Accent1 2 2 3 3 2 2" xfId="1474" xr:uid="{00000000-0005-0000-0000-0000C0050000}"/>
    <cellStyle name="40 % - Accent1 2 2 3 3 3" xfId="1475" xr:uid="{00000000-0005-0000-0000-0000C1050000}"/>
    <cellStyle name="40 % - Accent1 2 2 3 4" xfId="1476" xr:uid="{00000000-0005-0000-0000-0000C2050000}"/>
    <cellStyle name="40 % - Accent1 2 2 3 4 2" xfId="1477" xr:uid="{00000000-0005-0000-0000-0000C3050000}"/>
    <cellStyle name="40 % - Accent1 2 2 3 5" xfId="1478" xr:uid="{00000000-0005-0000-0000-0000C4050000}"/>
    <cellStyle name="40 % - Accent1 2 2 4" xfId="1479" xr:uid="{00000000-0005-0000-0000-0000C5050000}"/>
    <cellStyle name="40 % - Accent1 2 2 4 2" xfId="1480" xr:uid="{00000000-0005-0000-0000-0000C6050000}"/>
    <cellStyle name="40 % - Accent1 2 2 4 2 2" xfId="1481" xr:uid="{00000000-0005-0000-0000-0000C7050000}"/>
    <cellStyle name="40 % - Accent1 2 2 4 2 2 2" xfId="1482" xr:uid="{00000000-0005-0000-0000-0000C8050000}"/>
    <cellStyle name="40 % - Accent1 2 2 4 2 3" xfId="1483" xr:uid="{00000000-0005-0000-0000-0000C9050000}"/>
    <cellStyle name="40 % - Accent1 2 2 4 3" xfId="1484" xr:uid="{00000000-0005-0000-0000-0000CA050000}"/>
    <cellStyle name="40 % - Accent1 2 2 4 3 2" xfId="1485" xr:uid="{00000000-0005-0000-0000-0000CB050000}"/>
    <cellStyle name="40 % - Accent1 2 2 4 4" xfId="1486" xr:uid="{00000000-0005-0000-0000-0000CC050000}"/>
    <cellStyle name="40 % - Accent1 2 2 5" xfId="1487" xr:uid="{00000000-0005-0000-0000-0000CD050000}"/>
    <cellStyle name="40 % - Accent1 2 2 5 2" xfId="1488" xr:uid="{00000000-0005-0000-0000-0000CE050000}"/>
    <cellStyle name="40 % - Accent1 2 2 5 2 2" xfId="1489" xr:uid="{00000000-0005-0000-0000-0000CF050000}"/>
    <cellStyle name="40 % - Accent1 2 2 5 3" xfId="1490" xr:uid="{00000000-0005-0000-0000-0000D0050000}"/>
    <cellStyle name="40 % - Accent1 2 2 6" xfId="1491" xr:uid="{00000000-0005-0000-0000-0000D1050000}"/>
    <cellStyle name="40 % - Accent1 2 2 6 2" xfId="1492" xr:uid="{00000000-0005-0000-0000-0000D2050000}"/>
    <cellStyle name="40 % - Accent1 2 2 6 2 2" xfId="1493" xr:uid="{00000000-0005-0000-0000-0000D3050000}"/>
    <cellStyle name="40 % - Accent1 2 2 6 3" xfId="1494" xr:uid="{00000000-0005-0000-0000-0000D4050000}"/>
    <cellStyle name="40 % - Accent1 2 2 7" xfId="1495" xr:uid="{00000000-0005-0000-0000-0000D5050000}"/>
    <cellStyle name="40 % - Accent1 2 2 7 2" xfId="1496" xr:uid="{00000000-0005-0000-0000-0000D6050000}"/>
    <cellStyle name="40 % - Accent1 2 2 8" xfId="1497" xr:uid="{00000000-0005-0000-0000-0000D7050000}"/>
    <cellStyle name="40 % - Accent1 2 3" xfId="1498" xr:uid="{00000000-0005-0000-0000-0000D8050000}"/>
    <cellStyle name="40 % - Accent1 2 3 2" xfId="1499" xr:uid="{00000000-0005-0000-0000-0000D9050000}"/>
    <cellStyle name="40 % - Accent1 2 3 2 2" xfId="1500" xr:uid="{00000000-0005-0000-0000-0000DA050000}"/>
    <cellStyle name="40 % - Accent1 2 3 2 2 2" xfId="1501" xr:uid="{00000000-0005-0000-0000-0000DB050000}"/>
    <cellStyle name="40 % - Accent1 2 3 2 2 2 2" xfId="1502" xr:uid="{00000000-0005-0000-0000-0000DC050000}"/>
    <cellStyle name="40 % - Accent1 2 3 2 2 3" xfId="1503" xr:uid="{00000000-0005-0000-0000-0000DD050000}"/>
    <cellStyle name="40 % - Accent1 2 3 2 3" xfId="1504" xr:uid="{00000000-0005-0000-0000-0000DE050000}"/>
    <cellStyle name="40 % - Accent1 2 3 2 3 2" xfId="1505" xr:uid="{00000000-0005-0000-0000-0000DF050000}"/>
    <cellStyle name="40 % - Accent1 2 3 2 4" xfId="1506" xr:uid="{00000000-0005-0000-0000-0000E0050000}"/>
    <cellStyle name="40 % - Accent1 2 3 3" xfId="1507" xr:uid="{00000000-0005-0000-0000-0000E1050000}"/>
    <cellStyle name="40 % - Accent1 2 3 3 2" xfId="1508" xr:uid="{00000000-0005-0000-0000-0000E2050000}"/>
    <cellStyle name="40 % - Accent1 2 3 3 2 2" xfId="1509" xr:uid="{00000000-0005-0000-0000-0000E3050000}"/>
    <cellStyle name="40 % - Accent1 2 3 3 2 2 2" xfId="1510" xr:uid="{00000000-0005-0000-0000-0000E4050000}"/>
    <cellStyle name="40 % - Accent1 2 3 3 2 3" xfId="1511" xr:uid="{00000000-0005-0000-0000-0000E5050000}"/>
    <cellStyle name="40 % - Accent1 2 3 3 3" xfId="1512" xr:uid="{00000000-0005-0000-0000-0000E6050000}"/>
    <cellStyle name="40 % - Accent1 2 3 3 3 2" xfId="1513" xr:uid="{00000000-0005-0000-0000-0000E7050000}"/>
    <cellStyle name="40 % - Accent1 2 3 3 4" xfId="1514" xr:uid="{00000000-0005-0000-0000-0000E8050000}"/>
    <cellStyle name="40 % - Accent1 2 3 4" xfId="1515" xr:uid="{00000000-0005-0000-0000-0000E9050000}"/>
    <cellStyle name="40 % - Accent1 2 3 4 2" xfId="1516" xr:uid="{00000000-0005-0000-0000-0000EA050000}"/>
    <cellStyle name="40 % - Accent1 2 3 4 2 2" xfId="1517" xr:uid="{00000000-0005-0000-0000-0000EB050000}"/>
    <cellStyle name="40 % - Accent1 2 3 4 3" xfId="1518" xr:uid="{00000000-0005-0000-0000-0000EC050000}"/>
    <cellStyle name="40 % - Accent1 2 3 5" xfId="1519" xr:uid="{00000000-0005-0000-0000-0000ED050000}"/>
    <cellStyle name="40 % - Accent1 2 3 5 2" xfId="1520" xr:uid="{00000000-0005-0000-0000-0000EE050000}"/>
    <cellStyle name="40 % - Accent1 2 3 6" xfId="1521" xr:uid="{00000000-0005-0000-0000-0000EF050000}"/>
    <cellStyle name="40 % - Accent1 2 4" xfId="1522" xr:uid="{00000000-0005-0000-0000-0000F0050000}"/>
    <cellStyle name="40 % - Accent1 2 4 2" xfId="1523" xr:uid="{00000000-0005-0000-0000-0000F1050000}"/>
    <cellStyle name="40 % - Accent1 2 4 2 2" xfId="1524" xr:uid="{00000000-0005-0000-0000-0000F2050000}"/>
    <cellStyle name="40 % - Accent1 2 4 2 2 2" xfId="1525" xr:uid="{00000000-0005-0000-0000-0000F3050000}"/>
    <cellStyle name="40 % - Accent1 2 4 2 2 2 2" xfId="1526" xr:uid="{00000000-0005-0000-0000-0000F4050000}"/>
    <cellStyle name="40 % - Accent1 2 4 2 2 3" xfId="1527" xr:uid="{00000000-0005-0000-0000-0000F5050000}"/>
    <cellStyle name="40 % - Accent1 2 4 2 3" xfId="1528" xr:uid="{00000000-0005-0000-0000-0000F6050000}"/>
    <cellStyle name="40 % - Accent1 2 4 2 3 2" xfId="1529" xr:uid="{00000000-0005-0000-0000-0000F7050000}"/>
    <cellStyle name="40 % - Accent1 2 4 2 4" xfId="1530" xr:uid="{00000000-0005-0000-0000-0000F8050000}"/>
    <cellStyle name="40 % - Accent1 2 4 3" xfId="1531" xr:uid="{00000000-0005-0000-0000-0000F9050000}"/>
    <cellStyle name="40 % - Accent1 2 4 3 2" xfId="1532" xr:uid="{00000000-0005-0000-0000-0000FA050000}"/>
    <cellStyle name="40 % - Accent1 2 4 3 2 2" xfId="1533" xr:uid="{00000000-0005-0000-0000-0000FB050000}"/>
    <cellStyle name="40 % - Accent1 2 4 3 3" xfId="1534" xr:uid="{00000000-0005-0000-0000-0000FC050000}"/>
    <cellStyle name="40 % - Accent1 2 4 4" xfId="1535" xr:uid="{00000000-0005-0000-0000-0000FD050000}"/>
    <cellStyle name="40 % - Accent1 2 4 4 2" xfId="1536" xr:uid="{00000000-0005-0000-0000-0000FE050000}"/>
    <cellStyle name="40 % - Accent1 2 4 5" xfId="1537" xr:uid="{00000000-0005-0000-0000-0000FF050000}"/>
    <cellStyle name="40 % - Accent1 2 5" xfId="1538" xr:uid="{00000000-0005-0000-0000-000000060000}"/>
    <cellStyle name="40 % - Accent1 2 5 2" xfId="1539" xr:uid="{00000000-0005-0000-0000-000001060000}"/>
    <cellStyle name="40 % - Accent1 2 5 2 2" xfId="1540" xr:uid="{00000000-0005-0000-0000-000002060000}"/>
    <cellStyle name="40 % - Accent1 2 5 2 2 2" xfId="1541" xr:uid="{00000000-0005-0000-0000-000003060000}"/>
    <cellStyle name="40 % - Accent1 2 5 2 3" xfId="1542" xr:uid="{00000000-0005-0000-0000-000004060000}"/>
    <cellStyle name="40 % - Accent1 2 5 3" xfId="1543" xr:uid="{00000000-0005-0000-0000-000005060000}"/>
    <cellStyle name="40 % - Accent1 2 5 3 2" xfId="1544" xr:uid="{00000000-0005-0000-0000-000006060000}"/>
    <cellStyle name="40 % - Accent1 2 5 4" xfId="1545" xr:uid="{00000000-0005-0000-0000-000007060000}"/>
    <cellStyle name="40 % - Accent1 2 6" xfId="1546" xr:uid="{00000000-0005-0000-0000-000008060000}"/>
    <cellStyle name="40 % - Accent1 2 6 2" xfId="1547" xr:uid="{00000000-0005-0000-0000-000009060000}"/>
    <cellStyle name="40 % - Accent1 2 6 2 2" xfId="1548" xr:uid="{00000000-0005-0000-0000-00000A060000}"/>
    <cellStyle name="40 % - Accent1 2 6 3" xfId="1549" xr:uid="{00000000-0005-0000-0000-00000B060000}"/>
    <cellStyle name="40 % - Accent1 2 7" xfId="1550" xr:uid="{00000000-0005-0000-0000-00000C060000}"/>
    <cellStyle name="40 % - Accent1 2 7 2" xfId="1551" xr:uid="{00000000-0005-0000-0000-00000D060000}"/>
    <cellStyle name="40 % - Accent1 2 7 2 2" xfId="1552" xr:uid="{00000000-0005-0000-0000-00000E060000}"/>
    <cellStyle name="40 % - Accent1 2 7 3" xfId="1553" xr:uid="{00000000-0005-0000-0000-00000F060000}"/>
    <cellStyle name="40 % - Accent1 2 8" xfId="1554" xr:uid="{00000000-0005-0000-0000-000010060000}"/>
    <cellStyle name="40 % - Accent1 2 8 2" xfId="1555" xr:uid="{00000000-0005-0000-0000-000011060000}"/>
    <cellStyle name="40 % - Accent1 2 9" xfId="1556" xr:uid="{00000000-0005-0000-0000-000012060000}"/>
    <cellStyle name="40 % - Accent1 3" xfId="1557" xr:uid="{00000000-0005-0000-0000-000013060000}"/>
    <cellStyle name="40 % - Accent1 3 2" xfId="1558" xr:uid="{00000000-0005-0000-0000-000014060000}"/>
    <cellStyle name="40 % - Accent1 3 2 2" xfId="1559" xr:uid="{00000000-0005-0000-0000-000015060000}"/>
    <cellStyle name="40 % - Accent1 3 2 2 2" xfId="1560" xr:uid="{00000000-0005-0000-0000-000016060000}"/>
    <cellStyle name="40 % - Accent1 3 2 2 2 2" xfId="1561" xr:uid="{00000000-0005-0000-0000-000017060000}"/>
    <cellStyle name="40 % - Accent1 3 2 2 2 2 2" xfId="1562" xr:uid="{00000000-0005-0000-0000-000018060000}"/>
    <cellStyle name="40 % - Accent1 3 2 2 2 3" xfId="1563" xr:uid="{00000000-0005-0000-0000-000019060000}"/>
    <cellStyle name="40 % - Accent1 3 2 2 3" xfId="1564" xr:uid="{00000000-0005-0000-0000-00001A060000}"/>
    <cellStyle name="40 % - Accent1 3 2 2 3 2" xfId="1565" xr:uid="{00000000-0005-0000-0000-00001B060000}"/>
    <cellStyle name="40 % - Accent1 3 2 2 4" xfId="1566" xr:uid="{00000000-0005-0000-0000-00001C060000}"/>
    <cellStyle name="40 % - Accent1 3 2 3" xfId="1567" xr:uid="{00000000-0005-0000-0000-00001D060000}"/>
    <cellStyle name="40 % - Accent1 3 2 3 2" xfId="1568" xr:uid="{00000000-0005-0000-0000-00001E060000}"/>
    <cellStyle name="40 % - Accent1 3 2 3 2 2" xfId="1569" xr:uid="{00000000-0005-0000-0000-00001F060000}"/>
    <cellStyle name="40 % - Accent1 3 2 3 2 2 2" xfId="1570" xr:uid="{00000000-0005-0000-0000-000020060000}"/>
    <cellStyle name="40 % - Accent1 3 2 3 2 3" xfId="1571" xr:uid="{00000000-0005-0000-0000-000021060000}"/>
    <cellStyle name="40 % - Accent1 3 2 3 3" xfId="1572" xr:uid="{00000000-0005-0000-0000-000022060000}"/>
    <cellStyle name="40 % - Accent1 3 2 3 3 2" xfId="1573" xr:uid="{00000000-0005-0000-0000-000023060000}"/>
    <cellStyle name="40 % - Accent1 3 2 3 4" xfId="1574" xr:uid="{00000000-0005-0000-0000-000024060000}"/>
    <cellStyle name="40 % - Accent1 3 2 4" xfId="1575" xr:uid="{00000000-0005-0000-0000-000025060000}"/>
    <cellStyle name="40 % - Accent1 3 2 4 2" xfId="1576" xr:uid="{00000000-0005-0000-0000-000026060000}"/>
    <cellStyle name="40 % - Accent1 3 2 4 2 2" xfId="1577" xr:uid="{00000000-0005-0000-0000-000027060000}"/>
    <cellStyle name="40 % - Accent1 3 2 4 3" xfId="1578" xr:uid="{00000000-0005-0000-0000-000028060000}"/>
    <cellStyle name="40 % - Accent1 3 2 5" xfId="1579" xr:uid="{00000000-0005-0000-0000-000029060000}"/>
    <cellStyle name="40 % - Accent1 3 2 5 2" xfId="1580" xr:uid="{00000000-0005-0000-0000-00002A060000}"/>
    <cellStyle name="40 % - Accent1 3 2 6" xfId="1581" xr:uid="{00000000-0005-0000-0000-00002B060000}"/>
    <cellStyle name="40 % - Accent1 3 3" xfId="1582" xr:uid="{00000000-0005-0000-0000-00002C060000}"/>
    <cellStyle name="40 % - Accent1 3 3 2" xfId="1583" xr:uid="{00000000-0005-0000-0000-00002D060000}"/>
    <cellStyle name="40 % - Accent1 3 3 2 2" xfId="1584" xr:uid="{00000000-0005-0000-0000-00002E060000}"/>
    <cellStyle name="40 % - Accent1 3 3 2 2 2" xfId="1585" xr:uid="{00000000-0005-0000-0000-00002F060000}"/>
    <cellStyle name="40 % - Accent1 3 3 2 2 2 2" xfId="1586" xr:uid="{00000000-0005-0000-0000-000030060000}"/>
    <cellStyle name="40 % - Accent1 3 3 2 2 3" xfId="1587" xr:uid="{00000000-0005-0000-0000-000031060000}"/>
    <cellStyle name="40 % - Accent1 3 3 2 3" xfId="1588" xr:uid="{00000000-0005-0000-0000-000032060000}"/>
    <cellStyle name="40 % - Accent1 3 3 2 3 2" xfId="1589" xr:uid="{00000000-0005-0000-0000-000033060000}"/>
    <cellStyle name="40 % - Accent1 3 3 2 4" xfId="1590" xr:uid="{00000000-0005-0000-0000-000034060000}"/>
    <cellStyle name="40 % - Accent1 3 3 3" xfId="1591" xr:uid="{00000000-0005-0000-0000-000035060000}"/>
    <cellStyle name="40 % - Accent1 3 3 3 2" xfId="1592" xr:uid="{00000000-0005-0000-0000-000036060000}"/>
    <cellStyle name="40 % - Accent1 3 3 3 2 2" xfId="1593" xr:uid="{00000000-0005-0000-0000-000037060000}"/>
    <cellStyle name="40 % - Accent1 3 3 3 3" xfId="1594" xr:uid="{00000000-0005-0000-0000-000038060000}"/>
    <cellStyle name="40 % - Accent1 3 3 4" xfId="1595" xr:uid="{00000000-0005-0000-0000-000039060000}"/>
    <cellStyle name="40 % - Accent1 3 3 4 2" xfId="1596" xr:uid="{00000000-0005-0000-0000-00003A060000}"/>
    <cellStyle name="40 % - Accent1 3 3 5" xfId="1597" xr:uid="{00000000-0005-0000-0000-00003B060000}"/>
    <cellStyle name="40 % - Accent1 3 4" xfId="1598" xr:uid="{00000000-0005-0000-0000-00003C060000}"/>
    <cellStyle name="40 % - Accent1 3 4 2" xfId="1599" xr:uid="{00000000-0005-0000-0000-00003D060000}"/>
    <cellStyle name="40 % - Accent1 3 4 2 2" xfId="1600" xr:uid="{00000000-0005-0000-0000-00003E060000}"/>
    <cellStyle name="40 % - Accent1 3 4 2 2 2" xfId="1601" xr:uid="{00000000-0005-0000-0000-00003F060000}"/>
    <cellStyle name="40 % - Accent1 3 4 2 3" xfId="1602" xr:uid="{00000000-0005-0000-0000-000040060000}"/>
    <cellStyle name="40 % - Accent1 3 4 3" xfId="1603" xr:uid="{00000000-0005-0000-0000-000041060000}"/>
    <cellStyle name="40 % - Accent1 3 4 3 2" xfId="1604" xr:uid="{00000000-0005-0000-0000-000042060000}"/>
    <cellStyle name="40 % - Accent1 3 4 4" xfId="1605" xr:uid="{00000000-0005-0000-0000-000043060000}"/>
    <cellStyle name="40 % - Accent1 3 5" xfId="1606" xr:uid="{00000000-0005-0000-0000-000044060000}"/>
    <cellStyle name="40 % - Accent1 3 5 2" xfId="1607" xr:uid="{00000000-0005-0000-0000-000045060000}"/>
    <cellStyle name="40 % - Accent1 3 5 2 2" xfId="1608" xr:uid="{00000000-0005-0000-0000-000046060000}"/>
    <cellStyle name="40 % - Accent1 3 5 3" xfId="1609" xr:uid="{00000000-0005-0000-0000-000047060000}"/>
    <cellStyle name="40 % - Accent1 3 6" xfId="1610" xr:uid="{00000000-0005-0000-0000-000048060000}"/>
    <cellStyle name="40 % - Accent1 3 6 2" xfId="1611" xr:uid="{00000000-0005-0000-0000-000049060000}"/>
    <cellStyle name="40 % - Accent1 3 6 2 2" xfId="1612" xr:uid="{00000000-0005-0000-0000-00004A060000}"/>
    <cellStyle name="40 % - Accent1 3 6 3" xfId="1613" xr:uid="{00000000-0005-0000-0000-00004B060000}"/>
    <cellStyle name="40 % - Accent1 3 7" xfId="1614" xr:uid="{00000000-0005-0000-0000-00004C060000}"/>
    <cellStyle name="40 % - Accent1 3 7 2" xfId="1615" xr:uid="{00000000-0005-0000-0000-00004D060000}"/>
    <cellStyle name="40 % - Accent1 3 8" xfId="1616" xr:uid="{00000000-0005-0000-0000-00004E060000}"/>
    <cellStyle name="40 % - Accent1 4" xfId="1617" xr:uid="{00000000-0005-0000-0000-00004F060000}"/>
    <cellStyle name="40 % - Accent1 4 2" xfId="1618" xr:uid="{00000000-0005-0000-0000-000050060000}"/>
    <cellStyle name="40 % - Accent1 4 2 2" xfId="1619" xr:uid="{00000000-0005-0000-0000-000051060000}"/>
    <cellStyle name="40 % - Accent1 4 2 2 2" xfId="1620" xr:uid="{00000000-0005-0000-0000-000052060000}"/>
    <cellStyle name="40 % - Accent1 4 2 2 2 2" xfId="1621" xr:uid="{00000000-0005-0000-0000-000053060000}"/>
    <cellStyle name="40 % - Accent1 4 2 2 3" xfId="1622" xr:uid="{00000000-0005-0000-0000-000054060000}"/>
    <cellStyle name="40 % - Accent1 4 2 3" xfId="1623" xr:uid="{00000000-0005-0000-0000-000055060000}"/>
    <cellStyle name="40 % - Accent1 4 2 3 2" xfId="1624" xr:uid="{00000000-0005-0000-0000-000056060000}"/>
    <cellStyle name="40 % - Accent1 4 2 4" xfId="1625" xr:uid="{00000000-0005-0000-0000-000057060000}"/>
    <cellStyle name="40 % - Accent1 4 3" xfId="1626" xr:uid="{00000000-0005-0000-0000-000058060000}"/>
    <cellStyle name="40 % - Accent1 4 3 2" xfId="1627" xr:uid="{00000000-0005-0000-0000-000059060000}"/>
    <cellStyle name="40 % - Accent1 4 3 2 2" xfId="1628" xr:uid="{00000000-0005-0000-0000-00005A060000}"/>
    <cellStyle name="40 % - Accent1 4 3 2 2 2" xfId="1629" xr:uid="{00000000-0005-0000-0000-00005B060000}"/>
    <cellStyle name="40 % - Accent1 4 3 2 3" xfId="1630" xr:uid="{00000000-0005-0000-0000-00005C060000}"/>
    <cellStyle name="40 % - Accent1 4 3 3" xfId="1631" xr:uid="{00000000-0005-0000-0000-00005D060000}"/>
    <cellStyle name="40 % - Accent1 4 3 3 2" xfId="1632" xr:uid="{00000000-0005-0000-0000-00005E060000}"/>
    <cellStyle name="40 % - Accent1 4 3 4" xfId="1633" xr:uid="{00000000-0005-0000-0000-00005F060000}"/>
    <cellStyle name="40 % - Accent1 4 4" xfId="1634" xr:uid="{00000000-0005-0000-0000-000060060000}"/>
    <cellStyle name="40 % - Accent1 4 4 2" xfId="1635" xr:uid="{00000000-0005-0000-0000-000061060000}"/>
    <cellStyle name="40 % - Accent1 4 4 2 2" xfId="1636" xr:uid="{00000000-0005-0000-0000-000062060000}"/>
    <cellStyle name="40 % - Accent1 4 4 3" xfId="1637" xr:uid="{00000000-0005-0000-0000-000063060000}"/>
    <cellStyle name="40 % - Accent1 4 5" xfId="1638" xr:uid="{00000000-0005-0000-0000-000064060000}"/>
    <cellStyle name="40 % - Accent1 4 5 2" xfId="1639" xr:uid="{00000000-0005-0000-0000-000065060000}"/>
    <cellStyle name="40 % - Accent1 4 6" xfId="1640" xr:uid="{00000000-0005-0000-0000-000066060000}"/>
    <cellStyle name="40 % - Accent1 5" xfId="1641" xr:uid="{00000000-0005-0000-0000-000067060000}"/>
    <cellStyle name="40 % - Accent1 5 2" xfId="1642" xr:uid="{00000000-0005-0000-0000-000068060000}"/>
    <cellStyle name="40 % - Accent1 5 2 2" xfId="1643" xr:uid="{00000000-0005-0000-0000-000069060000}"/>
    <cellStyle name="40 % - Accent1 5 2 2 2" xfId="1644" xr:uid="{00000000-0005-0000-0000-00006A060000}"/>
    <cellStyle name="40 % - Accent1 5 2 2 2 2" xfId="1645" xr:uid="{00000000-0005-0000-0000-00006B060000}"/>
    <cellStyle name="40 % - Accent1 5 2 2 3" xfId="1646" xr:uid="{00000000-0005-0000-0000-00006C060000}"/>
    <cellStyle name="40 % - Accent1 5 2 3" xfId="1647" xr:uid="{00000000-0005-0000-0000-00006D060000}"/>
    <cellStyle name="40 % - Accent1 5 2 3 2" xfId="1648" xr:uid="{00000000-0005-0000-0000-00006E060000}"/>
    <cellStyle name="40 % - Accent1 5 2 4" xfId="1649" xr:uid="{00000000-0005-0000-0000-00006F060000}"/>
    <cellStyle name="40 % - Accent1 5 3" xfId="1650" xr:uid="{00000000-0005-0000-0000-000070060000}"/>
    <cellStyle name="40 % - Accent1 5 3 2" xfId="1651" xr:uid="{00000000-0005-0000-0000-000071060000}"/>
    <cellStyle name="40 % - Accent1 5 3 2 2" xfId="1652" xr:uid="{00000000-0005-0000-0000-000072060000}"/>
    <cellStyle name="40 % - Accent1 5 3 3" xfId="1653" xr:uid="{00000000-0005-0000-0000-000073060000}"/>
    <cellStyle name="40 % - Accent1 5 4" xfId="1654" xr:uid="{00000000-0005-0000-0000-000074060000}"/>
    <cellStyle name="40 % - Accent1 5 4 2" xfId="1655" xr:uid="{00000000-0005-0000-0000-000075060000}"/>
    <cellStyle name="40 % - Accent1 5 5" xfId="1656" xr:uid="{00000000-0005-0000-0000-000076060000}"/>
    <cellStyle name="40 % - Accent1 6" xfId="1657" xr:uid="{00000000-0005-0000-0000-000077060000}"/>
    <cellStyle name="40 % - Accent1 6 2" xfId="1658" xr:uid="{00000000-0005-0000-0000-000078060000}"/>
    <cellStyle name="40 % - Accent1 6 2 2" xfId="1659" xr:uid="{00000000-0005-0000-0000-000079060000}"/>
    <cellStyle name="40 % - Accent1 6 2 2 2" xfId="1660" xr:uid="{00000000-0005-0000-0000-00007A060000}"/>
    <cellStyle name="40 % - Accent1 6 2 3" xfId="1661" xr:uid="{00000000-0005-0000-0000-00007B060000}"/>
    <cellStyle name="40 % - Accent1 6 3" xfId="1662" xr:uid="{00000000-0005-0000-0000-00007C060000}"/>
    <cellStyle name="40 % - Accent1 6 3 2" xfId="1663" xr:uid="{00000000-0005-0000-0000-00007D060000}"/>
    <cellStyle name="40 % - Accent1 6 4" xfId="1664" xr:uid="{00000000-0005-0000-0000-00007E060000}"/>
    <cellStyle name="40 % - Accent1 7" xfId="1665" xr:uid="{00000000-0005-0000-0000-00007F060000}"/>
    <cellStyle name="40 % - Accent1 7 2" xfId="1666" xr:uid="{00000000-0005-0000-0000-000080060000}"/>
    <cellStyle name="40 % - Accent1 7 2 2" xfId="1667" xr:uid="{00000000-0005-0000-0000-000081060000}"/>
    <cellStyle name="40 % - Accent1 7 3" xfId="1668" xr:uid="{00000000-0005-0000-0000-000082060000}"/>
    <cellStyle name="40 % - Accent1 8" xfId="1669" xr:uid="{00000000-0005-0000-0000-000083060000}"/>
    <cellStyle name="40 % - Accent1 8 2" xfId="1670" xr:uid="{00000000-0005-0000-0000-000084060000}"/>
    <cellStyle name="40 % - Accent1 8 2 2" xfId="1671" xr:uid="{00000000-0005-0000-0000-000085060000}"/>
    <cellStyle name="40 % - Accent1 8 3" xfId="1672" xr:uid="{00000000-0005-0000-0000-000086060000}"/>
    <cellStyle name="40 % - Accent1 9" xfId="1673" xr:uid="{00000000-0005-0000-0000-000087060000}"/>
    <cellStyle name="40 % - Accent1 9 2" xfId="1674" xr:uid="{00000000-0005-0000-0000-000088060000}"/>
    <cellStyle name="40 % - Accent2 10" xfId="1675" xr:uid="{00000000-0005-0000-0000-000089060000}"/>
    <cellStyle name="40 % - Accent2 2" xfId="1676" xr:uid="{00000000-0005-0000-0000-00008A060000}"/>
    <cellStyle name="40 % - Accent2 2 2" xfId="1677" xr:uid="{00000000-0005-0000-0000-00008B060000}"/>
    <cellStyle name="40 % - Accent2 2 2 2" xfId="1678" xr:uid="{00000000-0005-0000-0000-00008C060000}"/>
    <cellStyle name="40 % - Accent2 2 2 2 2" xfId="1679" xr:uid="{00000000-0005-0000-0000-00008D060000}"/>
    <cellStyle name="40 % - Accent2 2 2 2 2 2" xfId="1680" xr:uid="{00000000-0005-0000-0000-00008E060000}"/>
    <cellStyle name="40 % - Accent2 2 2 2 2 2 2" xfId="1681" xr:uid="{00000000-0005-0000-0000-00008F060000}"/>
    <cellStyle name="40 % - Accent2 2 2 2 2 2 2 2" xfId="1682" xr:uid="{00000000-0005-0000-0000-000090060000}"/>
    <cellStyle name="40 % - Accent2 2 2 2 2 2 3" xfId="1683" xr:uid="{00000000-0005-0000-0000-000091060000}"/>
    <cellStyle name="40 % - Accent2 2 2 2 2 3" xfId="1684" xr:uid="{00000000-0005-0000-0000-000092060000}"/>
    <cellStyle name="40 % - Accent2 2 2 2 2 3 2" xfId="1685" xr:uid="{00000000-0005-0000-0000-000093060000}"/>
    <cellStyle name="40 % - Accent2 2 2 2 2 4" xfId="1686" xr:uid="{00000000-0005-0000-0000-000094060000}"/>
    <cellStyle name="40 % - Accent2 2 2 2 3" xfId="1687" xr:uid="{00000000-0005-0000-0000-000095060000}"/>
    <cellStyle name="40 % - Accent2 2 2 2 3 2" xfId="1688" xr:uid="{00000000-0005-0000-0000-000096060000}"/>
    <cellStyle name="40 % - Accent2 2 2 2 3 2 2" xfId="1689" xr:uid="{00000000-0005-0000-0000-000097060000}"/>
    <cellStyle name="40 % - Accent2 2 2 2 3 2 2 2" xfId="1690" xr:uid="{00000000-0005-0000-0000-000098060000}"/>
    <cellStyle name="40 % - Accent2 2 2 2 3 2 3" xfId="1691" xr:uid="{00000000-0005-0000-0000-000099060000}"/>
    <cellStyle name="40 % - Accent2 2 2 2 3 3" xfId="1692" xr:uid="{00000000-0005-0000-0000-00009A060000}"/>
    <cellStyle name="40 % - Accent2 2 2 2 3 3 2" xfId="1693" xr:uid="{00000000-0005-0000-0000-00009B060000}"/>
    <cellStyle name="40 % - Accent2 2 2 2 3 4" xfId="1694" xr:uid="{00000000-0005-0000-0000-00009C060000}"/>
    <cellStyle name="40 % - Accent2 2 2 2 4" xfId="1695" xr:uid="{00000000-0005-0000-0000-00009D060000}"/>
    <cellStyle name="40 % - Accent2 2 2 2 4 2" xfId="1696" xr:uid="{00000000-0005-0000-0000-00009E060000}"/>
    <cellStyle name="40 % - Accent2 2 2 2 4 2 2" xfId="1697" xr:uid="{00000000-0005-0000-0000-00009F060000}"/>
    <cellStyle name="40 % - Accent2 2 2 2 4 3" xfId="1698" xr:uid="{00000000-0005-0000-0000-0000A0060000}"/>
    <cellStyle name="40 % - Accent2 2 2 2 5" xfId="1699" xr:uid="{00000000-0005-0000-0000-0000A1060000}"/>
    <cellStyle name="40 % - Accent2 2 2 2 5 2" xfId="1700" xr:uid="{00000000-0005-0000-0000-0000A2060000}"/>
    <cellStyle name="40 % - Accent2 2 2 2 6" xfId="1701" xr:uid="{00000000-0005-0000-0000-0000A3060000}"/>
    <cellStyle name="40 % - Accent2 2 2 3" xfId="1702" xr:uid="{00000000-0005-0000-0000-0000A4060000}"/>
    <cellStyle name="40 % - Accent2 2 2 3 2" xfId="1703" xr:uid="{00000000-0005-0000-0000-0000A5060000}"/>
    <cellStyle name="40 % - Accent2 2 2 3 2 2" xfId="1704" xr:uid="{00000000-0005-0000-0000-0000A6060000}"/>
    <cellStyle name="40 % - Accent2 2 2 3 2 2 2" xfId="1705" xr:uid="{00000000-0005-0000-0000-0000A7060000}"/>
    <cellStyle name="40 % - Accent2 2 2 3 2 2 2 2" xfId="1706" xr:uid="{00000000-0005-0000-0000-0000A8060000}"/>
    <cellStyle name="40 % - Accent2 2 2 3 2 2 3" xfId="1707" xr:uid="{00000000-0005-0000-0000-0000A9060000}"/>
    <cellStyle name="40 % - Accent2 2 2 3 2 3" xfId="1708" xr:uid="{00000000-0005-0000-0000-0000AA060000}"/>
    <cellStyle name="40 % - Accent2 2 2 3 2 3 2" xfId="1709" xr:uid="{00000000-0005-0000-0000-0000AB060000}"/>
    <cellStyle name="40 % - Accent2 2 2 3 2 4" xfId="1710" xr:uid="{00000000-0005-0000-0000-0000AC060000}"/>
    <cellStyle name="40 % - Accent2 2 2 3 3" xfId="1711" xr:uid="{00000000-0005-0000-0000-0000AD060000}"/>
    <cellStyle name="40 % - Accent2 2 2 3 3 2" xfId="1712" xr:uid="{00000000-0005-0000-0000-0000AE060000}"/>
    <cellStyle name="40 % - Accent2 2 2 3 3 2 2" xfId="1713" xr:uid="{00000000-0005-0000-0000-0000AF060000}"/>
    <cellStyle name="40 % - Accent2 2 2 3 3 3" xfId="1714" xr:uid="{00000000-0005-0000-0000-0000B0060000}"/>
    <cellStyle name="40 % - Accent2 2 2 3 4" xfId="1715" xr:uid="{00000000-0005-0000-0000-0000B1060000}"/>
    <cellStyle name="40 % - Accent2 2 2 3 4 2" xfId="1716" xr:uid="{00000000-0005-0000-0000-0000B2060000}"/>
    <cellStyle name="40 % - Accent2 2 2 3 5" xfId="1717" xr:uid="{00000000-0005-0000-0000-0000B3060000}"/>
    <cellStyle name="40 % - Accent2 2 2 4" xfId="1718" xr:uid="{00000000-0005-0000-0000-0000B4060000}"/>
    <cellStyle name="40 % - Accent2 2 2 4 2" xfId="1719" xr:uid="{00000000-0005-0000-0000-0000B5060000}"/>
    <cellStyle name="40 % - Accent2 2 2 4 2 2" xfId="1720" xr:uid="{00000000-0005-0000-0000-0000B6060000}"/>
    <cellStyle name="40 % - Accent2 2 2 4 2 2 2" xfId="1721" xr:uid="{00000000-0005-0000-0000-0000B7060000}"/>
    <cellStyle name="40 % - Accent2 2 2 4 2 3" xfId="1722" xr:uid="{00000000-0005-0000-0000-0000B8060000}"/>
    <cellStyle name="40 % - Accent2 2 2 4 3" xfId="1723" xr:uid="{00000000-0005-0000-0000-0000B9060000}"/>
    <cellStyle name="40 % - Accent2 2 2 4 3 2" xfId="1724" xr:uid="{00000000-0005-0000-0000-0000BA060000}"/>
    <cellStyle name="40 % - Accent2 2 2 4 4" xfId="1725" xr:uid="{00000000-0005-0000-0000-0000BB060000}"/>
    <cellStyle name="40 % - Accent2 2 2 5" xfId="1726" xr:uid="{00000000-0005-0000-0000-0000BC060000}"/>
    <cellStyle name="40 % - Accent2 2 2 5 2" xfId="1727" xr:uid="{00000000-0005-0000-0000-0000BD060000}"/>
    <cellStyle name="40 % - Accent2 2 2 5 2 2" xfId="1728" xr:uid="{00000000-0005-0000-0000-0000BE060000}"/>
    <cellStyle name="40 % - Accent2 2 2 5 3" xfId="1729" xr:uid="{00000000-0005-0000-0000-0000BF060000}"/>
    <cellStyle name="40 % - Accent2 2 2 6" xfId="1730" xr:uid="{00000000-0005-0000-0000-0000C0060000}"/>
    <cellStyle name="40 % - Accent2 2 2 6 2" xfId="1731" xr:uid="{00000000-0005-0000-0000-0000C1060000}"/>
    <cellStyle name="40 % - Accent2 2 2 6 2 2" xfId="1732" xr:uid="{00000000-0005-0000-0000-0000C2060000}"/>
    <cellStyle name="40 % - Accent2 2 2 6 3" xfId="1733" xr:uid="{00000000-0005-0000-0000-0000C3060000}"/>
    <cellStyle name="40 % - Accent2 2 2 7" xfId="1734" xr:uid="{00000000-0005-0000-0000-0000C4060000}"/>
    <cellStyle name="40 % - Accent2 2 2 7 2" xfId="1735" xr:uid="{00000000-0005-0000-0000-0000C5060000}"/>
    <cellStyle name="40 % - Accent2 2 2 8" xfId="1736" xr:uid="{00000000-0005-0000-0000-0000C6060000}"/>
    <cellStyle name="40 % - Accent2 2 3" xfId="1737" xr:uid="{00000000-0005-0000-0000-0000C7060000}"/>
    <cellStyle name="40 % - Accent2 2 3 2" xfId="1738" xr:uid="{00000000-0005-0000-0000-0000C8060000}"/>
    <cellStyle name="40 % - Accent2 2 3 2 2" xfId="1739" xr:uid="{00000000-0005-0000-0000-0000C9060000}"/>
    <cellStyle name="40 % - Accent2 2 3 2 2 2" xfId="1740" xr:uid="{00000000-0005-0000-0000-0000CA060000}"/>
    <cellStyle name="40 % - Accent2 2 3 2 2 2 2" xfId="1741" xr:uid="{00000000-0005-0000-0000-0000CB060000}"/>
    <cellStyle name="40 % - Accent2 2 3 2 2 3" xfId="1742" xr:uid="{00000000-0005-0000-0000-0000CC060000}"/>
    <cellStyle name="40 % - Accent2 2 3 2 3" xfId="1743" xr:uid="{00000000-0005-0000-0000-0000CD060000}"/>
    <cellStyle name="40 % - Accent2 2 3 2 3 2" xfId="1744" xr:uid="{00000000-0005-0000-0000-0000CE060000}"/>
    <cellStyle name="40 % - Accent2 2 3 2 4" xfId="1745" xr:uid="{00000000-0005-0000-0000-0000CF060000}"/>
    <cellStyle name="40 % - Accent2 2 3 3" xfId="1746" xr:uid="{00000000-0005-0000-0000-0000D0060000}"/>
    <cellStyle name="40 % - Accent2 2 3 3 2" xfId="1747" xr:uid="{00000000-0005-0000-0000-0000D1060000}"/>
    <cellStyle name="40 % - Accent2 2 3 3 2 2" xfId="1748" xr:uid="{00000000-0005-0000-0000-0000D2060000}"/>
    <cellStyle name="40 % - Accent2 2 3 3 2 2 2" xfId="1749" xr:uid="{00000000-0005-0000-0000-0000D3060000}"/>
    <cellStyle name="40 % - Accent2 2 3 3 2 3" xfId="1750" xr:uid="{00000000-0005-0000-0000-0000D4060000}"/>
    <cellStyle name="40 % - Accent2 2 3 3 3" xfId="1751" xr:uid="{00000000-0005-0000-0000-0000D5060000}"/>
    <cellStyle name="40 % - Accent2 2 3 3 3 2" xfId="1752" xr:uid="{00000000-0005-0000-0000-0000D6060000}"/>
    <cellStyle name="40 % - Accent2 2 3 3 4" xfId="1753" xr:uid="{00000000-0005-0000-0000-0000D7060000}"/>
    <cellStyle name="40 % - Accent2 2 3 4" xfId="1754" xr:uid="{00000000-0005-0000-0000-0000D8060000}"/>
    <cellStyle name="40 % - Accent2 2 3 4 2" xfId="1755" xr:uid="{00000000-0005-0000-0000-0000D9060000}"/>
    <cellStyle name="40 % - Accent2 2 3 4 2 2" xfId="1756" xr:uid="{00000000-0005-0000-0000-0000DA060000}"/>
    <cellStyle name="40 % - Accent2 2 3 4 3" xfId="1757" xr:uid="{00000000-0005-0000-0000-0000DB060000}"/>
    <cellStyle name="40 % - Accent2 2 3 5" xfId="1758" xr:uid="{00000000-0005-0000-0000-0000DC060000}"/>
    <cellStyle name="40 % - Accent2 2 3 5 2" xfId="1759" xr:uid="{00000000-0005-0000-0000-0000DD060000}"/>
    <cellStyle name="40 % - Accent2 2 3 6" xfId="1760" xr:uid="{00000000-0005-0000-0000-0000DE060000}"/>
    <cellStyle name="40 % - Accent2 2 4" xfId="1761" xr:uid="{00000000-0005-0000-0000-0000DF060000}"/>
    <cellStyle name="40 % - Accent2 2 4 2" xfId="1762" xr:uid="{00000000-0005-0000-0000-0000E0060000}"/>
    <cellStyle name="40 % - Accent2 2 4 2 2" xfId="1763" xr:uid="{00000000-0005-0000-0000-0000E1060000}"/>
    <cellStyle name="40 % - Accent2 2 4 2 2 2" xfId="1764" xr:uid="{00000000-0005-0000-0000-0000E2060000}"/>
    <cellStyle name="40 % - Accent2 2 4 2 2 2 2" xfId="1765" xr:uid="{00000000-0005-0000-0000-0000E3060000}"/>
    <cellStyle name="40 % - Accent2 2 4 2 2 3" xfId="1766" xr:uid="{00000000-0005-0000-0000-0000E4060000}"/>
    <cellStyle name="40 % - Accent2 2 4 2 3" xfId="1767" xr:uid="{00000000-0005-0000-0000-0000E5060000}"/>
    <cellStyle name="40 % - Accent2 2 4 2 3 2" xfId="1768" xr:uid="{00000000-0005-0000-0000-0000E6060000}"/>
    <cellStyle name="40 % - Accent2 2 4 2 4" xfId="1769" xr:uid="{00000000-0005-0000-0000-0000E7060000}"/>
    <cellStyle name="40 % - Accent2 2 4 3" xfId="1770" xr:uid="{00000000-0005-0000-0000-0000E8060000}"/>
    <cellStyle name="40 % - Accent2 2 4 3 2" xfId="1771" xr:uid="{00000000-0005-0000-0000-0000E9060000}"/>
    <cellStyle name="40 % - Accent2 2 4 3 2 2" xfId="1772" xr:uid="{00000000-0005-0000-0000-0000EA060000}"/>
    <cellStyle name="40 % - Accent2 2 4 3 3" xfId="1773" xr:uid="{00000000-0005-0000-0000-0000EB060000}"/>
    <cellStyle name="40 % - Accent2 2 4 4" xfId="1774" xr:uid="{00000000-0005-0000-0000-0000EC060000}"/>
    <cellStyle name="40 % - Accent2 2 4 4 2" xfId="1775" xr:uid="{00000000-0005-0000-0000-0000ED060000}"/>
    <cellStyle name="40 % - Accent2 2 4 5" xfId="1776" xr:uid="{00000000-0005-0000-0000-0000EE060000}"/>
    <cellStyle name="40 % - Accent2 2 5" xfId="1777" xr:uid="{00000000-0005-0000-0000-0000EF060000}"/>
    <cellStyle name="40 % - Accent2 2 5 2" xfId="1778" xr:uid="{00000000-0005-0000-0000-0000F0060000}"/>
    <cellStyle name="40 % - Accent2 2 5 2 2" xfId="1779" xr:uid="{00000000-0005-0000-0000-0000F1060000}"/>
    <cellStyle name="40 % - Accent2 2 5 2 2 2" xfId="1780" xr:uid="{00000000-0005-0000-0000-0000F2060000}"/>
    <cellStyle name="40 % - Accent2 2 5 2 3" xfId="1781" xr:uid="{00000000-0005-0000-0000-0000F3060000}"/>
    <cellStyle name="40 % - Accent2 2 5 3" xfId="1782" xr:uid="{00000000-0005-0000-0000-0000F4060000}"/>
    <cellStyle name="40 % - Accent2 2 5 3 2" xfId="1783" xr:uid="{00000000-0005-0000-0000-0000F5060000}"/>
    <cellStyle name="40 % - Accent2 2 5 4" xfId="1784" xr:uid="{00000000-0005-0000-0000-0000F6060000}"/>
    <cellStyle name="40 % - Accent2 2 6" xfId="1785" xr:uid="{00000000-0005-0000-0000-0000F7060000}"/>
    <cellStyle name="40 % - Accent2 2 6 2" xfId="1786" xr:uid="{00000000-0005-0000-0000-0000F8060000}"/>
    <cellStyle name="40 % - Accent2 2 6 2 2" xfId="1787" xr:uid="{00000000-0005-0000-0000-0000F9060000}"/>
    <cellStyle name="40 % - Accent2 2 6 3" xfId="1788" xr:uid="{00000000-0005-0000-0000-0000FA060000}"/>
    <cellStyle name="40 % - Accent2 2 7" xfId="1789" xr:uid="{00000000-0005-0000-0000-0000FB060000}"/>
    <cellStyle name="40 % - Accent2 2 7 2" xfId="1790" xr:uid="{00000000-0005-0000-0000-0000FC060000}"/>
    <cellStyle name="40 % - Accent2 2 7 2 2" xfId="1791" xr:uid="{00000000-0005-0000-0000-0000FD060000}"/>
    <cellStyle name="40 % - Accent2 2 7 3" xfId="1792" xr:uid="{00000000-0005-0000-0000-0000FE060000}"/>
    <cellStyle name="40 % - Accent2 2 8" xfId="1793" xr:uid="{00000000-0005-0000-0000-0000FF060000}"/>
    <cellStyle name="40 % - Accent2 2 8 2" xfId="1794" xr:uid="{00000000-0005-0000-0000-000000070000}"/>
    <cellStyle name="40 % - Accent2 2 9" xfId="1795" xr:uid="{00000000-0005-0000-0000-000001070000}"/>
    <cellStyle name="40 % - Accent2 3" xfId="1796" xr:uid="{00000000-0005-0000-0000-000002070000}"/>
    <cellStyle name="40 % - Accent2 3 2" xfId="1797" xr:uid="{00000000-0005-0000-0000-000003070000}"/>
    <cellStyle name="40 % - Accent2 3 2 2" xfId="1798" xr:uid="{00000000-0005-0000-0000-000004070000}"/>
    <cellStyle name="40 % - Accent2 3 2 2 2" xfId="1799" xr:uid="{00000000-0005-0000-0000-000005070000}"/>
    <cellStyle name="40 % - Accent2 3 2 2 2 2" xfId="1800" xr:uid="{00000000-0005-0000-0000-000006070000}"/>
    <cellStyle name="40 % - Accent2 3 2 2 2 2 2" xfId="1801" xr:uid="{00000000-0005-0000-0000-000007070000}"/>
    <cellStyle name="40 % - Accent2 3 2 2 2 3" xfId="1802" xr:uid="{00000000-0005-0000-0000-000008070000}"/>
    <cellStyle name="40 % - Accent2 3 2 2 3" xfId="1803" xr:uid="{00000000-0005-0000-0000-000009070000}"/>
    <cellStyle name="40 % - Accent2 3 2 2 3 2" xfId="1804" xr:uid="{00000000-0005-0000-0000-00000A070000}"/>
    <cellStyle name="40 % - Accent2 3 2 2 4" xfId="1805" xr:uid="{00000000-0005-0000-0000-00000B070000}"/>
    <cellStyle name="40 % - Accent2 3 2 3" xfId="1806" xr:uid="{00000000-0005-0000-0000-00000C070000}"/>
    <cellStyle name="40 % - Accent2 3 2 3 2" xfId="1807" xr:uid="{00000000-0005-0000-0000-00000D070000}"/>
    <cellStyle name="40 % - Accent2 3 2 3 2 2" xfId="1808" xr:uid="{00000000-0005-0000-0000-00000E070000}"/>
    <cellStyle name="40 % - Accent2 3 2 3 2 2 2" xfId="1809" xr:uid="{00000000-0005-0000-0000-00000F070000}"/>
    <cellStyle name="40 % - Accent2 3 2 3 2 3" xfId="1810" xr:uid="{00000000-0005-0000-0000-000010070000}"/>
    <cellStyle name="40 % - Accent2 3 2 3 3" xfId="1811" xr:uid="{00000000-0005-0000-0000-000011070000}"/>
    <cellStyle name="40 % - Accent2 3 2 3 3 2" xfId="1812" xr:uid="{00000000-0005-0000-0000-000012070000}"/>
    <cellStyle name="40 % - Accent2 3 2 3 4" xfId="1813" xr:uid="{00000000-0005-0000-0000-000013070000}"/>
    <cellStyle name="40 % - Accent2 3 2 4" xfId="1814" xr:uid="{00000000-0005-0000-0000-000014070000}"/>
    <cellStyle name="40 % - Accent2 3 2 4 2" xfId="1815" xr:uid="{00000000-0005-0000-0000-000015070000}"/>
    <cellStyle name="40 % - Accent2 3 2 4 2 2" xfId="1816" xr:uid="{00000000-0005-0000-0000-000016070000}"/>
    <cellStyle name="40 % - Accent2 3 2 4 3" xfId="1817" xr:uid="{00000000-0005-0000-0000-000017070000}"/>
    <cellStyle name="40 % - Accent2 3 2 5" xfId="1818" xr:uid="{00000000-0005-0000-0000-000018070000}"/>
    <cellStyle name="40 % - Accent2 3 2 5 2" xfId="1819" xr:uid="{00000000-0005-0000-0000-000019070000}"/>
    <cellStyle name="40 % - Accent2 3 2 6" xfId="1820" xr:uid="{00000000-0005-0000-0000-00001A070000}"/>
    <cellStyle name="40 % - Accent2 3 3" xfId="1821" xr:uid="{00000000-0005-0000-0000-00001B070000}"/>
    <cellStyle name="40 % - Accent2 3 3 2" xfId="1822" xr:uid="{00000000-0005-0000-0000-00001C070000}"/>
    <cellStyle name="40 % - Accent2 3 3 2 2" xfId="1823" xr:uid="{00000000-0005-0000-0000-00001D070000}"/>
    <cellStyle name="40 % - Accent2 3 3 2 2 2" xfId="1824" xr:uid="{00000000-0005-0000-0000-00001E070000}"/>
    <cellStyle name="40 % - Accent2 3 3 2 2 2 2" xfId="1825" xr:uid="{00000000-0005-0000-0000-00001F070000}"/>
    <cellStyle name="40 % - Accent2 3 3 2 2 3" xfId="1826" xr:uid="{00000000-0005-0000-0000-000020070000}"/>
    <cellStyle name="40 % - Accent2 3 3 2 3" xfId="1827" xr:uid="{00000000-0005-0000-0000-000021070000}"/>
    <cellStyle name="40 % - Accent2 3 3 2 3 2" xfId="1828" xr:uid="{00000000-0005-0000-0000-000022070000}"/>
    <cellStyle name="40 % - Accent2 3 3 2 4" xfId="1829" xr:uid="{00000000-0005-0000-0000-000023070000}"/>
    <cellStyle name="40 % - Accent2 3 3 3" xfId="1830" xr:uid="{00000000-0005-0000-0000-000024070000}"/>
    <cellStyle name="40 % - Accent2 3 3 3 2" xfId="1831" xr:uid="{00000000-0005-0000-0000-000025070000}"/>
    <cellStyle name="40 % - Accent2 3 3 3 2 2" xfId="1832" xr:uid="{00000000-0005-0000-0000-000026070000}"/>
    <cellStyle name="40 % - Accent2 3 3 3 3" xfId="1833" xr:uid="{00000000-0005-0000-0000-000027070000}"/>
    <cellStyle name="40 % - Accent2 3 3 4" xfId="1834" xr:uid="{00000000-0005-0000-0000-000028070000}"/>
    <cellStyle name="40 % - Accent2 3 3 4 2" xfId="1835" xr:uid="{00000000-0005-0000-0000-000029070000}"/>
    <cellStyle name="40 % - Accent2 3 3 5" xfId="1836" xr:uid="{00000000-0005-0000-0000-00002A070000}"/>
    <cellStyle name="40 % - Accent2 3 4" xfId="1837" xr:uid="{00000000-0005-0000-0000-00002B070000}"/>
    <cellStyle name="40 % - Accent2 3 4 2" xfId="1838" xr:uid="{00000000-0005-0000-0000-00002C070000}"/>
    <cellStyle name="40 % - Accent2 3 4 2 2" xfId="1839" xr:uid="{00000000-0005-0000-0000-00002D070000}"/>
    <cellStyle name="40 % - Accent2 3 4 2 2 2" xfId="1840" xr:uid="{00000000-0005-0000-0000-00002E070000}"/>
    <cellStyle name="40 % - Accent2 3 4 2 3" xfId="1841" xr:uid="{00000000-0005-0000-0000-00002F070000}"/>
    <cellStyle name="40 % - Accent2 3 4 3" xfId="1842" xr:uid="{00000000-0005-0000-0000-000030070000}"/>
    <cellStyle name="40 % - Accent2 3 4 3 2" xfId="1843" xr:uid="{00000000-0005-0000-0000-000031070000}"/>
    <cellStyle name="40 % - Accent2 3 4 4" xfId="1844" xr:uid="{00000000-0005-0000-0000-000032070000}"/>
    <cellStyle name="40 % - Accent2 3 5" xfId="1845" xr:uid="{00000000-0005-0000-0000-000033070000}"/>
    <cellStyle name="40 % - Accent2 3 5 2" xfId="1846" xr:uid="{00000000-0005-0000-0000-000034070000}"/>
    <cellStyle name="40 % - Accent2 3 5 2 2" xfId="1847" xr:uid="{00000000-0005-0000-0000-000035070000}"/>
    <cellStyle name="40 % - Accent2 3 5 3" xfId="1848" xr:uid="{00000000-0005-0000-0000-000036070000}"/>
    <cellStyle name="40 % - Accent2 3 6" xfId="1849" xr:uid="{00000000-0005-0000-0000-000037070000}"/>
    <cellStyle name="40 % - Accent2 3 6 2" xfId="1850" xr:uid="{00000000-0005-0000-0000-000038070000}"/>
    <cellStyle name="40 % - Accent2 3 6 2 2" xfId="1851" xr:uid="{00000000-0005-0000-0000-000039070000}"/>
    <cellStyle name="40 % - Accent2 3 6 3" xfId="1852" xr:uid="{00000000-0005-0000-0000-00003A070000}"/>
    <cellStyle name="40 % - Accent2 3 7" xfId="1853" xr:uid="{00000000-0005-0000-0000-00003B070000}"/>
    <cellStyle name="40 % - Accent2 3 7 2" xfId="1854" xr:uid="{00000000-0005-0000-0000-00003C070000}"/>
    <cellStyle name="40 % - Accent2 3 8" xfId="1855" xr:uid="{00000000-0005-0000-0000-00003D070000}"/>
    <cellStyle name="40 % - Accent2 4" xfId="1856" xr:uid="{00000000-0005-0000-0000-00003E070000}"/>
    <cellStyle name="40 % - Accent2 4 2" xfId="1857" xr:uid="{00000000-0005-0000-0000-00003F070000}"/>
    <cellStyle name="40 % - Accent2 4 2 2" xfId="1858" xr:uid="{00000000-0005-0000-0000-000040070000}"/>
    <cellStyle name="40 % - Accent2 4 2 2 2" xfId="1859" xr:uid="{00000000-0005-0000-0000-000041070000}"/>
    <cellStyle name="40 % - Accent2 4 2 2 2 2" xfId="1860" xr:uid="{00000000-0005-0000-0000-000042070000}"/>
    <cellStyle name="40 % - Accent2 4 2 2 3" xfId="1861" xr:uid="{00000000-0005-0000-0000-000043070000}"/>
    <cellStyle name="40 % - Accent2 4 2 3" xfId="1862" xr:uid="{00000000-0005-0000-0000-000044070000}"/>
    <cellStyle name="40 % - Accent2 4 2 3 2" xfId="1863" xr:uid="{00000000-0005-0000-0000-000045070000}"/>
    <cellStyle name="40 % - Accent2 4 2 4" xfId="1864" xr:uid="{00000000-0005-0000-0000-000046070000}"/>
    <cellStyle name="40 % - Accent2 4 3" xfId="1865" xr:uid="{00000000-0005-0000-0000-000047070000}"/>
    <cellStyle name="40 % - Accent2 4 3 2" xfId="1866" xr:uid="{00000000-0005-0000-0000-000048070000}"/>
    <cellStyle name="40 % - Accent2 4 3 2 2" xfId="1867" xr:uid="{00000000-0005-0000-0000-000049070000}"/>
    <cellStyle name="40 % - Accent2 4 3 2 2 2" xfId="1868" xr:uid="{00000000-0005-0000-0000-00004A070000}"/>
    <cellStyle name="40 % - Accent2 4 3 2 3" xfId="1869" xr:uid="{00000000-0005-0000-0000-00004B070000}"/>
    <cellStyle name="40 % - Accent2 4 3 3" xfId="1870" xr:uid="{00000000-0005-0000-0000-00004C070000}"/>
    <cellStyle name="40 % - Accent2 4 3 3 2" xfId="1871" xr:uid="{00000000-0005-0000-0000-00004D070000}"/>
    <cellStyle name="40 % - Accent2 4 3 4" xfId="1872" xr:uid="{00000000-0005-0000-0000-00004E070000}"/>
    <cellStyle name="40 % - Accent2 4 4" xfId="1873" xr:uid="{00000000-0005-0000-0000-00004F070000}"/>
    <cellStyle name="40 % - Accent2 4 4 2" xfId="1874" xr:uid="{00000000-0005-0000-0000-000050070000}"/>
    <cellStyle name="40 % - Accent2 4 4 2 2" xfId="1875" xr:uid="{00000000-0005-0000-0000-000051070000}"/>
    <cellStyle name="40 % - Accent2 4 4 3" xfId="1876" xr:uid="{00000000-0005-0000-0000-000052070000}"/>
    <cellStyle name="40 % - Accent2 4 5" xfId="1877" xr:uid="{00000000-0005-0000-0000-000053070000}"/>
    <cellStyle name="40 % - Accent2 4 5 2" xfId="1878" xr:uid="{00000000-0005-0000-0000-000054070000}"/>
    <cellStyle name="40 % - Accent2 4 6" xfId="1879" xr:uid="{00000000-0005-0000-0000-000055070000}"/>
    <cellStyle name="40 % - Accent2 5" xfId="1880" xr:uid="{00000000-0005-0000-0000-000056070000}"/>
    <cellStyle name="40 % - Accent2 5 2" xfId="1881" xr:uid="{00000000-0005-0000-0000-000057070000}"/>
    <cellStyle name="40 % - Accent2 5 2 2" xfId="1882" xr:uid="{00000000-0005-0000-0000-000058070000}"/>
    <cellStyle name="40 % - Accent2 5 2 2 2" xfId="1883" xr:uid="{00000000-0005-0000-0000-000059070000}"/>
    <cellStyle name="40 % - Accent2 5 2 2 2 2" xfId="1884" xr:uid="{00000000-0005-0000-0000-00005A070000}"/>
    <cellStyle name="40 % - Accent2 5 2 2 3" xfId="1885" xr:uid="{00000000-0005-0000-0000-00005B070000}"/>
    <cellStyle name="40 % - Accent2 5 2 3" xfId="1886" xr:uid="{00000000-0005-0000-0000-00005C070000}"/>
    <cellStyle name="40 % - Accent2 5 2 3 2" xfId="1887" xr:uid="{00000000-0005-0000-0000-00005D070000}"/>
    <cellStyle name="40 % - Accent2 5 2 4" xfId="1888" xr:uid="{00000000-0005-0000-0000-00005E070000}"/>
    <cellStyle name="40 % - Accent2 5 3" xfId="1889" xr:uid="{00000000-0005-0000-0000-00005F070000}"/>
    <cellStyle name="40 % - Accent2 5 3 2" xfId="1890" xr:uid="{00000000-0005-0000-0000-000060070000}"/>
    <cellStyle name="40 % - Accent2 5 3 2 2" xfId="1891" xr:uid="{00000000-0005-0000-0000-000061070000}"/>
    <cellStyle name="40 % - Accent2 5 3 3" xfId="1892" xr:uid="{00000000-0005-0000-0000-000062070000}"/>
    <cellStyle name="40 % - Accent2 5 4" xfId="1893" xr:uid="{00000000-0005-0000-0000-000063070000}"/>
    <cellStyle name="40 % - Accent2 5 4 2" xfId="1894" xr:uid="{00000000-0005-0000-0000-000064070000}"/>
    <cellStyle name="40 % - Accent2 5 5" xfId="1895" xr:uid="{00000000-0005-0000-0000-000065070000}"/>
    <cellStyle name="40 % - Accent2 6" xfId="1896" xr:uid="{00000000-0005-0000-0000-000066070000}"/>
    <cellStyle name="40 % - Accent2 6 2" xfId="1897" xr:uid="{00000000-0005-0000-0000-000067070000}"/>
    <cellStyle name="40 % - Accent2 6 2 2" xfId="1898" xr:uid="{00000000-0005-0000-0000-000068070000}"/>
    <cellStyle name="40 % - Accent2 6 2 2 2" xfId="1899" xr:uid="{00000000-0005-0000-0000-000069070000}"/>
    <cellStyle name="40 % - Accent2 6 2 3" xfId="1900" xr:uid="{00000000-0005-0000-0000-00006A070000}"/>
    <cellStyle name="40 % - Accent2 6 3" xfId="1901" xr:uid="{00000000-0005-0000-0000-00006B070000}"/>
    <cellStyle name="40 % - Accent2 6 3 2" xfId="1902" xr:uid="{00000000-0005-0000-0000-00006C070000}"/>
    <cellStyle name="40 % - Accent2 6 4" xfId="1903" xr:uid="{00000000-0005-0000-0000-00006D070000}"/>
    <cellStyle name="40 % - Accent2 7" xfId="1904" xr:uid="{00000000-0005-0000-0000-00006E070000}"/>
    <cellStyle name="40 % - Accent2 7 2" xfId="1905" xr:uid="{00000000-0005-0000-0000-00006F070000}"/>
    <cellStyle name="40 % - Accent2 7 2 2" xfId="1906" xr:uid="{00000000-0005-0000-0000-000070070000}"/>
    <cellStyle name="40 % - Accent2 7 3" xfId="1907" xr:uid="{00000000-0005-0000-0000-000071070000}"/>
    <cellStyle name="40 % - Accent2 8" xfId="1908" xr:uid="{00000000-0005-0000-0000-000072070000}"/>
    <cellStyle name="40 % - Accent2 8 2" xfId="1909" xr:uid="{00000000-0005-0000-0000-000073070000}"/>
    <cellStyle name="40 % - Accent2 8 2 2" xfId="1910" xr:uid="{00000000-0005-0000-0000-000074070000}"/>
    <cellStyle name="40 % - Accent2 8 3" xfId="1911" xr:uid="{00000000-0005-0000-0000-000075070000}"/>
    <cellStyle name="40 % - Accent2 9" xfId="1912" xr:uid="{00000000-0005-0000-0000-000076070000}"/>
    <cellStyle name="40 % - Accent2 9 2" xfId="1913" xr:uid="{00000000-0005-0000-0000-000077070000}"/>
    <cellStyle name="40 % - Accent3 10" xfId="1914" xr:uid="{00000000-0005-0000-0000-000078070000}"/>
    <cellStyle name="40 % - Accent3 2" xfId="1915" xr:uid="{00000000-0005-0000-0000-000079070000}"/>
    <cellStyle name="40 % - Accent3 2 2" xfId="1916" xr:uid="{00000000-0005-0000-0000-00007A070000}"/>
    <cellStyle name="40 % - Accent3 2 2 2" xfId="1917" xr:uid="{00000000-0005-0000-0000-00007B070000}"/>
    <cellStyle name="40 % - Accent3 2 2 2 2" xfId="1918" xr:uid="{00000000-0005-0000-0000-00007C070000}"/>
    <cellStyle name="40 % - Accent3 2 2 2 2 2" xfId="1919" xr:uid="{00000000-0005-0000-0000-00007D070000}"/>
    <cellStyle name="40 % - Accent3 2 2 2 2 2 2" xfId="1920" xr:uid="{00000000-0005-0000-0000-00007E070000}"/>
    <cellStyle name="40 % - Accent3 2 2 2 2 2 2 2" xfId="1921" xr:uid="{00000000-0005-0000-0000-00007F070000}"/>
    <cellStyle name="40 % - Accent3 2 2 2 2 2 3" xfId="1922" xr:uid="{00000000-0005-0000-0000-000080070000}"/>
    <cellStyle name="40 % - Accent3 2 2 2 2 3" xfId="1923" xr:uid="{00000000-0005-0000-0000-000081070000}"/>
    <cellStyle name="40 % - Accent3 2 2 2 2 3 2" xfId="1924" xr:uid="{00000000-0005-0000-0000-000082070000}"/>
    <cellStyle name="40 % - Accent3 2 2 2 2 4" xfId="1925" xr:uid="{00000000-0005-0000-0000-000083070000}"/>
    <cellStyle name="40 % - Accent3 2 2 2 3" xfId="1926" xr:uid="{00000000-0005-0000-0000-000084070000}"/>
    <cellStyle name="40 % - Accent3 2 2 2 3 2" xfId="1927" xr:uid="{00000000-0005-0000-0000-000085070000}"/>
    <cellStyle name="40 % - Accent3 2 2 2 3 2 2" xfId="1928" xr:uid="{00000000-0005-0000-0000-000086070000}"/>
    <cellStyle name="40 % - Accent3 2 2 2 3 2 2 2" xfId="1929" xr:uid="{00000000-0005-0000-0000-000087070000}"/>
    <cellStyle name="40 % - Accent3 2 2 2 3 2 3" xfId="1930" xr:uid="{00000000-0005-0000-0000-000088070000}"/>
    <cellStyle name="40 % - Accent3 2 2 2 3 3" xfId="1931" xr:uid="{00000000-0005-0000-0000-000089070000}"/>
    <cellStyle name="40 % - Accent3 2 2 2 3 3 2" xfId="1932" xr:uid="{00000000-0005-0000-0000-00008A070000}"/>
    <cellStyle name="40 % - Accent3 2 2 2 3 4" xfId="1933" xr:uid="{00000000-0005-0000-0000-00008B070000}"/>
    <cellStyle name="40 % - Accent3 2 2 2 4" xfId="1934" xr:uid="{00000000-0005-0000-0000-00008C070000}"/>
    <cellStyle name="40 % - Accent3 2 2 2 4 2" xfId="1935" xr:uid="{00000000-0005-0000-0000-00008D070000}"/>
    <cellStyle name="40 % - Accent3 2 2 2 4 2 2" xfId="1936" xr:uid="{00000000-0005-0000-0000-00008E070000}"/>
    <cellStyle name="40 % - Accent3 2 2 2 4 3" xfId="1937" xr:uid="{00000000-0005-0000-0000-00008F070000}"/>
    <cellStyle name="40 % - Accent3 2 2 2 5" xfId="1938" xr:uid="{00000000-0005-0000-0000-000090070000}"/>
    <cellStyle name="40 % - Accent3 2 2 2 5 2" xfId="1939" xr:uid="{00000000-0005-0000-0000-000091070000}"/>
    <cellStyle name="40 % - Accent3 2 2 2 6" xfId="1940" xr:uid="{00000000-0005-0000-0000-000092070000}"/>
    <cellStyle name="40 % - Accent3 2 2 3" xfId="1941" xr:uid="{00000000-0005-0000-0000-000093070000}"/>
    <cellStyle name="40 % - Accent3 2 2 3 2" xfId="1942" xr:uid="{00000000-0005-0000-0000-000094070000}"/>
    <cellStyle name="40 % - Accent3 2 2 3 2 2" xfId="1943" xr:uid="{00000000-0005-0000-0000-000095070000}"/>
    <cellStyle name="40 % - Accent3 2 2 3 2 2 2" xfId="1944" xr:uid="{00000000-0005-0000-0000-000096070000}"/>
    <cellStyle name="40 % - Accent3 2 2 3 2 2 2 2" xfId="1945" xr:uid="{00000000-0005-0000-0000-000097070000}"/>
    <cellStyle name="40 % - Accent3 2 2 3 2 2 3" xfId="1946" xr:uid="{00000000-0005-0000-0000-000098070000}"/>
    <cellStyle name="40 % - Accent3 2 2 3 2 3" xfId="1947" xr:uid="{00000000-0005-0000-0000-000099070000}"/>
    <cellStyle name="40 % - Accent3 2 2 3 2 3 2" xfId="1948" xr:uid="{00000000-0005-0000-0000-00009A070000}"/>
    <cellStyle name="40 % - Accent3 2 2 3 2 4" xfId="1949" xr:uid="{00000000-0005-0000-0000-00009B070000}"/>
    <cellStyle name="40 % - Accent3 2 2 3 3" xfId="1950" xr:uid="{00000000-0005-0000-0000-00009C070000}"/>
    <cellStyle name="40 % - Accent3 2 2 3 3 2" xfId="1951" xr:uid="{00000000-0005-0000-0000-00009D070000}"/>
    <cellStyle name="40 % - Accent3 2 2 3 3 2 2" xfId="1952" xr:uid="{00000000-0005-0000-0000-00009E070000}"/>
    <cellStyle name="40 % - Accent3 2 2 3 3 3" xfId="1953" xr:uid="{00000000-0005-0000-0000-00009F070000}"/>
    <cellStyle name="40 % - Accent3 2 2 3 4" xfId="1954" xr:uid="{00000000-0005-0000-0000-0000A0070000}"/>
    <cellStyle name="40 % - Accent3 2 2 3 4 2" xfId="1955" xr:uid="{00000000-0005-0000-0000-0000A1070000}"/>
    <cellStyle name="40 % - Accent3 2 2 3 5" xfId="1956" xr:uid="{00000000-0005-0000-0000-0000A2070000}"/>
    <cellStyle name="40 % - Accent3 2 2 4" xfId="1957" xr:uid="{00000000-0005-0000-0000-0000A3070000}"/>
    <cellStyle name="40 % - Accent3 2 2 4 2" xfId="1958" xr:uid="{00000000-0005-0000-0000-0000A4070000}"/>
    <cellStyle name="40 % - Accent3 2 2 4 2 2" xfId="1959" xr:uid="{00000000-0005-0000-0000-0000A5070000}"/>
    <cellStyle name="40 % - Accent3 2 2 4 2 2 2" xfId="1960" xr:uid="{00000000-0005-0000-0000-0000A6070000}"/>
    <cellStyle name="40 % - Accent3 2 2 4 2 3" xfId="1961" xr:uid="{00000000-0005-0000-0000-0000A7070000}"/>
    <cellStyle name="40 % - Accent3 2 2 4 3" xfId="1962" xr:uid="{00000000-0005-0000-0000-0000A8070000}"/>
    <cellStyle name="40 % - Accent3 2 2 4 3 2" xfId="1963" xr:uid="{00000000-0005-0000-0000-0000A9070000}"/>
    <cellStyle name="40 % - Accent3 2 2 4 4" xfId="1964" xr:uid="{00000000-0005-0000-0000-0000AA070000}"/>
    <cellStyle name="40 % - Accent3 2 2 5" xfId="1965" xr:uid="{00000000-0005-0000-0000-0000AB070000}"/>
    <cellStyle name="40 % - Accent3 2 2 5 2" xfId="1966" xr:uid="{00000000-0005-0000-0000-0000AC070000}"/>
    <cellStyle name="40 % - Accent3 2 2 5 2 2" xfId="1967" xr:uid="{00000000-0005-0000-0000-0000AD070000}"/>
    <cellStyle name="40 % - Accent3 2 2 5 3" xfId="1968" xr:uid="{00000000-0005-0000-0000-0000AE070000}"/>
    <cellStyle name="40 % - Accent3 2 2 6" xfId="1969" xr:uid="{00000000-0005-0000-0000-0000AF070000}"/>
    <cellStyle name="40 % - Accent3 2 2 6 2" xfId="1970" xr:uid="{00000000-0005-0000-0000-0000B0070000}"/>
    <cellStyle name="40 % - Accent3 2 2 6 2 2" xfId="1971" xr:uid="{00000000-0005-0000-0000-0000B1070000}"/>
    <cellStyle name="40 % - Accent3 2 2 6 3" xfId="1972" xr:uid="{00000000-0005-0000-0000-0000B2070000}"/>
    <cellStyle name="40 % - Accent3 2 2 7" xfId="1973" xr:uid="{00000000-0005-0000-0000-0000B3070000}"/>
    <cellStyle name="40 % - Accent3 2 2 7 2" xfId="1974" xr:uid="{00000000-0005-0000-0000-0000B4070000}"/>
    <cellStyle name="40 % - Accent3 2 2 8" xfId="1975" xr:uid="{00000000-0005-0000-0000-0000B5070000}"/>
    <cellStyle name="40 % - Accent3 2 3" xfId="1976" xr:uid="{00000000-0005-0000-0000-0000B6070000}"/>
    <cellStyle name="40 % - Accent3 2 3 2" xfId="1977" xr:uid="{00000000-0005-0000-0000-0000B7070000}"/>
    <cellStyle name="40 % - Accent3 2 3 2 2" xfId="1978" xr:uid="{00000000-0005-0000-0000-0000B8070000}"/>
    <cellStyle name="40 % - Accent3 2 3 2 2 2" xfId="1979" xr:uid="{00000000-0005-0000-0000-0000B9070000}"/>
    <cellStyle name="40 % - Accent3 2 3 2 2 2 2" xfId="1980" xr:uid="{00000000-0005-0000-0000-0000BA070000}"/>
    <cellStyle name="40 % - Accent3 2 3 2 2 3" xfId="1981" xr:uid="{00000000-0005-0000-0000-0000BB070000}"/>
    <cellStyle name="40 % - Accent3 2 3 2 3" xfId="1982" xr:uid="{00000000-0005-0000-0000-0000BC070000}"/>
    <cellStyle name="40 % - Accent3 2 3 2 3 2" xfId="1983" xr:uid="{00000000-0005-0000-0000-0000BD070000}"/>
    <cellStyle name="40 % - Accent3 2 3 2 4" xfId="1984" xr:uid="{00000000-0005-0000-0000-0000BE070000}"/>
    <cellStyle name="40 % - Accent3 2 3 3" xfId="1985" xr:uid="{00000000-0005-0000-0000-0000BF070000}"/>
    <cellStyle name="40 % - Accent3 2 3 3 2" xfId="1986" xr:uid="{00000000-0005-0000-0000-0000C0070000}"/>
    <cellStyle name="40 % - Accent3 2 3 3 2 2" xfId="1987" xr:uid="{00000000-0005-0000-0000-0000C1070000}"/>
    <cellStyle name="40 % - Accent3 2 3 3 2 2 2" xfId="1988" xr:uid="{00000000-0005-0000-0000-0000C2070000}"/>
    <cellStyle name="40 % - Accent3 2 3 3 2 3" xfId="1989" xr:uid="{00000000-0005-0000-0000-0000C3070000}"/>
    <cellStyle name="40 % - Accent3 2 3 3 3" xfId="1990" xr:uid="{00000000-0005-0000-0000-0000C4070000}"/>
    <cellStyle name="40 % - Accent3 2 3 3 3 2" xfId="1991" xr:uid="{00000000-0005-0000-0000-0000C5070000}"/>
    <cellStyle name="40 % - Accent3 2 3 3 4" xfId="1992" xr:uid="{00000000-0005-0000-0000-0000C6070000}"/>
    <cellStyle name="40 % - Accent3 2 3 4" xfId="1993" xr:uid="{00000000-0005-0000-0000-0000C7070000}"/>
    <cellStyle name="40 % - Accent3 2 3 4 2" xfId="1994" xr:uid="{00000000-0005-0000-0000-0000C8070000}"/>
    <cellStyle name="40 % - Accent3 2 3 4 2 2" xfId="1995" xr:uid="{00000000-0005-0000-0000-0000C9070000}"/>
    <cellStyle name="40 % - Accent3 2 3 4 3" xfId="1996" xr:uid="{00000000-0005-0000-0000-0000CA070000}"/>
    <cellStyle name="40 % - Accent3 2 3 5" xfId="1997" xr:uid="{00000000-0005-0000-0000-0000CB070000}"/>
    <cellStyle name="40 % - Accent3 2 3 5 2" xfId="1998" xr:uid="{00000000-0005-0000-0000-0000CC070000}"/>
    <cellStyle name="40 % - Accent3 2 3 6" xfId="1999" xr:uid="{00000000-0005-0000-0000-0000CD070000}"/>
    <cellStyle name="40 % - Accent3 2 4" xfId="2000" xr:uid="{00000000-0005-0000-0000-0000CE070000}"/>
    <cellStyle name="40 % - Accent3 2 4 2" xfId="2001" xr:uid="{00000000-0005-0000-0000-0000CF070000}"/>
    <cellStyle name="40 % - Accent3 2 4 2 2" xfId="2002" xr:uid="{00000000-0005-0000-0000-0000D0070000}"/>
    <cellStyle name="40 % - Accent3 2 4 2 2 2" xfId="2003" xr:uid="{00000000-0005-0000-0000-0000D1070000}"/>
    <cellStyle name="40 % - Accent3 2 4 2 2 2 2" xfId="2004" xr:uid="{00000000-0005-0000-0000-0000D2070000}"/>
    <cellStyle name="40 % - Accent3 2 4 2 2 3" xfId="2005" xr:uid="{00000000-0005-0000-0000-0000D3070000}"/>
    <cellStyle name="40 % - Accent3 2 4 2 3" xfId="2006" xr:uid="{00000000-0005-0000-0000-0000D4070000}"/>
    <cellStyle name="40 % - Accent3 2 4 2 3 2" xfId="2007" xr:uid="{00000000-0005-0000-0000-0000D5070000}"/>
    <cellStyle name="40 % - Accent3 2 4 2 4" xfId="2008" xr:uid="{00000000-0005-0000-0000-0000D6070000}"/>
    <cellStyle name="40 % - Accent3 2 4 3" xfId="2009" xr:uid="{00000000-0005-0000-0000-0000D7070000}"/>
    <cellStyle name="40 % - Accent3 2 4 3 2" xfId="2010" xr:uid="{00000000-0005-0000-0000-0000D8070000}"/>
    <cellStyle name="40 % - Accent3 2 4 3 2 2" xfId="2011" xr:uid="{00000000-0005-0000-0000-0000D9070000}"/>
    <cellStyle name="40 % - Accent3 2 4 3 3" xfId="2012" xr:uid="{00000000-0005-0000-0000-0000DA070000}"/>
    <cellStyle name="40 % - Accent3 2 4 4" xfId="2013" xr:uid="{00000000-0005-0000-0000-0000DB070000}"/>
    <cellStyle name="40 % - Accent3 2 4 4 2" xfId="2014" xr:uid="{00000000-0005-0000-0000-0000DC070000}"/>
    <cellStyle name="40 % - Accent3 2 4 5" xfId="2015" xr:uid="{00000000-0005-0000-0000-0000DD070000}"/>
    <cellStyle name="40 % - Accent3 2 5" xfId="2016" xr:uid="{00000000-0005-0000-0000-0000DE070000}"/>
    <cellStyle name="40 % - Accent3 2 5 2" xfId="2017" xr:uid="{00000000-0005-0000-0000-0000DF070000}"/>
    <cellStyle name="40 % - Accent3 2 5 2 2" xfId="2018" xr:uid="{00000000-0005-0000-0000-0000E0070000}"/>
    <cellStyle name="40 % - Accent3 2 5 2 2 2" xfId="2019" xr:uid="{00000000-0005-0000-0000-0000E1070000}"/>
    <cellStyle name="40 % - Accent3 2 5 2 3" xfId="2020" xr:uid="{00000000-0005-0000-0000-0000E2070000}"/>
    <cellStyle name="40 % - Accent3 2 5 3" xfId="2021" xr:uid="{00000000-0005-0000-0000-0000E3070000}"/>
    <cellStyle name="40 % - Accent3 2 5 3 2" xfId="2022" xr:uid="{00000000-0005-0000-0000-0000E4070000}"/>
    <cellStyle name="40 % - Accent3 2 5 4" xfId="2023" xr:uid="{00000000-0005-0000-0000-0000E5070000}"/>
    <cellStyle name="40 % - Accent3 2 6" xfId="2024" xr:uid="{00000000-0005-0000-0000-0000E6070000}"/>
    <cellStyle name="40 % - Accent3 2 6 2" xfId="2025" xr:uid="{00000000-0005-0000-0000-0000E7070000}"/>
    <cellStyle name="40 % - Accent3 2 6 2 2" xfId="2026" xr:uid="{00000000-0005-0000-0000-0000E8070000}"/>
    <cellStyle name="40 % - Accent3 2 6 3" xfId="2027" xr:uid="{00000000-0005-0000-0000-0000E9070000}"/>
    <cellStyle name="40 % - Accent3 2 7" xfId="2028" xr:uid="{00000000-0005-0000-0000-0000EA070000}"/>
    <cellStyle name="40 % - Accent3 2 7 2" xfId="2029" xr:uid="{00000000-0005-0000-0000-0000EB070000}"/>
    <cellStyle name="40 % - Accent3 2 7 2 2" xfId="2030" xr:uid="{00000000-0005-0000-0000-0000EC070000}"/>
    <cellStyle name="40 % - Accent3 2 7 3" xfId="2031" xr:uid="{00000000-0005-0000-0000-0000ED070000}"/>
    <cellStyle name="40 % - Accent3 2 8" xfId="2032" xr:uid="{00000000-0005-0000-0000-0000EE070000}"/>
    <cellStyle name="40 % - Accent3 2 8 2" xfId="2033" xr:uid="{00000000-0005-0000-0000-0000EF070000}"/>
    <cellStyle name="40 % - Accent3 2 9" xfId="2034" xr:uid="{00000000-0005-0000-0000-0000F0070000}"/>
    <cellStyle name="40 % - Accent3 3" xfId="2035" xr:uid="{00000000-0005-0000-0000-0000F1070000}"/>
    <cellStyle name="40 % - Accent3 3 2" xfId="2036" xr:uid="{00000000-0005-0000-0000-0000F2070000}"/>
    <cellStyle name="40 % - Accent3 3 2 2" xfId="2037" xr:uid="{00000000-0005-0000-0000-0000F3070000}"/>
    <cellStyle name="40 % - Accent3 3 2 2 2" xfId="2038" xr:uid="{00000000-0005-0000-0000-0000F4070000}"/>
    <cellStyle name="40 % - Accent3 3 2 2 2 2" xfId="2039" xr:uid="{00000000-0005-0000-0000-0000F5070000}"/>
    <cellStyle name="40 % - Accent3 3 2 2 2 2 2" xfId="2040" xr:uid="{00000000-0005-0000-0000-0000F6070000}"/>
    <cellStyle name="40 % - Accent3 3 2 2 2 3" xfId="2041" xr:uid="{00000000-0005-0000-0000-0000F7070000}"/>
    <cellStyle name="40 % - Accent3 3 2 2 3" xfId="2042" xr:uid="{00000000-0005-0000-0000-0000F8070000}"/>
    <cellStyle name="40 % - Accent3 3 2 2 3 2" xfId="2043" xr:uid="{00000000-0005-0000-0000-0000F9070000}"/>
    <cellStyle name="40 % - Accent3 3 2 2 4" xfId="2044" xr:uid="{00000000-0005-0000-0000-0000FA070000}"/>
    <cellStyle name="40 % - Accent3 3 2 3" xfId="2045" xr:uid="{00000000-0005-0000-0000-0000FB070000}"/>
    <cellStyle name="40 % - Accent3 3 2 3 2" xfId="2046" xr:uid="{00000000-0005-0000-0000-0000FC070000}"/>
    <cellStyle name="40 % - Accent3 3 2 3 2 2" xfId="2047" xr:uid="{00000000-0005-0000-0000-0000FD070000}"/>
    <cellStyle name="40 % - Accent3 3 2 3 2 2 2" xfId="2048" xr:uid="{00000000-0005-0000-0000-0000FE070000}"/>
    <cellStyle name="40 % - Accent3 3 2 3 2 3" xfId="2049" xr:uid="{00000000-0005-0000-0000-0000FF070000}"/>
    <cellStyle name="40 % - Accent3 3 2 3 3" xfId="2050" xr:uid="{00000000-0005-0000-0000-000000080000}"/>
    <cellStyle name="40 % - Accent3 3 2 3 3 2" xfId="2051" xr:uid="{00000000-0005-0000-0000-000001080000}"/>
    <cellStyle name="40 % - Accent3 3 2 3 4" xfId="2052" xr:uid="{00000000-0005-0000-0000-000002080000}"/>
    <cellStyle name="40 % - Accent3 3 2 4" xfId="2053" xr:uid="{00000000-0005-0000-0000-000003080000}"/>
    <cellStyle name="40 % - Accent3 3 2 4 2" xfId="2054" xr:uid="{00000000-0005-0000-0000-000004080000}"/>
    <cellStyle name="40 % - Accent3 3 2 4 2 2" xfId="2055" xr:uid="{00000000-0005-0000-0000-000005080000}"/>
    <cellStyle name="40 % - Accent3 3 2 4 3" xfId="2056" xr:uid="{00000000-0005-0000-0000-000006080000}"/>
    <cellStyle name="40 % - Accent3 3 2 5" xfId="2057" xr:uid="{00000000-0005-0000-0000-000007080000}"/>
    <cellStyle name="40 % - Accent3 3 2 5 2" xfId="2058" xr:uid="{00000000-0005-0000-0000-000008080000}"/>
    <cellStyle name="40 % - Accent3 3 2 6" xfId="2059" xr:uid="{00000000-0005-0000-0000-000009080000}"/>
    <cellStyle name="40 % - Accent3 3 3" xfId="2060" xr:uid="{00000000-0005-0000-0000-00000A080000}"/>
    <cellStyle name="40 % - Accent3 3 3 2" xfId="2061" xr:uid="{00000000-0005-0000-0000-00000B080000}"/>
    <cellStyle name="40 % - Accent3 3 3 2 2" xfId="2062" xr:uid="{00000000-0005-0000-0000-00000C080000}"/>
    <cellStyle name="40 % - Accent3 3 3 2 2 2" xfId="2063" xr:uid="{00000000-0005-0000-0000-00000D080000}"/>
    <cellStyle name="40 % - Accent3 3 3 2 2 2 2" xfId="2064" xr:uid="{00000000-0005-0000-0000-00000E080000}"/>
    <cellStyle name="40 % - Accent3 3 3 2 2 3" xfId="2065" xr:uid="{00000000-0005-0000-0000-00000F080000}"/>
    <cellStyle name="40 % - Accent3 3 3 2 3" xfId="2066" xr:uid="{00000000-0005-0000-0000-000010080000}"/>
    <cellStyle name="40 % - Accent3 3 3 2 3 2" xfId="2067" xr:uid="{00000000-0005-0000-0000-000011080000}"/>
    <cellStyle name="40 % - Accent3 3 3 2 4" xfId="2068" xr:uid="{00000000-0005-0000-0000-000012080000}"/>
    <cellStyle name="40 % - Accent3 3 3 3" xfId="2069" xr:uid="{00000000-0005-0000-0000-000013080000}"/>
    <cellStyle name="40 % - Accent3 3 3 3 2" xfId="2070" xr:uid="{00000000-0005-0000-0000-000014080000}"/>
    <cellStyle name="40 % - Accent3 3 3 3 2 2" xfId="2071" xr:uid="{00000000-0005-0000-0000-000015080000}"/>
    <cellStyle name="40 % - Accent3 3 3 3 3" xfId="2072" xr:uid="{00000000-0005-0000-0000-000016080000}"/>
    <cellStyle name="40 % - Accent3 3 3 4" xfId="2073" xr:uid="{00000000-0005-0000-0000-000017080000}"/>
    <cellStyle name="40 % - Accent3 3 3 4 2" xfId="2074" xr:uid="{00000000-0005-0000-0000-000018080000}"/>
    <cellStyle name="40 % - Accent3 3 3 5" xfId="2075" xr:uid="{00000000-0005-0000-0000-000019080000}"/>
    <cellStyle name="40 % - Accent3 3 4" xfId="2076" xr:uid="{00000000-0005-0000-0000-00001A080000}"/>
    <cellStyle name="40 % - Accent3 3 4 2" xfId="2077" xr:uid="{00000000-0005-0000-0000-00001B080000}"/>
    <cellStyle name="40 % - Accent3 3 4 2 2" xfId="2078" xr:uid="{00000000-0005-0000-0000-00001C080000}"/>
    <cellStyle name="40 % - Accent3 3 4 2 2 2" xfId="2079" xr:uid="{00000000-0005-0000-0000-00001D080000}"/>
    <cellStyle name="40 % - Accent3 3 4 2 3" xfId="2080" xr:uid="{00000000-0005-0000-0000-00001E080000}"/>
    <cellStyle name="40 % - Accent3 3 4 3" xfId="2081" xr:uid="{00000000-0005-0000-0000-00001F080000}"/>
    <cellStyle name="40 % - Accent3 3 4 3 2" xfId="2082" xr:uid="{00000000-0005-0000-0000-000020080000}"/>
    <cellStyle name="40 % - Accent3 3 4 4" xfId="2083" xr:uid="{00000000-0005-0000-0000-000021080000}"/>
    <cellStyle name="40 % - Accent3 3 5" xfId="2084" xr:uid="{00000000-0005-0000-0000-000022080000}"/>
    <cellStyle name="40 % - Accent3 3 5 2" xfId="2085" xr:uid="{00000000-0005-0000-0000-000023080000}"/>
    <cellStyle name="40 % - Accent3 3 5 2 2" xfId="2086" xr:uid="{00000000-0005-0000-0000-000024080000}"/>
    <cellStyle name="40 % - Accent3 3 5 3" xfId="2087" xr:uid="{00000000-0005-0000-0000-000025080000}"/>
    <cellStyle name="40 % - Accent3 3 6" xfId="2088" xr:uid="{00000000-0005-0000-0000-000026080000}"/>
    <cellStyle name="40 % - Accent3 3 6 2" xfId="2089" xr:uid="{00000000-0005-0000-0000-000027080000}"/>
    <cellStyle name="40 % - Accent3 3 6 2 2" xfId="2090" xr:uid="{00000000-0005-0000-0000-000028080000}"/>
    <cellStyle name="40 % - Accent3 3 6 3" xfId="2091" xr:uid="{00000000-0005-0000-0000-000029080000}"/>
    <cellStyle name="40 % - Accent3 3 7" xfId="2092" xr:uid="{00000000-0005-0000-0000-00002A080000}"/>
    <cellStyle name="40 % - Accent3 3 7 2" xfId="2093" xr:uid="{00000000-0005-0000-0000-00002B080000}"/>
    <cellStyle name="40 % - Accent3 3 8" xfId="2094" xr:uid="{00000000-0005-0000-0000-00002C080000}"/>
    <cellStyle name="40 % - Accent3 4" xfId="2095" xr:uid="{00000000-0005-0000-0000-00002D080000}"/>
    <cellStyle name="40 % - Accent3 4 2" xfId="2096" xr:uid="{00000000-0005-0000-0000-00002E080000}"/>
    <cellStyle name="40 % - Accent3 4 2 2" xfId="2097" xr:uid="{00000000-0005-0000-0000-00002F080000}"/>
    <cellStyle name="40 % - Accent3 4 2 2 2" xfId="2098" xr:uid="{00000000-0005-0000-0000-000030080000}"/>
    <cellStyle name="40 % - Accent3 4 2 2 2 2" xfId="2099" xr:uid="{00000000-0005-0000-0000-000031080000}"/>
    <cellStyle name="40 % - Accent3 4 2 2 3" xfId="2100" xr:uid="{00000000-0005-0000-0000-000032080000}"/>
    <cellStyle name="40 % - Accent3 4 2 3" xfId="2101" xr:uid="{00000000-0005-0000-0000-000033080000}"/>
    <cellStyle name="40 % - Accent3 4 2 3 2" xfId="2102" xr:uid="{00000000-0005-0000-0000-000034080000}"/>
    <cellStyle name="40 % - Accent3 4 2 4" xfId="2103" xr:uid="{00000000-0005-0000-0000-000035080000}"/>
    <cellStyle name="40 % - Accent3 4 3" xfId="2104" xr:uid="{00000000-0005-0000-0000-000036080000}"/>
    <cellStyle name="40 % - Accent3 4 3 2" xfId="2105" xr:uid="{00000000-0005-0000-0000-000037080000}"/>
    <cellStyle name="40 % - Accent3 4 3 2 2" xfId="2106" xr:uid="{00000000-0005-0000-0000-000038080000}"/>
    <cellStyle name="40 % - Accent3 4 3 2 2 2" xfId="2107" xr:uid="{00000000-0005-0000-0000-000039080000}"/>
    <cellStyle name="40 % - Accent3 4 3 2 3" xfId="2108" xr:uid="{00000000-0005-0000-0000-00003A080000}"/>
    <cellStyle name="40 % - Accent3 4 3 3" xfId="2109" xr:uid="{00000000-0005-0000-0000-00003B080000}"/>
    <cellStyle name="40 % - Accent3 4 3 3 2" xfId="2110" xr:uid="{00000000-0005-0000-0000-00003C080000}"/>
    <cellStyle name="40 % - Accent3 4 3 4" xfId="2111" xr:uid="{00000000-0005-0000-0000-00003D080000}"/>
    <cellStyle name="40 % - Accent3 4 4" xfId="2112" xr:uid="{00000000-0005-0000-0000-00003E080000}"/>
    <cellStyle name="40 % - Accent3 4 4 2" xfId="2113" xr:uid="{00000000-0005-0000-0000-00003F080000}"/>
    <cellStyle name="40 % - Accent3 4 4 2 2" xfId="2114" xr:uid="{00000000-0005-0000-0000-000040080000}"/>
    <cellStyle name="40 % - Accent3 4 4 3" xfId="2115" xr:uid="{00000000-0005-0000-0000-000041080000}"/>
    <cellStyle name="40 % - Accent3 4 5" xfId="2116" xr:uid="{00000000-0005-0000-0000-000042080000}"/>
    <cellStyle name="40 % - Accent3 4 5 2" xfId="2117" xr:uid="{00000000-0005-0000-0000-000043080000}"/>
    <cellStyle name="40 % - Accent3 4 6" xfId="2118" xr:uid="{00000000-0005-0000-0000-000044080000}"/>
    <cellStyle name="40 % - Accent3 5" xfId="2119" xr:uid="{00000000-0005-0000-0000-000045080000}"/>
    <cellStyle name="40 % - Accent3 5 2" xfId="2120" xr:uid="{00000000-0005-0000-0000-000046080000}"/>
    <cellStyle name="40 % - Accent3 5 2 2" xfId="2121" xr:uid="{00000000-0005-0000-0000-000047080000}"/>
    <cellStyle name="40 % - Accent3 5 2 2 2" xfId="2122" xr:uid="{00000000-0005-0000-0000-000048080000}"/>
    <cellStyle name="40 % - Accent3 5 2 2 2 2" xfId="2123" xr:uid="{00000000-0005-0000-0000-000049080000}"/>
    <cellStyle name="40 % - Accent3 5 2 2 3" xfId="2124" xr:uid="{00000000-0005-0000-0000-00004A080000}"/>
    <cellStyle name="40 % - Accent3 5 2 3" xfId="2125" xr:uid="{00000000-0005-0000-0000-00004B080000}"/>
    <cellStyle name="40 % - Accent3 5 2 3 2" xfId="2126" xr:uid="{00000000-0005-0000-0000-00004C080000}"/>
    <cellStyle name="40 % - Accent3 5 2 4" xfId="2127" xr:uid="{00000000-0005-0000-0000-00004D080000}"/>
    <cellStyle name="40 % - Accent3 5 3" xfId="2128" xr:uid="{00000000-0005-0000-0000-00004E080000}"/>
    <cellStyle name="40 % - Accent3 5 3 2" xfId="2129" xr:uid="{00000000-0005-0000-0000-00004F080000}"/>
    <cellStyle name="40 % - Accent3 5 3 2 2" xfId="2130" xr:uid="{00000000-0005-0000-0000-000050080000}"/>
    <cellStyle name="40 % - Accent3 5 3 3" xfId="2131" xr:uid="{00000000-0005-0000-0000-000051080000}"/>
    <cellStyle name="40 % - Accent3 5 4" xfId="2132" xr:uid="{00000000-0005-0000-0000-000052080000}"/>
    <cellStyle name="40 % - Accent3 5 4 2" xfId="2133" xr:uid="{00000000-0005-0000-0000-000053080000}"/>
    <cellStyle name="40 % - Accent3 5 5" xfId="2134" xr:uid="{00000000-0005-0000-0000-000054080000}"/>
    <cellStyle name="40 % - Accent3 6" xfId="2135" xr:uid="{00000000-0005-0000-0000-000055080000}"/>
    <cellStyle name="40 % - Accent3 6 2" xfId="2136" xr:uid="{00000000-0005-0000-0000-000056080000}"/>
    <cellStyle name="40 % - Accent3 6 2 2" xfId="2137" xr:uid="{00000000-0005-0000-0000-000057080000}"/>
    <cellStyle name="40 % - Accent3 6 2 2 2" xfId="2138" xr:uid="{00000000-0005-0000-0000-000058080000}"/>
    <cellStyle name="40 % - Accent3 6 2 3" xfId="2139" xr:uid="{00000000-0005-0000-0000-000059080000}"/>
    <cellStyle name="40 % - Accent3 6 3" xfId="2140" xr:uid="{00000000-0005-0000-0000-00005A080000}"/>
    <cellStyle name="40 % - Accent3 6 3 2" xfId="2141" xr:uid="{00000000-0005-0000-0000-00005B080000}"/>
    <cellStyle name="40 % - Accent3 6 4" xfId="2142" xr:uid="{00000000-0005-0000-0000-00005C080000}"/>
    <cellStyle name="40 % - Accent3 7" xfId="2143" xr:uid="{00000000-0005-0000-0000-00005D080000}"/>
    <cellStyle name="40 % - Accent3 7 2" xfId="2144" xr:uid="{00000000-0005-0000-0000-00005E080000}"/>
    <cellStyle name="40 % - Accent3 7 2 2" xfId="2145" xr:uid="{00000000-0005-0000-0000-00005F080000}"/>
    <cellStyle name="40 % - Accent3 7 3" xfId="2146" xr:uid="{00000000-0005-0000-0000-000060080000}"/>
    <cellStyle name="40 % - Accent3 8" xfId="2147" xr:uid="{00000000-0005-0000-0000-000061080000}"/>
    <cellStyle name="40 % - Accent3 8 2" xfId="2148" xr:uid="{00000000-0005-0000-0000-000062080000}"/>
    <cellStyle name="40 % - Accent3 8 2 2" xfId="2149" xr:uid="{00000000-0005-0000-0000-000063080000}"/>
    <cellStyle name="40 % - Accent3 8 3" xfId="2150" xr:uid="{00000000-0005-0000-0000-000064080000}"/>
    <cellStyle name="40 % - Accent3 9" xfId="2151" xr:uid="{00000000-0005-0000-0000-000065080000}"/>
    <cellStyle name="40 % - Accent3 9 2" xfId="2152" xr:uid="{00000000-0005-0000-0000-000066080000}"/>
    <cellStyle name="40 % - Accent4 10" xfId="2153" xr:uid="{00000000-0005-0000-0000-000067080000}"/>
    <cellStyle name="40 % - Accent4 2" xfId="2154" xr:uid="{00000000-0005-0000-0000-000068080000}"/>
    <cellStyle name="40 % - Accent4 2 2" xfId="2155" xr:uid="{00000000-0005-0000-0000-000069080000}"/>
    <cellStyle name="40 % - Accent4 2 2 2" xfId="2156" xr:uid="{00000000-0005-0000-0000-00006A080000}"/>
    <cellStyle name="40 % - Accent4 2 2 2 2" xfId="2157" xr:uid="{00000000-0005-0000-0000-00006B080000}"/>
    <cellStyle name="40 % - Accent4 2 2 2 2 2" xfId="2158" xr:uid="{00000000-0005-0000-0000-00006C080000}"/>
    <cellStyle name="40 % - Accent4 2 2 2 2 2 2" xfId="2159" xr:uid="{00000000-0005-0000-0000-00006D080000}"/>
    <cellStyle name="40 % - Accent4 2 2 2 2 2 2 2" xfId="2160" xr:uid="{00000000-0005-0000-0000-00006E080000}"/>
    <cellStyle name="40 % - Accent4 2 2 2 2 2 3" xfId="2161" xr:uid="{00000000-0005-0000-0000-00006F080000}"/>
    <cellStyle name="40 % - Accent4 2 2 2 2 3" xfId="2162" xr:uid="{00000000-0005-0000-0000-000070080000}"/>
    <cellStyle name="40 % - Accent4 2 2 2 2 3 2" xfId="2163" xr:uid="{00000000-0005-0000-0000-000071080000}"/>
    <cellStyle name="40 % - Accent4 2 2 2 2 4" xfId="2164" xr:uid="{00000000-0005-0000-0000-000072080000}"/>
    <cellStyle name="40 % - Accent4 2 2 2 3" xfId="2165" xr:uid="{00000000-0005-0000-0000-000073080000}"/>
    <cellStyle name="40 % - Accent4 2 2 2 3 2" xfId="2166" xr:uid="{00000000-0005-0000-0000-000074080000}"/>
    <cellStyle name="40 % - Accent4 2 2 2 3 2 2" xfId="2167" xr:uid="{00000000-0005-0000-0000-000075080000}"/>
    <cellStyle name="40 % - Accent4 2 2 2 3 2 2 2" xfId="2168" xr:uid="{00000000-0005-0000-0000-000076080000}"/>
    <cellStyle name="40 % - Accent4 2 2 2 3 2 3" xfId="2169" xr:uid="{00000000-0005-0000-0000-000077080000}"/>
    <cellStyle name="40 % - Accent4 2 2 2 3 3" xfId="2170" xr:uid="{00000000-0005-0000-0000-000078080000}"/>
    <cellStyle name="40 % - Accent4 2 2 2 3 3 2" xfId="2171" xr:uid="{00000000-0005-0000-0000-000079080000}"/>
    <cellStyle name="40 % - Accent4 2 2 2 3 4" xfId="2172" xr:uid="{00000000-0005-0000-0000-00007A080000}"/>
    <cellStyle name="40 % - Accent4 2 2 2 4" xfId="2173" xr:uid="{00000000-0005-0000-0000-00007B080000}"/>
    <cellStyle name="40 % - Accent4 2 2 2 4 2" xfId="2174" xr:uid="{00000000-0005-0000-0000-00007C080000}"/>
    <cellStyle name="40 % - Accent4 2 2 2 4 2 2" xfId="2175" xr:uid="{00000000-0005-0000-0000-00007D080000}"/>
    <cellStyle name="40 % - Accent4 2 2 2 4 3" xfId="2176" xr:uid="{00000000-0005-0000-0000-00007E080000}"/>
    <cellStyle name="40 % - Accent4 2 2 2 5" xfId="2177" xr:uid="{00000000-0005-0000-0000-00007F080000}"/>
    <cellStyle name="40 % - Accent4 2 2 2 5 2" xfId="2178" xr:uid="{00000000-0005-0000-0000-000080080000}"/>
    <cellStyle name="40 % - Accent4 2 2 2 6" xfId="2179" xr:uid="{00000000-0005-0000-0000-000081080000}"/>
    <cellStyle name="40 % - Accent4 2 2 3" xfId="2180" xr:uid="{00000000-0005-0000-0000-000082080000}"/>
    <cellStyle name="40 % - Accent4 2 2 3 2" xfId="2181" xr:uid="{00000000-0005-0000-0000-000083080000}"/>
    <cellStyle name="40 % - Accent4 2 2 3 2 2" xfId="2182" xr:uid="{00000000-0005-0000-0000-000084080000}"/>
    <cellStyle name="40 % - Accent4 2 2 3 2 2 2" xfId="2183" xr:uid="{00000000-0005-0000-0000-000085080000}"/>
    <cellStyle name="40 % - Accent4 2 2 3 2 2 2 2" xfId="2184" xr:uid="{00000000-0005-0000-0000-000086080000}"/>
    <cellStyle name="40 % - Accent4 2 2 3 2 2 3" xfId="2185" xr:uid="{00000000-0005-0000-0000-000087080000}"/>
    <cellStyle name="40 % - Accent4 2 2 3 2 3" xfId="2186" xr:uid="{00000000-0005-0000-0000-000088080000}"/>
    <cellStyle name="40 % - Accent4 2 2 3 2 3 2" xfId="2187" xr:uid="{00000000-0005-0000-0000-000089080000}"/>
    <cellStyle name="40 % - Accent4 2 2 3 2 4" xfId="2188" xr:uid="{00000000-0005-0000-0000-00008A080000}"/>
    <cellStyle name="40 % - Accent4 2 2 3 3" xfId="2189" xr:uid="{00000000-0005-0000-0000-00008B080000}"/>
    <cellStyle name="40 % - Accent4 2 2 3 3 2" xfId="2190" xr:uid="{00000000-0005-0000-0000-00008C080000}"/>
    <cellStyle name="40 % - Accent4 2 2 3 3 2 2" xfId="2191" xr:uid="{00000000-0005-0000-0000-00008D080000}"/>
    <cellStyle name="40 % - Accent4 2 2 3 3 3" xfId="2192" xr:uid="{00000000-0005-0000-0000-00008E080000}"/>
    <cellStyle name="40 % - Accent4 2 2 3 4" xfId="2193" xr:uid="{00000000-0005-0000-0000-00008F080000}"/>
    <cellStyle name="40 % - Accent4 2 2 3 4 2" xfId="2194" xr:uid="{00000000-0005-0000-0000-000090080000}"/>
    <cellStyle name="40 % - Accent4 2 2 3 5" xfId="2195" xr:uid="{00000000-0005-0000-0000-000091080000}"/>
    <cellStyle name="40 % - Accent4 2 2 4" xfId="2196" xr:uid="{00000000-0005-0000-0000-000092080000}"/>
    <cellStyle name="40 % - Accent4 2 2 4 2" xfId="2197" xr:uid="{00000000-0005-0000-0000-000093080000}"/>
    <cellStyle name="40 % - Accent4 2 2 4 2 2" xfId="2198" xr:uid="{00000000-0005-0000-0000-000094080000}"/>
    <cellStyle name="40 % - Accent4 2 2 4 2 2 2" xfId="2199" xr:uid="{00000000-0005-0000-0000-000095080000}"/>
    <cellStyle name="40 % - Accent4 2 2 4 2 3" xfId="2200" xr:uid="{00000000-0005-0000-0000-000096080000}"/>
    <cellStyle name="40 % - Accent4 2 2 4 3" xfId="2201" xr:uid="{00000000-0005-0000-0000-000097080000}"/>
    <cellStyle name="40 % - Accent4 2 2 4 3 2" xfId="2202" xr:uid="{00000000-0005-0000-0000-000098080000}"/>
    <cellStyle name="40 % - Accent4 2 2 4 4" xfId="2203" xr:uid="{00000000-0005-0000-0000-000099080000}"/>
    <cellStyle name="40 % - Accent4 2 2 5" xfId="2204" xr:uid="{00000000-0005-0000-0000-00009A080000}"/>
    <cellStyle name="40 % - Accent4 2 2 5 2" xfId="2205" xr:uid="{00000000-0005-0000-0000-00009B080000}"/>
    <cellStyle name="40 % - Accent4 2 2 5 2 2" xfId="2206" xr:uid="{00000000-0005-0000-0000-00009C080000}"/>
    <cellStyle name="40 % - Accent4 2 2 5 3" xfId="2207" xr:uid="{00000000-0005-0000-0000-00009D080000}"/>
    <cellStyle name="40 % - Accent4 2 2 6" xfId="2208" xr:uid="{00000000-0005-0000-0000-00009E080000}"/>
    <cellStyle name="40 % - Accent4 2 2 6 2" xfId="2209" xr:uid="{00000000-0005-0000-0000-00009F080000}"/>
    <cellStyle name="40 % - Accent4 2 2 6 2 2" xfId="2210" xr:uid="{00000000-0005-0000-0000-0000A0080000}"/>
    <cellStyle name="40 % - Accent4 2 2 6 3" xfId="2211" xr:uid="{00000000-0005-0000-0000-0000A1080000}"/>
    <cellStyle name="40 % - Accent4 2 2 7" xfId="2212" xr:uid="{00000000-0005-0000-0000-0000A2080000}"/>
    <cellStyle name="40 % - Accent4 2 2 7 2" xfId="2213" xr:uid="{00000000-0005-0000-0000-0000A3080000}"/>
    <cellStyle name="40 % - Accent4 2 2 8" xfId="2214" xr:uid="{00000000-0005-0000-0000-0000A4080000}"/>
    <cellStyle name="40 % - Accent4 2 3" xfId="2215" xr:uid="{00000000-0005-0000-0000-0000A5080000}"/>
    <cellStyle name="40 % - Accent4 2 3 2" xfId="2216" xr:uid="{00000000-0005-0000-0000-0000A6080000}"/>
    <cellStyle name="40 % - Accent4 2 3 2 2" xfId="2217" xr:uid="{00000000-0005-0000-0000-0000A7080000}"/>
    <cellStyle name="40 % - Accent4 2 3 2 2 2" xfId="2218" xr:uid="{00000000-0005-0000-0000-0000A8080000}"/>
    <cellStyle name="40 % - Accent4 2 3 2 2 2 2" xfId="2219" xr:uid="{00000000-0005-0000-0000-0000A9080000}"/>
    <cellStyle name="40 % - Accent4 2 3 2 2 3" xfId="2220" xr:uid="{00000000-0005-0000-0000-0000AA080000}"/>
    <cellStyle name="40 % - Accent4 2 3 2 3" xfId="2221" xr:uid="{00000000-0005-0000-0000-0000AB080000}"/>
    <cellStyle name="40 % - Accent4 2 3 2 3 2" xfId="2222" xr:uid="{00000000-0005-0000-0000-0000AC080000}"/>
    <cellStyle name="40 % - Accent4 2 3 2 4" xfId="2223" xr:uid="{00000000-0005-0000-0000-0000AD080000}"/>
    <cellStyle name="40 % - Accent4 2 3 3" xfId="2224" xr:uid="{00000000-0005-0000-0000-0000AE080000}"/>
    <cellStyle name="40 % - Accent4 2 3 3 2" xfId="2225" xr:uid="{00000000-0005-0000-0000-0000AF080000}"/>
    <cellStyle name="40 % - Accent4 2 3 3 2 2" xfId="2226" xr:uid="{00000000-0005-0000-0000-0000B0080000}"/>
    <cellStyle name="40 % - Accent4 2 3 3 2 2 2" xfId="2227" xr:uid="{00000000-0005-0000-0000-0000B1080000}"/>
    <cellStyle name="40 % - Accent4 2 3 3 2 3" xfId="2228" xr:uid="{00000000-0005-0000-0000-0000B2080000}"/>
    <cellStyle name="40 % - Accent4 2 3 3 3" xfId="2229" xr:uid="{00000000-0005-0000-0000-0000B3080000}"/>
    <cellStyle name="40 % - Accent4 2 3 3 3 2" xfId="2230" xr:uid="{00000000-0005-0000-0000-0000B4080000}"/>
    <cellStyle name="40 % - Accent4 2 3 3 4" xfId="2231" xr:uid="{00000000-0005-0000-0000-0000B5080000}"/>
    <cellStyle name="40 % - Accent4 2 3 4" xfId="2232" xr:uid="{00000000-0005-0000-0000-0000B6080000}"/>
    <cellStyle name="40 % - Accent4 2 3 4 2" xfId="2233" xr:uid="{00000000-0005-0000-0000-0000B7080000}"/>
    <cellStyle name="40 % - Accent4 2 3 4 2 2" xfId="2234" xr:uid="{00000000-0005-0000-0000-0000B8080000}"/>
    <cellStyle name="40 % - Accent4 2 3 4 3" xfId="2235" xr:uid="{00000000-0005-0000-0000-0000B9080000}"/>
    <cellStyle name="40 % - Accent4 2 3 5" xfId="2236" xr:uid="{00000000-0005-0000-0000-0000BA080000}"/>
    <cellStyle name="40 % - Accent4 2 3 5 2" xfId="2237" xr:uid="{00000000-0005-0000-0000-0000BB080000}"/>
    <cellStyle name="40 % - Accent4 2 3 6" xfId="2238" xr:uid="{00000000-0005-0000-0000-0000BC080000}"/>
    <cellStyle name="40 % - Accent4 2 4" xfId="2239" xr:uid="{00000000-0005-0000-0000-0000BD080000}"/>
    <cellStyle name="40 % - Accent4 2 4 2" xfId="2240" xr:uid="{00000000-0005-0000-0000-0000BE080000}"/>
    <cellStyle name="40 % - Accent4 2 4 2 2" xfId="2241" xr:uid="{00000000-0005-0000-0000-0000BF080000}"/>
    <cellStyle name="40 % - Accent4 2 4 2 2 2" xfId="2242" xr:uid="{00000000-0005-0000-0000-0000C0080000}"/>
    <cellStyle name="40 % - Accent4 2 4 2 2 2 2" xfId="2243" xr:uid="{00000000-0005-0000-0000-0000C1080000}"/>
    <cellStyle name="40 % - Accent4 2 4 2 2 3" xfId="2244" xr:uid="{00000000-0005-0000-0000-0000C2080000}"/>
    <cellStyle name="40 % - Accent4 2 4 2 3" xfId="2245" xr:uid="{00000000-0005-0000-0000-0000C3080000}"/>
    <cellStyle name="40 % - Accent4 2 4 2 3 2" xfId="2246" xr:uid="{00000000-0005-0000-0000-0000C4080000}"/>
    <cellStyle name="40 % - Accent4 2 4 2 4" xfId="2247" xr:uid="{00000000-0005-0000-0000-0000C5080000}"/>
    <cellStyle name="40 % - Accent4 2 4 3" xfId="2248" xr:uid="{00000000-0005-0000-0000-0000C6080000}"/>
    <cellStyle name="40 % - Accent4 2 4 3 2" xfId="2249" xr:uid="{00000000-0005-0000-0000-0000C7080000}"/>
    <cellStyle name="40 % - Accent4 2 4 3 2 2" xfId="2250" xr:uid="{00000000-0005-0000-0000-0000C8080000}"/>
    <cellStyle name="40 % - Accent4 2 4 3 3" xfId="2251" xr:uid="{00000000-0005-0000-0000-0000C9080000}"/>
    <cellStyle name="40 % - Accent4 2 4 4" xfId="2252" xr:uid="{00000000-0005-0000-0000-0000CA080000}"/>
    <cellStyle name="40 % - Accent4 2 4 4 2" xfId="2253" xr:uid="{00000000-0005-0000-0000-0000CB080000}"/>
    <cellStyle name="40 % - Accent4 2 4 5" xfId="2254" xr:uid="{00000000-0005-0000-0000-0000CC080000}"/>
    <cellStyle name="40 % - Accent4 2 5" xfId="2255" xr:uid="{00000000-0005-0000-0000-0000CD080000}"/>
    <cellStyle name="40 % - Accent4 2 5 2" xfId="2256" xr:uid="{00000000-0005-0000-0000-0000CE080000}"/>
    <cellStyle name="40 % - Accent4 2 5 2 2" xfId="2257" xr:uid="{00000000-0005-0000-0000-0000CF080000}"/>
    <cellStyle name="40 % - Accent4 2 5 2 2 2" xfId="2258" xr:uid="{00000000-0005-0000-0000-0000D0080000}"/>
    <cellStyle name="40 % - Accent4 2 5 2 3" xfId="2259" xr:uid="{00000000-0005-0000-0000-0000D1080000}"/>
    <cellStyle name="40 % - Accent4 2 5 3" xfId="2260" xr:uid="{00000000-0005-0000-0000-0000D2080000}"/>
    <cellStyle name="40 % - Accent4 2 5 3 2" xfId="2261" xr:uid="{00000000-0005-0000-0000-0000D3080000}"/>
    <cellStyle name="40 % - Accent4 2 5 4" xfId="2262" xr:uid="{00000000-0005-0000-0000-0000D4080000}"/>
    <cellStyle name="40 % - Accent4 2 6" xfId="2263" xr:uid="{00000000-0005-0000-0000-0000D5080000}"/>
    <cellStyle name="40 % - Accent4 2 6 2" xfId="2264" xr:uid="{00000000-0005-0000-0000-0000D6080000}"/>
    <cellStyle name="40 % - Accent4 2 6 2 2" xfId="2265" xr:uid="{00000000-0005-0000-0000-0000D7080000}"/>
    <cellStyle name="40 % - Accent4 2 6 3" xfId="2266" xr:uid="{00000000-0005-0000-0000-0000D8080000}"/>
    <cellStyle name="40 % - Accent4 2 7" xfId="2267" xr:uid="{00000000-0005-0000-0000-0000D9080000}"/>
    <cellStyle name="40 % - Accent4 2 7 2" xfId="2268" xr:uid="{00000000-0005-0000-0000-0000DA080000}"/>
    <cellStyle name="40 % - Accent4 2 7 2 2" xfId="2269" xr:uid="{00000000-0005-0000-0000-0000DB080000}"/>
    <cellStyle name="40 % - Accent4 2 7 3" xfId="2270" xr:uid="{00000000-0005-0000-0000-0000DC080000}"/>
    <cellStyle name="40 % - Accent4 2 8" xfId="2271" xr:uid="{00000000-0005-0000-0000-0000DD080000}"/>
    <cellStyle name="40 % - Accent4 2 8 2" xfId="2272" xr:uid="{00000000-0005-0000-0000-0000DE080000}"/>
    <cellStyle name="40 % - Accent4 2 9" xfId="2273" xr:uid="{00000000-0005-0000-0000-0000DF080000}"/>
    <cellStyle name="40 % - Accent4 3" xfId="2274" xr:uid="{00000000-0005-0000-0000-0000E0080000}"/>
    <cellStyle name="40 % - Accent4 3 2" xfId="2275" xr:uid="{00000000-0005-0000-0000-0000E1080000}"/>
    <cellStyle name="40 % - Accent4 3 2 2" xfId="2276" xr:uid="{00000000-0005-0000-0000-0000E2080000}"/>
    <cellStyle name="40 % - Accent4 3 2 2 2" xfId="2277" xr:uid="{00000000-0005-0000-0000-0000E3080000}"/>
    <cellStyle name="40 % - Accent4 3 2 2 2 2" xfId="2278" xr:uid="{00000000-0005-0000-0000-0000E4080000}"/>
    <cellStyle name="40 % - Accent4 3 2 2 2 2 2" xfId="2279" xr:uid="{00000000-0005-0000-0000-0000E5080000}"/>
    <cellStyle name="40 % - Accent4 3 2 2 2 3" xfId="2280" xr:uid="{00000000-0005-0000-0000-0000E6080000}"/>
    <cellStyle name="40 % - Accent4 3 2 2 3" xfId="2281" xr:uid="{00000000-0005-0000-0000-0000E7080000}"/>
    <cellStyle name="40 % - Accent4 3 2 2 3 2" xfId="2282" xr:uid="{00000000-0005-0000-0000-0000E8080000}"/>
    <cellStyle name="40 % - Accent4 3 2 2 4" xfId="2283" xr:uid="{00000000-0005-0000-0000-0000E9080000}"/>
    <cellStyle name="40 % - Accent4 3 2 3" xfId="2284" xr:uid="{00000000-0005-0000-0000-0000EA080000}"/>
    <cellStyle name="40 % - Accent4 3 2 3 2" xfId="2285" xr:uid="{00000000-0005-0000-0000-0000EB080000}"/>
    <cellStyle name="40 % - Accent4 3 2 3 2 2" xfId="2286" xr:uid="{00000000-0005-0000-0000-0000EC080000}"/>
    <cellStyle name="40 % - Accent4 3 2 3 2 2 2" xfId="2287" xr:uid="{00000000-0005-0000-0000-0000ED080000}"/>
    <cellStyle name="40 % - Accent4 3 2 3 2 3" xfId="2288" xr:uid="{00000000-0005-0000-0000-0000EE080000}"/>
    <cellStyle name="40 % - Accent4 3 2 3 3" xfId="2289" xr:uid="{00000000-0005-0000-0000-0000EF080000}"/>
    <cellStyle name="40 % - Accent4 3 2 3 3 2" xfId="2290" xr:uid="{00000000-0005-0000-0000-0000F0080000}"/>
    <cellStyle name="40 % - Accent4 3 2 3 4" xfId="2291" xr:uid="{00000000-0005-0000-0000-0000F1080000}"/>
    <cellStyle name="40 % - Accent4 3 2 4" xfId="2292" xr:uid="{00000000-0005-0000-0000-0000F2080000}"/>
    <cellStyle name="40 % - Accent4 3 2 4 2" xfId="2293" xr:uid="{00000000-0005-0000-0000-0000F3080000}"/>
    <cellStyle name="40 % - Accent4 3 2 4 2 2" xfId="2294" xr:uid="{00000000-0005-0000-0000-0000F4080000}"/>
    <cellStyle name="40 % - Accent4 3 2 4 3" xfId="2295" xr:uid="{00000000-0005-0000-0000-0000F5080000}"/>
    <cellStyle name="40 % - Accent4 3 2 5" xfId="2296" xr:uid="{00000000-0005-0000-0000-0000F6080000}"/>
    <cellStyle name="40 % - Accent4 3 2 5 2" xfId="2297" xr:uid="{00000000-0005-0000-0000-0000F7080000}"/>
    <cellStyle name="40 % - Accent4 3 2 6" xfId="2298" xr:uid="{00000000-0005-0000-0000-0000F8080000}"/>
    <cellStyle name="40 % - Accent4 3 3" xfId="2299" xr:uid="{00000000-0005-0000-0000-0000F9080000}"/>
    <cellStyle name="40 % - Accent4 3 3 2" xfId="2300" xr:uid="{00000000-0005-0000-0000-0000FA080000}"/>
    <cellStyle name="40 % - Accent4 3 3 2 2" xfId="2301" xr:uid="{00000000-0005-0000-0000-0000FB080000}"/>
    <cellStyle name="40 % - Accent4 3 3 2 2 2" xfId="2302" xr:uid="{00000000-0005-0000-0000-0000FC080000}"/>
    <cellStyle name="40 % - Accent4 3 3 2 2 2 2" xfId="2303" xr:uid="{00000000-0005-0000-0000-0000FD080000}"/>
    <cellStyle name="40 % - Accent4 3 3 2 2 3" xfId="2304" xr:uid="{00000000-0005-0000-0000-0000FE080000}"/>
    <cellStyle name="40 % - Accent4 3 3 2 3" xfId="2305" xr:uid="{00000000-0005-0000-0000-0000FF080000}"/>
    <cellStyle name="40 % - Accent4 3 3 2 3 2" xfId="2306" xr:uid="{00000000-0005-0000-0000-000000090000}"/>
    <cellStyle name="40 % - Accent4 3 3 2 4" xfId="2307" xr:uid="{00000000-0005-0000-0000-000001090000}"/>
    <cellStyle name="40 % - Accent4 3 3 3" xfId="2308" xr:uid="{00000000-0005-0000-0000-000002090000}"/>
    <cellStyle name="40 % - Accent4 3 3 3 2" xfId="2309" xr:uid="{00000000-0005-0000-0000-000003090000}"/>
    <cellStyle name="40 % - Accent4 3 3 3 2 2" xfId="2310" xr:uid="{00000000-0005-0000-0000-000004090000}"/>
    <cellStyle name="40 % - Accent4 3 3 3 3" xfId="2311" xr:uid="{00000000-0005-0000-0000-000005090000}"/>
    <cellStyle name="40 % - Accent4 3 3 4" xfId="2312" xr:uid="{00000000-0005-0000-0000-000006090000}"/>
    <cellStyle name="40 % - Accent4 3 3 4 2" xfId="2313" xr:uid="{00000000-0005-0000-0000-000007090000}"/>
    <cellStyle name="40 % - Accent4 3 3 5" xfId="2314" xr:uid="{00000000-0005-0000-0000-000008090000}"/>
    <cellStyle name="40 % - Accent4 3 4" xfId="2315" xr:uid="{00000000-0005-0000-0000-000009090000}"/>
    <cellStyle name="40 % - Accent4 3 4 2" xfId="2316" xr:uid="{00000000-0005-0000-0000-00000A090000}"/>
    <cellStyle name="40 % - Accent4 3 4 2 2" xfId="2317" xr:uid="{00000000-0005-0000-0000-00000B090000}"/>
    <cellStyle name="40 % - Accent4 3 4 2 2 2" xfId="2318" xr:uid="{00000000-0005-0000-0000-00000C090000}"/>
    <cellStyle name="40 % - Accent4 3 4 2 3" xfId="2319" xr:uid="{00000000-0005-0000-0000-00000D090000}"/>
    <cellStyle name="40 % - Accent4 3 4 3" xfId="2320" xr:uid="{00000000-0005-0000-0000-00000E090000}"/>
    <cellStyle name="40 % - Accent4 3 4 3 2" xfId="2321" xr:uid="{00000000-0005-0000-0000-00000F090000}"/>
    <cellStyle name="40 % - Accent4 3 4 4" xfId="2322" xr:uid="{00000000-0005-0000-0000-000010090000}"/>
    <cellStyle name="40 % - Accent4 3 5" xfId="2323" xr:uid="{00000000-0005-0000-0000-000011090000}"/>
    <cellStyle name="40 % - Accent4 3 5 2" xfId="2324" xr:uid="{00000000-0005-0000-0000-000012090000}"/>
    <cellStyle name="40 % - Accent4 3 5 2 2" xfId="2325" xr:uid="{00000000-0005-0000-0000-000013090000}"/>
    <cellStyle name="40 % - Accent4 3 5 3" xfId="2326" xr:uid="{00000000-0005-0000-0000-000014090000}"/>
    <cellStyle name="40 % - Accent4 3 6" xfId="2327" xr:uid="{00000000-0005-0000-0000-000015090000}"/>
    <cellStyle name="40 % - Accent4 3 6 2" xfId="2328" xr:uid="{00000000-0005-0000-0000-000016090000}"/>
    <cellStyle name="40 % - Accent4 3 6 2 2" xfId="2329" xr:uid="{00000000-0005-0000-0000-000017090000}"/>
    <cellStyle name="40 % - Accent4 3 6 3" xfId="2330" xr:uid="{00000000-0005-0000-0000-000018090000}"/>
    <cellStyle name="40 % - Accent4 3 7" xfId="2331" xr:uid="{00000000-0005-0000-0000-000019090000}"/>
    <cellStyle name="40 % - Accent4 3 7 2" xfId="2332" xr:uid="{00000000-0005-0000-0000-00001A090000}"/>
    <cellStyle name="40 % - Accent4 3 8" xfId="2333" xr:uid="{00000000-0005-0000-0000-00001B090000}"/>
    <cellStyle name="40 % - Accent4 4" xfId="2334" xr:uid="{00000000-0005-0000-0000-00001C090000}"/>
    <cellStyle name="40 % - Accent4 4 2" xfId="2335" xr:uid="{00000000-0005-0000-0000-00001D090000}"/>
    <cellStyle name="40 % - Accent4 4 2 2" xfId="2336" xr:uid="{00000000-0005-0000-0000-00001E090000}"/>
    <cellStyle name="40 % - Accent4 4 2 2 2" xfId="2337" xr:uid="{00000000-0005-0000-0000-00001F090000}"/>
    <cellStyle name="40 % - Accent4 4 2 2 2 2" xfId="2338" xr:uid="{00000000-0005-0000-0000-000020090000}"/>
    <cellStyle name="40 % - Accent4 4 2 2 3" xfId="2339" xr:uid="{00000000-0005-0000-0000-000021090000}"/>
    <cellStyle name="40 % - Accent4 4 2 3" xfId="2340" xr:uid="{00000000-0005-0000-0000-000022090000}"/>
    <cellStyle name="40 % - Accent4 4 2 3 2" xfId="2341" xr:uid="{00000000-0005-0000-0000-000023090000}"/>
    <cellStyle name="40 % - Accent4 4 2 4" xfId="2342" xr:uid="{00000000-0005-0000-0000-000024090000}"/>
    <cellStyle name="40 % - Accent4 4 3" xfId="2343" xr:uid="{00000000-0005-0000-0000-000025090000}"/>
    <cellStyle name="40 % - Accent4 4 3 2" xfId="2344" xr:uid="{00000000-0005-0000-0000-000026090000}"/>
    <cellStyle name="40 % - Accent4 4 3 2 2" xfId="2345" xr:uid="{00000000-0005-0000-0000-000027090000}"/>
    <cellStyle name="40 % - Accent4 4 3 2 2 2" xfId="2346" xr:uid="{00000000-0005-0000-0000-000028090000}"/>
    <cellStyle name="40 % - Accent4 4 3 2 3" xfId="2347" xr:uid="{00000000-0005-0000-0000-000029090000}"/>
    <cellStyle name="40 % - Accent4 4 3 3" xfId="2348" xr:uid="{00000000-0005-0000-0000-00002A090000}"/>
    <cellStyle name="40 % - Accent4 4 3 3 2" xfId="2349" xr:uid="{00000000-0005-0000-0000-00002B090000}"/>
    <cellStyle name="40 % - Accent4 4 3 4" xfId="2350" xr:uid="{00000000-0005-0000-0000-00002C090000}"/>
    <cellStyle name="40 % - Accent4 4 4" xfId="2351" xr:uid="{00000000-0005-0000-0000-00002D090000}"/>
    <cellStyle name="40 % - Accent4 4 4 2" xfId="2352" xr:uid="{00000000-0005-0000-0000-00002E090000}"/>
    <cellStyle name="40 % - Accent4 4 4 2 2" xfId="2353" xr:uid="{00000000-0005-0000-0000-00002F090000}"/>
    <cellStyle name="40 % - Accent4 4 4 3" xfId="2354" xr:uid="{00000000-0005-0000-0000-000030090000}"/>
    <cellStyle name="40 % - Accent4 4 5" xfId="2355" xr:uid="{00000000-0005-0000-0000-000031090000}"/>
    <cellStyle name="40 % - Accent4 4 5 2" xfId="2356" xr:uid="{00000000-0005-0000-0000-000032090000}"/>
    <cellStyle name="40 % - Accent4 4 6" xfId="2357" xr:uid="{00000000-0005-0000-0000-000033090000}"/>
    <cellStyle name="40 % - Accent4 5" xfId="2358" xr:uid="{00000000-0005-0000-0000-000034090000}"/>
    <cellStyle name="40 % - Accent4 5 2" xfId="2359" xr:uid="{00000000-0005-0000-0000-000035090000}"/>
    <cellStyle name="40 % - Accent4 5 2 2" xfId="2360" xr:uid="{00000000-0005-0000-0000-000036090000}"/>
    <cellStyle name="40 % - Accent4 5 2 2 2" xfId="2361" xr:uid="{00000000-0005-0000-0000-000037090000}"/>
    <cellStyle name="40 % - Accent4 5 2 2 2 2" xfId="2362" xr:uid="{00000000-0005-0000-0000-000038090000}"/>
    <cellStyle name="40 % - Accent4 5 2 2 3" xfId="2363" xr:uid="{00000000-0005-0000-0000-000039090000}"/>
    <cellStyle name="40 % - Accent4 5 2 3" xfId="2364" xr:uid="{00000000-0005-0000-0000-00003A090000}"/>
    <cellStyle name="40 % - Accent4 5 2 3 2" xfId="2365" xr:uid="{00000000-0005-0000-0000-00003B090000}"/>
    <cellStyle name="40 % - Accent4 5 2 4" xfId="2366" xr:uid="{00000000-0005-0000-0000-00003C090000}"/>
    <cellStyle name="40 % - Accent4 5 3" xfId="2367" xr:uid="{00000000-0005-0000-0000-00003D090000}"/>
    <cellStyle name="40 % - Accent4 5 3 2" xfId="2368" xr:uid="{00000000-0005-0000-0000-00003E090000}"/>
    <cellStyle name="40 % - Accent4 5 3 2 2" xfId="2369" xr:uid="{00000000-0005-0000-0000-00003F090000}"/>
    <cellStyle name="40 % - Accent4 5 3 3" xfId="2370" xr:uid="{00000000-0005-0000-0000-000040090000}"/>
    <cellStyle name="40 % - Accent4 5 4" xfId="2371" xr:uid="{00000000-0005-0000-0000-000041090000}"/>
    <cellStyle name="40 % - Accent4 5 4 2" xfId="2372" xr:uid="{00000000-0005-0000-0000-000042090000}"/>
    <cellStyle name="40 % - Accent4 5 5" xfId="2373" xr:uid="{00000000-0005-0000-0000-000043090000}"/>
    <cellStyle name="40 % - Accent4 6" xfId="2374" xr:uid="{00000000-0005-0000-0000-000044090000}"/>
    <cellStyle name="40 % - Accent4 6 2" xfId="2375" xr:uid="{00000000-0005-0000-0000-000045090000}"/>
    <cellStyle name="40 % - Accent4 6 2 2" xfId="2376" xr:uid="{00000000-0005-0000-0000-000046090000}"/>
    <cellStyle name="40 % - Accent4 6 2 2 2" xfId="2377" xr:uid="{00000000-0005-0000-0000-000047090000}"/>
    <cellStyle name="40 % - Accent4 6 2 3" xfId="2378" xr:uid="{00000000-0005-0000-0000-000048090000}"/>
    <cellStyle name="40 % - Accent4 6 3" xfId="2379" xr:uid="{00000000-0005-0000-0000-000049090000}"/>
    <cellStyle name="40 % - Accent4 6 3 2" xfId="2380" xr:uid="{00000000-0005-0000-0000-00004A090000}"/>
    <cellStyle name="40 % - Accent4 6 4" xfId="2381" xr:uid="{00000000-0005-0000-0000-00004B090000}"/>
    <cellStyle name="40 % - Accent4 7" xfId="2382" xr:uid="{00000000-0005-0000-0000-00004C090000}"/>
    <cellStyle name="40 % - Accent4 7 2" xfId="2383" xr:uid="{00000000-0005-0000-0000-00004D090000}"/>
    <cellStyle name="40 % - Accent4 7 2 2" xfId="2384" xr:uid="{00000000-0005-0000-0000-00004E090000}"/>
    <cellStyle name="40 % - Accent4 7 3" xfId="2385" xr:uid="{00000000-0005-0000-0000-00004F090000}"/>
    <cellStyle name="40 % - Accent4 8" xfId="2386" xr:uid="{00000000-0005-0000-0000-000050090000}"/>
    <cellStyle name="40 % - Accent4 8 2" xfId="2387" xr:uid="{00000000-0005-0000-0000-000051090000}"/>
    <cellStyle name="40 % - Accent4 8 2 2" xfId="2388" xr:uid="{00000000-0005-0000-0000-000052090000}"/>
    <cellStyle name="40 % - Accent4 8 3" xfId="2389" xr:uid="{00000000-0005-0000-0000-000053090000}"/>
    <cellStyle name="40 % - Accent4 9" xfId="2390" xr:uid="{00000000-0005-0000-0000-000054090000}"/>
    <cellStyle name="40 % - Accent4 9 2" xfId="2391" xr:uid="{00000000-0005-0000-0000-000055090000}"/>
    <cellStyle name="40 % - Accent5 10" xfId="2392" xr:uid="{00000000-0005-0000-0000-000056090000}"/>
    <cellStyle name="40 % - Accent5 2" xfId="2393" xr:uid="{00000000-0005-0000-0000-000057090000}"/>
    <cellStyle name="40 % - Accent5 2 2" xfId="2394" xr:uid="{00000000-0005-0000-0000-000058090000}"/>
    <cellStyle name="40 % - Accent5 2 2 2" xfId="2395" xr:uid="{00000000-0005-0000-0000-000059090000}"/>
    <cellStyle name="40 % - Accent5 2 2 2 2" xfId="2396" xr:uid="{00000000-0005-0000-0000-00005A090000}"/>
    <cellStyle name="40 % - Accent5 2 2 2 2 2" xfId="2397" xr:uid="{00000000-0005-0000-0000-00005B090000}"/>
    <cellStyle name="40 % - Accent5 2 2 2 2 2 2" xfId="2398" xr:uid="{00000000-0005-0000-0000-00005C090000}"/>
    <cellStyle name="40 % - Accent5 2 2 2 2 2 2 2" xfId="2399" xr:uid="{00000000-0005-0000-0000-00005D090000}"/>
    <cellStyle name="40 % - Accent5 2 2 2 2 2 3" xfId="2400" xr:uid="{00000000-0005-0000-0000-00005E090000}"/>
    <cellStyle name="40 % - Accent5 2 2 2 2 3" xfId="2401" xr:uid="{00000000-0005-0000-0000-00005F090000}"/>
    <cellStyle name="40 % - Accent5 2 2 2 2 3 2" xfId="2402" xr:uid="{00000000-0005-0000-0000-000060090000}"/>
    <cellStyle name="40 % - Accent5 2 2 2 2 4" xfId="2403" xr:uid="{00000000-0005-0000-0000-000061090000}"/>
    <cellStyle name="40 % - Accent5 2 2 2 3" xfId="2404" xr:uid="{00000000-0005-0000-0000-000062090000}"/>
    <cellStyle name="40 % - Accent5 2 2 2 3 2" xfId="2405" xr:uid="{00000000-0005-0000-0000-000063090000}"/>
    <cellStyle name="40 % - Accent5 2 2 2 3 2 2" xfId="2406" xr:uid="{00000000-0005-0000-0000-000064090000}"/>
    <cellStyle name="40 % - Accent5 2 2 2 3 2 2 2" xfId="2407" xr:uid="{00000000-0005-0000-0000-000065090000}"/>
    <cellStyle name="40 % - Accent5 2 2 2 3 2 3" xfId="2408" xr:uid="{00000000-0005-0000-0000-000066090000}"/>
    <cellStyle name="40 % - Accent5 2 2 2 3 3" xfId="2409" xr:uid="{00000000-0005-0000-0000-000067090000}"/>
    <cellStyle name="40 % - Accent5 2 2 2 3 3 2" xfId="2410" xr:uid="{00000000-0005-0000-0000-000068090000}"/>
    <cellStyle name="40 % - Accent5 2 2 2 3 4" xfId="2411" xr:uid="{00000000-0005-0000-0000-000069090000}"/>
    <cellStyle name="40 % - Accent5 2 2 2 4" xfId="2412" xr:uid="{00000000-0005-0000-0000-00006A090000}"/>
    <cellStyle name="40 % - Accent5 2 2 2 4 2" xfId="2413" xr:uid="{00000000-0005-0000-0000-00006B090000}"/>
    <cellStyle name="40 % - Accent5 2 2 2 4 2 2" xfId="2414" xr:uid="{00000000-0005-0000-0000-00006C090000}"/>
    <cellStyle name="40 % - Accent5 2 2 2 4 3" xfId="2415" xr:uid="{00000000-0005-0000-0000-00006D090000}"/>
    <cellStyle name="40 % - Accent5 2 2 2 5" xfId="2416" xr:uid="{00000000-0005-0000-0000-00006E090000}"/>
    <cellStyle name="40 % - Accent5 2 2 2 5 2" xfId="2417" xr:uid="{00000000-0005-0000-0000-00006F090000}"/>
    <cellStyle name="40 % - Accent5 2 2 2 6" xfId="2418" xr:uid="{00000000-0005-0000-0000-000070090000}"/>
    <cellStyle name="40 % - Accent5 2 2 3" xfId="2419" xr:uid="{00000000-0005-0000-0000-000071090000}"/>
    <cellStyle name="40 % - Accent5 2 2 3 2" xfId="2420" xr:uid="{00000000-0005-0000-0000-000072090000}"/>
    <cellStyle name="40 % - Accent5 2 2 3 2 2" xfId="2421" xr:uid="{00000000-0005-0000-0000-000073090000}"/>
    <cellStyle name="40 % - Accent5 2 2 3 2 2 2" xfId="2422" xr:uid="{00000000-0005-0000-0000-000074090000}"/>
    <cellStyle name="40 % - Accent5 2 2 3 2 2 2 2" xfId="2423" xr:uid="{00000000-0005-0000-0000-000075090000}"/>
    <cellStyle name="40 % - Accent5 2 2 3 2 2 3" xfId="2424" xr:uid="{00000000-0005-0000-0000-000076090000}"/>
    <cellStyle name="40 % - Accent5 2 2 3 2 3" xfId="2425" xr:uid="{00000000-0005-0000-0000-000077090000}"/>
    <cellStyle name="40 % - Accent5 2 2 3 2 3 2" xfId="2426" xr:uid="{00000000-0005-0000-0000-000078090000}"/>
    <cellStyle name="40 % - Accent5 2 2 3 2 4" xfId="2427" xr:uid="{00000000-0005-0000-0000-000079090000}"/>
    <cellStyle name="40 % - Accent5 2 2 3 3" xfId="2428" xr:uid="{00000000-0005-0000-0000-00007A090000}"/>
    <cellStyle name="40 % - Accent5 2 2 3 3 2" xfId="2429" xr:uid="{00000000-0005-0000-0000-00007B090000}"/>
    <cellStyle name="40 % - Accent5 2 2 3 3 2 2" xfId="2430" xr:uid="{00000000-0005-0000-0000-00007C090000}"/>
    <cellStyle name="40 % - Accent5 2 2 3 3 3" xfId="2431" xr:uid="{00000000-0005-0000-0000-00007D090000}"/>
    <cellStyle name="40 % - Accent5 2 2 3 4" xfId="2432" xr:uid="{00000000-0005-0000-0000-00007E090000}"/>
    <cellStyle name="40 % - Accent5 2 2 3 4 2" xfId="2433" xr:uid="{00000000-0005-0000-0000-00007F090000}"/>
    <cellStyle name="40 % - Accent5 2 2 3 5" xfId="2434" xr:uid="{00000000-0005-0000-0000-000080090000}"/>
    <cellStyle name="40 % - Accent5 2 2 4" xfId="2435" xr:uid="{00000000-0005-0000-0000-000081090000}"/>
    <cellStyle name="40 % - Accent5 2 2 4 2" xfId="2436" xr:uid="{00000000-0005-0000-0000-000082090000}"/>
    <cellStyle name="40 % - Accent5 2 2 4 2 2" xfId="2437" xr:uid="{00000000-0005-0000-0000-000083090000}"/>
    <cellStyle name="40 % - Accent5 2 2 4 2 2 2" xfId="2438" xr:uid="{00000000-0005-0000-0000-000084090000}"/>
    <cellStyle name="40 % - Accent5 2 2 4 2 3" xfId="2439" xr:uid="{00000000-0005-0000-0000-000085090000}"/>
    <cellStyle name="40 % - Accent5 2 2 4 3" xfId="2440" xr:uid="{00000000-0005-0000-0000-000086090000}"/>
    <cellStyle name="40 % - Accent5 2 2 4 3 2" xfId="2441" xr:uid="{00000000-0005-0000-0000-000087090000}"/>
    <cellStyle name="40 % - Accent5 2 2 4 4" xfId="2442" xr:uid="{00000000-0005-0000-0000-000088090000}"/>
    <cellStyle name="40 % - Accent5 2 2 5" xfId="2443" xr:uid="{00000000-0005-0000-0000-000089090000}"/>
    <cellStyle name="40 % - Accent5 2 2 5 2" xfId="2444" xr:uid="{00000000-0005-0000-0000-00008A090000}"/>
    <cellStyle name="40 % - Accent5 2 2 5 2 2" xfId="2445" xr:uid="{00000000-0005-0000-0000-00008B090000}"/>
    <cellStyle name="40 % - Accent5 2 2 5 3" xfId="2446" xr:uid="{00000000-0005-0000-0000-00008C090000}"/>
    <cellStyle name="40 % - Accent5 2 2 6" xfId="2447" xr:uid="{00000000-0005-0000-0000-00008D090000}"/>
    <cellStyle name="40 % - Accent5 2 2 6 2" xfId="2448" xr:uid="{00000000-0005-0000-0000-00008E090000}"/>
    <cellStyle name="40 % - Accent5 2 2 6 2 2" xfId="2449" xr:uid="{00000000-0005-0000-0000-00008F090000}"/>
    <cellStyle name="40 % - Accent5 2 2 6 3" xfId="2450" xr:uid="{00000000-0005-0000-0000-000090090000}"/>
    <cellStyle name="40 % - Accent5 2 2 7" xfId="2451" xr:uid="{00000000-0005-0000-0000-000091090000}"/>
    <cellStyle name="40 % - Accent5 2 2 7 2" xfId="2452" xr:uid="{00000000-0005-0000-0000-000092090000}"/>
    <cellStyle name="40 % - Accent5 2 2 8" xfId="2453" xr:uid="{00000000-0005-0000-0000-000093090000}"/>
    <cellStyle name="40 % - Accent5 2 3" xfId="2454" xr:uid="{00000000-0005-0000-0000-000094090000}"/>
    <cellStyle name="40 % - Accent5 2 3 2" xfId="2455" xr:uid="{00000000-0005-0000-0000-000095090000}"/>
    <cellStyle name="40 % - Accent5 2 3 2 2" xfId="2456" xr:uid="{00000000-0005-0000-0000-000096090000}"/>
    <cellStyle name="40 % - Accent5 2 3 2 2 2" xfId="2457" xr:uid="{00000000-0005-0000-0000-000097090000}"/>
    <cellStyle name="40 % - Accent5 2 3 2 2 2 2" xfId="2458" xr:uid="{00000000-0005-0000-0000-000098090000}"/>
    <cellStyle name="40 % - Accent5 2 3 2 2 3" xfId="2459" xr:uid="{00000000-0005-0000-0000-000099090000}"/>
    <cellStyle name="40 % - Accent5 2 3 2 3" xfId="2460" xr:uid="{00000000-0005-0000-0000-00009A090000}"/>
    <cellStyle name="40 % - Accent5 2 3 2 3 2" xfId="2461" xr:uid="{00000000-0005-0000-0000-00009B090000}"/>
    <cellStyle name="40 % - Accent5 2 3 2 4" xfId="2462" xr:uid="{00000000-0005-0000-0000-00009C090000}"/>
    <cellStyle name="40 % - Accent5 2 3 3" xfId="2463" xr:uid="{00000000-0005-0000-0000-00009D090000}"/>
    <cellStyle name="40 % - Accent5 2 3 3 2" xfId="2464" xr:uid="{00000000-0005-0000-0000-00009E090000}"/>
    <cellStyle name="40 % - Accent5 2 3 3 2 2" xfId="2465" xr:uid="{00000000-0005-0000-0000-00009F090000}"/>
    <cellStyle name="40 % - Accent5 2 3 3 2 2 2" xfId="2466" xr:uid="{00000000-0005-0000-0000-0000A0090000}"/>
    <cellStyle name="40 % - Accent5 2 3 3 2 3" xfId="2467" xr:uid="{00000000-0005-0000-0000-0000A1090000}"/>
    <cellStyle name="40 % - Accent5 2 3 3 3" xfId="2468" xr:uid="{00000000-0005-0000-0000-0000A2090000}"/>
    <cellStyle name="40 % - Accent5 2 3 3 3 2" xfId="2469" xr:uid="{00000000-0005-0000-0000-0000A3090000}"/>
    <cellStyle name="40 % - Accent5 2 3 3 4" xfId="2470" xr:uid="{00000000-0005-0000-0000-0000A4090000}"/>
    <cellStyle name="40 % - Accent5 2 3 4" xfId="2471" xr:uid="{00000000-0005-0000-0000-0000A5090000}"/>
    <cellStyle name="40 % - Accent5 2 3 4 2" xfId="2472" xr:uid="{00000000-0005-0000-0000-0000A6090000}"/>
    <cellStyle name="40 % - Accent5 2 3 4 2 2" xfId="2473" xr:uid="{00000000-0005-0000-0000-0000A7090000}"/>
    <cellStyle name="40 % - Accent5 2 3 4 3" xfId="2474" xr:uid="{00000000-0005-0000-0000-0000A8090000}"/>
    <cellStyle name="40 % - Accent5 2 3 5" xfId="2475" xr:uid="{00000000-0005-0000-0000-0000A9090000}"/>
    <cellStyle name="40 % - Accent5 2 3 5 2" xfId="2476" xr:uid="{00000000-0005-0000-0000-0000AA090000}"/>
    <cellStyle name="40 % - Accent5 2 3 6" xfId="2477" xr:uid="{00000000-0005-0000-0000-0000AB090000}"/>
    <cellStyle name="40 % - Accent5 2 4" xfId="2478" xr:uid="{00000000-0005-0000-0000-0000AC090000}"/>
    <cellStyle name="40 % - Accent5 2 4 2" xfId="2479" xr:uid="{00000000-0005-0000-0000-0000AD090000}"/>
    <cellStyle name="40 % - Accent5 2 4 2 2" xfId="2480" xr:uid="{00000000-0005-0000-0000-0000AE090000}"/>
    <cellStyle name="40 % - Accent5 2 4 2 2 2" xfId="2481" xr:uid="{00000000-0005-0000-0000-0000AF090000}"/>
    <cellStyle name="40 % - Accent5 2 4 2 2 2 2" xfId="2482" xr:uid="{00000000-0005-0000-0000-0000B0090000}"/>
    <cellStyle name="40 % - Accent5 2 4 2 2 3" xfId="2483" xr:uid="{00000000-0005-0000-0000-0000B1090000}"/>
    <cellStyle name="40 % - Accent5 2 4 2 3" xfId="2484" xr:uid="{00000000-0005-0000-0000-0000B2090000}"/>
    <cellStyle name="40 % - Accent5 2 4 2 3 2" xfId="2485" xr:uid="{00000000-0005-0000-0000-0000B3090000}"/>
    <cellStyle name="40 % - Accent5 2 4 2 4" xfId="2486" xr:uid="{00000000-0005-0000-0000-0000B4090000}"/>
    <cellStyle name="40 % - Accent5 2 4 3" xfId="2487" xr:uid="{00000000-0005-0000-0000-0000B5090000}"/>
    <cellStyle name="40 % - Accent5 2 4 3 2" xfId="2488" xr:uid="{00000000-0005-0000-0000-0000B6090000}"/>
    <cellStyle name="40 % - Accent5 2 4 3 2 2" xfId="2489" xr:uid="{00000000-0005-0000-0000-0000B7090000}"/>
    <cellStyle name="40 % - Accent5 2 4 3 3" xfId="2490" xr:uid="{00000000-0005-0000-0000-0000B8090000}"/>
    <cellStyle name="40 % - Accent5 2 4 4" xfId="2491" xr:uid="{00000000-0005-0000-0000-0000B9090000}"/>
    <cellStyle name="40 % - Accent5 2 4 4 2" xfId="2492" xr:uid="{00000000-0005-0000-0000-0000BA090000}"/>
    <cellStyle name="40 % - Accent5 2 4 5" xfId="2493" xr:uid="{00000000-0005-0000-0000-0000BB090000}"/>
    <cellStyle name="40 % - Accent5 2 5" xfId="2494" xr:uid="{00000000-0005-0000-0000-0000BC090000}"/>
    <cellStyle name="40 % - Accent5 2 5 2" xfId="2495" xr:uid="{00000000-0005-0000-0000-0000BD090000}"/>
    <cellStyle name="40 % - Accent5 2 5 2 2" xfId="2496" xr:uid="{00000000-0005-0000-0000-0000BE090000}"/>
    <cellStyle name="40 % - Accent5 2 5 2 2 2" xfId="2497" xr:uid="{00000000-0005-0000-0000-0000BF090000}"/>
    <cellStyle name="40 % - Accent5 2 5 2 3" xfId="2498" xr:uid="{00000000-0005-0000-0000-0000C0090000}"/>
    <cellStyle name="40 % - Accent5 2 5 3" xfId="2499" xr:uid="{00000000-0005-0000-0000-0000C1090000}"/>
    <cellStyle name="40 % - Accent5 2 5 3 2" xfId="2500" xr:uid="{00000000-0005-0000-0000-0000C2090000}"/>
    <cellStyle name="40 % - Accent5 2 5 4" xfId="2501" xr:uid="{00000000-0005-0000-0000-0000C3090000}"/>
    <cellStyle name="40 % - Accent5 2 6" xfId="2502" xr:uid="{00000000-0005-0000-0000-0000C4090000}"/>
    <cellStyle name="40 % - Accent5 2 6 2" xfId="2503" xr:uid="{00000000-0005-0000-0000-0000C5090000}"/>
    <cellStyle name="40 % - Accent5 2 6 2 2" xfId="2504" xr:uid="{00000000-0005-0000-0000-0000C6090000}"/>
    <cellStyle name="40 % - Accent5 2 6 3" xfId="2505" xr:uid="{00000000-0005-0000-0000-0000C7090000}"/>
    <cellStyle name="40 % - Accent5 2 7" xfId="2506" xr:uid="{00000000-0005-0000-0000-0000C8090000}"/>
    <cellStyle name="40 % - Accent5 2 7 2" xfId="2507" xr:uid="{00000000-0005-0000-0000-0000C9090000}"/>
    <cellStyle name="40 % - Accent5 2 7 2 2" xfId="2508" xr:uid="{00000000-0005-0000-0000-0000CA090000}"/>
    <cellStyle name="40 % - Accent5 2 7 3" xfId="2509" xr:uid="{00000000-0005-0000-0000-0000CB090000}"/>
    <cellStyle name="40 % - Accent5 2 8" xfId="2510" xr:uid="{00000000-0005-0000-0000-0000CC090000}"/>
    <cellStyle name="40 % - Accent5 2 8 2" xfId="2511" xr:uid="{00000000-0005-0000-0000-0000CD090000}"/>
    <cellStyle name="40 % - Accent5 2 9" xfId="2512" xr:uid="{00000000-0005-0000-0000-0000CE090000}"/>
    <cellStyle name="40 % - Accent5 3" xfId="2513" xr:uid="{00000000-0005-0000-0000-0000CF090000}"/>
    <cellStyle name="40 % - Accent5 3 2" xfId="2514" xr:uid="{00000000-0005-0000-0000-0000D0090000}"/>
    <cellStyle name="40 % - Accent5 3 2 2" xfId="2515" xr:uid="{00000000-0005-0000-0000-0000D1090000}"/>
    <cellStyle name="40 % - Accent5 3 2 2 2" xfId="2516" xr:uid="{00000000-0005-0000-0000-0000D2090000}"/>
    <cellStyle name="40 % - Accent5 3 2 2 2 2" xfId="2517" xr:uid="{00000000-0005-0000-0000-0000D3090000}"/>
    <cellStyle name="40 % - Accent5 3 2 2 2 2 2" xfId="2518" xr:uid="{00000000-0005-0000-0000-0000D4090000}"/>
    <cellStyle name="40 % - Accent5 3 2 2 2 3" xfId="2519" xr:uid="{00000000-0005-0000-0000-0000D5090000}"/>
    <cellStyle name="40 % - Accent5 3 2 2 3" xfId="2520" xr:uid="{00000000-0005-0000-0000-0000D6090000}"/>
    <cellStyle name="40 % - Accent5 3 2 2 3 2" xfId="2521" xr:uid="{00000000-0005-0000-0000-0000D7090000}"/>
    <cellStyle name="40 % - Accent5 3 2 2 4" xfId="2522" xr:uid="{00000000-0005-0000-0000-0000D8090000}"/>
    <cellStyle name="40 % - Accent5 3 2 3" xfId="2523" xr:uid="{00000000-0005-0000-0000-0000D9090000}"/>
    <cellStyle name="40 % - Accent5 3 2 3 2" xfId="2524" xr:uid="{00000000-0005-0000-0000-0000DA090000}"/>
    <cellStyle name="40 % - Accent5 3 2 3 2 2" xfId="2525" xr:uid="{00000000-0005-0000-0000-0000DB090000}"/>
    <cellStyle name="40 % - Accent5 3 2 3 2 2 2" xfId="2526" xr:uid="{00000000-0005-0000-0000-0000DC090000}"/>
    <cellStyle name="40 % - Accent5 3 2 3 2 3" xfId="2527" xr:uid="{00000000-0005-0000-0000-0000DD090000}"/>
    <cellStyle name="40 % - Accent5 3 2 3 3" xfId="2528" xr:uid="{00000000-0005-0000-0000-0000DE090000}"/>
    <cellStyle name="40 % - Accent5 3 2 3 3 2" xfId="2529" xr:uid="{00000000-0005-0000-0000-0000DF090000}"/>
    <cellStyle name="40 % - Accent5 3 2 3 4" xfId="2530" xr:uid="{00000000-0005-0000-0000-0000E0090000}"/>
    <cellStyle name="40 % - Accent5 3 2 4" xfId="2531" xr:uid="{00000000-0005-0000-0000-0000E1090000}"/>
    <cellStyle name="40 % - Accent5 3 2 4 2" xfId="2532" xr:uid="{00000000-0005-0000-0000-0000E2090000}"/>
    <cellStyle name="40 % - Accent5 3 2 4 2 2" xfId="2533" xr:uid="{00000000-0005-0000-0000-0000E3090000}"/>
    <cellStyle name="40 % - Accent5 3 2 4 3" xfId="2534" xr:uid="{00000000-0005-0000-0000-0000E4090000}"/>
    <cellStyle name="40 % - Accent5 3 2 5" xfId="2535" xr:uid="{00000000-0005-0000-0000-0000E5090000}"/>
    <cellStyle name="40 % - Accent5 3 2 5 2" xfId="2536" xr:uid="{00000000-0005-0000-0000-0000E6090000}"/>
    <cellStyle name="40 % - Accent5 3 2 6" xfId="2537" xr:uid="{00000000-0005-0000-0000-0000E7090000}"/>
    <cellStyle name="40 % - Accent5 3 3" xfId="2538" xr:uid="{00000000-0005-0000-0000-0000E8090000}"/>
    <cellStyle name="40 % - Accent5 3 3 2" xfId="2539" xr:uid="{00000000-0005-0000-0000-0000E9090000}"/>
    <cellStyle name="40 % - Accent5 3 3 2 2" xfId="2540" xr:uid="{00000000-0005-0000-0000-0000EA090000}"/>
    <cellStyle name="40 % - Accent5 3 3 2 2 2" xfId="2541" xr:uid="{00000000-0005-0000-0000-0000EB090000}"/>
    <cellStyle name="40 % - Accent5 3 3 2 2 2 2" xfId="2542" xr:uid="{00000000-0005-0000-0000-0000EC090000}"/>
    <cellStyle name="40 % - Accent5 3 3 2 2 3" xfId="2543" xr:uid="{00000000-0005-0000-0000-0000ED090000}"/>
    <cellStyle name="40 % - Accent5 3 3 2 3" xfId="2544" xr:uid="{00000000-0005-0000-0000-0000EE090000}"/>
    <cellStyle name="40 % - Accent5 3 3 2 3 2" xfId="2545" xr:uid="{00000000-0005-0000-0000-0000EF090000}"/>
    <cellStyle name="40 % - Accent5 3 3 2 4" xfId="2546" xr:uid="{00000000-0005-0000-0000-0000F0090000}"/>
    <cellStyle name="40 % - Accent5 3 3 3" xfId="2547" xr:uid="{00000000-0005-0000-0000-0000F1090000}"/>
    <cellStyle name="40 % - Accent5 3 3 3 2" xfId="2548" xr:uid="{00000000-0005-0000-0000-0000F2090000}"/>
    <cellStyle name="40 % - Accent5 3 3 3 2 2" xfId="2549" xr:uid="{00000000-0005-0000-0000-0000F3090000}"/>
    <cellStyle name="40 % - Accent5 3 3 3 3" xfId="2550" xr:uid="{00000000-0005-0000-0000-0000F4090000}"/>
    <cellStyle name="40 % - Accent5 3 3 4" xfId="2551" xr:uid="{00000000-0005-0000-0000-0000F5090000}"/>
    <cellStyle name="40 % - Accent5 3 3 4 2" xfId="2552" xr:uid="{00000000-0005-0000-0000-0000F6090000}"/>
    <cellStyle name="40 % - Accent5 3 3 5" xfId="2553" xr:uid="{00000000-0005-0000-0000-0000F7090000}"/>
    <cellStyle name="40 % - Accent5 3 4" xfId="2554" xr:uid="{00000000-0005-0000-0000-0000F8090000}"/>
    <cellStyle name="40 % - Accent5 3 4 2" xfId="2555" xr:uid="{00000000-0005-0000-0000-0000F9090000}"/>
    <cellStyle name="40 % - Accent5 3 4 2 2" xfId="2556" xr:uid="{00000000-0005-0000-0000-0000FA090000}"/>
    <cellStyle name="40 % - Accent5 3 4 2 2 2" xfId="2557" xr:uid="{00000000-0005-0000-0000-0000FB090000}"/>
    <cellStyle name="40 % - Accent5 3 4 2 3" xfId="2558" xr:uid="{00000000-0005-0000-0000-0000FC090000}"/>
    <cellStyle name="40 % - Accent5 3 4 3" xfId="2559" xr:uid="{00000000-0005-0000-0000-0000FD090000}"/>
    <cellStyle name="40 % - Accent5 3 4 3 2" xfId="2560" xr:uid="{00000000-0005-0000-0000-0000FE090000}"/>
    <cellStyle name="40 % - Accent5 3 4 4" xfId="2561" xr:uid="{00000000-0005-0000-0000-0000FF090000}"/>
    <cellStyle name="40 % - Accent5 3 5" xfId="2562" xr:uid="{00000000-0005-0000-0000-0000000A0000}"/>
    <cellStyle name="40 % - Accent5 3 5 2" xfId="2563" xr:uid="{00000000-0005-0000-0000-0000010A0000}"/>
    <cellStyle name="40 % - Accent5 3 5 2 2" xfId="2564" xr:uid="{00000000-0005-0000-0000-0000020A0000}"/>
    <cellStyle name="40 % - Accent5 3 5 3" xfId="2565" xr:uid="{00000000-0005-0000-0000-0000030A0000}"/>
    <cellStyle name="40 % - Accent5 3 6" xfId="2566" xr:uid="{00000000-0005-0000-0000-0000040A0000}"/>
    <cellStyle name="40 % - Accent5 3 6 2" xfId="2567" xr:uid="{00000000-0005-0000-0000-0000050A0000}"/>
    <cellStyle name="40 % - Accent5 3 6 2 2" xfId="2568" xr:uid="{00000000-0005-0000-0000-0000060A0000}"/>
    <cellStyle name="40 % - Accent5 3 6 3" xfId="2569" xr:uid="{00000000-0005-0000-0000-0000070A0000}"/>
    <cellStyle name="40 % - Accent5 3 7" xfId="2570" xr:uid="{00000000-0005-0000-0000-0000080A0000}"/>
    <cellStyle name="40 % - Accent5 3 7 2" xfId="2571" xr:uid="{00000000-0005-0000-0000-0000090A0000}"/>
    <cellStyle name="40 % - Accent5 3 8" xfId="2572" xr:uid="{00000000-0005-0000-0000-00000A0A0000}"/>
    <cellStyle name="40 % - Accent5 4" xfId="2573" xr:uid="{00000000-0005-0000-0000-00000B0A0000}"/>
    <cellStyle name="40 % - Accent5 4 2" xfId="2574" xr:uid="{00000000-0005-0000-0000-00000C0A0000}"/>
    <cellStyle name="40 % - Accent5 4 2 2" xfId="2575" xr:uid="{00000000-0005-0000-0000-00000D0A0000}"/>
    <cellStyle name="40 % - Accent5 4 2 2 2" xfId="2576" xr:uid="{00000000-0005-0000-0000-00000E0A0000}"/>
    <cellStyle name="40 % - Accent5 4 2 2 2 2" xfId="2577" xr:uid="{00000000-0005-0000-0000-00000F0A0000}"/>
    <cellStyle name="40 % - Accent5 4 2 2 3" xfId="2578" xr:uid="{00000000-0005-0000-0000-0000100A0000}"/>
    <cellStyle name="40 % - Accent5 4 2 3" xfId="2579" xr:uid="{00000000-0005-0000-0000-0000110A0000}"/>
    <cellStyle name="40 % - Accent5 4 2 3 2" xfId="2580" xr:uid="{00000000-0005-0000-0000-0000120A0000}"/>
    <cellStyle name="40 % - Accent5 4 2 4" xfId="2581" xr:uid="{00000000-0005-0000-0000-0000130A0000}"/>
    <cellStyle name="40 % - Accent5 4 3" xfId="2582" xr:uid="{00000000-0005-0000-0000-0000140A0000}"/>
    <cellStyle name="40 % - Accent5 4 3 2" xfId="2583" xr:uid="{00000000-0005-0000-0000-0000150A0000}"/>
    <cellStyle name="40 % - Accent5 4 3 2 2" xfId="2584" xr:uid="{00000000-0005-0000-0000-0000160A0000}"/>
    <cellStyle name="40 % - Accent5 4 3 2 2 2" xfId="2585" xr:uid="{00000000-0005-0000-0000-0000170A0000}"/>
    <cellStyle name="40 % - Accent5 4 3 2 3" xfId="2586" xr:uid="{00000000-0005-0000-0000-0000180A0000}"/>
    <cellStyle name="40 % - Accent5 4 3 3" xfId="2587" xr:uid="{00000000-0005-0000-0000-0000190A0000}"/>
    <cellStyle name="40 % - Accent5 4 3 3 2" xfId="2588" xr:uid="{00000000-0005-0000-0000-00001A0A0000}"/>
    <cellStyle name="40 % - Accent5 4 3 4" xfId="2589" xr:uid="{00000000-0005-0000-0000-00001B0A0000}"/>
    <cellStyle name="40 % - Accent5 4 4" xfId="2590" xr:uid="{00000000-0005-0000-0000-00001C0A0000}"/>
    <cellStyle name="40 % - Accent5 4 4 2" xfId="2591" xr:uid="{00000000-0005-0000-0000-00001D0A0000}"/>
    <cellStyle name="40 % - Accent5 4 4 2 2" xfId="2592" xr:uid="{00000000-0005-0000-0000-00001E0A0000}"/>
    <cellStyle name="40 % - Accent5 4 4 3" xfId="2593" xr:uid="{00000000-0005-0000-0000-00001F0A0000}"/>
    <cellStyle name="40 % - Accent5 4 5" xfId="2594" xr:uid="{00000000-0005-0000-0000-0000200A0000}"/>
    <cellStyle name="40 % - Accent5 4 5 2" xfId="2595" xr:uid="{00000000-0005-0000-0000-0000210A0000}"/>
    <cellStyle name="40 % - Accent5 4 6" xfId="2596" xr:uid="{00000000-0005-0000-0000-0000220A0000}"/>
    <cellStyle name="40 % - Accent5 5" xfId="2597" xr:uid="{00000000-0005-0000-0000-0000230A0000}"/>
    <cellStyle name="40 % - Accent5 5 2" xfId="2598" xr:uid="{00000000-0005-0000-0000-0000240A0000}"/>
    <cellStyle name="40 % - Accent5 5 2 2" xfId="2599" xr:uid="{00000000-0005-0000-0000-0000250A0000}"/>
    <cellStyle name="40 % - Accent5 5 2 2 2" xfId="2600" xr:uid="{00000000-0005-0000-0000-0000260A0000}"/>
    <cellStyle name="40 % - Accent5 5 2 2 2 2" xfId="2601" xr:uid="{00000000-0005-0000-0000-0000270A0000}"/>
    <cellStyle name="40 % - Accent5 5 2 2 3" xfId="2602" xr:uid="{00000000-0005-0000-0000-0000280A0000}"/>
    <cellStyle name="40 % - Accent5 5 2 3" xfId="2603" xr:uid="{00000000-0005-0000-0000-0000290A0000}"/>
    <cellStyle name="40 % - Accent5 5 2 3 2" xfId="2604" xr:uid="{00000000-0005-0000-0000-00002A0A0000}"/>
    <cellStyle name="40 % - Accent5 5 2 4" xfId="2605" xr:uid="{00000000-0005-0000-0000-00002B0A0000}"/>
    <cellStyle name="40 % - Accent5 5 3" xfId="2606" xr:uid="{00000000-0005-0000-0000-00002C0A0000}"/>
    <cellStyle name="40 % - Accent5 5 3 2" xfId="2607" xr:uid="{00000000-0005-0000-0000-00002D0A0000}"/>
    <cellStyle name="40 % - Accent5 5 3 2 2" xfId="2608" xr:uid="{00000000-0005-0000-0000-00002E0A0000}"/>
    <cellStyle name="40 % - Accent5 5 3 3" xfId="2609" xr:uid="{00000000-0005-0000-0000-00002F0A0000}"/>
    <cellStyle name="40 % - Accent5 5 4" xfId="2610" xr:uid="{00000000-0005-0000-0000-0000300A0000}"/>
    <cellStyle name="40 % - Accent5 5 4 2" xfId="2611" xr:uid="{00000000-0005-0000-0000-0000310A0000}"/>
    <cellStyle name="40 % - Accent5 5 5" xfId="2612" xr:uid="{00000000-0005-0000-0000-0000320A0000}"/>
    <cellStyle name="40 % - Accent5 6" xfId="2613" xr:uid="{00000000-0005-0000-0000-0000330A0000}"/>
    <cellStyle name="40 % - Accent5 6 2" xfId="2614" xr:uid="{00000000-0005-0000-0000-0000340A0000}"/>
    <cellStyle name="40 % - Accent5 6 2 2" xfId="2615" xr:uid="{00000000-0005-0000-0000-0000350A0000}"/>
    <cellStyle name="40 % - Accent5 6 2 2 2" xfId="2616" xr:uid="{00000000-0005-0000-0000-0000360A0000}"/>
    <cellStyle name="40 % - Accent5 6 2 3" xfId="2617" xr:uid="{00000000-0005-0000-0000-0000370A0000}"/>
    <cellStyle name="40 % - Accent5 6 3" xfId="2618" xr:uid="{00000000-0005-0000-0000-0000380A0000}"/>
    <cellStyle name="40 % - Accent5 6 3 2" xfId="2619" xr:uid="{00000000-0005-0000-0000-0000390A0000}"/>
    <cellStyle name="40 % - Accent5 6 4" xfId="2620" xr:uid="{00000000-0005-0000-0000-00003A0A0000}"/>
    <cellStyle name="40 % - Accent5 7" xfId="2621" xr:uid="{00000000-0005-0000-0000-00003B0A0000}"/>
    <cellStyle name="40 % - Accent5 7 2" xfId="2622" xr:uid="{00000000-0005-0000-0000-00003C0A0000}"/>
    <cellStyle name="40 % - Accent5 7 2 2" xfId="2623" xr:uid="{00000000-0005-0000-0000-00003D0A0000}"/>
    <cellStyle name="40 % - Accent5 7 3" xfId="2624" xr:uid="{00000000-0005-0000-0000-00003E0A0000}"/>
    <cellStyle name="40 % - Accent5 8" xfId="2625" xr:uid="{00000000-0005-0000-0000-00003F0A0000}"/>
    <cellStyle name="40 % - Accent5 8 2" xfId="2626" xr:uid="{00000000-0005-0000-0000-0000400A0000}"/>
    <cellStyle name="40 % - Accent5 8 2 2" xfId="2627" xr:uid="{00000000-0005-0000-0000-0000410A0000}"/>
    <cellStyle name="40 % - Accent5 8 3" xfId="2628" xr:uid="{00000000-0005-0000-0000-0000420A0000}"/>
    <cellStyle name="40 % - Accent5 9" xfId="2629" xr:uid="{00000000-0005-0000-0000-0000430A0000}"/>
    <cellStyle name="40 % - Accent5 9 2" xfId="2630" xr:uid="{00000000-0005-0000-0000-0000440A0000}"/>
    <cellStyle name="40 % - Accent6 10" xfId="2631" xr:uid="{00000000-0005-0000-0000-0000450A0000}"/>
    <cellStyle name="40 % - Accent6 2" xfId="2632" xr:uid="{00000000-0005-0000-0000-0000460A0000}"/>
    <cellStyle name="40 % - Accent6 2 2" xfId="2633" xr:uid="{00000000-0005-0000-0000-0000470A0000}"/>
    <cellStyle name="40 % - Accent6 2 2 2" xfId="2634" xr:uid="{00000000-0005-0000-0000-0000480A0000}"/>
    <cellStyle name="40 % - Accent6 2 2 2 2" xfId="2635" xr:uid="{00000000-0005-0000-0000-0000490A0000}"/>
    <cellStyle name="40 % - Accent6 2 2 2 2 2" xfId="2636" xr:uid="{00000000-0005-0000-0000-00004A0A0000}"/>
    <cellStyle name="40 % - Accent6 2 2 2 2 2 2" xfId="2637" xr:uid="{00000000-0005-0000-0000-00004B0A0000}"/>
    <cellStyle name="40 % - Accent6 2 2 2 2 2 2 2" xfId="2638" xr:uid="{00000000-0005-0000-0000-00004C0A0000}"/>
    <cellStyle name="40 % - Accent6 2 2 2 2 2 3" xfId="2639" xr:uid="{00000000-0005-0000-0000-00004D0A0000}"/>
    <cellStyle name="40 % - Accent6 2 2 2 2 3" xfId="2640" xr:uid="{00000000-0005-0000-0000-00004E0A0000}"/>
    <cellStyle name="40 % - Accent6 2 2 2 2 3 2" xfId="2641" xr:uid="{00000000-0005-0000-0000-00004F0A0000}"/>
    <cellStyle name="40 % - Accent6 2 2 2 2 4" xfId="2642" xr:uid="{00000000-0005-0000-0000-0000500A0000}"/>
    <cellStyle name="40 % - Accent6 2 2 2 3" xfId="2643" xr:uid="{00000000-0005-0000-0000-0000510A0000}"/>
    <cellStyle name="40 % - Accent6 2 2 2 3 2" xfId="2644" xr:uid="{00000000-0005-0000-0000-0000520A0000}"/>
    <cellStyle name="40 % - Accent6 2 2 2 3 2 2" xfId="2645" xr:uid="{00000000-0005-0000-0000-0000530A0000}"/>
    <cellStyle name="40 % - Accent6 2 2 2 3 2 2 2" xfId="2646" xr:uid="{00000000-0005-0000-0000-0000540A0000}"/>
    <cellStyle name="40 % - Accent6 2 2 2 3 2 3" xfId="2647" xr:uid="{00000000-0005-0000-0000-0000550A0000}"/>
    <cellStyle name="40 % - Accent6 2 2 2 3 3" xfId="2648" xr:uid="{00000000-0005-0000-0000-0000560A0000}"/>
    <cellStyle name="40 % - Accent6 2 2 2 3 3 2" xfId="2649" xr:uid="{00000000-0005-0000-0000-0000570A0000}"/>
    <cellStyle name="40 % - Accent6 2 2 2 3 4" xfId="2650" xr:uid="{00000000-0005-0000-0000-0000580A0000}"/>
    <cellStyle name="40 % - Accent6 2 2 2 4" xfId="2651" xr:uid="{00000000-0005-0000-0000-0000590A0000}"/>
    <cellStyle name="40 % - Accent6 2 2 2 4 2" xfId="2652" xr:uid="{00000000-0005-0000-0000-00005A0A0000}"/>
    <cellStyle name="40 % - Accent6 2 2 2 4 2 2" xfId="2653" xr:uid="{00000000-0005-0000-0000-00005B0A0000}"/>
    <cellStyle name="40 % - Accent6 2 2 2 4 3" xfId="2654" xr:uid="{00000000-0005-0000-0000-00005C0A0000}"/>
    <cellStyle name="40 % - Accent6 2 2 2 5" xfId="2655" xr:uid="{00000000-0005-0000-0000-00005D0A0000}"/>
    <cellStyle name="40 % - Accent6 2 2 2 5 2" xfId="2656" xr:uid="{00000000-0005-0000-0000-00005E0A0000}"/>
    <cellStyle name="40 % - Accent6 2 2 2 6" xfId="2657" xr:uid="{00000000-0005-0000-0000-00005F0A0000}"/>
    <cellStyle name="40 % - Accent6 2 2 3" xfId="2658" xr:uid="{00000000-0005-0000-0000-0000600A0000}"/>
    <cellStyle name="40 % - Accent6 2 2 3 2" xfId="2659" xr:uid="{00000000-0005-0000-0000-0000610A0000}"/>
    <cellStyle name="40 % - Accent6 2 2 3 2 2" xfId="2660" xr:uid="{00000000-0005-0000-0000-0000620A0000}"/>
    <cellStyle name="40 % - Accent6 2 2 3 2 2 2" xfId="2661" xr:uid="{00000000-0005-0000-0000-0000630A0000}"/>
    <cellStyle name="40 % - Accent6 2 2 3 2 2 2 2" xfId="2662" xr:uid="{00000000-0005-0000-0000-0000640A0000}"/>
    <cellStyle name="40 % - Accent6 2 2 3 2 2 3" xfId="2663" xr:uid="{00000000-0005-0000-0000-0000650A0000}"/>
    <cellStyle name="40 % - Accent6 2 2 3 2 3" xfId="2664" xr:uid="{00000000-0005-0000-0000-0000660A0000}"/>
    <cellStyle name="40 % - Accent6 2 2 3 2 3 2" xfId="2665" xr:uid="{00000000-0005-0000-0000-0000670A0000}"/>
    <cellStyle name="40 % - Accent6 2 2 3 2 4" xfId="2666" xr:uid="{00000000-0005-0000-0000-0000680A0000}"/>
    <cellStyle name="40 % - Accent6 2 2 3 3" xfId="2667" xr:uid="{00000000-0005-0000-0000-0000690A0000}"/>
    <cellStyle name="40 % - Accent6 2 2 3 3 2" xfId="2668" xr:uid="{00000000-0005-0000-0000-00006A0A0000}"/>
    <cellStyle name="40 % - Accent6 2 2 3 3 2 2" xfId="2669" xr:uid="{00000000-0005-0000-0000-00006B0A0000}"/>
    <cellStyle name="40 % - Accent6 2 2 3 3 3" xfId="2670" xr:uid="{00000000-0005-0000-0000-00006C0A0000}"/>
    <cellStyle name="40 % - Accent6 2 2 3 4" xfId="2671" xr:uid="{00000000-0005-0000-0000-00006D0A0000}"/>
    <cellStyle name="40 % - Accent6 2 2 3 4 2" xfId="2672" xr:uid="{00000000-0005-0000-0000-00006E0A0000}"/>
    <cellStyle name="40 % - Accent6 2 2 3 5" xfId="2673" xr:uid="{00000000-0005-0000-0000-00006F0A0000}"/>
    <cellStyle name="40 % - Accent6 2 2 4" xfId="2674" xr:uid="{00000000-0005-0000-0000-0000700A0000}"/>
    <cellStyle name="40 % - Accent6 2 2 4 2" xfId="2675" xr:uid="{00000000-0005-0000-0000-0000710A0000}"/>
    <cellStyle name="40 % - Accent6 2 2 4 2 2" xfId="2676" xr:uid="{00000000-0005-0000-0000-0000720A0000}"/>
    <cellStyle name="40 % - Accent6 2 2 4 2 2 2" xfId="2677" xr:uid="{00000000-0005-0000-0000-0000730A0000}"/>
    <cellStyle name="40 % - Accent6 2 2 4 2 3" xfId="2678" xr:uid="{00000000-0005-0000-0000-0000740A0000}"/>
    <cellStyle name="40 % - Accent6 2 2 4 3" xfId="2679" xr:uid="{00000000-0005-0000-0000-0000750A0000}"/>
    <cellStyle name="40 % - Accent6 2 2 4 3 2" xfId="2680" xr:uid="{00000000-0005-0000-0000-0000760A0000}"/>
    <cellStyle name="40 % - Accent6 2 2 4 4" xfId="2681" xr:uid="{00000000-0005-0000-0000-0000770A0000}"/>
    <cellStyle name="40 % - Accent6 2 2 5" xfId="2682" xr:uid="{00000000-0005-0000-0000-0000780A0000}"/>
    <cellStyle name="40 % - Accent6 2 2 5 2" xfId="2683" xr:uid="{00000000-0005-0000-0000-0000790A0000}"/>
    <cellStyle name="40 % - Accent6 2 2 5 2 2" xfId="2684" xr:uid="{00000000-0005-0000-0000-00007A0A0000}"/>
    <cellStyle name="40 % - Accent6 2 2 5 3" xfId="2685" xr:uid="{00000000-0005-0000-0000-00007B0A0000}"/>
    <cellStyle name="40 % - Accent6 2 2 6" xfId="2686" xr:uid="{00000000-0005-0000-0000-00007C0A0000}"/>
    <cellStyle name="40 % - Accent6 2 2 6 2" xfId="2687" xr:uid="{00000000-0005-0000-0000-00007D0A0000}"/>
    <cellStyle name="40 % - Accent6 2 2 6 2 2" xfId="2688" xr:uid="{00000000-0005-0000-0000-00007E0A0000}"/>
    <cellStyle name="40 % - Accent6 2 2 6 3" xfId="2689" xr:uid="{00000000-0005-0000-0000-00007F0A0000}"/>
    <cellStyle name="40 % - Accent6 2 2 7" xfId="2690" xr:uid="{00000000-0005-0000-0000-0000800A0000}"/>
    <cellStyle name="40 % - Accent6 2 2 7 2" xfId="2691" xr:uid="{00000000-0005-0000-0000-0000810A0000}"/>
    <cellStyle name="40 % - Accent6 2 2 8" xfId="2692" xr:uid="{00000000-0005-0000-0000-0000820A0000}"/>
    <cellStyle name="40 % - Accent6 2 3" xfId="2693" xr:uid="{00000000-0005-0000-0000-0000830A0000}"/>
    <cellStyle name="40 % - Accent6 2 3 2" xfId="2694" xr:uid="{00000000-0005-0000-0000-0000840A0000}"/>
    <cellStyle name="40 % - Accent6 2 3 2 2" xfId="2695" xr:uid="{00000000-0005-0000-0000-0000850A0000}"/>
    <cellStyle name="40 % - Accent6 2 3 2 2 2" xfId="2696" xr:uid="{00000000-0005-0000-0000-0000860A0000}"/>
    <cellStyle name="40 % - Accent6 2 3 2 2 2 2" xfId="2697" xr:uid="{00000000-0005-0000-0000-0000870A0000}"/>
    <cellStyle name="40 % - Accent6 2 3 2 2 3" xfId="2698" xr:uid="{00000000-0005-0000-0000-0000880A0000}"/>
    <cellStyle name="40 % - Accent6 2 3 2 3" xfId="2699" xr:uid="{00000000-0005-0000-0000-0000890A0000}"/>
    <cellStyle name="40 % - Accent6 2 3 2 3 2" xfId="2700" xr:uid="{00000000-0005-0000-0000-00008A0A0000}"/>
    <cellStyle name="40 % - Accent6 2 3 2 4" xfId="2701" xr:uid="{00000000-0005-0000-0000-00008B0A0000}"/>
    <cellStyle name="40 % - Accent6 2 3 3" xfId="2702" xr:uid="{00000000-0005-0000-0000-00008C0A0000}"/>
    <cellStyle name="40 % - Accent6 2 3 3 2" xfId="2703" xr:uid="{00000000-0005-0000-0000-00008D0A0000}"/>
    <cellStyle name="40 % - Accent6 2 3 3 2 2" xfId="2704" xr:uid="{00000000-0005-0000-0000-00008E0A0000}"/>
    <cellStyle name="40 % - Accent6 2 3 3 2 2 2" xfId="2705" xr:uid="{00000000-0005-0000-0000-00008F0A0000}"/>
    <cellStyle name="40 % - Accent6 2 3 3 2 3" xfId="2706" xr:uid="{00000000-0005-0000-0000-0000900A0000}"/>
    <cellStyle name="40 % - Accent6 2 3 3 3" xfId="2707" xr:uid="{00000000-0005-0000-0000-0000910A0000}"/>
    <cellStyle name="40 % - Accent6 2 3 3 3 2" xfId="2708" xr:uid="{00000000-0005-0000-0000-0000920A0000}"/>
    <cellStyle name="40 % - Accent6 2 3 3 4" xfId="2709" xr:uid="{00000000-0005-0000-0000-0000930A0000}"/>
    <cellStyle name="40 % - Accent6 2 3 4" xfId="2710" xr:uid="{00000000-0005-0000-0000-0000940A0000}"/>
    <cellStyle name="40 % - Accent6 2 3 4 2" xfId="2711" xr:uid="{00000000-0005-0000-0000-0000950A0000}"/>
    <cellStyle name="40 % - Accent6 2 3 4 2 2" xfId="2712" xr:uid="{00000000-0005-0000-0000-0000960A0000}"/>
    <cellStyle name="40 % - Accent6 2 3 4 3" xfId="2713" xr:uid="{00000000-0005-0000-0000-0000970A0000}"/>
    <cellStyle name="40 % - Accent6 2 3 5" xfId="2714" xr:uid="{00000000-0005-0000-0000-0000980A0000}"/>
    <cellStyle name="40 % - Accent6 2 3 5 2" xfId="2715" xr:uid="{00000000-0005-0000-0000-0000990A0000}"/>
    <cellStyle name="40 % - Accent6 2 3 6" xfId="2716" xr:uid="{00000000-0005-0000-0000-00009A0A0000}"/>
    <cellStyle name="40 % - Accent6 2 4" xfId="2717" xr:uid="{00000000-0005-0000-0000-00009B0A0000}"/>
    <cellStyle name="40 % - Accent6 2 4 2" xfId="2718" xr:uid="{00000000-0005-0000-0000-00009C0A0000}"/>
    <cellStyle name="40 % - Accent6 2 4 2 2" xfId="2719" xr:uid="{00000000-0005-0000-0000-00009D0A0000}"/>
    <cellStyle name="40 % - Accent6 2 4 2 2 2" xfId="2720" xr:uid="{00000000-0005-0000-0000-00009E0A0000}"/>
    <cellStyle name="40 % - Accent6 2 4 2 2 2 2" xfId="2721" xr:uid="{00000000-0005-0000-0000-00009F0A0000}"/>
    <cellStyle name="40 % - Accent6 2 4 2 2 3" xfId="2722" xr:uid="{00000000-0005-0000-0000-0000A00A0000}"/>
    <cellStyle name="40 % - Accent6 2 4 2 3" xfId="2723" xr:uid="{00000000-0005-0000-0000-0000A10A0000}"/>
    <cellStyle name="40 % - Accent6 2 4 2 3 2" xfId="2724" xr:uid="{00000000-0005-0000-0000-0000A20A0000}"/>
    <cellStyle name="40 % - Accent6 2 4 2 4" xfId="2725" xr:uid="{00000000-0005-0000-0000-0000A30A0000}"/>
    <cellStyle name="40 % - Accent6 2 4 3" xfId="2726" xr:uid="{00000000-0005-0000-0000-0000A40A0000}"/>
    <cellStyle name="40 % - Accent6 2 4 3 2" xfId="2727" xr:uid="{00000000-0005-0000-0000-0000A50A0000}"/>
    <cellStyle name="40 % - Accent6 2 4 3 2 2" xfId="2728" xr:uid="{00000000-0005-0000-0000-0000A60A0000}"/>
    <cellStyle name="40 % - Accent6 2 4 3 3" xfId="2729" xr:uid="{00000000-0005-0000-0000-0000A70A0000}"/>
    <cellStyle name="40 % - Accent6 2 4 4" xfId="2730" xr:uid="{00000000-0005-0000-0000-0000A80A0000}"/>
    <cellStyle name="40 % - Accent6 2 4 4 2" xfId="2731" xr:uid="{00000000-0005-0000-0000-0000A90A0000}"/>
    <cellStyle name="40 % - Accent6 2 4 5" xfId="2732" xr:uid="{00000000-0005-0000-0000-0000AA0A0000}"/>
    <cellStyle name="40 % - Accent6 2 5" xfId="2733" xr:uid="{00000000-0005-0000-0000-0000AB0A0000}"/>
    <cellStyle name="40 % - Accent6 2 5 2" xfId="2734" xr:uid="{00000000-0005-0000-0000-0000AC0A0000}"/>
    <cellStyle name="40 % - Accent6 2 5 2 2" xfId="2735" xr:uid="{00000000-0005-0000-0000-0000AD0A0000}"/>
    <cellStyle name="40 % - Accent6 2 5 2 2 2" xfId="2736" xr:uid="{00000000-0005-0000-0000-0000AE0A0000}"/>
    <cellStyle name="40 % - Accent6 2 5 2 3" xfId="2737" xr:uid="{00000000-0005-0000-0000-0000AF0A0000}"/>
    <cellStyle name="40 % - Accent6 2 5 3" xfId="2738" xr:uid="{00000000-0005-0000-0000-0000B00A0000}"/>
    <cellStyle name="40 % - Accent6 2 5 3 2" xfId="2739" xr:uid="{00000000-0005-0000-0000-0000B10A0000}"/>
    <cellStyle name="40 % - Accent6 2 5 4" xfId="2740" xr:uid="{00000000-0005-0000-0000-0000B20A0000}"/>
    <cellStyle name="40 % - Accent6 2 6" xfId="2741" xr:uid="{00000000-0005-0000-0000-0000B30A0000}"/>
    <cellStyle name="40 % - Accent6 2 6 2" xfId="2742" xr:uid="{00000000-0005-0000-0000-0000B40A0000}"/>
    <cellStyle name="40 % - Accent6 2 6 2 2" xfId="2743" xr:uid="{00000000-0005-0000-0000-0000B50A0000}"/>
    <cellStyle name="40 % - Accent6 2 6 3" xfId="2744" xr:uid="{00000000-0005-0000-0000-0000B60A0000}"/>
    <cellStyle name="40 % - Accent6 2 7" xfId="2745" xr:uid="{00000000-0005-0000-0000-0000B70A0000}"/>
    <cellStyle name="40 % - Accent6 2 7 2" xfId="2746" xr:uid="{00000000-0005-0000-0000-0000B80A0000}"/>
    <cellStyle name="40 % - Accent6 2 7 2 2" xfId="2747" xr:uid="{00000000-0005-0000-0000-0000B90A0000}"/>
    <cellStyle name="40 % - Accent6 2 7 3" xfId="2748" xr:uid="{00000000-0005-0000-0000-0000BA0A0000}"/>
    <cellStyle name="40 % - Accent6 2 8" xfId="2749" xr:uid="{00000000-0005-0000-0000-0000BB0A0000}"/>
    <cellStyle name="40 % - Accent6 2 8 2" xfId="2750" xr:uid="{00000000-0005-0000-0000-0000BC0A0000}"/>
    <cellStyle name="40 % - Accent6 2 9" xfId="2751" xr:uid="{00000000-0005-0000-0000-0000BD0A0000}"/>
    <cellStyle name="40 % - Accent6 3" xfId="2752" xr:uid="{00000000-0005-0000-0000-0000BE0A0000}"/>
    <cellStyle name="40 % - Accent6 3 2" xfId="2753" xr:uid="{00000000-0005-0000-0000-0000BF0A0000}"/>
    <cellStyle name="40 % - Accent6 3 2 2" xfId="2754" xr:uid="{00000000-0005-0000-0000-0000C00A0000}"/>
    <cellStyle name="40 % - Accent6 3 2 2 2" xfId="2755" xr:uid="{00000000-0005-0000-0000-0000C10A0000}"/>
    <cellStyle name="40 % - Accent6 3 2 2 2 2" xfId="2756" xr:uid="{00000000-0005-0000-0000-0000C20A0000}"/>
    <cellStyle name="40 % - Accent6 3 2 2 2 2 2" xfId="2757" xr:uid="{00000000-0005-0000-0000-0000C30A0000}"/>
    <cellStyle name="40 % - Accent6 3 2 2 2 3" xfId="2758" xr:uid="{00000000-0005-0000-0000-0000C40A0000}"/>
    <cellStyle name="40 % - Accent6 3 2 2 3" xfId="2759" xr:uid="{00000000-0005-0000-0000-0000C50A0000}"/>
    <cellStyle name="40 % - Accent6 3 2 2 3 2" xfId="2760" xr:uid="{00000000-0005-0000-0000-0000C60A0000}"/>
    <cellStyle name="40 % - Accent6 3 2 2 4" xfId="2761" xr:uid="{00000000-0005-0000-0000-0000C70A0000}"/>
    <cellStyle name="40 % - Accent6 3 2 3" xfId="2762" xr:uid="{00000000-0005-0000-0000-0000C80A0000}"/>
    <cellStyle name="40 % - Accent6 3 2 3 2" xfId="2763" xr:uid="{00000000-0005-0000-0000-0000C90A0000}"/>
    <cellStyle name="40 % - Accent6 3 2 3 2 2" xfId="2764" xr:uid="{00000000-0005-0000-0000-0000CA0A0000}"/>
    <cellStyle name="40 % - Accent6 3 2 3 2 2 2" xfId="2765" xr:uid="{00000000-0005-0000-0000-0000CB0A0000}"/>
    <cellStyle name="40 % - Accent6 3 2 3 2 3" xfId="2766" xr:uid="{00000000-0005-0000-0000-0000CC0A0000}"/>
    <cellStyle name="40 % - Accent6 3 2 3 3" xfId="2767" xr:uid="{00000000-0005-0000-0000-0000CD0A0000}"/>
    <cellStyle name="40 % - Accent6 3 2 3 3 2" xfId="2768" xr:uid="{00000000-0005-0000-0000-0000CE0A0000}"/>
    <cellStyle name="40 % - Accent6 3 2 3 4" xfId="2769" xr:uid="{00000000-0005-0000-0000-0000CF0A0000}"/>
    <cellStyle name="40 % - Accent6 3 2 4" xfId="2770" xr:uid="{00000000-0005-0000-0000-0000D00A0000}"/>
    <cellStyle name="40 % - Accent6 3 2 4 2" xfId="2771" xr:uid="{00000000-0005-0000-0000-0000D10A0000}"/>
    <cellStyle name="40 % - Accent6 3 2 4 2 2" xfId="2772" xr:uid="{00000000-0005-0000-0000-0000D20A0000}"/>
    <cellStyle name="40 % - Accent6 3 2 4 3" xfId="2773" xr:uid="{00000000-0005-0000-0000-0000D30A0000}"/>
    <cellStyle name="40 % - Accent6 3 2 5" xfId="2774" xr:uid="{00000000-0005-0000-0000-0000D40A0000}"/>
    <cellStyle name="40 % - Accent6 3 2 5 2" xfId="2775" xr:uid="{00000000-0005-0000-0000-0000D50A0000}"/>
    <cellStyle name="40 % - Accent6 3 2 6" xfId="2776" xr:uid="{00000000-0005-0000-0000-0000D60A0000}"/>
    <cellStyle name="40 % - Accent6 3 3" xfId="2777" xr:uid="{00000000-0005-0000-0000-0000D70A0000}"/>
    <cellStyle name="40 % - Accent6 3 3 2" xfId="2778" xr:uid="{00000000-0005-0000-0000-0000D80A0000}"/>
    <cellStyle name="40 % - Accent6 3 3 2 2" xfId="2779" xr:uid="{00000000-0005-0000-0000-0000D90A0000}"/>
    <cellStyle name="40 % - Accent6 3 3 2 2 2" xfId="2780" xr:uid="{00000000-0005-0000-0000-0000DA0A0000}"/>
    <cellStyle name="40 % - Accent6 3 3 2 2 2 2" xfId="2781" xr:uid="{00000000-0005-0000-0000-0000DB0A0000}"/>
    <cellStyle name="40 % - Accent6 3 3 2 2 3" xfId="2782" xr:uid="{00000000-0005-0000-0000-0000DC0A0000}"/>
    <cellStyle name="40 % - Accent6 3 3 2 3" xfId="2783" xr:uid="{00000000-0005-0000-0000-0000DD0A0000}"/>
    <cellStyle name="40 % - Accent6 3 3 2 3 2" xfId="2784" xr:uid="{00000000-0005-0000-0000-0000DE0A0000}"/>
    <cellStyle name="40 % - Accent6 3 3 2 4" xfId="2785" xr:uid="{00000000-0005-0000-0000-0000DF0A0000}"/>
    <cellStyle name="40 % - Accent6 3 3 3" xfId="2786" xr:uid="{00000000-0005-0000-0000-0000E00A0000}"/>
    <cellStyle name="40 % - Accent6 3 3 3 2" xfId="2787" xr:uid="{00000000-0005-0000-0000-0000E10A0000}"/>
    <cellStyle name="40 % - Accent6 3 3 3 2 2" xfId="2788" xr:uid="{00000000-0005-0000-0000-0000E20A0000}"/>
    <cellStyle name="40 % - Accent6 3 3 3 3" xfId="2789" xr:uid="{00000000-0005-0000-0000-0000E30A0000}"/>
    <cellStyle name="40 % - Accent6 3 3 4" xfId="2790" xr:uid="{00000000-0005-0000-0000-0000E40A0000}"/>
    <cellStyle name="40 % - Accent6 3 3 4 2" xfId="2791" xr:uid="{00000000-0005-0000-0000-0000E50A0000}"/>
    <cellStyle name="40 % - Accent6 3 3 5" xfId="2792" xr:uid="{00000000-0005-0000-0000-0000E60A0000}"/>
    <cellStyle name="40 % - Accent6 3 4" xfId="2793" xr:uid="{00000000-0005-0000-0000-0000E70A0000}"/>
    <cellStyle name="40 % - Accent6 3 4 2" xfId="2794" xr:uid="{00000000-0005-0000-0000-0000E80A0000}"/>
    <cellStyle name="40 % - Accent6 3 4 2 2" xfId="2795" xr:uid="{00000000-0005-0000-0000-0000E90A0000}"/>
    <cellStyle name="40 % - Accent6 3 4 2 2 2" xfId="2796" xr:uid="{00000000-0005-0000-0000-0000EA0A0000}"/>
    <cellStyle name="40 % - Accent6 3 4 2 3" xfId="2797" xr:uid="{00000000-0005-0000-0000-0000EB0A0000}"/>
    <cellStyle name="40 % - Accent6 3 4 3" xfId="2798" xr:uid="{00000000-0005-0000-0000-0000EC0A0000}"/>
    <cellStyle name="40 % - Accent6 3 4 3 2" xfId="2799" xr:uid="{00000000-0005-0000-0000-0000ED0A0000}"/>
    <cellStyle name="40 % - Accent6 3 4 4" xfId="2800" xr:uid="{00000000-0005-0000-0000-0000EE0A0000}"/>
    <cellStyle name="40 % - Accent6 3 5" xfId="2801" xr:uid="{00000000-0005-0000-0000-0000EF0A0000}"/>
    <cellStyle name="40 % - Accent6 3 5 2" xfId="2802" xr:uid="{00000000-0005-0000-0000-0000F00A0000}"/>
    <cellStyle name="40 % - Accent6 3 5 2 2" xfId="2803" xr:uid="{00000000-0005-0000-0000-0000F10A0000}"/>
    <cellStyle name="40 % - Accent6 3 5 3" xfId="2804" xr:uid="{00000000-0005-0000-0000-0000F20A0000}"/>
    <cellStyle name="40 % - Accent6 3 6" xfId="2805" xr:uid="{00000000-0005-0000-0000-0000F30A0000}"/>
    <cellStyle name="40 % - Accent6 3 6 2" xfId="2806" xr:uid="{00000000-0005-0000-0000-0000F40A0000}"/>
    <cellStyle name="40 % - Accent6 3 6 2 2" xfId="2807" xr:uid="{00000000-0005-0000-0000-0000F50A0000}"/>
    <cellStyle name="40 % - Accent6 3 6 3" xfId="2808" xr:uid="{00000000-0005-0000-0000-0000F60A0000}"/>
    <cellStyle name="40 % - Accent6 3 7" xfId="2809" xr:uid="{00000000-0005-0000-0000-0000F70A0000}"/>
    <cellStyle name="40 % - Accent6 3 7 2" xfId="2810" xr:uid="{00000000-0005-0000-0000-0000F80A0000}"/>
    <cellStyle name="40 % - Accent6 3 8" xfId="2811" xr:uid="{00000000-0005-0000-0000-0000F90A0000}"/>
    <cellStyle name="40 % - Accent6 4" xfId="2812" xr:uid="{00000000-0005-0000-0000-0000FA0A0000}"/>
    <cellStyle name="40 % - Accent6 4 2" xfId="2813" xr:uid="{00000000-0005-0000-0000-0000FB0A0000}"/>
    <cellStyle name="40 % - Accent6 4 2 2" xfId="2814" xr:uid="{00000000-0005-0000-0000-0000FC0A0000}"/>
    <cellStyle name="40 % - Accent6 4 2 2 2" xfId="2815" xr:uid="{00000000-0005-0000-0000-0000FD0A0000}"/>
    <cellStyle name="40 % - Accent6 4 2 2 2 2" xfId="2816" xr:uid="{00000000-0005-0000-0000-0000FE0A0000}"/>
    <cellStyle name="40 % - Accent6 4 2 2 3" xfId="2817" xr:uid="{00000000-0005-0000-0000-0000FF0A0000}"/>
    <cellStyle name="40 % - Accent6 4 2 3" xfId="2818" xr:uid="{00000000-0005-0000-0000-0000000B0000}"/>
    <cellStyle name="40 % - Accent6 4 2 3 2" xfId="2819" xr:uid="{00000000-0005-0000-0000-0000010B0000}"/>
    <cellStyle name="40 % - Accent6 4 2 4" xfId="2820" xr:uid="{00000000-0005-0000-0000-0000020B0000}"/>
    <cellStyle name="40 % - Accent6 4 3" xfId="2821" xr:uid="{00000000-0005-0000-0000-0000030B0000}"/>
    <cellStyle name="40 % - Accent6 4 3 2" xfId="2822" xr:uid="{00000000-0005-0000-0000-0000040B0000}"/>
    <cellStyle name="40 % - Accent6 4 3 2 2" xfId="2823" xr:uid="{00000000-0005-0000-0000-0000050B0000}"/>
    <cellStyle name="40 % - Accent6 4 3 2 2 2" xfId="2824" xr:uid="{00000000-0005-0000-0000-0000060B0000}"/>
    <cellStyle name="40 % - Accent6 4 3 2 3" xfId="2825" xr:uid="{00000000-0005-0000-0000-0000070B0000}"/>
    <cellStyle name="40 % - Accent6 4 3 3" xfId="2826" xr:uid="{00000000-0005-0000-0000-0000080B0000}"/>
    <cellStyle name="40 % - Accent6 4 3 3 2" xfId="2827" xr:uid="{00000000-0005-0000-0000-0000090B0000}"/>
    <cellStyle name="40 % - Accent6 4 3 4" xfId="2828" xr:uid="{00000000-0005-0000-0000-00000A0B0000}"/>
    <cellStyle name="40 % - Accent6 4 4" xfId="2829" xr:uid="{00000000-0005-0000-0000-00000B0B0000}"/>
    <cellStyle name="40 % - Accent6 4 4 2" xfId="2830" xr:uid="{00000000-0005-0000-0000-00000C0B0000}"/>
    <cellStyle name="40 % - Accent6 4 4 2 2" xfId="2831" xr:uid="{00000000-0005-0000-0000-00000D0B0000}"/>
    <cellStyle name="40 % - Accent6 4 4 3" xfId="2832" xr:uid="{00000000-0005-0000-0000-00000E0B0000}"/>
    <cellStyle name="40 % - Accent6 4 5" xfId="2833" xr:uid="{00000000-0005-0000-0000-00000F0B0000}"/>
    <cellStyle name="40 % - Accent6 4 5 2" xfId="2834" xr:uid="{00000000-0005-0000-0000-0000100B0000}"/>
    <cellStyle name="40 % - Accent6 4 6" xfId="2835" xr:uid="{00000000-0005-0000-0000-0000110B0000}"/>
    <cellStyle name="40 % - Accent6 5" xfId="2836" xr:uid="{00000000-0005-0000-0000-0000120B0000}"/>
    <cellStyle name="40 % - Accent6 5 2" xfId="2837" xr:uid="{00000000-0005-0000-0000-0000130B0000}"/>
    <cellStyle name="40 % - Accent6 5 2 2" xfId="2838" xr:uid="{00000000-0005-0000-0000-0000140B0000}"/>
    <cellStyle name="40 % - Accent6 5 2 2 2" xfId="2839" xr:uid="{00000000-0005-0000-0000-0000150B0000}"/>
    <cellStyle name="40 % - Accent6 5 2 2 2 2" xfId="2840" xr:uid="{00000000-0005-0000-0000-0000160B0000}"/>
    <cellStyle name="40 % - Accent6 5 2 2 3" xfId="2841" xr:uid="{00000000-0005-0000-0000-0000170B0000}"/>
    <cellStyle name="40 % - Accent6 5 2 3" xfId="2842" xr:uid="{00000000-0005-0000-0000-0000180B0000}"/>
    <cellStyle name="40 % - Accent6 5 2 3 2" xfId="2843" xr:uid="{00000000-0005-0000-0000-0000190B0000}"/>
    <cellStyle name="40 % - Accent6 5 2 4" xfId="2844" xr:uid="{00000000-0005-0000-0000-00001A0B0000}"/>
    <cellStyle name="40 % - Accent6 5 3" xfId="2845" xr:uid="{00000000-0005-0000-0000-00001B0B0000}"/>
    <cellStyle name="40 % - Accent6 5 3 2" xfId="2846" xr:uid="{00000000-0005-0000-0000-00001C0B0000}"/>
    <cellStyle name="40 % - Accent6 5 3 2 2" xfId="2847" xr:uid="{00000000-0005-0000-0000-00001D0B0000}"/>
    <cellStyle name="40 % - Accent6 5 3 3" xfId="2848" xr:uid="{00000000-0005-0000-0000-00001E0B0000}"/>
    <cellStyle name="40 % - Accent6 5 4" xfId="2849" xr:uid="{00000000-0005-0000-0000-00001F0B0000}"/>
    <cellStyle name="40 % - Accent6 5 4 2" xfId="2850" xr:uid="{00000000-0005-0000-0000-0000200B0000}"/>
    <cellStyle name="40 % - Accent6 5 5" xfId="2851" xr:uid="{00000000-0005-0000-0000-0000210B0000}"/>
    <cellStyle name="40 % - Accent6 6" xfId="2852" xr:uid="{00000000-0005-0000-0000-0000220B0000}"/>
    <cellStyle name="40 % - Accent6 6 2" xfId="2853" xr:uid="{00000000-0005-0000-0000-0000230B0000}"/>
    <cellStyle name="40 % - Accent6 6 2 2" xfId="2854" xr:uid="{00000000-0005-0000-0000-0000240B0000}"/>
    <cellStyle name="40 % - Accent6 6 2 2 2" xfId="2855" xr:uid="{00000000-0005-0000-0000-0000250B0000}"/>
    <cellStyle name="40 % - Accent6 6 2 3" xfId="2856" xr:uid="{00000000-0005-0000-0000-0000260B0000}"/>
    <cellStyle name="40 % - Accent6 6 3" xfId="2857" xr:uid="{00000000-0005-0000-0000-0000270B0000}"/>
    <cellStyle name="40 % - Accent6 6 3 2" xfId="2858" xr:uid="{00000000-0005-0000-0000-0000280B0000}"/>
    <cellStyle name="40 % - Accent6 6 4" xfId="2859" xr:uid="{00000000-0005-0000-0000-0000290B0000}"/>
    <cellStyle name="40 % - Accent6 7" xfId="2860" xr:uid="{00000000-0005-0000-0000-00002A0B0000}"/>
    <cellStyle name="40 % - Accent6 7 2" xfId="2861" xr:uid="{00000000-0005-0000-0000-00002B0B0000}"/>
    <cellStyle name="40 % - Accent6 7 2 2" xfId="2862" xr:uid="{00000000-0005-0000-0000-00002C0B0000}"/>
    <cellStyle name="40 % - Accent6 7 3" xfId="2863" xr:uid="{00000000-0005-0000-0000-00002D0B0000}"/>
    <cellStyle name="40 % - Accent6 8" xfId="2864" xr:uid="{00000000-0005-0000-0000-00002E0B0000}"/>
    <cellStyle name="40 % - Accent6 8 2" xfId="2865" xr:uid="{00000000-0005-0000-0000-00002F0B0000}"/>
    <cellStyle name="40 % - Accent6 8 2 2" xfId="2866" xr:uid="{00000000-0005-0000-0000-0000300B0000}"/>
    <cellStyle name="40 % - Accent6 8 3" xfId="2867" xr:uid="{00000000-0005-0000-0000-0000310B0000}"/>
    <cellStyle name="40 % - Accent6 9" xfId="2868" xr:uid="{00000000-0005-0000-0000-0000320B0000}"/>
    <cellStyle name="40 % - Accent6 9 2" xfId="2869" xr:uid="{00000000-0005-0000-0000-0000330B0000}"/>
    <cellStyle name="60 % - Accent1 2" xfId="2870" xr:uid="{00000000-0005-0000-0000-0000340B0000}"/>
    <cellStyle name="60 % - Accent2 2" xfId="2871" xr:uid="{00000000-0005-0000-0000-0000350B0000}"/>
    <cellStyle name="60 % - Accent3 2" xfId="2872" xr:uid="{00000000-0005-0000-0000-0000360B0000}"/>
    <cellStyle name="60 % - Accent4 2" xfId="2873" xr:uid="{00000000-0005-0000-0000-0000370B0000}"/>
    <cellStyle name="60 % - Accent5 2" xfId="2874" xr:uid="{00000000-0005-0000-0000-0000380B0000}"/>
    <cellStyle name="60 % - Accent6 2" xfId="2875" xr:uid="{00000000-0005-0000-0000-0000390B0000}"/>
    <cellStyle name="Accent1 2" xfId="2876" xr:uid="{00000000-0005-0000-0000-00003A0B0000}"/>
    <cellStyle name="Accent2 2" xfId="2877" xr:uid="{00000000-0005-0000-0000-00003B0B0000}"/>
    <cellStyle name="Accent3 2" xfId="2878" xr:uid="{00000000-0005-0000-0000-00003C0B0000}"/>
    <cellStyle name="Accent4 2" xfId="2879" xr:uid="{00000000-0005-0000-0000-00003D0B0000}"/>
    <cellStyle name="Accent5 2" xfId="2880" xr:uid="{00000000-0005-0000-0000-00003E0B0000}"/>
    <cellStyle name="Accent6 2" xfId="2881" xr:uid="{00000000-0005-0000-0000-00003F0B0000}"/>
    <cellStyle name="Avertissement 2" xfId="2882" xr:uid="{00000000-0005-0000-0000-0000400B0000}"/>
    <cellStyle name="Commentaire 10" xfId="2883" xr:uid="{00000000-0005-0000-0000-0000410B0000}"/>
    <cellStyle name="Commentaire 2" xfId="2884" xr:uid="{00000000-0005-0000-0000-0000420B0000}"/>
    <cellStyle name="Commentaire 2 2" xfId="2885" xr:uid="{00000000-0005-0000-0000-0000430B0000}"/>
    <cellStyle name="Commentaire 2 2 2" xfId="2886" xr:uid="{00000000-0005-0000-0000-0000440B0000}"/>
    <cellStyle name="Commentaire 2 2 2 2" xfId="2887" xr:uid="{00000000-0005-0000-0000-0000450B0000}"/>
    <cellStyle name="Commentaire 2 2 2 2 2" xfId="2888" xr:uid="{00000000-0005-0000-0000-0000460B0000}"/>
    <cellStyle name="Commentaire 2 2 2 2 2 2" xfId="2889" xr:uid="{00000000-0005-0000-0000-0000470B0000}"/>
    <cellStyle name="Commentaire 2 2 2 2 2 2 2" xfId="2890" xr:uid="{00000000-0005-0000-0000-0000480B0000}"/>
    <cellStyle name="Commentaire 2 2 2 2 2 3" xfId="2891" xr:uid="{00000000-0005-0000-0000-0000490B0000}"/>
    <cellStyle name="Commentaire 2 2 2 2 3" xfId="2892" xr:uid="{00000000-0005-0000-0000-00004A0B0000}"/>
    <cellStyle name="Commentaire 2 2 2 2 3 2" xfId="2893" xr:uid="{00000000-0005-0000-0000-00004B0B0000}"/>
    <cellStyle name="Commentaire 2 2 2 2 4" xfId="2894" xr:uid="{00000000-0005-0000-0000-00004C0B0000}"/>
    <cellStyle name="Commentaire 2 2 2 3" xfId="2895" xr:uid="{00000000-0005-0000-0000-00004D0B0000}"/>
    <cellStyle name="Commentaire 2 2 2 3 2" xfId="2896" xr:uid="{00000000-0005-0000-0000-00004E0B0000}"/>
    <cellStyle name="Commentaire 2 2 2 3 2 2" xfId="2897" xr:uid="{00000000-0005-0000-0000-00004F0B0000}"/>
    <cellStyle name="Commentaire 2 2 2 3 2 2 2" xfId="2898" xr:uid="{00000000-0005-0000-0000-0000500B0000}"/>
    <cellStyle name="Commentaire 2 2 2 3 2 3" xfId="2899" xr:uid="{00000000-0005-0000-0000-0000510B0000}"/>
    <cellStyle name="Commentaire 2 2 2 3 3" xfId="2900" xr:uid="{00000000-0005-0000-0000-0000520B0000}"/>
    <cellStyle name="Commentaire 2 2 2 3 3 2" xfId="2901" xr:uid="{00000000-0005-0000-0000-0000530B0000}"/>
    <cellStyle name="Commentaire 2 2 2 3 4" xfId="2902" xr:uid="{00000000-0005-0000-0000-0000540B0000}"/>
    <cellStyle name="Commentaire 2 2 2 4" xfId="2903" xr:uid="{00000000-0005-0000-0000-0000550B0000}"/>
    <cellStyle name="Commentaire 2 2 2 4 2" xfId="2904" xr:uid="{00000000-0005-0000-0000-0000560B0000}"/>
    <cellStyle name="Commentaire 2 2 2 4 2 2" xfId="2905" xr:uid="{00000000-0005-0000-0000-0000570B0000}"/>
    <cellStyle name="Commentaire 2 2 2 4 3" xfId="2906" xr:uid="{00000000-0005-0000-0000-0000580B0000}"/>
    <cellStyle name="Commentaire 2 2 2 5" xfId="2907" xr:uid="{00000000-0005-0000-0000-0000590B0000}"/>
    <cellStyle name="Commentaire 2 2 2 5 2" xfId="2908" xr:uid="{00000000-0005-0000-0000-00005A0B0000}"/>
    <cellStyle name="Commentaire 2 2 2 6" xfId="2909" xr:uid="{00000000-0005-0000-0000-00005B0B0000}"/>
    <cellStyle name="Commentaire 2 2 3" xfId="2910" xr:uid="{00000000-0005-0000-0000-00005C0B0000}"/>
    <cellStyle name="Commentaire 2 2 3 2" xfId="2911" xr:uid="{00000000-0005-0000-0000-00005D0B0000}"/>
    <cellStyle name="Commentaire 2 2 3 2 2" xfId="2912" xr:uid="{00000000-0005-0000-0000-00005E0B0000}"/>
    <cellStyle name="Commentaire 2 2 3 2 2 2" xfId="2913" xr:uid="{00000000-0005-0000-0000-00005F0B0000}"/>
    <cellStyle name="Commentaire 2 2 3 2 2 2 2" xfId="2914" xr:uid="{00000000-0005-0000-0000-0000600B0000}"/>
    <cellStyle name="Commentaire 2 2 3 2 2 3" xfId="2915" xr:uid="{00000000-0005-0000-0000-0000610B0000}"/>
    <cellStyle name="Commentaire 2 2 3 2 3" xfId="2916" xr:uid="{00000000-0005-0000-0000-0000620B0000}"/>
    <cellStyle name="Commentaire 2 2 3 2 3 2" xfId="2917" xr:uid="{00000000-0005-0000-0000-0000630B0000}"/>
    <cellStyle name="Commentaire 2 2 3 2 4" xfId="2918" xr:uid="{00000000-0005-0000-0000-0000640B0000}"/>
    <cellStyle name="Commentaire 2 2 3 3" xfId="2919" xr:uid="{00000000-0005-0000-0000-0000650B0000}"/>
    <cellStyle name="Commentaire 2 2 3 3 2" xfId="2920" xr:uid="{00000000-0005-0000-0000-0000660B0000}"/>
    <cellStyle name="Commentaire 2 2 3 3 2 2" xfId="2921" xr:uid="{00000000-0005-0000-0000-0000670B0000}"/>
    <cellStyle name="Commentaire 2 2 3 3 3" xfId="2922" xr:uid="{00000000-0005-0000-0000-0000680B0000}"/>
    <cellStyle name="Commentaire 2 2 3 4" xfId="2923" xr:uid="{00000000-0005-0000-0000-0000690B0000}"/>
    <cellStyle name="Commentaire 2 2 3 4 2" xfId="2924" xr:uid="{00000000-0005-0000-0000-00006A0B0000}"/>
    <cellStyle name="Commentaire 2 2 3 5" xfId="2925" xr:uid="{00000000-0005-0000-0000-00006B0B0000}"/>
    <cellStyle name="Commentaire 2 2 4" xfId="2926" xr:uid="{00000000-0005-0000-0000-00006C0B0000}"/>
    <cellStyle name="Commentaire 2 2 4 2" xfId="2927" xr:uid="{00000000-0005-0000-0000-00006D0B0000}"/>
    <cellStyle name="Commentaire 2 2 4 2 2" xfId="2928" xr:uid="{00000000-0005-0000-0000-00006E0B0000}"/>
    <cellStyle name="Commentaire 2 2 4 2 2 2" xfId="2929" xr:uid="{00000000-0005-0000-0000-00006F0B0000}"/>
    <cellStyle name="Commentaire 2 2 4 2 3" xfId="2930" xr:uid="{00000000-0005-0000-0000-0000700B0000}"/>
    <cellStyle name="Commentaire 2 2 4 3" xfId="2931" xr:uid="{00000000-0005-0000-0000-0000710B0000}"/>
    <cellStyle name="Commentaire 2 2 4 3 2" xfId="2932" xr:uid="{00000000-0005-0000-0000-0000720B0000}"/>
    <cellStyle name="Commentaire 2 2 4 4" xfId="2933" xr:uid="{00000000-0005-0000-0000-0000730B0000}"/>
    <cellStyle name="Commentaire 2 2 5" xfId="2934" xr:uid="{00000000-0005-0000-0000-0000740B0000}"/>
    <cellStyle name="Commentaire 2 2 5 2" xfId="2935" xr:uid="{00000000-0005-0000-0000-0000750B0000}"/>
    <cellStyle name="Commentaire 2 2 5 2 2" xfId="2936" xr:uid="{00000000-0005-0000-0000-0000760B0000}"/>
    <cellStyle name="Commentaire 2 2 5 3" xfId="2937" xr:uid="{00000000-0005-0000-0000-0000770B0000}"/>
    <cellStyle name="Commentaire 2 2 6" xfId="2938" xr:uid="{00000000-0005-0000-0000-0000780B0000}"/>
    <cellStyle name="Commentaire 2 2 6 2" xfId="2939" xr:uid="{00000000-0005-0000-0000-0000790B0000}"/>
    <cellStyle name="Commentaire 2 2 6 2 2" xfId="2940" xr:uid="{00000000-0005-0000-0000-00007A0B0000}"/>
    <cellStyle name="Commentaire 2 2 6 3" xfId="2941" xr:uid="{00000000-0005-0000-0000-00007B0B0000}"/>
    <cellStyle name="Commentaire 2 2 7" xfId="2942" xr:uid="{00000000-0005-0000-0000-00007C0B0000}"/>
    <cellStyle name="Commentaire 2 2 7 2" xfId="2943" xr:uid="{00000000-0005-0000-0000-00007D0B0000}"/>
    <cellStyle name="Commentaire 2 2 8" xfId="2944" xr:uid="{00000000-0005-0000-0000-00007E0B0000}"/>
    <cellStyle name="Commentaire 2 3" xfId="2945" xr:uid="{00000000-0005-0000-0000-00007F0B0000}"/>
    <cellStyle name="Commentaire 2 3 2" xfId="2946" xr:uid="{00000000-0005-0000-0000-0000800B0000}"/>
    <cellStyle name="Commentaire 2 3 2 2" xfId="2947" xr:uid="{00000000-0005-0000-0000-0000810B0000}"/>
    <cellStyle name="Commentaire 2 3 2 2 2" xfId="2948" xr:uid="{00000000-0005-0000-0000-0000820B0000}"/>
    <cellStyle name="Commentaire 2 3 2 2 2 2" xfId="2949" xr:uid="{00000000-0005-0000-0000-0000830B0000}"/>
    <cellStyle name="Commentaire 2 3 2 2 3" xfId="2950" xr:uid="{00000000-0005-0000-0000-0000840B0000}"/>
    <cellStyle name="Commentaire 2 3 2 3" xfId="2951" xr:uid="{00000000-0005-0000-0000-0000850B0000}"/>
    <cellStyle name="Commentaire 2 3 2 3 2" xfId="2952" xr:uid="{00000000-0005-0000-0000-0000860B0000}"/>
    <cellStyle name="Commentaire 2 3 2 4" xfId="2953" xr:uid="{00000000-0005-0000-0000-0000870B0000}"/>
    <cellStyle name="Commentaire 2 3 3" xfId="2954" xr:uid="{00000000-0005-0000-0000-0000880B0000}"/>
    <cellStyle name="Commentaire 2 3 3 2" xfId="2955" xr:uid="{00000000-0005-0000-0000-0000890B0000}"/>
    <cellStyle name="Commentaire 2 3 3 2 2" xfId="2956" xr:uid="{00000000-0005-0000-0000-00008A0B0000}"/>
    <cellStyle name="Commentaire 2 3 3 2 2 2" xfId="2957" xr:uid="{00000000-0005-0000-0000-00008B0B0000}"/>
    <cellStyle name="Commentaire 2 3 3 2 3" xfId="2958" xr:uid="{00000000-0005-0000-0000-00008C0B0000}"/>
    <cellStyle name="Commentaire 2 3 3 3" xfId="2959" xr:uid="{00000000-0005-0000-0000-00008D0B0000}"/>
    <cellStyle name="Commentaire 2 3 3 3 2" xfId="2960" xr:uid="{00000000-0005-0000-0000-00008E0B0000}"/>
    <cellStyle name="Commentaire 2 3 3 4" xfId="2961" xr:uid="{00000000-0005-0000-0000-00008F0B0000}"/>
    <cellStyle name="Commentaire 2 3 4" xfId="2962" xr:uid="{00000000-0005-0000-0000-0000900B0000}"/>
    <cellStyle name="Commentaire 2 3 4 2" xfId="2963" xr:uid="{00000000-0005-0000-0000-0000910B0000}"/>
    <cellStyle name="Commentaire 2 3 4 2 2" xfId="2964" xr:uid="{00000000-0005-0000-0000-0000920B0000}"/>
    <cellStyle name="Commentaire 2 3 4 3" xfId="2965" xr:uid="{00000000-0005-0000-0000-0000930B0000}"/>
    <cellStyle name="Commentaire 2 3 5" xfId="2966" xr:uid="{00000000-0005-0000-0000-0000940B0000}"/>
    <cellStyle name="Commentaire 2 3 5 2" xfId="2967" xr:uid="{00000000-0005-0000-0000-0000950B0000}"/>
    <cellStyle name="Commentaire 2 3 6" xfId="2968" xr:uid="{00000000-0005-0000-0000-0000960B0000}"/>
    <cellStyle name="Commentaire 2 4" xfId="2969" xr:uid="{00000000-0005-0000-0000-0000970B0000}"/>
    <cellStyle name="Commentaire 2 4 2" xfId="2970" xr:uid="{00000000-0005-0000-0000-0000980B0000}"/>
    <cellStyle name="Commentaire 2 4 2 2" xfId="2971" xr:uid="{00000000-0005-0000-0000-0000990B0000}"/>
    <cellStyle name="Commentaire 2 4 2 2 2" xfId="2972" xr:uid="{00000000-0005-0000-0000-00009A0B0000}"/>
    <cellStyle name="Commentaire 2 4 2 2 2 2" xfId="2973" xr:uid="{00000000-0005-0000-0000-00009B0B0000}"/>
    <cellStyle name="Commentaire 2 4 2 2 3" xfId="2974" xr:uid="{00000000-0005-0000-0000-00009C0B0000}"/>
    <cellStyle name="Commentaire 2 4 2 3" xfId="2975" xr:uid="{00000000-0005-0000-0000-00009D0B0000}"/>
    <cellStyle name="Commentaire 2 4 2 3 2" xfId="2976" xr:uid="{00000000-0005-0000-0000-00009E0B0000}"/>
    <cellStyle name="Commentaire 2 4 2 4" xfId="2977" xr:uid="{00000000-0005-0000-0000-00009F0B0000}"/>
    <cellStyle name="Commentaire 2 4 3" xfId="2978" xr:uid="{00000000-0005-0000-0000-0000A00B0000}"/>
    <cellStyle name="Commentaire 2 4 3 2" xfId="2979" xr:uid="{00000000-0005-0000-0000-0000A10B0000}"/>
    <cellStyle name="Commentaire 2 4 3 2 2" xfId="2980" xr:uid="{00000000-0005-0000-0000-0000A20B0000}"/>
    <cellStyle name="Commentaire 2 4 3 3" xfId="2981" xr:uid="{00000000-0005-0000-0000-0000A30B0000}"/>
    <cellStyle name="Commentaire 2 4 4" xfId="2982" xr:uid="{00000000-0005-0000-0000-0000A40B0000}"/>
    <cellStyle name="Commentaire 2 4 4 2" xfId="2983" xr:uid="{00000000-0005-0000-0000-0000A50B0000}"/>
    <cellStyle name="Commentaire 2 4 5" xfId="2984" xr:uid="{00000000-0005-0000-0000-0000A60B0000}"/>
    <cellStyle name="Commentaire 2 5" xfId="2985" xr:uid="{00000000-0005-0000-0000-0000A70B0000}"/>
    <cellStyle name="Commentaire 2 5 2" xfId="2986" xr:uid="{00000000-0005-0000-0000-0000A80B0000}"/>
    <cellStyle name="Commentaire 2 5 2 2" xfId="2987" xr:uid="{00000000-0005-0000-0000-0000A90B0000}"/>
    <cellStyle name="Commentaire 2 5 2 2 2" xfId="2988" xr:uid="{00000000-0005-0000-0000-0000AA0B0000}"/>
    <cellStyle name="Commentaire 2 5 2 3" xfId="2989" xr:uid="{00000000-0005-0000-0000-0000AB0B0000}"/>
    <cellStyle name="Commentaire 2 5 3" xfId="2990" xr:uid="{00000000-0005-0000-0000-0000AC0B0000}"/>
    <cellStyle name="Commentaire 2 5 3 2" xfId="2991" xr:uid="{00000000-0005-0000-0000-0000AD0B0000}"/>
    <cellStyle name="Commentaire 2 5 4" xfId="2992" xr:uid="{00000000-0005-0000-0000-0000AE0B0000}"/>
    <cellStyle name="Commentaire 2 6" xfId="2993" xr:uid="{00000000-0005-0000-0000-0000AF0B0000}"/>
    <cellStyle name="Commentaire 2 6 2" xfId="2994" xr:uid="{00000000-0005-0000-0000-0000B00B0000}"/>
    <cellStyle name="Commentaire 2 6 2 2" xfId="2995" xr:uid="{00000000-0005-0000-0000-0000B10B0000}"/>
    <cellStyle name="Commentaire 2 6 3" xfId="2996" xr:uid="{00000000-0005-0000-0000-0000B20B0000}"/>
    <cellStyle name="Commentaire 2 7" xfId="2997" xr:uid="{00000000-0005-0000-0000-0000B30B0000}"/>
    <cellStyle name="Commentaire 2 7 2" xfId="2998" xr:uid="{00000000-0005-0000-0000-0000B40B0000}"/>
    <cellStyle name="Commentaire 2 7 2 2" xfId="2999" xr:uid="{00000000-0005-0000-0000-0000B50B0000}"/>
    <cellStyle name="Commentaire 2 7 3" xfId="3000" xr:uid="{00000000-0005-0000-0000-0000B60B0000}"/>
    <cellStyle name="Commentaire 2 8" xfId="3001" xr:uid="{00000000-0005-0000-0000-0000B70B0000}"/>
    <cellStyle name="Commentaire 2 8 2" xfId="3002" xr:uid="{00000000-0005-0000-0000-0000B80B0000}"/>
    <cellStyle name="Commentaire 2 9" xfId="3003" xr:uid="{00000000-0005-0000-0000-0000B90B0000}"/>
    <cellStyle name="Commentaire 3" xfId="3004" xr:uid="{00000000-0005-0000-0000-0000BA0B0000}"/>
    <cellStyle name="Commentaire 3 2" xfId="3005" xr:uid="{00000000-0005-0000-0000-0000BB0B0000}"/>
    <cellStyle name="Commentaire 3 2 2" xfId="3006" xr:uid="{00000000-0005-0000-0000-0000BC0B0000}"/>
    <cellStyle name="Commentaire 3 2 2 2" xfId="3007" xr:uid="{00000000-0005-0000-0000-0000BD0B0000}"/>
    <cellStyle name="Commentaire 3 2 2 2 2" xfId="3008" xr:uid="{00000000-0005-0000-0000-0000BE0B0000}"/>
    <cellStyle name="Commentaire 3 2 2 2 2 2" xfId="3009" xr:uid="{00000000-0005-0000-0000-0000BF0B0000}"/>
    <cellStyle name="Commentaire 3 2 2 2 3" xfId="3010" xr:uid="{00000000-0005-0000-0000-0000C00B0000}"/>
    <cellStyle name="Commentaire 3 2 2 3" xfId="3011" xr:uid="{00000000-0005-0000-0000-0000C10B0000}"/>
    <cellStyle name="Commentaire 3 2 2 3 2" xfId="3012" xr:uid="{00000000-0005-0000-0000-0000C20B0000}"/>
    <cellStyle name="Commentaire 3 2 2 4" xfId="3013" xr:uid="{00000000-0005-0000-0000-0000C30B0000}"/>
    <cellStyle name="Commentaire 3 2 3" xfId="3014" xr:uid="{00000000-0005-0000-0000-0000C40B0000}"/>
    <cellStyle name="Commentaire 3 2 3 2" xfId="3015" xr:uid="{00000000-0005-0000-0000-0000C50B0000}"/>
    <cellStyle name="Commentaire 3 2 3 2 2" xfId="3016" xr:uid="{00000000-0005-0000-0000-0000C60B0000}"/>
    <cellStyle name="Commentaire 3 2 3 2 2 2" xfId="3017" xr:uid="{00000000-0005-0000-0000-0000C70B0000}"/>
    <cellStyle name="Commentaire 3 2 3 2 3" xfId="3018" xr:uid="{00000000-0005-0000-0000-0000C80B0000}"/>
    <cellStyle name="Commentaire 3 2 3 3" xfId="3019" xr:uid="{00000000-0005-0000-0000-0000C90B0000}"/>
    <cellStyle name="Commentaire 3 2 3 3 2" xfId="3020" xr:uid="{00000000-0005-0000-0000-0000CA0B0000}"/>
    <cellStyle name="Commentaire 3 2 3 4" xfId="3021" xr:uid="{00000000-0005-0000-0000-0000CB0B0000}"/>
    <cellStyle name="Commentaire 3 2 4" xfId="3022" xr:uid="{00000000-0005-0000-0000-0000CC0B0000}"/>
    <cellStyle name="Commentaire 3 2 4 2" xfId="3023" xr:uid="{00000000-0005-0000-0000-0000CD0B0000}"/>
    <cellStyle name="Commentaire 3 2 4 2 2" xfId="3024" xr:uid="{00000000-0005-0000-0000-0000CE0B0000}"/>
    <cellStyle name="Commentaire 3 2 4 3" xfId="3025" xr:uid="{00000000-0005-0000-0000-0000CF0B0000}"/>
    <cellStyle name="Commentaire 3 2 5" xfId="3026" xr:uid="{00000000-0005-0000-0000-0000D00B0000}"/>
    <cellStyle name="Commentaire 3 2 5 2" xfId="3027" xr:uid="{00000000-0005-0000-0000-0000D10B0000}"/>
    <cellStyle name="Commentaire 3 2 6" xfId="3028" xr:uid="{00000000-0005-0000-0000-0000D20B0000}"/>
    <cellStyle name="Commentaire 3 3" xfId="3029" xr:uid="{00000000-0005-0000-0000-0000D30B0000}"/>
    <cellStyle name="Commentaire 3 3 2" xfId="3030" xr:uid="{00000000-0005-0000-0000-0000D40B0000}"/>
    <cellStyle name="Commentaire 3 3 2 2" xfId="3031" xr:uid="{00000000-0005-0000-0000-0000D50B0000}"/>
    <cellStyle name="Commentaire 3 3 2 2 2" xfId="3032" xr:uid="{00000000-0005-0000-0000-0000D60B0000}"/>
    <cellStyle name="Commentaire 3 3 2 2 2 2" xfId="3033" xr:uid="{00000000-0005-0000-0000-0000D70B0000}"/>
    <cellStyle name="Commentaire 3 3 2 2 3" xfId="3034" xr:uid="{00000000-0005-0000-0000-0000D80B0000}"/>
    <cellStyle name="Commentaire 3 3 2 3" xfId="3035" xr:uid="{00000000-0005-0000-0000-0000D90B0000}"/>
    <cellStyle name="Commentaire 3 3 2 3 2" xfId="3036" xr:uid="{00000000-0005-0000-0000-0000DA0B0000}"/>
    <cellStyle name="Commentaire 3 3 2 4" xfId="3037" xr:uid="{00000000-0005-0000-0000-0000DB0B0000}"/>
    <cellStyle name="Commentaire 3 3 3" xfId="3038" xr:uid="{00000000-0005-0000-0000-0000DC0B0000}"/>
    <cellStyle name="Commentaire 3 3 3 2" xfId="3039" xr:uid="{00000000-0005-0000-0000-0000DD0B0000}"/>
    <cellStyle name="Commentaire 3 3 3 2 2" xfId="3040" xr:uid="{00000000-0005-0000-0000-0000DE0B0000}"/>
    <cellStyle name="Commentaire 3 3 3 3" xfId="3041" xr:uid="{00000000-0005-0000-0000-0000DF0B0000}"/>
    <cellStyle name="Commentaire 3 3 4" xfId="3042" xr:uid="{00000000-0005-0000-0000-0000E00B0000}"/>
    <cellStyle name="Commentaire 3 3 4 2" xfId="3043" xr:uid="{00000000-0005-0000-0000-0000E10B0000}"/>
    <cellStyle name="Commentaire 3 3 5" xfId="3044" xr:uid="{00000000-0005-0000-0000-0000E20B0000}"/>
    <cellStyle name="Commentaire 3 4" xfId="3045" xr:uid="{00000000-0005-0000-0000-0000E30B0000}"/>
    <cellStyle name="Commentaire 3 4 2" xfId="3046" xr:uid="{00000000-0005-0000-0000-0000E40B0000}"/>
    <cellStyle name="Commentaire 3 4 2 2" xfId="3047" xr:uid="{00000000-0005-0000-0000-0000E50B0000}"/>
    <cellStyle name="Commentaire 3 4 2 2 2" xfId="3048" xr:uid="{00000000-0005-0000-0000-0000E60B0000}"/>
    <cellStyle name="Commentaire 3 4 2 3" xfId="3049" xr:uid="{00000000-0005-0000-0000-0000E70B0000}"/>
    <cellStyle name="Commentaire 3 4 3" xfId="3050" xr:uid="{00000000-0005-0000-0000-0000E80B0000}"/>
    <cellStyle name="Commentaire 3 4 3 2" xfId="3051" xr:uid="{00000000-0005-0000-0000-0000E90B0000}"/>
    <cellStyle name="Commentaire 3 4 4" xfId="3052" xr:uid="{00000000-0005-0000-0000-0000EA0B0000}"/>
    <cellStyle name="Commentaire 3 5" xfId="3053" xr:uid="{00000000-0005-0000-0000-0000EB0B0000}"/>
    <cellStyle name="Commentaire 3 5 2" xfId="3054" xr:uid="{00000000-0005-0000-0000-0000EC0B0000}"/>
    <cellStyle name="Commentaire 3 5 2 2" xfId="3055" xr:uid="{00000000-0005-0000-0000-0000ED0B0000}"/>
    <cellStyle name="Commentaire 3 5 3" xfId="3056" xr:uid="{00000000-0005-0000-0000-0000EE0B0000}"/>
    <cellStyle name="Commentaire 3 6" xfId="3057" xr:uid="{00000000-0005-0000-0000-0000EF0B0000}"/>
    <cellStyle name="Commentaire 3 6 2" xfId="3058" xr:uid="{00000000-0005-0000-0000-0000F00B0000}"/>
    <cellStyle name="Commentaire 3 6 2 2" xfId="3059" xr:uid="{00000000-0005-0000-0000-0000F10B0000}"/>
    <cellStyle name="Commentaire 3 6 3" xfId="3060" xr:uid="{00000000-0005-0000-0000-0000F20B0000}"/>
    <cellStyle name="Commentaire 3 7" xfId="3061" xr:uid="{00000000-0005-0000-0000-0000F30B0000}"/>
    <cellStyle name="Commentaire 3 7 2" xfId="3062" xr:uid="{00000000-0005-0000-0000-0000F40B0000}"/>
    <cellStyle name="Commentaire 3 8" xfId="3063" xr:uid="{00000000-0005-0000-0000-0000F50B0000}"/>
    <cellStyle name="Commentaire 4" xfId="3064" xr:uid="{00000000-0005-0000-0000-0000F60B0000}"/>
    <cellStyle name="Commentaire 4 2" xfId="3065" xr:uid="{00000000-0005-0000-0000-0000F70B0000}"/>
    <cellStyle name="Commentaire 4 2 2" xfId="3066" xr:uid="{00000000-0005-0000-0000-0000F80B0000}"/>
    <cellStyle name="Commentaire 4 2 2 2" xfId="3067" xr:uid="{00000000-0005-0000-0000-0000F90B0000}"/>
    <cellStyle name="Commentaire 4 2 2 2 2" xfId="3068" xr:uid="{00000000-0005-0000-0000-0000FA0B0000}"/>
    <cellStyle name="Commentaire 4 2 2 3" xfId="3069" xr:uid="{00000000-0005-0000-0000-0000FB0B0000}"/>
    <cellStyle name="Commentaire 4 2 3" xfId="3070" xr:uid="{00000000-0005-0000-0000-0000FC0B0000}"/>
    <cellStyle name="Commentaire 4 2 3 2" xfId="3071" xr:uid="{00000000-0005-0000-0000-0000FD0B0000}"/>
    <cellStyle name="Commentaire 4 2 4" xfId="3072" xr:uid="{00000000-0005-0000-0000-0000FE0B0000}"/>
    <cellStyle name="Commentaire 4 3" xfId="3073" xr:uid="{00000000-0005-0000-0000-0000FF0B0000}"/>
    <cellStyle name="Commentaire 4 3 2" xfId="3074" xr:uid="{00000000-0005-0000-0000-0000000C0000}"/>
    <cellStyle name="Commentaire 4 3 2 2" xfId="3075" xr:uid="{00000000-0005-0000-0000-0000010C0000}"/>
    <cellStyle name="Commentaire 4 3 2 2 2" xfId="3076" xr:uid="{00000000-0005-0000-0000-0000020C0000}"/>
    <cellStyle name="Commentaire 4 3 2 3" xfId="3077" xr:uid="{00000000-0005-0000-0000-0000030C0000}"/>
    <cellStyle name="Commentaire 4 3 3" xfId="3078" xr:uid="{00000000-0005-0000-0000-0000040C0000}"/>
    <cellStyle name="Commentaire 4 3 3 2" xfId="3079" xr:uid="{00000000-0005-0000-0000-0000050C0000}"/>
    <cellStyle name="Commentaire 4 3 4" xfId="3080" xr:uid="{00000000-0005-0000-0000-0000060C0000}"/>
    <cellStyle name="Commentaire 4 4" xfId="3081" xr:uid="{00000000-0005-0000-0000-0000070C0000}"/>
    <cellStyle name="Commentaire 4 4 2" xfId="3082" xr:uid="{00000000-0005-0000-0000-0000080C0000}"/>
    <cellStyle name="Commentaire 4 4 2 2" xfId="3083" xr:uid="{00000000-0005-0000-0000-0000090C0000}"/>
    <cellStyle name="Commentaire 4 4 3" xfId="3084" xr:uid="{00000000-0005-0000-0000-00000A0C0000}"/>
    <cellStyle name="Commentaire 4 5" xfId="3085" xr:uid="{00000000-0005-0000-0000-00000B0C0000}"/>
    <cellStyle name="Commentaire 4 5 2" xfId="3086" xr:uid="{00000000-0005-0000-0000-00000C0C0000}"/>
    <cellStyle name="Commentaire 4 6" xfId="3087" xr:uid="{00000000-0005-0000-0000-00000D0C0000}"/>
    <cellStyle name="Commentaire 5" xfId="3088" xr:uid="{00000000-0005-0000-0000-00000E0C0000}"/>
    <cellStyle name="Commentaire 5 2" xfId="3089" xr:uid="{00000000-0005-0000-0000-00000F0C0000}"/>
    <cellStyle name="Commentaire 5 2 2" xfId="3090" xr:uid="{00000000-0005-0000-0000-0000100C0000}"/>
    <cellStyle name="Commentaire 5 2 2 2" xfId="3091" xr:uid="{00000000-0005-0000-0000-0000110C0000}"/>
    <cellStyle name="Commentaire 5 2 2 2 2" xfId="3092" xr:uid="{00000000-0005-0000-0000-0000120C0000}"/>
    <cellStyle name="Commentaire 5 2 2 3" xfId="3093" xr:uid="{00000000-0005-0000-0000-0000130C0000}"/>
    <cellStyle name="Commentaire 5 2 3" xfId="3094" xr:uid="{00000000-0005-0000-0000-0000140C0000}"/>
    <cellStyle name="Commentaire 5 2 3 2" xfId="3095" xr:uid="{00000000-0005-0000-0000-0000150C0000}"/>
    <cellStyle name="Commentaire 5 2 4" xfId="3096" xr:uid="{00000000-0005-0000-0000-0000160C0000}"/>
    <cellStyle name="Commentaire 5 3" xfId="3097" xr:uid="{00000000-0005-0000-0000-0000170C0000}"/>
    <cellStyle name="Commentaire 5 3 2" xfId="3098" xr:uid="{00000000-0005-0000-0000-0000180C0000}"/>
    <cellStyle name="Commentaire 5 3 2 2" xfId="3099" xr:uid="{00000000-0005-0000-0000-0000190C0000}"/>
    <cellStyle name="Commentaire 5 3 3" xfId="3100" xr:uid="{00000000-0005-0000-0000-00001A0C0000}"/>
    <cellStyle name="Commentaire 5 4" xfId="3101" xr:uid="{00000000-0005-0000-0000-00001B0C0000}"/>
    <cellStyle name="Commentaire 5 4 2" xfId="3102" xr:uid="{00000000-0005-0000-0000-00001C0C0000}"/>
    <cellStyle name="Commentaire 5 5" xfId="3103" xr:uid="{00000000-0005-0000-0000-00001D0C0000}"/>
    <cellStyle name="Commentaire 6" xfId="3104" xr:uid="{00000000-0005-0000-0000-00001E0C0000}"/>
    <cellStyle name="Commentaire 6 2" xfId="3105" xr:uid="{00000000-0005-0000-0000-00001F0C0000}"/>
    <cellStyle name="Commentaire 6 2 2" xfId="3106" xr:uid="{00000000-0005-0000-0000-0000200C0000}"/>
    <cellStyle name="Commentaire 6 2 2 2" xfId="3107" xr:uid="{00000000-0005-0000-0000-0000210C0000}"/>
    <cellStyle name="Commentaire 6 2 3" xfId="3108" xr:uid="{00000000-0005-0000-0000-0000220C0000}"/>
    <cellStyle name="Commentaire 6 3" xfId="3109" xr:uid="{00000000-0005-0000-0000-0000230C0000}"/>
    <cellStyle name="Commentaire 6 3 2" xfId="3110" xr:uid="{00000000-0005-0000-0000-0000240C0000}"/>
    <cellStyle name="Commentaire 6 4" xfId="3111" xr:uid="{00000000-0005-0000-0000-0000250C0000}"/>
    <cellStyle name="Commentaire 7" xfId="3112" xr:uid="{00000000-0005-0000-0000-0000260C0000}"/>
    <cellStyle name="Commentaire 7 2" xfId="3113" xr:uid="{00000000-0005-0000-0000-0000270C0000}"/>
    <cellStyle name="Commentaire 7 2 2" xfId="3114" xr:uid="{00000000-0005-0000-0000-0000280C0000}"/>
    <cellStyle name="Commentaire 7 3" xfId="3115" xr:uid="{00000000-0005-0000-0000-0000290C0000}"/>
    <cellStyle name="Commentaire 8" xfId="3116" xr:uid="{00000000-0005-0000-0000-00002A0C0000}"/>
    <cellStyle name="Commentaire 8 2" xfId="3117" xr:uid="{00000000-0005-0000-0000-00002B0C0000}"/>
    <cellStyle name="Commentaire 8 2 2" xfId="3118" xr:uid="{00000000-0005-0000-0000-00002C0C0000}"/>
    <cellStyle name="Commentaire 8 3" xfId="3119" xr:uid="{00000000-0005-0000-0000-00002D0C0000}"/>
    <cellStyle name="Commentaire 9" xfId="3120" xr:uid="{00000000-0005-0000-0000-00002E0C0000}"/>
    <cellStyle name="Commentaire 9 2" xfId="3121" xr:uid="{00000000-0005-0000-0000-00002F0C0000}"/>
    <cellStyle name="Insatisfaisant 2" xfId="3122" xr:uid="{00000000-0005-0000-0000-0000300C0000}"/>
    <cellStyle name="Lien hypertexte 2" xfId="3123" xr:uid="{00000000-0005-0000-0000-0000310C0000}"/>
    <cellStyle name="Lien hypertexte 3" xfId="3124" xr:uid="{00000000-0005-0000-0000-0000320C0000}"/>
    <cellStyle name="Neutre 2" xfId="3125" xr:uid="{00000000-0005-0000-0000-0000330C0000}"/>
    <cellStyle name="Normal" xfId="0" builtinId="0"/>
    <cellStyle name="Normal 10" xfId="3126" xr:uid="{00000000-0005-0000-0000-0000350C0000}"/>
    <cellStyle name="Normal 10 10" xfId="3127" xr:uid="{00000000-0005-0000-0000-0000360C0000}"/>
    <cellStyle name="Normal 10 2" xfId="3128" xr:uid="{00000000-0005-0000-0000-0000370C0000}"/>
    <cellStyle name="Normal 10 2 2" xfId="3129" xr:uid="{00000000-0005-0000-0000-0000380C0000}"/>
    <cellStyle name="Normal 10 2 2 2" xfId="3130" xr:uid="{00000000-0005-0000-0000-0000390C0000}"/>
    <cellStyle name="Normal 10 2 2 2 2" xfId="3131" xr:uid="{00000000-0005-0000-0000-00003A0C0000}"/>
    <cellStyle name="Normal 10 2 2 2 2 2" xfId="3132" xr:uid="{00000000-0005-0000-0000-00003B0C0000}"/>
    <cellStyle name="Normal 10 2 2 2 2 2 2" xfId="3133" xr:uid="{00000000-0005-0000-0000-00003C0C0000}"/>
    <cellStyle name="Normal 10 2 2 2 2 3" xfId="3134" xr:uid="{00000000-0005-0000-0000-00003D0C0000}"/>
    <cellStyle name="Normal 10 2 2 2 3" xfId="3135" xr:uid="{00000000-0005-0000-0000-00003E0C0000}"/>
    <cellStyle name="Normal 10 2 2 2 3 2" xfId="3136" xr:uid="{00000000-0005-0000-0000-00003F0C0000}"/>
    <cellStyle name="Normal 10 2 2 2 4" xfId="3137" xr:uid="{00000000-0005-0000-0000-0000400C0000}"/>
    <cellStyle name="Normal 10 2 2 3" xfId="3138" xr:uid="{00000000-0005-0000-0000-0000410C0000}"/>
    <cellStyle name="Normal 10 2 2 3 2" xfId="3139" xr:uid="{00000000-0005-0000-0000-0000420C0000}"/>
    <cellStyle name="Normal 10 2 2 3 2 2" xfId="3140" xr:uid="{00000000-0005-0000-0000-0000430C0000}"/>
    <cellStyle name="Normal 10 2 2 3 2 2 2" xfId="3141" xr:uid="{00000000-0005-0000-0000-0000440C0000}"/>
    <cellStyle name="Normal 10 2 2 3 2 3" xfId="3142" xr:uid="{00000000-0005-0000-0000-0000450C0000}"/>
    <cellStyle name="Normal 10 2 2 3 3" xfId="3143" xr:uid="{00000000-0005-0000-0000-0000460C0000}"/>
    <cellStyle name="Normal 10 2 2 3 3 2" xfId="3144" xr:uid="{00000000-0005-0000-0000-0000470C0000}"/>
    <cellStyle name="Normal 10 2 2 3 4" xfId="3145" xr:uid="{00000000-0005-0000-0000-0000480C0000}"/>
    <cellStyle name="Normal 10 2 2 4" xfId="3146" xr:uid="{00000000-0005-0000-0000-0000490C0000}"/>
    <cellStyle name="Normal 10 2 2 4 2" xfId="3147" xr:uid="{00000000-0005-0000-0000-00004A0C0000}"/>
    <cellStyle name="Normal 10 2 2 4 2 2" xfId="3148" xr:uid="{00000000-0005-0000-0000-00004B0C0000}"/>
    <cellStyle name="Normal 10 2 2 4 3" xfId="3149" xr:uid="{00000000-0005-0000-0000-00004C0C0000}"/>
    <cellStyle name="Normal 10 2 2 5" xfId="3150" xr:uid="{00000000-0005-0000-0000-00004D0C0000}"/>
    <cellStyle name="Normal 10 2 2 5 2" xfId="3151" xr:uid="{00000000-0005-0000-0000-00004E0C0000}"/>
    <cellStyle name="Normal 10 2 2 6" xfId="3152" xr:uid="{00000000-0005-0000-0000-00004F0C0000}"/>
    <cellStyle name="Normal 10 2 3" xfId="3153" xr:uid="{00000000-0005-0000-0000-0000500C0000}"/>
    <cellStyle name="Normal 10 2 3 2" xfId="3154" xr:uid="{00000000-0005-0000-0000-0000510C0000}"/>
    <cellStyle name="Normal 10 2 3 2 2" xfId="3155" xr:uid="{00000000-0005-0000-0000-0000520C0000}"/>
    <cellStyle name="Normal 10 2 3 2 2 2" xfId="3156" xr:uid="{00000000-0005-0000-0000-0000530C0000}"/>
    <cellStyle name="Normal 10 2 3 2 2 2 2" xfId="3157" xr:uid="{00000000-0005-0000-0000-0000540C0000}"/>
    <cellStyle name="Normal 10 2 3 2 2 3" xfId="3158" xr:uid="{00000000-0005-0000-0000-0000550C0000}"/>
    <cellStyle name="Normal 10 2 3 2 3" xfId="3159" xr:uid="{00000000-0005-0000-0000-0000560C0000}"/>
    <cellStyle name="Normal 10 2 3 2 3 2" xfId="3160" xr:uid="{00000000-0005-0000-0000-0000570C0000}"/>
    <cellStyle name="Normal 10 2 3 2 4" xfId="3161" xr:uid="{00000000-0005-0000-0000-0000580C0000}"/>
    <cellStyle name="Normal 10 2 3 3" xfId="3162" xr:uid="{00000000-0005-0000-0000-0000590C0000}"/>
    <cellStyle name="Normal 10 2 3 3 2" xfId="3163" xr:uid="{00000000-0005-0000-0000-00005A0C0000}"/>
    <cellStyle name="Normal 10 2 3 3 2 2" xfId="3164" xr:uid="{00000000-0005-0000-0000-00005B0C0000}"/>
    <cellStyle name="Normal 10 2 3 3 3" xfId="3165" xr:uid="{00000000-0005-0000-0000-00005C0C0000}"/>
    <cellStyle name="Normal 10 2 3 4" xfId="3166" xr:uid="{00000000-0005-0000-0000-00005D0C0000}"/>
    <cellStyle name="Normal 10 2 3 4 2" xfId="3167" xr:uid="{00000000-0005-0000-0000-00005E0C0000}"/>
    <cellStyle name="Normal 10 2 3 5" xfId="3168" xr:uid="{00000000-0005-0000-0000-00005F0C0000}"/>
    <cellStyle name="Normal 10 2 4" xfId="3169" xr:uid="{00000000-0005-0000-0000-0000600C0000}"/>
    <cellStyle name="Normal 10 2 4 2" xfId="3170" xr:uid="{00000000-0005-0000-0000-0000610C0000}"/>
    <cellStyle name="Normal 10 2 4 2 2" xfId="3171" xr:uid="{00000000-0005-0000-0000-0000620C0000}"/>
    <cellStyle name="Normal 10 2 4 2 2 2" xfId="3172" xr:uid="{00000000-0005-0000-0000-0000630C0000}"/>
    <cellStyle name="Normal 10 2 4 2 3" xfId="3173" xr:uid="{00000000-0005-0000-0000-0000640C0000}"/>
    <cellStyle name="Normal 10 2 4 3" xfId="3174" xr:uid="{00000000-0005-0000-0000-0000650C0000}"/>
    <cellStyle name="Normal 10 2 4 3 2" xfId="3175" xr:uid="{00000000-0005-0000-0000-0000660C0000}"/>
    <cellStyle name="Normal 10 2 4 4" xfId="3176" xr:uid="{00000000-0005-0000-0000-0000670C0000}"/>
    <cellStyle name="Normal 10 2 5" xfId="3177" xr:uid="{00000000-0005-0000-0000-0000680C0000}"/>
    <cellStyle name="Normal 10 2 5 2" xfId="3178" xr:uid="{00000000-0005-0000-0000-0000690C0000}"/>
    <cellStyle name="Normal 10 2 5 2 2" xfId="3179" xr:uid="{00000000-0005-0000-0000-00006A0C0000}"/>
    <cellStyle name="Normal 10 2 5 3" xfId="3180" xr:uid="{00000000-0005-0000-0000-00006B0C0000}"/>
    <cellStyle name="Normal 10 2 6" xfId="3181" xr:uid="{00000000-0005-0000-0000-00006C0C0000}"/>
    <cellStyle name="Normal 10 2 6 2" xfId="3182" xr:uid="{00000000-0005-0000-0000-00006D0C0000}"/>
    <cellStyle name="Normal 10 2 6 2 2" xfId="3183" xr:uid="{00000000-0005-0000-0000-00006E0C0000}"/>
    <cellStyle name="Normal 10 2 6 3" xfId="3184" xr:uid="{00000000-0005-0000-0000-00006F0C0000}"/>
    <cellStyle name="Normal 10 2 7" xfId="3185" xr:uid="{00000000-0005-0000-0000-0000700C0000}"/>
    <cellStyle name="Normal 10 2 7 2" xfId="3186" xr:uid="{00000000-0005-0000-0000-0000710C0000}"/>
    <cellStyle name="Normal 10 2 8" xfId="3187" xr:uid="{00000000-0005-0000-0000-0000720C0000}"/>
    <cellStyle name="Normal 10 3" xfId="3188" xr:uid="{00000000-0005-0000-0000-0000730C0000}"/>
    <cellStyle name="Normal 10 3 2" xfId="3189" xr:uid="{00000000-0005-0000-0000-0000740C0000}"/>
    <cellStyle name="Normal 10 3 2 2" xfId="3190" xr:uid="{00000000-0005-0000-0000-0000750C0000}"/>
    <cellStyle name="Normal 10 3 2 2 2" xfId="3191" xr:uid="{00000000-0005-0000-0000-0000760C0000}"/>
    <cellStyle name="Normal 10 3 2 2 2 2" xfId="3192" xr:uid="{00000000-0005-0000-0000-0000770C0000}"/>
    <cellStyle name="Normal 10 3 2 2 3" xfId="3193" xr:uid="{00000000-0005-0000-0000-0000780C0000}"/>
    <cellStyle name="Normal 10 3 2 3" xfId="3194" xr:uid="{00000000-0005-0000-0000-0000790C0000}"/>
    <cellStyle name="Normal 10 3 2 3 2" xfId="3195" xr:uid="{00000000-0005-0000-0000-00007A0C0000}"/>
    <cellStyle name="Normal 10 3 2 4" xfId="3196" xr:uid="{00000000-0005-0000-0000-00007B0C0000}"/>
    <cellStyle name="Normal 10 3 3" xfId="3197" xr:uid="{00000000-0005-0000-0000-00007C0C0000}"/>
    <cellStyle name="Normal 10 3 3 2" xfId="3198" xr:uid="{00000000-0005-0000-0000-00007D0C0000}"/>
    <cellStyle name="Normal 10 3 3 2 2" xfId="3199" xr:uid="{00000000-0005-0000-0000-00007E0C0000}"/>
    <cellStyle name="Normal 10 3 3 2 2 2" xfId="3200" xr:uid="{00000000-0005-0000-0000-00007F0C0000}"/>
    <cellStyle name="Normal 10 3 3 2 3" xfId="3201" xr:uid="{00000000-0005-0000-0000-0000800C0000}"/>
    <cellStyle name="Normal 10 3 3 3" xfId="3202" xr:uid="{00000000-0005-0000-0000-0000810C0000}"/>
    <cellStyle name="Normal 10 3 3 3 2" xfId="3203" xr:uid="{00000000-0005-0000-0000-0000820C0000}"/>
    <cellStyle name="Normal 10 3 3 4" xfId="3204" xr:uid="{00000000-0005-0000-0000-0000830C0000}"/>
    <cellStyle name="Normal 10 3 4" xfId="3205" xr:uid="{00000000-0005-0000-0000-0000840C0000}"/>
    <cellStyle name="Normal 10 3 4 2" xfId="3206" xr:uid="{00000000-0005-0000-0000-0000850C0000}"/>
    <cellStyle name="Normal 10 3 4 2 2" xfId="3207" xr:uid="{00000000-0005-0000-0000-0000860C0000}"/>
    <cellStyle name="Normal 10 3 4 3" xfId="3208" xr:uid="{00000000-0005-0000-0000-0000870C0000}"/>
    <cellStyle name="Normal 10 3 5" xfId="3209" xr:uid="{00000000-0005-0000-0000-0000880C0000}"/>
    <cellStyle name="Normal 10 3 5 2" xfId="3210" xr:uid="{00000000-0005-0000-0000-0000890C0000}"/>
    <cellStyle name="Normal 10 3 6" xfId="3211" xr:uid="{00000000-0005-0000-0000-00008A0C0000}"/>
    <cellStyle name="Normal 10 4" xfId="3212" xr:uid="{00000000-0005-0000-0000-00008B0C0000}"/>
    <cellStyle name="Normal 10 4 2" xfId="3213" xr:uid="{00000000-0005-0000-0000-00008C0C0000}"/>
    <cellStyle name="Normal 10 4 2 2" xfId="3214" xr:uid="{00000000-0005-0000-0000-00008D0C0000}"/>
    <cellStyle name="Normal 10 4 2 2 2" xfId="3215" xr:uid="{00000000-0005-0000-0000-00008E0C0000}"/>
    <cellStyle name="Normal 10 4 2 2 2 2" xfId="3216" xr:uid="{00000000-0005-0000-0000-00008F0C0000}"/>
    <cellStyle name="Normal 10 4 2 2 3" xfId="3217" xr:uid="{00000000-0005-0000-0000-0000900C0000}"/>
    <cellStyle name="Normal 10 4 2 3" xfId="3218" xr:uid="{00000000-0005-0000-0000-0000910C0000}"/>
    <cellStyle name="Normal 10 4 2 3 2" xfId="3219" xr:uid="{00000000-0005-0000-0000-0000920C0000}"/>
    <cellStyle name="Normal 10 4 2 4" xfId="3220" xr:uid="{00000000-0005-0000-0000-0000930C0000}"/>
    <cellStyle name="Normal 10 4 3" xfId="3221" xr:uid="{00000000-0005-0000-0000-0000940C0000}"/>
    <cellStyle name="Normal 10 4 3 2" xfId="3222" xr:uid="{00000000-0005-0000-0000-0000950C0000}"/>
    <cellStyle name="Normal 10 4 3 2 2" xfId="3223" xr:uid="{00000000-0005-0000-0000-0000960C0000}"/>
    <cellStyle name="Normal 10 4 3 3" xfId="3224" xr:uid="{00000000-0005-0000-0000-0000970C0000}"/>
    <cellStyle name="Normal 10 4 4" xfId="3225" xr:uid="{00000000-0005-0000-0000-0000980C0000}"/>
    <cellStyle name="Normal 10 4 4 2" xfId="3226" xr:uid="{00000000-0005-0000-0000-0000990C0000}"/>
    <cellStyle name="Normal 10 4 5" xfId="3227" xr:uid="{00000000-0005-0000-0000-00009A0C0000}"/>
    <cellStyle name="Normal 10 5" xfId="3228" xr:uid="{00000000-0005-0000-0000-00009B0C0000}"/>
    <cellStyle name="Normal 10 5 2" xfId="3229" xr:uid="{00000000-0005-0000-0000-00009C0C0000}"/>
    <cellStyle name="Normal 10 5 2 2" xfId="3230" xr:uid="{00000000-0005-0000-0000-00009D0C0000}"/>
    <cellStyle name="Normal 10 5 2 2 2" xfId="3231" xr:uid="{00000000-0005-0000-0000-00009E0C0000}"/>
    <cellStyle name="Normal 10 5 2 3" xfId="3232" xr:uid="{00000000-0005-0000-0000-00009F0C0000}"/>
    <cellStyle name="Normal 10 5 3" xfId="3233" xr:uid="{00000000-0005-0000-0000-0000A00C0000}"/>
    <cellStyle name="Normal 10 5 3 2" xfId="3234" xr:uid="{00000000-0005-0000-0000-0000A10C0000}"/>
    <cellStyle name="Normal 10 5 4" xfId="3235" xr:uid="{00000000-0005-0000-0000-0000A20C0000}"/>
    <cellStyle name="Normal 10 6" xfId="3236" xr:uid="{00000000-0005-0000-0000-0000A30C0000}"/>
    <cellStyle name="Normal 10 6 2" xfId="3237" xr:uid="{00000000-0005-0000-0000-0000A40C0000}"/>
    <cellStyle name="Normal 10 6 2 2" xfId="3238" xr:uid="{00000000-0005-0000-0000-0000A50C0000}"/>
    <cellStyle name="Normal 10 6 3" xfId="3239" xr:uid="{00000000-0005-0000-0000-0000A60C0000}"/>
    <cellStyle name="Normal 10 7" xfId="3240" xr:uid="{00000000-0005-0000-0000-0000A70C0000}"/>
    <cellStyle name="Normal 10 7 2" xfId="3241" xr:uid="{00000000-0005-0000-0000-0000A80C0000}"/>
    <cellStyle name="Normal 10 7 2 2" xfId="3242" xr:uid="{00000000-0005-0000-0000-0000A90C0000}"/>
    <cellStyle name="Normal 10 7 3" xfId="3243" xr:uid="{00000000-0005-0000-0000-0000AA0C0000}"/>
    <cellStyle name="Normal 10 8" xfId="3244" xr:uid="{00000000-0005-0000-0000-0000AB0C0000}"/>
    <cellStyle name="Normal 10 8 2" xfId="3245" xr:uid="{00000000-0005-0000-0000-0000AC0C0000}"/>
    <cellStyle name="Normal 10 9" xfId="3246" xr:uid="{00000000-0005-0000-0000-0000AD0C0000}"/>
    <cellStyle name="Normal 11" xfId="3247" xr:uid="{00000000-0005-0000-0000-0000AE0C0000}"/>
    <cellStyle name="Normal 11 2" xfId="3248" xr:uid="{00000000-0005-0000-0000-0000AF0C0000}"/>
    <cellStyle name="Normal 12" xfId="3249" xr:uid="{00000000-0005-0000-0000-0000B00C0000}"/>
    <cellStyle name="Normal 12 2" xfId="3250" xr:uid="{00000000-0005-0000-0000-0000B10C0000}"/>
    <cellStyle name="Normal 12 2 2" xfId="3251" xr:uid="{00000000-0005-0000-0000-0000B20C0000}"/>
    <cellStyle name="Normal 12 2 2 2" xfId="3252" xr:uid="{00000000-0005-0000-0000-0000B30C0000}"/>
    <cellStyle name="Normal 12 2 2 2 2" xfId="3253" xr:uid="{00000000-0005-0000-0000-0000B40C0000}"/>
    <cellStyle name="Normal 12 2 2 2 2 2" xfId="3254" xr:uid="{00000000-0005-0000-0000-0000B50C0000}"/>
    <cellStyle name="Normal 12 2 2 2 3" xfId="3255" xr:uid="{00000000-0005-0000-0000-0000B60C0000}"/>
    <cellStyle name="Normal 12 2 2 3" xfId="3256" xr:uid="{00000000-0005-0000-0000-0000B70C0000}"/>
    <cellStyle name="Normal 12 2 2 3 2" xfId="3257" xr:uid="{00000000-0005-0000-0000-0000B80C0000}"/>
    <cellStyle name="Normal 12 2 2 4" xfId="3258" xr:uid="{00000000-0005-0000-0000-0000B90C0000}"/>
    <cellStyle name="Normal 12 2 3" xfId="3259" xr:uid="{00000000-0005-0000-0000-0000BA0C0000}"/>
    <cellStyle name="Normal 12 2 3 2" xfId="3260" xr:uid="{00000000-0005-0000-0000-0000BB0C0000}"/>
    <cellStyle name="Normal 12 2 3 2 2" xfId="3261" xr:uid="{00000000-0005-0000-0000-0000BC0C0000}"/>
    <cellStyle name="Normal 12 2 3 2 2 2" xfId="3262" xr:uid="{00000000-0005-0000-0000-0000BD0C0000}"/>
    <cellStyle name="Normal 12 2 3 2 3" xfId="3263" xr:uid="{00000000-0005-0000-0000-0000BE0C0000}"/>
    <cellStyle name="Normal 12 2 3 3" xfId="3264" xr:uid="{00000000-0005-0000-0000-0000BF0C0000}"/>
    <cellStyle name="Normal 12 2 3 3 2" xfId="3265" xr:uid="{00000000-0005-0000-0000-0000C00C0000}"/>
    <cellStyle name="Normal 12 2 3 4" xfId="3266" xr:uid="{00000000-0005-0000-0000-0000C10C0000}"/>
    <cellStyle name="Normal 12 2 4" xfId="3267" xr:uid="{00000000-0005-0000-0000-0000C20C0000}"/>
    <cellStyle name="Normal 12 2 4 2" xfId="3268" xr:uid="{00000000-0005-0000-0000-0000C30C0000}"/>
    <cellStyle name="Normal 12 2 4 2 2" xfId="3269" xr:uid="{00000000-0005-0000-0000-0000C40C0000}"/>
    <cellStyle name="Normal 12 2 4 3" xfId="3270" xr:uid="{00000000-0005-0000-0000-0000C50C0000}"/>
    <cellStyle name="Normal 12 2 5" xfId="3271" xr:uid="{00000000-0005-0000-0000-0000C60C0000}"/>
    <cellStyle name="Normal 12 2 5 2" xfId="3272" xr:uid="{00000000-0005-0000-0000-0000C70C0000}"/>
    <cellStyle name="Normal 12 2 6" xfId="3273" xr:uid="{00000000-0005-0000-0000-0000C80C0000}"/>
    <cellStyle name="Normal 12 3" xfId="3274" xr:uid="{00000000-0005-0000-0000-0000C90C0000}"/>
    <cellStyle name="Normal 12 3 2" xfId="3275" xr:uid="{00000000-0005-0000-0000-0000CA0C0000}"/>
    <cellStyle name="Normal 12 3 2 2" xfId="3276" xr:uid="{00000000-0005-0000-0000-0000CB0C0000}"/>
    <cellStyle name="Normal 12 3 2 2 2" xfId="3277" xr:uid="{00000000-0005-0000-0000-0000CC0C0000}"/>
    <cellStyle name="Normal 12 3 2 2 2 2" xfId="3278" xr:uid="{00000000-0005-0000-0000-0000CD0C0000}"/>
    <cellStyle name="Normal 12 3 2 2 3" xfId="3279" xr:uid="{00000000-0005-0000-0000-0000CE0C0000}"/>
    <cellStyle name="Normal 12 3 2 3" xfId="3280" xr:uid="{00000000-0005-0000-0000-0000CF0C0000}"/>
    <cellStyle name="Normal 12 3 2 3 2" xfId="3281" xr:uid="{00000000-0005-0000-0000-0000D00C0000}"/>
    <cellStyle name="Normal 12 3 2 4" xfId="3282" xr:uid="{00000000-0005-0000-0000-0000D10C0000}"/>
    <cellStyle name="Normal 12 3 3" xfId="3283" xr:uid="{00000000-0005-0000-0000-0000D20C0000}"/>
    <cellStyle name="Normal 12 3 3 2" xfId="3284" xr:uid="{00000000-0005-0000-0000-0000D30C0000}"/>
    <cellStyle name="Normal 12 3 3 2 2" xfId="3285" xr:uid="{00000000-0005-0000-0000-0000D40C0000}"/>
    <cellStyle name="Normal 12 3 3 3" xfId="3286" xr:uid="{00000000-0005-0000-0000-0000D50C0000}"/>
    <cellStyle name="Normal 12 3 4" xfId="3287" xr:uid="{00000000-0005-0000-0000-0000D60C0000}"/>
    <cellStyle name="Normal 12 3 4 2" xfId="3288" xr:uid="{00000000-0005-0000-0000-0000D70C0000}"/>
    <cellStyle name="Normal 12 3 5" xfId="3289" xr:uid="{00000000-0005-0000-0000-0000D80C0000}"/>
    <cellStyle name="Normal 12 4" xfId="3290" xr:uid="{00000000-0005-0000-0000-0000D90C0000}"/>
    <cellStyle name="Normal 12 4 2" xfId="3291" xr:uid="{00000000-0005-0000-0000-0000DA0C0000}"/>
    <cellStyle name="Normal 12 4 2 2" xfId="3292" xr:uid="{00000000-0005-0000-0000-0000DB0C0000}"/>
    <cellStyle name="Normal 12 4 2 2 2" xfId="3293" xr:uid="{00000000-0005-0000-0000-0000DC0C0000}"/>
    <cellStyle name="Normal 12 4 2 3" xfId="3294" xr:uid="{00000000-0005-0000-0000-0000DD0C0000}"/>
    <cellStyle name="Normal 12 4 3" xfId="3295" xr:uid="{00000000-0005-0000-0000-0000DE0C0000}"/>
    <cellStyle name="Normal 12 4 3 2" xfId="3296" xr:uid="{00000000-0005-0000-0000-0000DF0C0000}"/>
    <cellStyle name="Normal 12 4 4" xfId="3297" xr:uid="{00000000-0005-0000-0000-0000E00C0000}"/>
    <cellStyle name="Normal 12 5" xfId="3298" xr:uid="{00000000-0005-0000-0000-0000E10C0000}"/>
    <cellStyle name="Normal 12 5 2" xfId="3299" xr:uid="{00000000-0005-0000-0000-0000E20C0000}"/>
    <cellStyle name="Normal 12 5 2 2" xfId="3300" xr:uid="{00000000-0005-0000-0000-0000E30C0000}"/>
    <cellStyle name="Normal 12 5 3" xfId="3301" xr:uid="{00000000-0005-0000-0000-0000E40C0000}"/>
    <cellStyle name="Normal 12 6" xfId="3302" xr:uid="{00000000-0005-0000-0000-0000E50C0000}"/>
    <cellStyle name="Normal 12 6 2" xfId="3303" xr:uid="{00000000-0005-0000-0000-0000E60C0000}"/>
    <cellStyle name="Normal 12 6 2 2" xfId="3304" xr:uid="{00000000-0005-0000-0000-0000E70C0000}"/>
    <cellStyle name="Normal 12 6 3" xfId="3305" xr:uid="{00000000-0005-0000-0000-0000E80C0000}"/>
    <cellStyle name="Normal 12 7" xfId="3306" xr:uid="{00000000-0005-0000-0000-0000E90C0000}"/>
    <cellStyle name="Normal 12 7 2" xfId="3307" xr:uid="{00000000-0005-0000-0000-0000EA0C0000}"/>
    <cellStyle name="Normal 12 8" xfId="3308" xr:uid="{00000000-0005-0000-0000-0000EB0C0000}"/>
    <cellStyle name="Normal 13" xfId="3309" xr:uid="{00000000-0005-0000-0000-0000EC0C0000}"/>
    <cellStyle name="Normal 13 2" xfId="3310" xr:uid="{00000000-0005-0000-0000-0000ED0C0000}"/>
    <cellStyle name="Normal 13 2 2" xfId="3311" xr:uid="{00000000-0005-0000-0000-0000EE0C0000}"/>
    <cellStyle name="Normal 13 2 2 2" xfId="3312" xr:uid="{00000000-0005-0000-0000-0000EF0C0000}"/>
    <cellStyle name="Normal 13 2 2 2 2" xfId="3313" xr:uid="{00000000-0005-0000-0000-0000F00C0000}"/>
    <cellStyle name="Normal 13 2 2 3" xfId="3314" xr:uid="{00000000-0005-0000-0000-0000F10C0000}"/>
    <cellStyle name="Normal 13 2 3" xfId="3315" xr:uid="{00000000-0005-0000-0000-0000F20C0000}"/>
    <cellStyle name="Normal 13 2 3 2" xfId="3316" xr:uid="{00000000-0005-0000-0000-0000F30C0000}"/>
    <cellStyle name="Normal 13 2 4" xfId="3317" xr:uid="{00000000-0005-0000-0000-0000F40C0000}"/>
    <cellStyle name="Normal 13 3" xfId="3318" xr:uid="{00000000-0005-0000-0000-0000F50C0000}"/>
    <cellStyle name="Normal 13 3 2" xfId="3319" xr:uid="{00000000-0005-0000-0000-0000F60C0000}"/>
    <cellStyle name="Normal 13 3 2 2" xfId="3320" xr:uid="{00000000-0005-0000-0000-0000F70C0000}"/>
    <cellStyle name="Normal 13 3 2 2 2" xfId="3321" xr:uid="{00000000-0005-0000-0000-0000F80C0000}"/>
    <cellStyle name="Normal 13 3 2 3" xfId="3322" xr:uid="{00000000-0005-0000-0000-0000F90C0000}"/>
    <cellStyle name="Normal 13 3 3" xfId="3323" xr:uid="{00000000-0005-0000-0000-0000FA0C0000}"/>
    <cellStyle name="Normal 13 3 3 2" xfId="3324" xr:uid="{00000000-0005-0000-0000-0000FB0C0000}"/>
    <cellStyle name="Normal 13 3 4" xfId="3325" xr:uid="{00000000-0005-0000-0000-0000FC0C0000}"/>
    <cellStyle name="Normal 13 4" xfId="3326" xr:uid="{00000000-0005-0000-0000-0000FD0C0000}"/>
    <cellStyle name="Normal 13 4 2" xfId="3327" xr:uid="{00000000-0005-0000-0000-0000FE0C0000}"/>
    <cellStyle name="Normal 13 4 2 2" xfId="3328" xr:uid="{00000000-0005-0000-0000-0000FF0C0000}"/>
    <cellStyle name="Normal 13 4 3" xfId="3329" xr:uid="{00000000-0005-0000-0000-0000000D0000}"/>
    <cellStyle name="Normal 13 5" xfId="3330" xr:uid="{00000000-0005-0000-0000-0000010D0000}"/>
    <cellStyle name="Normal 13 5 2" xfId="3331" xr:uid="{00000000-0005-0000-0000-0000020D0000}"/>
    <cellStyle name="Normal 13 6" xfId="3332" xr:uid="{00000000-0005-0000-0000-0000030D0000}"/>
    <cellStyle name="Normal 14" xfId="3333" xr:uid="{00000000-0005-0000-0000-0000040D0000}"/>
    <cellStyle name="Normal 14 2" xfId="3334" xr:uid="{00000000-0005-0000-0000-0000050D0000}"/>
    <cellStyle name="Normal 14 2 2" xfId="3335" xr:uid="{00000000-0005-0000-0000-0000060D0000}"/>
    <cellStyle name="Normal 14 2 2 2" xfId="3336" xr:uid="{00000000-0005-0000-0000-0000070D0000}"/>
    <cellStyle name="Normal 14 2 2 2 2" xfId="3337" xr:uid="{00000000-0005-0000-0000-0000080D0000}"/>
    <cellStyle name="Normal 14 2 2 3" xfId="3338" xr:uid="{00000000-0005-0000-0000-0000090D0000}"/>
    <cellStyle name="Normal 14 2 3" xfId="3339" xr:uid="{00000000-0005-0000-0000-00000A0D0000}"/>
    <cellStyle name="Normal 14 2 3 2" xfId="3340" xr:uid="{00000000-0005-0000-0000-00000B0D0000}"/>
    <cellStyle name="Normal 14 2 4" xfId="3341" xr:uid="{00000000-0005-0000-0000-00000C0D0000}"/>
    <cellStyle name="Normal 14 3" xfId="3342" xr:uid="{00000000-0005-0000-0000-00000D0D0000}"/>
    <cellStyle name="Normal 14 3 2" xfId="3343" xr:uid="{00000000-0005-0000-0000-00000E0D0000}"/>
    <cellStyle name="Normal 14 3 2 2" xfId="3344" xr:uid="{00000000-0005-0000-0000-00000F0D0000}"/>
    <cellStyle name="Normal 14 3 3" xfId="3345" xr:uid="{00000000-0005-0000-0000-0000100D0000}"/>
    <cellStyle name="Normal 14 4" xfId="3346" xr:uid="{00000000-0005-0000-0000-0000110D0000}"/>
    <cellStyle name="Normal 14 4 2" xfId="3347" xr:uid="{00000000-0005-0000-0000-0000120D0000}"/>
    <cellStyle name="Normal 14 5" xfId="3348" xr:uid="{00000000-0005-0000-0000-0000130D0000}"/>
    <cellStyle name="Normal 15" xfId="3349" xr:uid="{00000000-0005-0000-0000-0000140D0000}"/>
    <cellStyle name="Normal 15 2" xfId="3350" xr:uid="{00000000-0005-0000-0000-0000150D0000}"/>
    <cellStyle name="Normal 15 3" xfId="3351" xr:uid="{00000000-0005-0000-0000-0000160D0000}"/>
    <cellStyle name="Normal 15 3 2" xfId="3352" xr:uid="{00000000-0005-0000-0000-0000170D0000}"/>
    <cellStyle name="Normal 16" xfId="3353" xr:uid="{00000000-0005-0000-0000-0000180D0000}"/>
    <cellStyle name="Normal 16 2" xfId="3354" xr:uid="{00000000-0005-0000-0000-0000190D0000}"/>
    <cellStyle name="Normal 16 2 2" xfId="3355" xr:uid="{00000000-0005-0000-0000-00001A0D0000}"/>
    <cellStyle name="Normal 16 2 2 2" xfId="3356" xr:uid="{00000000-0005-0000-0000-00001B0D0000}"/>
    <cellStyle name="Normal 16 2 3" xfId="3357" xr:uid="{00000000-0005-0000-0000-00001C0D0000}"/>
    <cellStyle name="Normal 16 3" xfId="3358" xr:uid="{00000000-0005-0000-0000-00001D0D0000}"/>
    <cellStyle name="Normal 16 3 2" xfId="3359" xr:uid="{00000000-0005-0000-0000-00001E0D0000}"/>
    <cellStyle name="Normal 16 4" xfId="3360" xr:uid="{00000000-0005-0000-0000-00001F0D0000}"/>
    <cellStyle name="Normal 17" xfId="3361" xr:uid="{00000000-0005-0000-0000-0000200D0000}"/>
    <cellStyle name="Normal 17 2" xfId="3362" xr:uid="{00000000-0005-0000-0000-0000210D0000}"/>
    <cellStyle name="Normal 17 2 2" xfId="3363" xr:uid="{00000000-0005-0000-0000-0000220D0000}"/>
    <cellStyle name="Normal 17 3" xfId="3364" xr:uid="{00000000-0005-0000-0000-0000230D0000}"/>
    <cellStyle name="Normal 18" xfId="3365" xr:uid="{00000000-0005-0000-0000-0000240D0000}"/>
    <cellStyle name="Normal 18 2" xfId="3366" xr:uid="{00000000-0005-0000-0000-0000250D0000}"/>
    <cellStyle name="Normal 18 2 2" xfId="3367" xr:uid="{00000000-0005-0000-0000-0000260D0000}"/>
    <cellStyle name="Normal 18 2 3" xfId="3368" xr:uid="{00000000-0005-0000-0000-0000270D0000}"/>
    <cellStyle name="Normal 18 3" xfId="3369" xr:uid="{00000000-0005-0000-0000-0000280D0000}"/>
    <cellStyle name="Normal 18 4" xfId="3370" xr:uid="{00000000-0005-0000-0000-0000290D0000}"/>
    <cellStyle name="Normal 19" xfId="3371" xr:uid="{00000000-0005-0000-0000-00002A0D0000}"/>
    <cellStyle name="Normal 19 2" xfId="3372" xr:uid="{00000000-0005-0000-0000-00002B0D0000}"/>
    <cellStyle name="Normal 2" xfId="3373" xr:uid="{00000000-0005-0000-0000-00002C0D0000}"/>
    <cellStyle name="Normal 2 2" xfId="3374" xr:uid="{00000000-0005-0000-0000-00002D0D0000}"/>
    <cellStyle name="Normal 2 2 2" xfId="3375" xr:uid="{00000000-0005-0000-0000-00002E0D0000}"/>
    <cellStyle name="Normal 20" xfId="3376" xr:uid="{00000000-0005-0000-0000-00002F0D0000}"/>
    <cellStyle name="Normal 21" xfId="3377" xr:uid="{00000000-0005-0000-0000-0000300D0000}"/>
    <cellStyle name="Normal 21 2" xfId="3378" xr:uid="{00000000-0005-0000-0000-0000310D0000}"/>
    <cellStyle name="Normal 3" xfId="3379" xr:uid="{00000000-0005-0000-0000-0000320D0000}"/>
    <cellStyle name="Normal 3 10" xfId="3380" xr:uid="{00000000-0005-0000-0000-0000330D0000}"/>
    <cellStyle name="Normal 3 2" xfId="3381" xr:uid="{00000000-0005-0000-0000-0000340D0000}"/>
    <cellStyle name="Normal 3 2 10" xfId="3382" xr:uid="{00000000-0005-0000-0000-0000350D0000}"/>
    <cellStyle name="Normal 3 2 10 2" xfId="3383" xr:uid="{00000000-0005-0000-0000-0000360D0000}"/>
    <cellStyle name="Normal 3 2 10 2 2" xfId="3384" xr:uid="{00000000-0005-0000-0000-0000370D0000}"/>
    <cellStyle name="Normal 3 2 10 2 2 2" xfId="3385" xr:uid="{00000000-0005-0000-0000-0000380D0000}"/>
    <cellStyle name="Normal 3 2 10 2 3" xfId="3386" xr:uid="{00000000-0005-0000-0000-0000390D0000}"/>
    <cellStyle name="Normal 3 2 10 3" xfId="3387" xr:uid="{00000000-0005-0000-0000-00003A0D0000}"/>
    <cellStyle name="Normal 3 2 10 3 2" xfId="3388" xr:uid="{00000000-0005-0000-0000-00003B0D0000}"/>
    <cellStyle name="Normal 3 2 10 4" xfId="3389" xr:uid="{00000000-0005-0000-0000-00003C0D0000}"/>
    <cellStyle name="Normal 3 2 11" xfId="3390" xr:uid="{00000000-0005-0000-0000-00003D0D0000}"/>
    <cellStyle name="Normal 3 2 11 2" xfId="3391" xr:uid="{00000000-0005-0000-0000-00003E0D0000}"/>
    <cellStyle name="Normal 3 2 11 2 2" xfId="3392" xr:uid="{00000000-0005-0000-0000-00003F0D0000}"/>
    <cellStyle name="Normal 3 2 11 3" xfId="3393" xr:uid="{00000000-0005-0000-0000-0000400D0000}"/>
    <cellStyle name="Normal 3 2 12" xfId="3394" xr:uid="{00000000-0005-0000-0000-0000410D0000}"/>
    <cellStyle name="Normal 3 2 12 2" xfId="3395" xr:uid="{00000000-0005-0000-0000-0000420D0000}"/>
    <cellStyle name="Normal 3 2 12 2 2" xfId="3396" xr:uid="{00000000-0005-0000-0000-0000430D0000}"/>
    <cellStyle name="Normal 3 2 12 3" xfId="3397" xr:uid="{00000000-0005-0000-0000-0000440D0000}"/>
    <cellStyle name="Normal 3 2 13" xfId="3398" xr:uid="{00000000-0005-0000-0000-0000450D0000}"/>
    <cellStyle name="Normal 3 2 13 2" xfId="3399" xr:uid="{00000000-0005-0000-0000-0000460D0000}"/>
    <cellStyle name="Normal 3 2 14" xfId="3400" xr:uid="{00000000-0005-0000-0000-0000470D0000}"/>
    <cellStyle name="Normal 3 2 2" xfId="3401" xr:uid="{00000000-0005-0000-0000-0000480D0000}"/>
    <cellStyle name="Normal 3 2 2 10" xfId="3402" xr:uid="{00000000-0005-0000-0000-0000490D0000}"/>
    <cellStyle name="Normal 3 2 2 10 2" xfId="3403" xr:uid="{00000000-0005-0000-0000-00004A0D0000}"/>
    <cellStyle name="Normal 3 2 2 10 2 2" xfId="3404" xr:uid="{00000000-0005-0000-0000-00004B0D0000}"/>
    <cellStyle name="Normal 3 2 2 10 3" xfId="3405" xr:uid="{00000000-0005-0000-0000-00004C0D0000}"/>
    <cellStyle name="Normal 3 2 2 11" xfId="3406" xr:uid="{00000000-0005-0000-0000-00004D0D0000}"/>
    <cellStyle name="Normal 3 2 2 11 2" xfId="3407" xr:uid="{00000000-0005-0000-0000-00004E0D0000}"/>
    <cellStyle name="Normal 3 2 2 11 2 2" xfId="3408" xr:uid="{00000000-0005-0000-0000-00004F0D0000}"/>
    <cellStyle name="Normal 3 2 2 11 3" xfId="3409" xr:uid="{00000000-0005-0000-0000-0000500D0000}"/>
    <cellStyle name="Normal 3 2 2 12" xfId="3410" xr:uid="{00000000-0005-0000-0000-0000510D0000}"/>
    <cellStyle name="Normal 3 2 2 12 2" xfId="3411" xr:uid="{00000000-0005-0000-0000-0000520D0000}"/>
    <cellStyle name="Normal 3 2 2 13" xfId="3412" xr:uid="{00000000-0005-0000-0000-0000530D0000}"/>
    <cellStyle name="Normal 3 2 2 2" xfId="3413" xr:uid="{00000000-0005-0000-0000-0000540D0000}"/>
    <cellStyle name="Normal 3 2 2 2 10" xfId="3414" xr:uid="{00000000-0005-0000-0000-0000550D0000}"/>
    <cellStyle name="Normal 3 2 2 2 10 2" xfId="3415" xr:uid="{00000000-0005-0000-0000-0000560D0000}"/>
    <cellStyle name="Normal 3 2 2 2 11" xfId="3416" xr:uid="{00000000-0005-0000-0000-0000570D0000}"/>
    <cellStyle name="Normal 3 2 2 2 2" xfId="3417" xr:uid="{00000000-0005-0000-0000-0000580D0000}"/>
    <cellStyle name="Normal 3 2 2 2 2 2" xfId="3418" xr:uid="{00000000-0005-0000-0000-0000590D0000}"/>
    <cellStyle name="Normal 3 2 2 2 2 2 2" xfId="3419" xr:uid="{00000000-0005-0000-0000-00005A0D0000}"/>
    <cellStyle name="Normal 3 2 2 2 2 2 2 2" xfId="3420" xr:uid="{00000000-0005-0000-0000-00005B0D0000}"/>
    <cellStyle name="Normal 3 2 2 2 2 2 2 2 2" xfId="3421" xr:uid="{00000000-0005-0000-0000-00005C0D0000}"/>
    <cellStyle name="Normal 3 2 2 2 2 2 2 2 2 2" xfId="3422" xr:uid="{00000000-0005-0000-0000-00005D0D0000}"/>
    <cellStyle name="Normal 3 2 2 2 2 2 2 2 2 2 2" xfId="3423" xr:uid="{00000000-0005-0000-0000-00005E0D0000}"/>
    <cellStyle name="Normal 3 2 2 2 2 2 2 2 2 3" xfId="3424" xr:uid="{00000000-0005-0000-0000-00005F0D0000}"/>
    <cellStyle name="Normal 3 2 2 2 2 2 2 2 3" xfId="3425" xr:uid="{00000000-0005-0000-0000-0000600D0000}"/>
    <cellStyle name="Normal 3 2 2 2 2 2 2 2 3 2" xfId="3426" xr:uid="{00000000-0005-0000-0000-0000610D0000}"/>
    <cellStyle name="Normal 3 2 2 2 2 2 2 2 4" xfId="3427" xr:uid="{00000000-0005-0000-0000-0000620D0000}"/>
    <cellStyle name="Normal 3 2 2 2 2 2 2 3" xfId="3428" xr:uid="{00000000-0005-0000-0000-0000630D0000}"/>
    <cellStyle name="Normal 3 2 2 2 2 2 2 3 2" xfId="3429" xr:uid="{00000000-0005-0000-0000-0000640D0000}"/>
    <cellStyle name="Normal 3 2 2 2 2 2 2 3 2 2" xfId="3430" xr:uid="{00000000-0005-0000-0000-0000650D0000}"/>
    <cellStyle name="Normal 3 2 2 2 2 2 2 3 2 2 2" xfId="3431" xr:uid="{00000000-0005-0000-0000-0000660D0000}"/>
    <cellStyle name="Normal 3 2 2 2 2 2 2 3 2 3" xfId="3432" xr:uid="{00000000-0005-0000-0000-0000670D0000}"/>
    <cellStyle name="Normal 3 2 2 2 2 2 2 3 3" xfId="3433" xr:uid="{00000000-0005-0000-0000-0000680D0000}"/>
    <cellStyle name="Normal 3 2 2 2 2 2 2 3 3 2" xfId="3434" xr:uid="{00000000-0005-0000-0000-0000690D0000}"/>
    <cellStyle name="Normal 3 2 2 2 2 2 2 3 4" xfId="3435" xr:uid="{00000000-0005-0000-0000-00006A0D0000}"/>
    <cellStyle name="Normal 3 2 2 2 2 2 2 4" xfId="3436" xr:uid="{00000000-0005-0000-0000-00006B0D0000}"/>
    <cellStyle name="Normal 3 2 2 2 2 2 2 4 2" xfId="3437" xr:uid="{00000000-0005-0000-0000-00006C0D0000}"/>
    <cellStyle name="Normal 3 2 2 2 2 2 2 4 2 2" xfId="3438" xr:uid="{00000000-0005-0000-0000-00006D0D0000}"/>
    <cellStyle name="Normal 3 2 2 2 2 2 2 4 3" xfId="3439" xr:uid="{00000000-0005-0000-0000-00006E0D0000}"/>
    <cellStyle name="Normal 3 2 2 2 2 2 2 5" xfId="3440" xr:uid="{00000000-0005-0000-0000-00006F0D0000}"/>
    <cellStyle name="Normal 3 2 2 2 2 2 2 5 2" xfId="3441" xr:uid="{00000000-0005-0000-0000-0000700D0000}"/>
    <cellStyle name="Normal 3 2 2 2 2 2 2 6" xfId="3442" xr:uid="{00000000-0005-0000-0000-0000710D0000}"/>
    <cellStyle name="Normal 3 2 2 2 2 2 3" xfId="3443" xr:uid="{00000000-0005-0000-0000-0000720D0000}"/>
    <cellStyle name="Normal 3 2 2 2 2 2 3 2" xfId="3444" xr:uid="{00000000-0005-0000-0000-0000730D0000}"/>
    <cellStyle name="Normal 3 2 2 2 2 2 3 2 2" xfId="3445" xr:uid="{00000000-0005-0000-0000-0000740D0000}"/>
    <cellStyle name="Normal 3 2 2 2 2 2 3 2 2 2" xfId="3446" xr:uid="{00000000-0005-0000-0000-0000750D0000}"/>
    <cellStyle name="Normal 3 2 2 2 2 2 3 2 2 2 2" xfId="3447" xr:uid="{00000000-0005-0000-0000-0000760D0000}"/>
    <cellStyle name="Normal 3 2 2 2 2 2 3 2 2 3" xfId="3448" xr:uid="{00000000-0005-0000-0000-0000770D0000}"/>
    <cellStyle name="Normal 3 2 2 2 2 2 3 2 3" xfId="3449" xr:uid="{00000000-0005-0000-0000-0000780D0000}"/>
    <cellStyle name="Normal 3 2 2 2 2 2 3 2 3 2" xfId="3450" xr:uid="{00000000-0005-0000-0000-0000790D0000}"/>
    <cellStyle name="Normal 3 2 2 2 2 2 3 2 4" xfId="3451" xr:uid="{00000000-0005-0000-0000-00007A0D0000}"/>
    <cellStyle name="Normal 3 2 2 2 2 2 3 3" xfId="3452" xr:uid="{00000000-0005-0000-0000-00007B0D0000}"/>
    <cellStyle name="Normal 3 2 2 2 2 2 3 3 2" xfId="3453" xr:uid="{00000000-0005-0000-0000-00007C0D0000}"/>
    <cellStyle name="Normal 3 2 2 2 2 2 3 3 2 2" xfId="3454" xr:uid="{00000000-0005-0000-0000-00007D0D0000}"/>
    <cellStyle name="Normal 3 2 2 2 2 2 3 3 3" xfId="3455" xr:uid="{00000000-0005-0000-0000-00007E0D0000}"/>
    <cellStyle name="Normal 3 2 2 2 2 2 3 4" xfId="3456" xr:uid="{00000000-0005-0000-0000-00007F0D0000}"/>
    <cellStyle name="Normal 3 2 2 2 2 2 3 4 2" xfId="3457" xr:uid="{00000000-0005-0000-0000-0000800D0000}"/>
    <cellStyle name="Normal 3 2 2 2 2 2 3 5" xfId="3458" xr:uid="{00000000-0005-0000-0000-0000810D0000}"/>
    <cellStyle name="Normal 3 2 2 2 2 2 4" xfId="3459" xr:uid="{00000000-0005-0000-0000-0000820D0000}"/>
    <cellStyle name="Normal 3 2 2 2 2 2 4 2" xfId="3460" xr:uid="{00000000-0005-0000-0000-0000830D0000}"/>
    <cellStyle name="Normal 3 2 2 2 2 2 4 2 2" xfId="3461" xr:uid="{00000000-0005-0000-0000-0000840D0000}"/>
    <cellStyle name="Normal 3 2 2 2 2 2 4 2 2 2" xfId="3462" xr:uid="{00000000-0005-0000-0000-0000850D0000}"/>
    <cellStyle name="Normal 3 2 2 2 2 2 4 2 3" xfId="3463" xr:uid="{00000000-0005-0000-0000-0000860D0000}"/>
    <cellStyle name="Normal 3 2 2 2 2 2 4 3" xfId="3464" xr:uid="{00000000-0005-0000-0000-0000870D0000}"/>
    <cellStyle name="Normal 3 2 2 2 2 2 4 3 2" xfId="3465" xr:uid="{00000000-0005-0000-0000-0000880D0000}"/>
    <cellStyle name="Normal 3 2 2 2 2 2 4 4" xfId="3466" xr:uid="{00000000-0005-0000-0000-0000890D0000}"/>
    <cellStyle name="Normal 3 2 2 2 2 2 5" xfId="3467" xr:uid="{00000000-0005-0000-0000-00008A0D0000}"/>
    <cellStyle name="Normal 3 2 2 2 2 2 5 2" xfId="3468" xr:uid="{00000000-0005-0000-0000-00008B0D0000}"/>
    <cellStyle name="Normal 3 2 2 2 2 2 5 2 2" xfId="3469" xr:uid="{00000000-0005-0000-0000-00008C0D0000}"/>
    <cellStyle name="Normal 3 2 2 2 2 2 5 3" xfId="3470" xr:uid="{00000000-0005-0000-0000-00008D0D0000}"/>
    <cellStyle name="Normal 3 2 2 2 2 2 6" xfId="3471" xr:uid="{00000000-0005-0000-0000-00008E0D0000}"/>
    <cellStyle name="Normal 3 2 2 2 2 2 6 2" xfId="3472" xr:uid="{00000000-0005-0000-0000-00008F0D0000}"/>
    <cellStyle name="Normal 3 2 2 2 2 2 6 2 2" xfId="3473" xr:uid="{00000000-0005-0000-0000-0000900D0000}"/>
    <cellStyle name="Normal 3 2 2 2 2 2 6 3" xfId="3474" xr:uid="{00000000-0005-0000-0000-0000910D0000}"/>
    <cellStyle name="Normal 3 2 2 2 2 2 7" xfId="3475" xr:uid="{00000000-0005-0000-0000-0000920D0000}"/>
    <cellStyle name="Normal 3 2 2 2 2 2 7 2" xfId="3476" xr:uid="{00000000-0005-0000-0000-0000930D0000}"/>
    <cellStyle name="Normal 3 2 2 2 2 2 8" xfId="3477" xr:uid="{00000000-0005-0000-0000-0000940D0000}"/>
    <cellStyle name="Normal 3 2 2 2 2 3" xfId="3478" xr:uid="{00000000-0005-0000-0000-0000950D0000}"/>
    <cellStyle name="Normal 3 2 2 2 2 3 2" xfId="3479" xr:uid="{00000000-0005-0000-0000-0000960D0000}"/>
    <cellStyle name="Normal 3 2 2 2 2 3 2 2" xfId="3480" xr:uid="{00000000-0005-0000-0000-0000970D0000}"/>
    <cellStyle name="Normal 3 2 2 2 2 3 2 2 2" xfId="3481" xr:uid="{00000000-0005-0000-0000-0000980D0000}"/>
    <cellStyle name="Normal 3 2 2 2 2 3 2 2 2 2" xfId="3482" xr:uid="{00000000-0005-0000-0000-0000990D0000}"/>
    <cellStyle name="Normal 3 2 2 2 2 3 2 2 3" xfId="3483" xr:uid="{00000000-0005-0000-0000-00009A0D0000}"/>
    <cellStyle name="Normal 3 2 2 2 2 3 2 3" xfId="3484" xr:uid="{00000000-0005-0000-0000-00009B0D0000}"/>
    <cellStyle name="Normal 3 2 2 2 2 3 2 3 2" xfId="3485" xr:uid="{00000000-0005-0000-0000-00009C0D0000}"/>
    <cellStyle name="Normal 3 2 2 2 2 3 2 4" xfId="3486" xr:uid="{00000000-0005-0000-0000-00009D0D0000}"/>
    <cellStyle name="Normal 3 2 2 2 2 3 3" xfId="3487" xr:uid="{00000000-0005-0000-0000-00009E0D0000}"/>
    <cellStyle name="Normal 3 2 2 2 2 3 3 2" xfId="3488" xr:uid="{00000000-0005-0000-0000-00009F0D0000}"/>
    <cellStyle name="Normal 3 2 2 2 2 3 3 2 2" xfId="3489" xr:uid="{00000000-0005-0000-0000-0000A00D0000}"/>
    <cellStyle name="Normal 3 2 2 2 2 3 3 2 2 2" xfId="3490" xr:uid="{00000000-0005-0000-0000-0000A10D0000}"/>
    <cellStyle name="Normal 3 2 2 2 2 3 3 2 3" xfId="3491" xr:uid="{00000000-0005-0000-0000-0000A20D0000}"/>
    <cellStyle name="Normal 3 2 2 2 2 3 3 3" xfId="3492" xr:uid="{00000000-0005-0000-0000-0000A30D0000}"/>
    <cellStyle name="Normal 3 2 2 2 2 3 3 3 2" xfId="3493" xr:uid="{00000000-0005-0000-0000-0000A40D0000}"/>
    <cellStyle name="Normal 3 2 2 2 2 3 3 4" xfId="3494" xr:uid="{00000000-0005-0000-0000-0000A50D0000}"/>
    <cellStyle name="Normal 3 2 2 2 2 3 4" xfId="3495" xr:uid="{00000000-0005-0000-0000-0000A60D0000}"/>
    <cellStyle name="Normal 3 2 2 2 2 3 4 2" xfId="3496" xr:uid="{00000000-0005-0000-0000-0000A70D0000}"/>
    <cellStyle name="Normal 3 2 2 2 2 3 4 2 2" xfId="3497" xr:uid="{00000000-0005-0000-0000-0000A80D0000}"/>
    <cellStyle name="Normal 3 2 2 2 2 3 4 3" xfId="3498" xr:uid="{00000000-0005-0000-0000-0000A90D0000}"/>
    <cellStyle name="Normal 3 2 2 2 2 3 5" xfId="3499" xr:uid="{00000000-0005-0000-0000-0000AA0D0000}"/>
    <cellStyle name="Normal 3 2 2 2 2 3 5 2" xfId="3500" xr:uid="{00000000-0005-0000-0000-0000AB0D0000}"/>
    <cellStyle name="Normal 3 2 2 2 2 3 6" xfId="3501" xr:uid="{00000000-0005-0000-0000-0000AC0D0000}"/>
    <cellStyle name="Normal 3 2 2 2 2 4" xfId="3502" xr:uid="{00000000-0005-0000-0000-0000AD0D0000}"/>
    <cellStyle name="Normal 3 2 2 2 2 4 2" xfId="3503" xr:uid="{00000000-0005-0000-0000-0000AE0D0000}"/>
    <cellStyle name="Normal 3 2 2 2 2 4 2 2" xfId="3504" xr:uid="{00000000-0005-0000-0000-0000AF0D0000}"/>
    <cellStyle name="Normal 3 2 2 2 2 4 2 2 2" xfId="3505" xr:uid="{00000000-0005-0000-0000-0000B00D0000}"/>
    <cellStyle name="Normal 3 2 2 2 2 4 2 2 2 2" xfId="3506" xr:uid="{00000000-0005-0000-0000-0000B10D0000}"/>
    <cellStyle name="Normal 3 2 2 2 2 4 2 2 3" xfId="3507" xr:uid="{00000000-0005-0000-0000-0000B20D0000}"/>
    <cellStyle name="Normal 3 2 2 2 2 4 2 3" xfId="3508" xr:uid="{00000000-0005-0000-0000-0000B30D0000}"/>
    <cellStyle name="Normal 3 2 2 2 2 4 2 3 2" xfId="3509" xr:uid="{00000000-0005-0000-0000-0000B40D0000}"/>
    <cellStyle name="Normal 3 2 2 2 2 4 2 4" xfId="3510" xr:uid="{00000000-0005-0000-0000-0000B50D0000}"/>
    <cellStyle name="Normal 3 2 2 2 2 4 3" xfId="3511" xr:uid="{00000000-0005-0000-0000-0000B60D0000}"/>
    <cellStyle name="Normal 3 2 2 2 2 4 3 2" xfId="3512" xr:uid="{00000000-0005-0000-0000-0000B70D0000}"/>
    <cellStyle name="Normal 3 2 2 2 2 4 3 2 2" xfId="3513" xr:uid="{00000000-0005-0000-0000-0000B80D0000}"/>
    <cellStyle name="Normal 3 2 2 2 2 4 3 3" xfId="3514" xr:uid="{00000000-0005-0000-0000-0000B90D0000}"/>
    <cellStyle name="Normal 3 2 2 2 2 4 4" xfId="3515" xr:uid="{00000000-0005-0000-0000-0000BA0D0000}"/>
    <cellStyle name="Normal 3 2 2 2 2 4 4 2" xfId="3516" xr:uid="{00000000-0005-0000-0000-0000BB0D0000}"/>
    <cellStyle name="Normal 3 2 2 2 2 4 5" xfId="3517" xr:uid="{00000000-0005-0000-0000-0000BC0D0000}"/>
    <cellStyle name="Normal 3 2 2 2 2 5" xfId="3518" xr:uid="{00000000-0005-0000-0000-0000BD0D0000}"/>
    <cellStyle name="Normal 3 2 2 2 2 5 2" xfId="3519" xr:uid="{00000000-0005-0000-0000-0000BE0D0000}"/>
    <cellStyle name="Normal 3 2 2 2 2 5 2 2" xfId="3520" xr:uid="{00000000-0005-0000-0000-0000BF0D0000}"/>
    <cellStyle name="Normal 3 2 2 2 2 5 2 2 2" xfId="3521" xr:uid="{00000000-0005-0000-0000-0000C00D0000}"/>
    <cellStyle name="Normal 3 2 2 2 2 5 2 3" xfId="3522" xr:uid="{00000000-0005-0000-0000-0000C10D0000}"/>
    <cellStyle name="Normal 3 2 2 2 2 5 3" xfId="3523" xr:uid="{00000000-0005-0000-0000-0000C20D0000}"/>
    <cellStyle name="Normal 3 2 2 2 2 5 3 2" xfId="3524" xr:uid="{00000000-0005-0000-0000-0000C30D0000}"/>
    <cellStyle name="Normal 3 2 2 2 2 5 4" xfId="3525" xr:uid="{00000000-0005-0000-0000-0000C40D0000}"/>
    <cellStyle name="Normal 3 2 2 2 2 6" xfId="3526" xr:uid="{00000000-0005-0000-0000-0000C50D0000}"/>
    <cellStyle name="Normal 3 2 2 2 2 6 2" xfId="3527" xr:uid="{00000000-0005-0000-0000-0000C60D0000}"/>
    <cellStyle name="Normal 3 2 2 2 2 6 2 2" xfId="3528" xr:uid="{00000000-0005-0000-0000-0000C70D0000}"/>
    <cellStyle name="Normal 3 2 2 2 2 6 3" xfId="3529" xr:uid="{00000000-0005-0000-0000-0000C80D0000}"/>
    <cellStyle name="Normal 3 2 2 2 2 7" xfId="3530" xr:uid="{00000000-0005-0000-0000-0000C90D0000}"/>
    <cellStyle name="Normal 3 2 2 2 2 7 2" xfId="3531" xr:uid="{00000000-0005-0000-0000-0000CA0D0000}"/>
    <cellStyle name="Normal 3 2 2 2 2 7 2 2" xfId="3532" xr:uid="{00000000-0005-0000-0000-0000CB0D0000}"/>
    <cellStyle name="Normal 3 2 2 2 2 7 3" xfId="3533" xr:uid="{00000000-0005-0000-0000-0000CC0D0000}"/>
    <cellStyle name="Normal 3 2 2 2 2 8" xfId="3534" xr:uid="{00000000-0005-0000-0000-0000CD0D0000}"/>
    <cellStyle name="Normal 3 2 2 2 2 8 2" xfId="3535" xr:uid="{00000000-0005-0000-0000-0000CE0D0000}"/>
    <cellStyle name="Normal 3 2 2 2 2 9" xfId="3536" xr:uid="{00000000-0005-0000-0000-0000CF0D0000}"/>
    <cellStyle name="Normal 3 2 2 2 3" xfId="3537" xr:uid="{00000000-0005-0000-0000-0000D00D0000}"/>
    <cellStyle name="Normal 3 2 2 2 3 2" xfId="3538" xr:uid="{00000000-0005-0000-0000-0000D10D0000}"/>
    <cellStyle name="Normal 3 2 2 2 3 2 2" xfId="3539" xr:uid="{00000000-0005-0000-0000-0000D20D0000}"/>
    <cellStyle name="Normal 3 2 2 2 3 2 2 2" xfId="3540" xr:uid="{00000000-0005-0000-0000-0000D30D0000}"/>
    <cellStyle name="Normal 3 2 2 2 3 2 2 2 2" xfId="3541" xr:uid="{00000000-0005-0000-0000-0000D40D0000}"/>
    <cellStyle name="Normal 3 2 2 2 3 2 2 2 2 2" xfId="3542" xr:uid="{00000000-0005-0000-0000-0000D50D0000}"/>
    <cellStyle name="Normal 3 2 2 2 3 2 2 2 2 2 2" xfId="3543" xr:uid="{00000000-0005-0000-0000-0000D60D0000}"/>
    <cellStyle name="Normal 3 2 2 2 3 2 2 2 2 3" xfId="3544" xr:uid="{00000000-0005-0000-0000-0000D70D0000}"/>
    <cellStyle name="Normal 3 2 2 2 3 2 2 2 3" xfId="3545" xr:uid="{00000000-0005-0000-0000-0000D80D0000}"/>
    <cellStyle name="Normal 3 2 2 2 3 2 2 2 3 2" xfId="3546" xr:uid="{00000000-0005-0000-0000-0000D90D0000}"/>
    <cellStyle name="Normal 3 2 2 2 3 2 2 2 4" xfId="3547" xr:uid="{00000000-0005-0000-0000-0000DA0D0000}"/>
    <cellStyle name="Normal 3 2 2 2 3 2 2 3" xfId="3548" xr:uid="{00000000-0005-0000-0000-0000DB0D0000}"/>
    <cellStyle name="Normal 3 2 2 2 3 2 2 3 2" xfId="3549" xr:uid="{00000000-0005-0000-0000-0000DC0D0000}"/>
    <cellStyle name="Normal 3 2 2 2 3 2 2 3 2 2" xfId="3550" xr:uid="{00000000-0005-0000-0000-0000DD0D0000}"/>
    <cellStyle name="Normal 3 2 2 2 3 2 2 3 2 2 2" xfId="3551" xr:uid="{00000000-0005-0000-0000-0000DE0D0000}"/>
    <cellStyle name="Normal 3 2 2 2 3 2 2 3 2 3" xfId="3552" xr:uid="{00000000-0005-0000-0000-0000DF0D0000}"/>
    <cellStyle name="Normal 3 2 2 2 3 2 2 3 3" xfId="3553" xr:uid="{00000000-0005-0000-0000-0000E00D0000}"/>
    <cellStyle name="Normal 3 2 2 2 3 2 2 3 3 2" xfId="3554" xr:uid="{00000000-0005-0000-0000-0000E10D0000}"/>
    <cellStyle name="Normal 3 2 2 2 3 2 2 3 4" xfId="3555" xr:uid="{00000000-0005-0000-0000-0000E20D0000}"/>
    <cellStyle name="Normal 3 2 2 2 3 2 2 4" xfId="3556" xr:uid="{00000000-0005-0000-0000-0000E30D0000}"/>
    <cellStyle name="Normal 3 2 2 2 3 2 2 4 2" xfId="3557" xr:uid="{00000000-0005-0000-0000-0000E40D0000}"/>
    <cellStyle name="Normal 3 2 2 2 3 2 2 4 2 2" xfId="3558" xr:uid="{00000000-0005-0000-0000-0000E50D0000}"/>
    <cellStyle name="Normal 3 2 2 2 3 2 2 4 3" xfId="3559" xr:uid="{00000000-0005-0000-0000-0000E60D0000}"/>
    <cellStyle name="Normal 3 2 2 2 3 2 2 5" xfId="3560" xr:uid="{00000000-0005-0000-0000-0000E70D0000}"/>
    <cellStyle name="Normal 3 2 2 2 3 2 2 5 2" xfId="3561" xr:uid="{00000000-0005-0000-0000-0000E80D0000}"/>
    <cellStyle name="Normal 3 2 2 2 3 2 2 6" xfId="3562" xr:uid="{00000000-0005-0000-0000-0000E90D0000}"/>
    <cellStyle name="Normal 3 2 2 2 3 2 3" xfId="3563" xr:uid="{00000000-0005-0000-0000-0000EA0D0000}"/>
    <cellStyle name="Normal 3 2 2 2 3 2 3 2" xfId="3564" xr:uid="{00000000-0005-0000-0000-0000EB0D0000}"/>
    <cellStyle name="Normal 3 2 2 2 3 2 3 2 2" xfId="3565" xr:uid="{00000000-0005-0000-0000-0000EC0D0000}"/>
    <cellStyle name="Normal 3 2 2 2 3 2 3 2 2 2" xfId="3566" xr:uid="{00000000-0005-0000-0000-0000ED0D0000}"/>
    <cellStyle name="Normal 3 2 2 2 3 2 3 2 2 2 2" xfId="3567" xr:uid="{00000000-0005-0000-0000-0000EE0D0000}"/>
    <cellStyle name="Normal 3 2 2 2 3 2 3 2 2 3" xfId="3568" xr:uid="{00000000-0005-0000-0000-0000EF0D0000}"/>
    <cellStyle name="Normal 3 2 2 2 3 2 3 2 3" xfId="3569" xr:uid="{00000000-0005-0000-0000-0000F00D0000}"/>
    <cellStyle name="Normal 3 2 2 2 3 2 3 2 3 2" xfId="3570" xr:uid="{00000000-0005-0000-0000-0000F10D0000}"/>
    <cellStyle name="Normal 3 2 2 2 3 2 3 2 4" xfId="3571" xr:uid="{00000000-0005-0000-0000-0000F20D0000}"/>
    <cellStyle name="Normal 3 2 2 2 3 2 3 3" xfId="3572" xr:uid="{00000000-0005-0000-0000-0000F30D0000}"/>
    <cellStyle name="Normal 3 2 2 2 3 2 3 3 2" xfId="3573" xr:uid="{00000000-0005-0000-0000-0000F40D0000}"/>
    <cellStyle name="Normal 3 2 2 2 3 2 3 3 2 2" xfId="3574" xr:uid="{00000000-0005-0000-0000-0000F50D0000}"/>
    <cellStyle name="Normal 3 2 2 2 3 2 3 3 3" xfId="3575" xr:uid="{00000000-0005-0000-0000-0000F60D0000}"/>
    <cellStyle name="Normal 3 2 2 2 3 2 3 4" xfId="3576" xr:uid="{00000000-0005-0000-0000-0000F70D0000}"/>
    <cellStyle name="Normal 3 2 2 2 3 2 3 4 2" xfId="3577" xr:uid="{00000000-0005-0000-0000-0000F80D0000}"/>
    <cellStyle name="Normal 3 2 2 2 3 2 3 5" xfId="3578" xr:uid="{00000000-0005-0000-0000-0000F90D0000}"/>
    <cellStyle name="Normal 3 2 2 2 3 2 4" xfId="3579" xr:uid="{00000000-0005-0000-0000-0000FA0D0000}"/>
    <cellStyle name="Normal 3 2 2 2 3 2 4 2" xfId="3580" xr:uid="{00000000-0005-0000-0000-0000FB0D0000}"/>
    <cellStyle name="Normal 3 2 2 2 3 2 4 2 2" xfId="3581" xr:uid="{00000000-0005-0000-0000-0000FC0D0000}"/>
    <cellStyle name="Normal 3 2 2 2 3 2 4 2 2 2" xfId="3582" xr:uid="{00000000-0005-0000-0000-0000FD0D0000}"/>
    <cellStyle name="Normal 3 2 2 2 3 2 4 2 3" xfId="3583" xr:uid="{00000000-0005-0000-0000-0000FE0D0000}"/>
    <cellStyle name="Normal 3 2 2 2 3 2 4 3" xfId="3584" xr:uid="{00000000-0005-0000-0000-0000FF0D0000}"/>
    <cellStyle name="Normal 3 2 2 2 3 2 4 3 2" xfId="3585" xr:uid="{00000000-0005-0000-0000-0000000E0000}"/>
    <cellStyle name="Normal 3 2 2 2 3 2 4 4" xfId="3586" xr:uid="{00000000-0005-0000-0000-0000010E0000}"/>
    <cellStyle name="Normal 3 2 2 2 3 2 5" xfId="3587" xr:uid="{00000000-0005-0000-0000-0000020E0000}"/>
    <cellStyle name="Normal 3 2 2 2 3 2 5 2" xfId="3588" xr:uid="{00000000-0005-0000-0000-0000030E0000}"/>
    <cellStyle name="Normal 3 2 2 2 3 2 5 2 2" xfId="3589" xr:uid="{00000000-0005-0000-0000-0000040E0000}"/>
    <cellStyle name="Normal 3 2 2 2 3 2 5 3" xfId="3590" xr:uid="{00000000-0005-0000-0000-0000050E0000}"/>
    <cellStyle name="Normal 3 2 2 2 3 2 6" xfId="3591" xr:uid="{00000000-0005-0000-0000-0000060E0000}"/>
    <cellStyle name="Normal 3 2 2 2 3 2 6 2" xfId="3592" xr:uid="{00000000-0005-0000-0000-0000070E0000}"/>
    <cellStyle name="Normal 3 2 2 2 3 2 6 2 2" xfId="3593" xr:uid="{00000000-0005-0000-0000-0000080E0000}"/>
    <cellStyle name="Normal 3 2 2 2 3 2 6 3" xfId="3594" xr:uid="{00000000-0005-0000-0000-0000090E0000}"/>
    <cellStyle name="Normal 3 2 2 2 3 2 7" xfId="3595" xr:uid="{00000000-0005-0000-0000-00000A0E0000}"/>
    <cellStyle name="Normal 3 2 2 2 3 2 7 2" xfId="3596" xr:uid="{00000000-0005-0000-0000-00000B0E0000}"/>
    <cellStyle name="Normal 3 2 2 2 3 2 8" xfId="3597" xr:uid="{00000000-0005-0000-0000-00000C0E0000}"/>
    <cellStyle name="Normal 3 2 2 2 3 3" xfId="3598" xr:uid="{00000000-0005-0000-0000-00000D0E0000}"/>
    <cellStyle name="Normal 3 2 2 2 3 3 2" xfId="3599" xr:uid="{00000000-0005-0000-0000-00000E0E0000}"/>
    <cellStyle name="Normal 3 2 2 2 3 3 2 2" xfId="3600" xr:uid="{00000000-0005-0000-0000-00000F0E0000}"/>
    <cellStyle name="Normal 3 2 2 2 3 3 2 2 2" xfId="3601" xr:uid="{00000000-0005-0000-0000-0000100E0000}"/>
    <cellStyle name="Normal 3 2 2 2 3 3 2 2 2 2" xfId="3602" xr:uid="{00000000-0005-0000-0000-0000110E0000}"/>
    <cellStyle name="Normal 3 2 2 2 3 3 2 2 3" xfId="3603" xr:uid="{00000000-0005-0000-0000-0000120E0000}"/>
    <cellStyle name="Normal 3 2 2 2 3 3 2 3" xfId="3604" xr:uid="{00000000-0005-0000-0000-0000130E0000}"/>
    <cellStyle name="Normal 3 2 2 2 3 3 2 3 2" xfId="3605" xr:uid="{00000000-0005-0000-0000-0000140E0000}"/>
    <cellStyle name="Normal 3 2 2 2 3 3 2 4" xfId="3606" xr:uid="{00000000-0005-0000-0000-0000150E0000}"/>
    <cellStyle name="Normal 3 2 2 2 3 3 3" xfId="3607" xr:uid="{00000000-0005-0000-0000-0000160E0000}"/>
    <cellStyle name="Normal 3 2 2 2 3 3 3 2" xfId="3608" xr:uid="{00000000-0005-0000-0000-0000170E0000}"/>
    <cellStyle name="Normal 3 2 2 2 3 3 3 2 2" xfId="3609" xr:uid="{00000000-0005-0000-0000-0000180E0000}"/>
    <cellStyle name="Normal 3 2 2 2 3 3 3 2 2 2" xfId="3610" xr:uid="{00000000-0005-0000-0000-0000190E0000}"/>
    <cellStyle name="Normal 3 2 2 2 3 3 3 2 3" xfId="3611" xr:uid="{00000000-0005-0000-0000-00001A0E0000}"/>
    <cellStyle name="Normal 3 2 2 2 3 3 3 3" xfId="3612" xr:uid="{00000000-0005-0000-0000-00001B0E0000}"/>
    <cellStyle name="Normal 3 2 2 2 3 3 3 3 2" xfId="3613" xr:uid="{00000000-0005-0000-0000-00001C0E0000}"/>
    <cellStyle name="Normal 3 2 2 2 3 3 3 4" xfId="3614" xr:uid="{00000000-0005-0000-0000-00001D0E0000}"/>
    <cellStyle name="Normal 3 2 2 2 3 3 4" xfId="3615" xr:uid="{00000000-0005-0000-0000-00001E0E0000}"/>
    <cellStyle name="Normal 3 2 2 2 3 3 4 2" xfId="3616" xr:uid="{00000000-0005-0000-0000-00001F0E0000}"/>
    <cellStyle name="Normal 3 2 2 2 3 3 4 2 2" xfId="3617" xr:uid="{00000000-0005-0000-0000-0000200E0000}"/>
    <cellStyle name="Normal 3 2 2 2 3 3 4 3" xfId="3618" xr:uid="{00000000-0005-0000-0000-0000210E0000}"/>
    <cellStyle name="Normal 3 2 2 2 3 3 5" xfId="3619" xr:uid="{00000000-0005-0000-0000-0000220E0000}"/>
    <cellStyle name="Normal 3 2 2 2 3 3 5 2" xfId="3620" xr:uid="{00000000-0005-0000-0000-0000230E0000}"/>
    <cellStyle name="Normal 3 2 2 2 3 3 6" xfId="3621" xr:uid="{00000000-0005-0000-0000-0000240E0000}"/>
    <cellStyle name="Normal 3 2 2 2 3 4" xfId="3622" xr:uid="{00000000-0005-0000-0000-0000250E0000}"/>
    <cellStyle name="Normal 3 2 2 2 3 4 2" xfId="3623" xr:uid="{00000000-0005-0000-0000-0000260E0000}"/>
    <cellStyle name="Normal 3 2 2 2 3 4 2 2" xfId="3624" xr:uid="{00000000-0005-0000-0000-0000270E0000}"/>
    <cellStyle name="Normal 3 2 2 2 3 4 2 2 2" xfId="3625" xr:uid="{00000000-0005-0000-0000-0000280E0000}"/>
    <cellStyle name="Normal 3 2 2 2 3 4 2 2 2 2" xfId="3626" xr:uid="{00000000-0005-0000-0000-0000290E0000}"/>
    <cellStyle name="Normal 3 2 2 2 3 4 2 2 3" xfId="3627" xr:uid="{00000000-0005-0000-0000-00002A0E0000}"/>
    <cellStyle name="Normal 3 2 2 2 3 4 2 3" xfId="3628" xr:uid="{00000000-0005-0000-0000-00002B0E0000}"/>
    <cellStyle name="Normal 3 2 2 2 3 4 2 3 2" xfId="3629" xr:uid="{00000000-0005-0000-0000-00002C0E0000}"/>
    <cellStyle name="Normal 3 2 2 2 3 4 2 4" xfId="3630" xr:uid="{00000000-0005-0000-0000-00002D0E0000}"/>
    <cellStyle name="Normal 3 2 2 2 3 4 3" xfId="3631" xr:uid="{00000000-0005-0000-0000-00002E0E0000}"/>
    <cellStyle name="Normal 3 2 2 2 3 4 3 2" xfId="3632" xr:uid="{00000000-0005-0000-0000-00002F0E0000}"/>
    <cellStyle name="Normal 3 2 2 2 3 4 3 2 2" xfId="3633" xr:uid="{00000000-0005-0000-0000-0000300E0000}"/>
    <cellStyle name="Normal 3 2 2 2 3 4 3 3" xfId="3634" xr:uid="{00000000-0005-0000-0000-0000310E0000}"/>
    <cellStyle name="Normal 3 2 2 2 3 4 4" xfId="3635" xr:uid="{00000000-0005-0000-0000-0000320E0000}"/>
    <cellStyle name="Normal 3 2 2 2 3 4 4 2" xfId="3636" xr:uid="{00000000-0005-0000-0000-0000330E0000}"/>
    <cellStyle name="Normal 3 2 2 2 3 4 5" xfId="3637" xr:uid="{00000000-0005-0000-0000-0000340E0000}"/>
    <cellStyle name="Normal 3 2 2 2 3 5" xfId="3638" xr:uid="{00000000-0005-0000-0000-0000350E0000}"/>
    <cellStyle name="Normal 3 2 2 2 3 5 2" xfId="3639" xr:uid="{00000000-0005-0000-0000-0000360E0000}"/>
    <cellStyle name="Normal 3 2 2 2 3 5 2 2" xfId="3640" xr:uid="{00000000-0005-0000-0000-0000370E0000}"/>
    <cellStyle name="Normal 3 2 2 2 3 5 2 2 2" xfId="3641" xr:uid="{00000000-0005-0000-0000-0000380E0000}"/>
    <cellStyle name="Normal 3 2 2 2 3 5 2 3" xfId="3642" xr:uid="{00000000-0005-0000-0000-0000390E0000}"/>
    <cellStyle name="Normal 3 2 2 2 3 5 3" xfId="3643" xr:uid="{00000000-0005-0000-0000-00003A0E0000}"/>
    <cellStyle name="Normal 3 2 2 2 3 5 3 2" xfId="3644" xr:uid="{00000000-0005-0000-0000-00003B0E0000}"/>
    <cellStyle name="Normal 3 2 2 2 3 5 4" xfId="3645" xr:uid="{00000000-0005-0000-0000-00003C0E0000}"/>
    <cellStyle name="Normal 3 2 2 2 3 6" xfId="3646" xr:uid="{00000000-0005-0000-0000-00003D0E0000}"/>
    <cellStyle name="Normal 3 2 2 2 3 6 2" xfId="3647" xr:uid="{00000000-0005-0000-0000-00003E0E0000}"/>
    <cellStyle name="Normal 3 2 2 2 3 6 2 2" xfId="3648" xr:uid="{00000000-0005-0000-0000-00003F0E0000}"/>
    <cellStyle name="Normal 3 2 2 2 3 6 3" xfId="3649" xr:uid="{00000000-0005-0000-0000-0000400E0000}"/>
    <cellStyle name="Normal 3 2 2 2 3 7" xfId="3650" xr:uid="{00000000-0005-0000-0000-0000410E0000}"/>
    <cellStyle name="Normal 3 2 2 2 3 7 2" xfId="3651" xr:uid="{00000000-0005-0000-0000-0000420E0000}"/>
    <cellStyle name="Normal 3 2 2 2 3 7 2 2" xfId="3652" xr:uid="{00000000-0005-0000-0000-0000430E0000}"/>
    <cellStyle name="Normal 3 2 2 2 3 7 3" xfId="3653" xr:uid="{00000000-0005-0000-0000-0000440E0000}"/>
    <cellStyle name="Normal 3 2 2 2 3 8" xfId="3654" xr:uid="{00000000-0005-0000-0000-0000450E0000}"/>
    <cellStyle name="Normal 3 2 2 2 3 8 2" xfId="3655" xr:uid="{00000000-0005-0000-0000-0000460E0000}"/>
    <cellStyle name="Normal 3 2 2 2 3 9" xfId="3656" xr:uid="{00000000-0005-0000-0000-0000470E0000}"/>
    <cellStyle name="Normal 3 2 2 2 4" xfId="3657" xr:uid="{00000000-0005-0000-0000-0000480E0000}"/>
    <cellStyle name="Normal 3 2 2 2 4 2" xfId="3658" xr:uid="{00000000-0005-0000-0000-0000490E0000}"/>
    <cellStyle name="Normal 3 2 2 2 4 2 2" xfId="3659" xr:uid="{00000000-0005-0000-0000-00004A0E0000}"/>
    <cellStyle name="Normal 3 2 2 2 4 2 2 2" xfId="3660" xr:uid="{00000000-0005-0000-0000-00004B0E0000}"/>
    <cellStyle name="Normal 3 2 2 2 4 2 2 2 2" xfId="3661" xr:uid="{00000000-0005-0000-0000-00004C0E0000}"/>
    <cellStyle name="Normal 3 2 2 2 4 2 2 2 2 2" xfId="3662" xr:uid="{00000000-0005-0000-0000-00004D0E0000}"/>
    <cellStyle name="Normal 3 2 2 2 4 2 2 2 3" xfId="3663" xr:uid="{00000000-0005-0000-0000-00004E0E0000}"/>
    <cellStyle name="Normal 3 2 2 2 4 2 2 3" xfId="3664" xr:uid="{00000000-0005-0000-0000-00004F0E0000}"/>
    <cellStyle name="Normal 3 2 2 2 4 2 2 3 2" xfId="3665" xr:uid="{00000000-0005-0000-0000-0000500E0000}"/>
    <cellStyle name="Normal 3 2 2 2 4 2 2 4" xfId="3666" xr:uid="{00000000-0005-0000-0000-0000510E0000}"/>
    <cellStyle name="Normal 3 2 2 2 4 2 3" xfId="3667" xr:uid="{00000000-0005-0000-0000-0000520E0000}"/>
    <cellStyle name="Normal 3 2 2 2 4 2 3 2" xfId="3668" xr:uid="{00000000-0005-0000-0000-0000530E0000}"/>
    <cellStyle name="Normal 3 2 2 2 4 2 3 2 2" xfId="3669" xr:uid="{00000000-0005-0000-0000-0000540E0000}"/>
    <cellStyle name="Normal 3 2 2 2 4 2 3 2 2 2" xfId="3670" xr:uid="{00000000-0005-0000-0000-0000550E0000}"/>
    <cellStyle name="Normal 3 2 2 2 4 2 3 2 3" xfId="3671" xr:uid="{00000000-0005-0000-0000-0000560E0000}"/>
    <cellStyle name="Normal 3 2 2 2 4 2 3 3" xfId="3672" xr:uid="{00000000-0005-0000-0000-0000570E0000}"/>
    <cellStyle name="Normal 3 2 2 2 4 2 3 3 2" xfId="3673" xr:uid="{00000000-0005-0000-0000-0000580E0000}"/>
    <cellStyle name="Normal 3 2 2 2 4 2 3 4" xfId="3674" xr:uid="{00000000-0005-0000-0000-0000590E0000}"/>
    <cellStyle name="Normal 3 2 2 2 4 2 4" xfId="3675" xr:uid="{00000000-0005-0000-0000-00005A0E0000}"/>
    <cellStyle name="Normal 3 2 2 2 4 2 4 2" xfId="3676" xr:uid="{00000000-0005-0000-0000-00005B0E0000}"/>
    <cellStyle name="Normal 3 2 2 2 4 2 4 2 2" xfId="3677" xr:uid="{00000000-0005-0000-0000-00005C0E0000}"/>
    <cellStyle name="Normal 3 2 2 2 4 2 4 3" xfId="3678" xr:uid="{00000000-0005-0000-0000-00005D0E0000}"/>
    <cellStyle name="Normal 3 2 2 2 4 2 5" xfId="3679" xr:uid="{00000000-0005-0000-0000-00005E0E0000}"/>
    <cellStyle name="Normal 3 2 2 2 4 2 5 2" xfId="3680" xr:uid="{00000000-0005-0000-0000-00005F0E0000}"/>
    <cellStyle name="Normal 3 2 2 2 4 2 6" xfId="3681" xr:uid="{00000000-0005-0000-0000-0000600E0000}"/>
    <cellStyle name="Normal 3 2 2 2 4 3" xfId="3682" xr:uid="{00000000-0005-0000-0000-0000610E0000}"/>
    <cellStyle name="Normal 3 2 2 2 4 3 2" xfId="3683" xr:uid="{00000000-0005-0000-0000-0000620E0000}"/>
    <cellStyle name="Normal 3 2 2 2 4 3 2 2" xfId="3684" xr:uid="{00000000-0005-0000-0000-0000630E0000}"/>
    <cellStyle name="Normal 3 2 2 2 4 3 2 2 2" xfId="3685" xr:uid="{00000000-0005-0000-0000-0000640E0000}"/>
    <cellStyle name="Normal 3 2 2 2 4 3 2 2 2 2" xfId="3686" xr:uid="{00000000-0005-0000-0000-0000650E0000}"/>
    <cellStyle name="Normal 3 2 2 2 4 3 2 2 3" xfId="3687" xr:uid="{00000000-0005-0000-0000-0000660E0000}"/>
    <cellStyle name="Normal 3 2 2 2 4 3 2 3" xfId="3688" xr:uid="{00000000-0005-0000-0000-0000670E0000}"/>
    <cellStyle name="Normal 3 2 2 2 4 3 2 3 2" xfId="3689" xr:uid="{00000000-0005-0000-0000-0000680E0000}"/>
    <cellStyle name="Normal 3 2 2 2 4 3 2 4" xfId="3690" xr:uid="{00000000-0005-0000-0000-0000690E0000}"/>
    <cellStyle name="Normal 3 2 2 2 4 3 3" xfId="3691" xr:uid="{00000000-0005-0000-0000-00006A0E0000}"/>
    <cellStyle name="Normal 3 2 2 2 4 3 3 2" xfId="3692" xr:uid="{00000000-0005-0000-0000-00006B0E0000}"/>
    <cellStyle name="Normal 3 2 2 2 4 3 3 2 2" xfId="3693" xr:uid="{00000000-0005-0000-0000-00006C0E0000}"/>
    <cellStyle name="Normal 3 2 2 2 4 3 3 3" xfId="3694" xr:uid="{00000000-0005-0000-0000-00006D0E0000}"/>
    <cellStyle name="Normal 3 2 2 2 4 3 4" xfId="3695" xr:uid="{00000000-0005-0000-0000-00006E0E0000}"/>
    <cellStyle name="Normal 3 2 2 2 4 3 4 2" xfId="3696" xr:uid="{00000000-0005-0000-0000-00006F0E0000}"/>
    <cellStyle name="Normal 3 2 2 2 4 3 5" xfId="3697" xr:uid="{00000000-0005-0000-0000-0000700E0000}"/>
    <cellStyle name="Normal 3 2 2 2 4 4" xfId="3698" xr:uid="{00000000-0005-0000-0000-0000710E0000}"/>
    <cellStyle name="Normal 3 2 2 2 4 4 2" xfId="3699" xr:uid="{00000000-0005-0000-0000-0000720E0000}"/>
    <cellStyle name="Normal 3 2 2 2 4 4 2 2" xfId="3700" xr:uid="{00000000-0005-0000-0000-0000730E0000}"/>
    <cellStyle name="Normal 3 2 2 2 4 4 2 2 2" xfId="3701" xr:uid="{00000000-0005-0000-0000-0000740E0000}"/>
    <cellStyle name="Normal 3 2 2 2 4 4 2 3" xfId="3702" xr:uid="{00000000-0005-0000-0000-0000750E0000}"/>
    <cellStyle name="Normal 3 2 2 2 4 4 3" xfId="3703" xr:uid="{00000000-0005-0000-0000-0000760E0000}"/>
    <cellStyle name="Normal 3 2 2 2 4 4 3 2" xfId="3704" xr:uid="{00000000-0005-0000-0000-0000770E0000}"/>
    <cellStyle name="Normal 3 2 2 2 4 4 4" xfId="3705" xr:uid="{00000000-0005-0000-0000-0000780E0000}"/>
    <cellStyle name="Normal 3 2 2 2 4 5" xfId="3706" xr:uid="{00000000-0005-0000-0000-0000790E0000}"/>
    <cellStyle name="Normal 3 2 2 2 4 5 2" xfId="3707" xr:uid="{00000000-0005-0000-0000-00007A0E0000}"/>
    <cellStyle name="Normal 3 2 2 2 4 5 2 2" xfId="3708" xr:uid="{00000000-0005-0000-0000-00007B0E0000}"/>
    <cellStyle name="Normal 3 2 2 2 4 5 3" xfId="3709" xr:uid="{00000000-0005-0000-0000-00007C0E0000}"/>
    <cellStyle name="Normal 3 2 2 2 4 6" xfId="3710" xr:uid="{00000000-0005-0000-0000-00007D0E0000}"/>
    <cellStyle name="Normal 3 2 2 2 4 6 2" xfId="3711" xr:uid="{00000000-0005-0000-0000-00007E0E0000}"/>
    <cellStyle name="Normal 3 2 2 2 4 6 2 2" xfId="3712" xr:uid="{00000000-0005-0000-0000-00007F0E0000}"/>
    <cellStyle name="Normal 3 2 2 2 4 6 3" xfId="3713" xr:uid="{00000000-0005-0000-0000-0000800E0000}"/>
    <cellStyle name="Normal 3 2 2 2 4 7" xfId="3714" xr:uid="{00000000-0005-0000-0000-0000810E0000}"/>
    <cellStyle name="Normal 3 2 2 2 4 7 2" xfId="3715" xr:uid="{00000000-0005-0000-0000-0000820E0000}"/>
    <cellStyle name="Normal 3 2 2 2 4 8" xfId="3716" xr:uid="{00000000-0005-0000-0000-0000830E0000}"/>
    <cellStyle name="Normal 3 2 2 2 5" xfId="3717" xr:uid="{00000000-0005-0000-0000-0000840E0000}"/>
    <cellStyle name="Normal 3 2 2 2 5 2" xfId="3718" xr:uid="{00000000-0005-0000-0000-0000850E0000}"/>
    <cellStyle name="Normal 3 2 2 2 5 2 2" xfId="3719" xr:uid="{00000000-0005-0000-0000-0000860E0000}"/>
    <cellStyle name="Normal 3 2 2 2 5 2 2 2" xfId="3720" xr:uid="{00000000-0005-0000-0000-0000870E0000}"/>
    <cellStyle name="Normal 3 2 2 2 5 2 2 2 2" xfId="3721" xr:uid="{00000000-0005-0000-0000-0000880E0000}"/>
    <cellStyle name="Normal 3 2 2 2 5 2 2 3" xfId="3722" xr:uid="{00000000-0005-0000-0000-0000890E0000}"/>
    <cellStyle name="Normal 3 2 2 2 5 2 3" xfId="3723" xr:uid="{00000000-0005-0000-0000-00008A0E0000}"/>
    <cellStyle name="Normal 3 2 2 2 5 2 3 2" xfId="3724" xr:uid="{00000000-0005-0000-0000-00008B0E0000}"/>
    <cellStyle name="Normal 3 2 2 2 5 2 4" xfId="3725" xr:uid="{00000000-0005-0000-0000-00008C0E0000}"/>
    <cellStyle name="Normal 3 2 2 2 5 3" xfId="3726" xr:uid="{00000000-0005-0000-0000-00008D0E0000}"/>
    <cellStyle name="Normal 3 2 2 2 5 3 2" xfId="3727" xr:uid="{00000000-0005-0000-0000-00008E0E0000}"/>
    <cellStyle name="Normal 3 2 2 2 5 3 2 2" xfId="3728" xr:uid="{00000000-0005-0000-0000-00008F0E0000}"/>
    <cellStyle name="Normal 3 2 2 2 5 3 2 2 2" xfId="3729" xr:uid="{00000000-0005-0000-0000-0000900E0000}"/>
    <cellStyle name="Normal 3 2 2 2 5 3 2 3" xfId="3730" xr:uid="{00000000-0005-0000-0000-0000910E0000}"/>
    <cellStyle name="Normal 3 2 2 2 5 3 3" xfId="3731" xr:uid="{00000000-0005-0000-0000-0000920E0000}"/>
    <cellStyle name="Normal 3 2 2 2 5 3 3 2" xfId="3732" xr:uid="{00000000-0005-0000-0000-0000930E0000}"/>
    <cellStyle name="Normal 3 2 2 2 5 3 4" xfId="3733" xr:uid="{00000000-0005-0000-0000-0000940E0000}"/>
    <cellStyle name="Normal 3 2 2 2 5 4" xfId="3734" xr:uid="{00000000-0005-0000-0000-0000950E0000}"/>
    <cellStyle name="Normal 3 2 2 2 5 4 2" xfId="3735" xr:uid="{00000000-0005-0000-0000-0000960E0000}"/>
    <cellStyle name="Normal 3 2 2 2 5 4 2 2" xfId="3736" xr:uid="{00000000-0005-0000-0000-0000970E0000}"/>
    <cellStyle name="Normal 3 2 2 2 5 4 3" xfId="3737" xr:uid="{00000000-0005-0000-0000-0000980E0000}"/>
    <cellStyle name="Normal 3 2 2 2 5 5" xfId="3738" xr:uid="{00000000-0005-0000-0000-0000990E0000}"/>
    <cellStyle name="Normal 3 2 2 2 5 5 2" xfId="3739" xr:uid="{00000000-0005-0000-0000-00009A0E0000}"/>
    <cellStyle name="Normal 3 2 2 2 5 6" xfId="3740" xr:uid="{00000000-0005-0000-0000-00009B0E0000}"/>
    <cellStyle name="Normal 3 2 2 2 6" xfId="3741" xr:uid="{00000000-0005-0000-0000-00009C0E0000}"/>
    <cellStyle name="Normal 3 2 2 2 6 2" xfId="3742" xr:uid="{00000000-0005-0000-0000-00009D0E0000}"/>
    <cellStyle name="Normal 3 2 2 2 6 2 2" xfId="3743" xr:uid="{00000000-0005-0000-0000-00009E0E0000}"/>
    <cellStyle name="Normal 3 2 2 2 6 2 2 2" xfId="3744" xr:uid="{00000000-0005-0000-0000-00009F0E0000}"/>
    <cellStyle name="Normal 3 2 2 2 6 2 2 2 2" xfId="3745" xr:uid="{00000000-0005-0000-0000-0000A00E0000}"/>
    <cellStyle name="Normal 3 2 2 2 6 2 2 3" xfId="3746" xr:uid="{00000000-0005-0000-0000-0000A10E0000}"/>
    <cellStyle name="Normal 3 2 2 2 6 2 3" xfId="3747" xr:uid="{00000000-0005-0000-0000-0000A20E0000}"/>
    <cellStyle name="Normal 3 2 2 2 6 2 3 2" xfId="3748" xr:uid="{00000000-0005-0000-0000-0000A30E0000}"/>
    <cellStyle name="Normal 3 2 2 2 6 2 4" xfId="3749" xr:uid="{00000000-0005-0000-0000-0000A40E0000}"/>
    <cellStyle name="Normal 3 2 2 2 6 3" xfId="3750" xr:uid="{00000000-0005-0000-0000-0000A50E0000}"/>
    <cellStyle name="Normal 3 2 2 2 6 3 2" xfId="3751" xr:uid="{00000000-0005-0000-0000-0000A60E0000}"/>
    <cellStyle name="Normal 3 2 2 2 6 3 2 2" xfId="3752" xr:uid="{00000000-0005-0000-0000-0000A70E0000}"/>
    <cellStyle name="Normal 3 2 2 2 6 3 3" xfId="3753" xr:uid="{00000000-0005-0000-0000-0000A80E0000}"/>
    <cellStyle name="Normal 3 2 2 2 6 4" xfId="3754" xr:uid="{00000000-0005-0000-0000-0000A90E0000}"/>
    <cellStyle name="Normal 3 2 2 2 6 4 2" xfId="3755" xr:uid="{00000000-0005-0000-0000-0000AA0E0000}"/>
    <cellStyle name="Normal 3 2 2 2 6 5" xfId="3756" xr:uid="{00000000-0005-0000-0000-0000AB0E0000}"/>
    <cellStyle name="Normal 3 2 2 2 7" xfId="3757" xr:uid="{00000000-0005-0000-0000-0000AC0E0000}"/>
    <cellStyle name="Normal 3 2 2 2 7 2" xfId="3758" xr:uid="{00000000-0005-0000-0000-0000AD0E0000}"/>
    <cellStyle name="Normal 3 2 2 2 7 2 2" xfId="3759" xr:uid="{00000000-0005-0000-0000-0000AE0E0000}"/>
    <cellStyle name="Normal 3 2 2 2 7 2 2 2" xfId="3760" xr:uid="{00000000-0005-0000-0000-0000AF0E0000}"/>
    <cellStyle name="Normal 3 2 2 2 7 2 3" xfId="3761" xr:uid="{00000000-0005-0000-0000-0000B00E0000}"/>
    <cellStyle name="Normal 3 2 2 2 7 3" xfId="3762" xr:uid="{00000000-0005-0000-0000-0000B10E0000}"/>
    <cellStyle name="Normal 3 2 2 2 7 3 2" xfId="3763" xr:uid="{00000000-0005-0000-0000-0000B20E0000}"/>
    <cellStyle name="Normal 3 2 2 2 7 4" xfId="3764" xr:uid="{00000000-0005-0000-0000-0000B30E0000}"/>
    <cellStyle name="Normal 3 2 2 2 8" xfId="3765" xr:uid="{00000000-0005-0000-0000-0000B40E0000}"/>
    <cellStyle name="Normal 3 2 2 2 8 2" xfId="3766" xr:uid="{00000000-0005-0000-0000-0000B50E0000}"/>
    <cellStyle name="Normal 3 2 2 2 8 2 2" xfId="3767" xr:uid="{00000000-0005-0000-0000-0000B60E0000}"/>
    <cellStyle name="Normal 3 2 2 2 8 3" xfId="3768" xr:uid="{00000000-0005-0000-0000-0000B70E0000}"/>
    <cellStyle name="Normal 3 2 2 2 9" xfId="3769" xr:uid="{00000000-0005-0000-0000-0000B80E0000}"/>
    <cellStyle name="Normal 3 2 2 2 9 2" xfId="3770" xr:uid="{00000000-0005-0000-0000-0000B90E0000}"/>
    <cellStyle name="Normal 3 2 2 2 9 2 2" xfId="3771" xr:uid="{00000000-0005-0000-0000-0000BA0E0000}"/>
    <cellStyle name="Normal 3 2 2 2 9 3" xfId="3772" xr:uid="{00000000-0005-0000-0000-0000BB0E0000}"/>
    <cellStyle name="Normal 3 2 2 3" xfId="3773" xr:uid="{00000000-0005-0000-0000-0000BC0E0000}"/>
    <cellStyle name="Normal 3 2 2 3 2" xfId="3774" xr:uid="{00000000-0005-0000-0000-0000BD0E0000}"/>
    <cellStyle name="Normal 3 2 2 3 2 2" xfId="3775" xr:uid="{00000000-0005-0000-0000-0000BE0E0000}"/>
    <cellStyle name="Normal 3 2 2 3 2 2 2" xfId="3776" xr:uid="{00000000-0005-0000-0000-0000BF0E0000}"/>
    <cellStyle name="Normal 3 2 2 3 2 2 2 2" xfId="3777" xr:uid="{00000000-0005-0000-0000-0000C00E0000}"/>
    <cellStyle name="Normal 3 2 2 3 2 2 2 2 2" xfId="3778" xr:uid="{00000000-0005-0000-0000-0000C10E0000}"/>
    <cellStyle name="Normal 3 2 2 3 2 2 2 2 2 2" xfId="3779" xr:uid="{00000000-0005-0000-0000-0000C20E0000}"/>
    <cellStyle name="Normal 3 2 2 3 2 2 2 2 3" xfId="3780" xr:uid="{00000000-0005-0000-0000-0000C30E0000}"/>
    <cellStyle name="Normal 3 2 2 3 2 2 2 3" xfId="3781" xr:uid="{00000000-0005-0000-0000-0000C40E0000}"/>
    <cellStyle name="Normal 3 2 2 3 2 2 2 3 2" xfId="3782" xr:uid="{00000000-0005-0000-0000-0000C50E0000}"/>
    <cellStyle name="Normal 3 2 2 3 2 2 2 4" xfId="3783" xr:uid="{00000000-0005-0000-0000-0000C60E0000}"/>
    <cellStyle name="Normal 3 2 2 3 2 2 3" xfId="3784" xr:uid="{00000000-0005-0000-0000-0000C70E0000}"/>
    <cellStyle name="Normal 3 2 2 3 2 2 3 2" xfId="3785" xr:uid="{00000000-0005-0000-0000-0000C80E0000}"/>
    <cellStyle name="Normal 3 2 2 3 2 2 3 2 2" xfId="3786" xr:uid="{00000000-0005-0000-0000-0000C90E0000}"/>
    <cellStyle name="Normal 3 2 2 3 2 2 3 2 2 2" xfId="3787" xr:uid="{00000000-0005-0000-0000-0000CA0E0000}"/>
    <cellStyle name="Normal 3 2 2 3 2 2 3 2 3" xfId="3788" xr:uid="{00000000-0005-0000-0000-0000CB0E0000}"/>
    <cellStyle name="Normal 3 2 2 3 2 2 3 3" xfId="3789" xr:uid="{00000000-0005-0000-0000-0000CC0E0000}"/>
    <cellStyle name="Normal 3 2 2 3 2 2 3 3 2" xfId="3790" xr:uid="{00000000-0005-0000-0000-0000CD0E0000}"/>
    <cellStyle name="Normal 3 2 2 3 2 2 3 4" xfId="3791" xr:uid="{00000000-0005-0000-0000-0000CE0E0000}"/>
    <cellStyle name="Normal 3 2 2 3 2 2 4" xfId="3792" xr:uid="{00000000-0005-0000-0000-0000CF0E0000}"/>
    <cellStyle name="Normal 3 2 2 3 2 2 4 2" xfId="3793" xr:uid="{00000000-0005-0000-0000-0000D00E0000}"/>
    <cellStyle name="Normal 3 2 2 3 2 2 4 2 2" xfId="3794" xr:uid="{00000000-0005-0000-0000-0000D10E0000}"/>
    <cellStyle name="Normal 3 2 2 3 2 2 4 3" xfId="3795" xr:uid="{00000000-0005-0000-0000-0000D20E0000}"/>
    <cellStyle name="Normal 3 2 2 3 2 2 5" xfId="3796" xr:uid="{00000000-0005-0000-0000-0000D30E0000}"/>
    <cellStyle name="Normal 3 2 2 3 2 2 5 2" xfId="3797" xr:uid="{00000000-0005-0000-0000-0000D40E0000}"/>
    <cellStyle name="Normal 3 2 2 3 2 2 6" xfId="3798" xr:uid="{00000000-0005-0000-0000-0000D50E0000}"/>
    <cellStyle name="Normal 3 2 2 3 2 3" xfId="3799" xr:uid="{00000000-0005-0000-0000-0000D60E0000}"/>
    <cellStyle name="Normal 3 2 2 3 2 3 2" xfId="3800" xr:uid="{00000000-0005-0000-0000-0000D70E0000}"/>
    <cellStyle name="Normal 3 2 2 3 2 3 2 2" xfId="3801" xr:uid="{00000000-0005-0000-0000-0000D80E0000}"/>
    <cellStyle name="Normal 3 2 2 3 2 3 2 2 2" xfId="3802" xr:uid="{00000000-0005-0000-0000-0000D90E0000}"/>
    <cellStyle name="Normal 3 2 2 3 2 3 2 2 2 2" xfId="3803" xr:uid="{00000000-0005-0000-0000-0000DA0E0000}"/>
    <cellStyle name="Normal 3 2 2 3 2 3 2 2 3" xfId="3804" xr:uid="{00000000-0005-0000-0000-0000DB0E0000}"/>
    <cellStyle name="Normal 3 2 2 3 2 3 2 3" xfId="3805" xr:uid="{00000000-0005-0000-0000-0000DC0E0000}"/>
    <cellStyle name="Normal 3 2 2 3 2 3 2 3 2" xfId="3806" xr:uid="{00000000-0005-0000-0000-0000DD0E0000}"/>
    <cellStyle name="Normal 3 2 2 3 2 3 2 4" xfId="3807" xr:uid="{00000000-0005-0000-0000-0000DE0E0000}"/>
    <cellStyle name="Normal 3 2 2 3 2 3 3" xfId="3808" xr:uid="{00000000-0005-0000-0000-0000DF0E0000}"/>
    <cellStyle name="Normal 3 2 2 3 2 3 3 2" xfId="3809" xr:uid="{00000000-0005-0000-0000-0000E00E0000}"/>
    <cellStyle name="Normal 3 2 2 3 2 3 3 2 2" xfId="3810" xr:uid="{00000000-0005-0000-0000-0000E10E0000}"/>
    <cellStyle name="Normal 3 2 2 3 2 3 3 3" xfId="3811" xr:uid="{00000000-0005-0000-0000-0000E20E0000}"/>
    <cellStyle name="Normal 3 2 2 3 2 3 4" xfId="3812" xr:uid="{00000000-0005-0000-0000-0000E30E0000}"/>
    <cellStyle name="Normal 3 2 2 3 2 3 4 2" xfId="3813" xr:uid="{00000000-0005-0000-0000-0000E40E0000}"/>
    <cellStyle name="Normal 3 2 2 3 2 3 5" xfId="3814" xr:uid="{00000000-0005-0000-0000-0000E50E0000}"/>
    <cellStyle name="Normal 3 2 2 3 2 4" xfId="3815" xr:uid="{00000000-0005-0000-0000-0000E60E0000}"/>
    <cellStyle name="Normal 3 2 2 3 2 4 2" xfId="3816" xr:uid="{00000000-0005-0000-0000-0000E70E0000}"/>
    <cellStyle name="Normal 3 2 2 3 2 4 2 2" xfId="3817" xr:uid="{00000000-0005-0000-0000-0000E80E0000}"/>
    <cellStyle name="Normal 3 2 2 3 2 4 2 2 2" xfId="3818" xr:uid="{00000000-0005-0000-0000-0000E90E0000}"/>
    <cellStyle name="Normal 3 2 2 3 2 4 2 3" xfId="3819" xr:uid="{00000000-0005-0000-0000-0000EA0E0000}"/>
    <cellStyle name="Normal 3 2 2 3 2 4 3" xfId="3820" xr:uid="{00000000-0005-0000-0000-0000EB0E0000}"/>
    <cellStyle name="Normal 3 2 2 3 2 4 3 2" xfId="3821" xr:uid="{00000000-0005-0000-0000-0000EC0E0000}"/>
    <cellStyle name="Normal 3 2 2 3 2 4 4" xfId="3822" xr:uid="{00000000-0005-0000-0000-0000ED0E0000}"/>
    <cellStyle name="Normal 3 2 2 3 2 5" xfId="3823" xr:uid="{00000000-0005-0000-0000-0000EE0E0000}"/>
    <cellStyle name="Normal 3 2 2 3 2 5 2" xfId="3824" xr:uid="{00000000-0005-0000-0000-0000EF0E0000}"/>
    <cellStyle name="Normal 3 2 2 3 2 5 2 2" xfId="3825" xr:uid="{00000000-0005-0000-0000-0000F00E0000}"/>
    <cellStyle name="Normal 3 2 2 3 2 5 3" xfId="3826" xr:uid="{00000000-0005-0000-0000-0000F10E0000}"/>
    <cellStyle name="Normal 3 2 2 3 2 6" xfId="3827" xr:uid="{00000000-0005-0000-0000-0000F20E0000}"/>
    <cellStyle name="Normal 3 2 2 3 2 6 2" xfId="3828" xr:uid="{00000000-0005-0000-0000-0000F30E0000}"/>
    <cellStyle name="Normal 3 2 2 3 2 6 2 2" xfId="3829" xr:uid="{00000000-0005-0000-0000-0000F40E0000}"/>
    <cellStyle name="Normal 3 2 2 3 2 6 3" xfId="3830" xr:uid="{00000000-0005-0000-0000-0000F50E0000}"/>
    <cellStyle name="Normal 3 2 2 3 2 7" xfId="3831" xr:uid="{00000000-0005-0000-0000-0000F60E0000}"/>
    <cellStyle name="Normal 3 2 2 3 2 7 2" xfId="3832" xr:uid="{00000000-0005-0000-0000-0000F70E0000}"/>
    <cellStyle name="Normal 3 2 2 3 2 8" xfId="3833" xr:uid="{00000000-0005-0000-0000-0000F80E0000}"/>
    <cellStyle name="Normal 3 2 2 3 3" xfId="3834" xr:uid="{00000000-0005-0000-0000-0000F90E0000}"/>
    <cellStyle name="Normal 3 2 2 3 3 2" xfId="3835" xr:uid="{00000000-0005-0000-0000-0000FA0E0000}"/>
    <cellStyle name="Normal 3 2 2 3 3 2 2" xfId="3836" xr:uid="{00000000-0005-0000-0000-0000FB0E0000}"/>
    <cellStyle name="Normal 3 2 2 3 3 2 2 2" xfId="3837" xr:uid="{00000000-0005-0000-0000-0000FC0E0000}"/>
    <cellStyle name="Normal 3 2 2 3 3 2 2 2 2" xfId="3838" xr:uid="{00000000-0005-0000-0000-0000FD0E0000}"/>
    <cellStyle name="Normal 3 2 2 3 3 2 2 3" xfId="3839" xr:uid="{00000000-0005-0000-0000-0000FE0E0000}"/>
    <cellStyle name="Normal 3 2 2 3 3 2 3" xfId="3840" xr:uid="{00000000-0005-0000-0000-0000FF0E0000}"/>
    <cellStyle name="Normal 3 2 2 3 3 2 3 2" xfId="3841" xr:uid="{00000000-0005-0000-0000-0000000F0000}"/>
    <cellStyle name="Normal 3 2 2 3 3 2 4" xfId="3842" xr:uid="{00000000-0005-0000-0000-0000010F0000}"/>
    <cellStyle name="Normal 3 2 2 3 3 3" xfId="3843" xr:uid="{00000000-0005-0000-0000-0000020F0000}"/>
    <cellStyle name="Normal 3 2 2 3 3 3 2" xfId="3844" xr:uid="{00000000-0005-0000-0000-0000030F0000}"/>
    <cellStyle name="Normal 3 2 2 3 3 3 2 2" xfId="3845" xr:uid="{00000000-0005-0000-0000-0000040F0000}"/>
    <cellStyle name="Normal 3 2 2 3 3 3 2 2 2" xfId="3846" xr:uid="{00000000-0005-0000-0000-0000050F0000}"/>
    <cellStyle name="Normal 3 2 2 3 3 3 2 3" xfId="3847" xr:uid="{00000000-0005-0000-0000-0000060F0000}"/>
    <cellStyle name="Normal 3 2 2 3 3 3 3" xfId="3848" xr:uid="{00000000-0005-0000-0000-0000070F0000}"/>
    <cellStyle name="Normal 3 2 2 3 3 3 3 2" xfId="3849" xr:uid="{00000000-0005-0000-0000-0000080F0000}"/>
    <cellStyle name="Normal 3 2 2 3 3 3 4" xfId="3850" xr:uid="{00000000-0005-0000-0000-0000090F0000}"/>
    <cellStyle name="Normal 3 2 2 3 3 4" xfId="3851" xr:uid="{00000000-0005-0000-0000-00000A0F0000}"/>
    <cellStyle name="Normal 3 2 2 3 3 4 2" xfId="3852" xr:uid="{00000000-0005-0000-0000-00000B0F0000}"/>
    <cellStyle name="Normal 3 2 2 3 3 4 2 2" xfId="3853" xr:uid="{00000000-0005-0000-0000-00000C0F0000}"/>
    <cellStyle name="Normal 3 2 2 3 3 4 3" xfId="3854" xr:uid="{00000000-0005-0000-0000-00000D0F0000}"/>
    <cellStyle name="Normal 3 2 2 3 3 5" xfId="3855" xr:uid="{00000000-0005-0000-0000-00000E0F0000}"/>
    <cellStyle name="Normal 3 2 2 3 3 5 2" xfId="3856" xr:uid="{00000000-0005-0000-0000-00000F0F0000}"/>
    <cellStyle name="Normal 3 2 2 3 3 6" xfId="3857" xr:uid="{00000000-0005-0000-0000-0000100F0000}"/>
    <cellStyle name="Normal 3 2 2 3 4" xfId="3858" xr:uid="{00000000-0005-0000-0000-0000110F0000}"/>
    <cellStyle name="Normal 3 2 2 3 4 2" xfId="3859" xr:uid="{00000000-0005-0000-0000-0000120F0000}"/>
    <cellStyle name="Normal 3 2 2 3 4 2 2" xfId="3860" xr:uid="{00000000-0005-0000-0000-0000130F0000}"/>
    <cellStyle name="Normal 3 2 2 3 4 2 2 2" xfId="3861" xr:uid="{00000000-0005-0000-0000-0000140F0000}"/>
    <cellStyle name="Normal 3 2 2 3 4 2 2 2 2" xfId="3862" xr:uid="{00000000-0005-0000-0000-0000150F0000}"/>
    <cellStyle name="Normal 3 2 2 3 4 2 2 3" xfId="3863" xr:uid="{00000000-0005-0000-0000-0000160F0000}"/>
    <cellStyle name="Normal 3 2 2 3 4 2 3" xfId="3864" xr:uid="{00000000-0005-0000-0000-0000170F0000}"/>
    <cellStyle name="Normal 3 2 2 3 4 2 3 2" xfId="3865" xr:uid="{00000000-0005-0000-0000-0000180F0000}"/>
    <cellStyle name="Normal 3 2 2 3 4 2 4" xfId="3866" xr:uid="{00000000-0005-0000-0000-0000190F0000}"/>
    <cellStyle name="Normal 3 2 2 3 4 3" xfId="3867" xr:uid="{00000000-0005-0000-0000-00001A0F0000}"/>
    <cellStyle name="Normal 3 2 2 3 4 3 2" xfId="3868" xr:uid="{00000000-0005-0000-0000-00001B0F0000}"/>
    <cellStyle name="Normal 3 2 2 3 4 3 2 2" xfId="3869" xr:uid="{00000000-0005-0000-0000-00001C0F0000}"/>
    <cellStyle name="Normal 3 2 2 3 4 3 3" xfId="3870" xr:uid="{00000000-0005-0000-0000-00001D0F0000}"/>
    <cellStyle name="Normal 3 2 2 3 4 4" xfId="3871" xr:uid="{00000000-0005-0000-0000-00001E0F0000}"/>
    <cellStyle name="Normal 3 2 2 3 4 4 2" xfId="3872" xr:uid="{00000000-0005-0000-0000-00001F0F0000}"/>
    <cellStyle name="Normal 3 2 2 3 4 5" xfId="3873" xr:uid="{00000000-0005-0000-0000-0000200F0000}"/>
    <cellStyle name="Normal 3 2 2 3 5" xfId="3874" xr:uid="{00000000-0005-0000-0000-0000210F0000}"/>
    <cellStyle name="Normal 3 2 2 3 5 2" xfId="3875" xr:uid="{00000000-0005-0000-0000-0000220F0000}"/>
    <cellStyle name="Normal 3 2 2 3 5 2 2" xfId="3876" xr:uid="{00000000-0005-0000-0000-0000230F0000}"/>
    <cellStyle name="Normal 3 2 2 3 5 2 2 2" xfId="3877" xr:uid="{00000000-0005-0000-0000-0000240F0000}"/>
    <cellStyle name="Normal 3 2 2 3 5 2 3" xfId="3878" xr:uid="{00000000-0005-0000-0000-0000250F0000}"/>
    <cellStyle name="Normal 3 2 2 3 5 3" xfId="3879" xr:uid="{00000000-0005-0000-0000-0000260F0000}"/>
    <cellStyle name="Normal 3 2 2 3 5 3 2" xfId="3880" xr:uid="{00000000-0005-0000-0000-0000270F0000}"/>
    <cellStyle name="Normal 3 2 2 3 5 4" xfId="3881" xr:uid="{00000000-0005-0000-0000-0000280F0000}"/>
    <cellStyle name="Normal 3 2 2 3 6" xfId="3882" xr:uid="{00000000-0005-0000-0000-0000290F0000}"/>
    <cellStyle name="Normal 3 2 2 3 6 2" xfId="3883" xr:uid="{00000000-0005-0000-0000-00002A0F0000}"/>
    <cellStyle name="Normal 3 2 2 3 6 2 2" xfId="3884" xr:uid="{00000000-0005-0000-0000-00002B0F0000}"/>
    <cellStyle name="Normal 3 2 2 3 6 3" xfId="3885" xr:uid="{00000000-0005-0000-0000-00002C0F0000}"/>
    <cellStyle name="Normal 3 2 2 3 7" xfId="3886" xr:uid="{00000000-0005-0000-0000-00002D0F0000}"/>
    <cellStyle name="Normal 3 2 2 3 7 2" xfId="3887" xr:uid="{00000000-0005-0000-0000-00002E0F0000}"/>
    <cellStyle name="Normal 3 2 2 3 7 2 2" xfId="3888" xr:uid="{00000000-0005-0000-0000-00002F0F0000}"/>
    <cellStyle name="Normal 3 2 2 3 7 3" xfId="3889" xr:uid="{00000000-0005-0000-0000-0000300F0000}"/>
    <cellStyle name="Normal 3 2 2 3 8" xfId="3890" xr:uid="{00000000-0005-0000-0000-0000310F0000}"/>
    <cellStyle name="Normal 3 2 2 3 8 2" xfId="3891" xr:uid="{00000000-0005-0000-0000-0000320F0000}"/>
    <cellStyle name="Normal 3 2 2 3 9" xfId="3892" xr:uid="{00000000-0005-0000-0000-0000330F0000}"/>
    <cellStyle name="Normal 3 2 2 4" xfId="3893" xr:uid="{00000000-0005-0000-0000-0000340F0000}"/>
    <cellStyle name="Normal 3 2 2 4 2" xfId="3894" xr:uid="{00000000-0005-0000-0000-0000350F0000}"/>
    <cellStyle name="Normal 3 2 2 4 2 2" xfId="3895" xr:uid="{00000000-0005-0000-0000-0000360F0000}"/>
    <cellStyle name="Normal 3 2 2 4 2 2 2" xfId="3896" xr:uid="{00000000-0005-0000-0000-0000370F0000}"/>
    <cellStyle name="Normal 3 2 2 4 2 2 2 2" xfId="3897" xr:uid="{00000000-0005-0000-0000-0000380F0000}"/>
    <cellStyle name="Normal 3 2 2 4 2 2 2 2 2" xfId="3898" xr:uid="{00000000-0005-0000-0000-0000390F0000}"/>
    <cellStyle name="Normal 3 2 2 4 2 2 2 2 2 2" xfId="3899" xr:uid="{00000000-0005-0000-0000-00003A0F0000}"/>
    <cellStyle name="Normal 3 2 2 4 2 2 2 2 3" xfId="3900" xr:uid="{00000000-0005-0000-0000-00003B0F0000}"/>
    <cellStyle name="Normal 3 2 2 4 2 2 2 3" xfId="3901" xr:uid="{00000000-0005-0000-0000-00003C0F0000}"/>
    <cellStyle name="Normal 3 2 2 4 2 2 2 3 2" xfId="3902" xr:uid="{00000000-0005-0000-0000-00003D0F0000}"/>
    <cellStyle name="Normal 3 2 2 4 2 2 2 4" xfId="3903" xr:uid="{00000000-0005-0000-0000-00003E0F0000}"/>
    <cellStyle name="Normal 3 2 2 4 2 2 3" xfId="3904" xr:uid="{00000000-0005-0000-0000-00003F0F0000}"/>
    <cellStyle name="Normal 3 2 2 4 2 2 3 2" xfId="3905" xr:uid="{00000000-0005-0000-0000-0000400F0000}"/>
    <cellStyle name="Normal 3 2 2 4 2 2 3 2 2" xfId="3906" xr:uid="{00000000-0005-0000-0000-0000410F0000}"/>
    <cellStyle name="Normal 3 2 2 4 2 2 3 2 2 2" xfId="3907" xr:uid="{00000000-0005-0000-0000-0000420F0000}"/>
    <cellStyle name="Normal 3 2 2 4 2 2 3 2 3" xfId="3908" xr:uid="{00000000-0005-0000-0000-0000430F0000}"/>
    <cellStyle name="Normal 3 2 2 4 2 2 3 3" xfId="3909" xr:uid="{00000000-0005-0000-0000-0000440F0000}"/>
    <cellStyle name="Normal 3 2 2 4 2 2 3 3 2" xfId="3910" xr:uid="{00000000-0005-0000-0000-0000450F0000}"/>
    <cellStyle name="Normal 3 2 2 4 2 2 3 4" xfId="3911" xr:uid="{00000000-0005-0000-0000-0000460F0000}"/>
    <cellStyle name="Normal 3 2 2 4 2 2 4" xfId="3912" xr:uid="{00000000-0005-0000-0000-0000470F0000}"/>
    <cellStyle name="Normal 3 2 2 4 2 2 4 2" xfId="3913" xr:uid="{00000000-0005-0000-0000-0000480F0000}"/>
    <cellStyle name="Normal 3 2 2 4 2 2 4 2 2" xfId="3914" xr:uid="{00000000-0005-0000-0000-0000490F0000}"/>
    <cellStyle name="Normal 3 2 2 4 2 2 4 3" xfId="3915" xr:uid="{00000000-0005-0000-0000-00004A0F0000}"/>
    <cellStyle name="Normal 3 2 2 4 2 2 5" xfId="3916" xr:uid="{00000000-0005-0000-0000-00004B0F0000}"/>
    <cellStyle name="Normal 3 2 2 4 2 2 5 2" xfId="3917" xr:uid="{00000000-0005-0000-0000-00004C0F0000}"/>
    <cellStyle name="Normal 3 2 2 4 2 2 6" xfId="3918" xr:uid="{00000000-0005-0000-0000-00004D0F0000}"/>
    <cellStyle name="Normal 3 2 2 4 2 3" xfId="3919" xr:uid="{00000000-0005-0000-0000-00004E0F0000}"/>
    <cellStyle name="Normal 3 2 2 4 2 3 2" xfId="3920" xr:uid="{00000000-0005-0000-0000-00004F0F0000}"/>
    <cellStyle name="Normal 3 2 2 4 2 3 2 2" xfId="3921" xr:uid="{00000000-0005-0000-0000-0000500F0000}"/>
    <cellStyle name="Normal 3 2 2 4 2 3 2 2 2" xfId="3922" xr:uid="{00000000-0005-0000-0000-0000510F0000}"/>
    <cellStyle name="Normal 3 2 2 4 2 3 2 2 2 2" xfId="3923" xr:uid="{00000000-0005-0000-0000-0000520F0000}"/>
    <cellStyle name="Normal 3 2 2 4 2 3 2 2 3" xfId="3924" xr:uid="{00000000-0005-0000-0000-0000530F0000}"/>
    <cellStyle name="Normal 3 2 2 4 2 3 2 3" xfId="3925" xr:uid="{00000000-0005-0000-0000-0000540F0000}"/>
    <cellStyle name="Normal 3 2 2 4 2 3 2 3 2" xfId="3926" xr:uid="{00000000-0005-0000-0000-0000550F0000}"/>
    <cellStyle name="Normal 3 2 2 4 2 3 2 4" xfId="3927" xr:uid="{00000000-0005-0000-0000-0000560F0000}"/>
    <cellStyle name="Normal 3 2 2 4 2 3 3" xfId="3928" xr:uid="{00000000-0005-0000-0000-0000570F0000}"/>
    <cellStyle name="Normal 3 2 2 4 2 3 3 2" xfId="3929" xr:uid="{00000000-0005-0000-0000-0000580F0000}"/>
    <cellStyle name="Normal 3 2 2 4 2 3 3 2 2" xfId="3930" xr:uid="{00000000-0005-0000-0000-0000590F0000}"/>
    <cellStyle name="Normal 3 2 2 4 2 3 3 3" xfId="3931" xr:uid="{00000000-0005-0000-0000-00005A0F0000}"/>
    <cellStyle name="Normal 3 2 2 4 2 3 4" xfId="3932" xr:uid="{00000000-0005-0000-0000-00005B0F0000}"/>
    <cellStyle name="Normal 3 2 2 4 2 3 4 2" xfId="3933" xr:uid="{00000000-0005-0000-0000-00005C0F0000}"/>
    <cellStyle name="Normal 3 2 2 4 2 3 5" xfId="3934" xr:uid="{00000000-0005-0000-0000-00005D0F0000}"/>
    <cellStyle name="Normal 3 2 2 4 2 4" xfId="3935" xr:uid="{00000000-0005-0000-0000-00005E0F0000}"/>
    <cellStyle name="Normal 3 2 2 4 2 4 2" xfId="3936" xr:uid="{00000000-0005-0000-0000-00005F0F0000}"/>
    <cellStyle name="Normal 3 2 2 4 2 4 2 2" xfId="3937" xr:uid="{00000000-0005-0000-0000-0000600F0000}"/>
    <cellStyle name="Normal 3 2 2 4 2 4 2 2 2" xfId="3938" xr:uid="{00000000-0005-0000-0000-0000610F0000}"/>
    <cellStyle name="Normal 3 2 2 4 2 4 2 3" xfId="3939" xr:uid="{00000000-0005-0000-0000-0000620F0000}"/>
    <cellStyle name="Normal 3 2 2 4 2 4 3" xfId="3940" xr:uid="{00000000-0005-0000-0000-0000630F0000}"/>
    <cellStyle name="Normal 3 2 2 4 2 4 3 2" xfId="3941" xr:uid="{00000000-0005-0000-0000-0000640F0000}"/>
    <cellStyle name="Normal 3 2 2 4 2 4 4" xfId="3942" xr:uid="{00000000-0005-0000-0000-0000650F0000}"/>
    <cellStyle name="Normal 3 2 2 4 2 5" xfId="3943" xr:uid="{00000000-0005-0000-0000-0000660F0000}"/>
    <cellStyle name="Normal 3 2 2 4 2 5 2" xfId="3944" xr:uid="{00000000-0005-0000-0000-0000670F0000}"/>
    <cellStyle name="Normal 3 2 2 4 2 5 2 2" xfId="3945" xr:uid="{00000000-0005-0000-0000-0000680F0000}"/>
    <cellStyle name="Normal 3 2 2 4 2 5 3" xfId="3946" xr:uid="{00000000-0005-0000-0000-0000690F0000}"/>
    <cellStyle name="Normal 3 2 2 4 2 6" xfId="3947" xr:uid="{00000000-0005-0000-0000-00006A0F0000}"/>
    <cellStyle name="Normal 3 2 2 4 2 6 2" xfId="3948" xr:uid="{00000000-0005-0000-0000-00006B0F0000}"/>
    <cellStyle name="Normal 3 2 2 4 2 6 2 2" xfId="3949" xr:uid="{00000000-0005-0000-0000-00006C0F0000}"/>
    <cellStyle name="Normal 3 2 2 4 2 6 3" xfId="3950" xr:uid="{00000000-0005-0000-0000-00006D0F0000}"/>
    <cellStyle name="Normal 3 2 2 4 2 7" xfId="3951" xr:uid="{00000000-0005-0000-0000-00006E0F0000}"/>
    <cellStyle name="Normal 3 2 2 4 2 7 2" xfId="3952" xr:uid="{00000000-0005-0000-0000-00006F0F0000}"/>
    <cellStyle name="Normal 3 2 2 4 2 8" xfId="3953" xr:uid="{00000000-0005-0000-0000-0000700F0000}"/>
    <cellStyle name="Normal 3 2 2 4 3" xfId="3954" xr:uid="{00000000-0005-0000-0000-0000710F0000}"/>
    <cellStyle name="Normal 3 2 2 4 3 2" xfId="3955" xr:uid="{00000000-0005-0000-0000-0000720F0000}"/>
    <cellStyle name="Normal 3 2 2 4 3 2 2" xfId="3956" xr:uid="{00000000-0005-0000-0000-0000730F0000}"/>
    <cellStyle name="Normal 3 2 2 4 3 2 2 2" xfId="3957" xr:uid="{00000000-0005-0000-0000-0000740F0000}"/>
    <cellStyle name="Normal 3 2 2 4 3 2 2 2 2" xfId="3958" xr:uid="{00000000-0005-0000-0000-0000750F0000}"/>
    <cellStyle name="Normal 3 2 2 4 3 2 2 3" xfId="3959" xr:uid="{00000000-0005-0000-0000-0000760F0000}"/>
    <cellStyle name="Normal 3 2 2 4 3 2 3" xfId="3960" xr:uid="{00000000-0005-0000-0000-0000770F0000}"/>
    <cellStyle name="Normal 3 2 2 4 3 2 3 2" xfId="3961" xr:uid="{00000000-0005-0000-0000-0000780F0000}"/>
    <cellStyle name="Normal 3 2 2 4 3 2 4" xfId="3962" xr:uid="{00000000-0005-0000-0000-0000790F0000}"/>
    <cellStyle name="Normal 3 2 2 4 3 3" xfId="3963" xr:uid="{00000000-0005-0000-0000-00007A0F0000}"/>
    <cellStyle name="Normal 3 2 2 4 3 3 2" xfId="3964" xr:uid="{00000000-0005-0000-0000-00007B0F0000}"/>
    <cellStyle name="Normal 3 2 2 4 3 3 2 2" xfId="3965" xr:uid="{00000000-0005-0000-0000-00007C0F0000}"/>
    <cellStyle name="Normal 3 2 2 4 3 3 2 2 2" xfId="3966" xr:uid="{00000000-0005-0000-0000-00007D0F0000}"/>
    <cellStyle name="Normal 3 2 2 4 3 3 2 3" xfId="3967" xr:uid="{00000000-0005-0000-0000-00007E0F0000}"/>
    <cellStyle name="Normal 3 2 2 4 3 3 3" xfId="3968" xr:uid="{00000000-0005-0000-0000-00007F0F0000}"/>
    <cellStyle name="Normal 3 2 2 4 3 3 3 2" xfId="3969" xr:uid="{00000000-0005-0000-0000-0000800F0000}"/>
    <cellStyle name="Normal 3 2 2 4 3 3 4" xfId="3970" xr:uid="{00000000-0005-0000-0000-0000810F0000}"/>
    <cellStyle name="Normal 3 2 2 4 3 4" xfId="3971" xr:uid="{00000000-0005-0000-0000-0000820F0000}"/>
    <cellStyle name="Normal 3 2 2 4 3 4 2" xfId="3972" xr:uid="{00000000-0005-0000-0000-0000830F0000}"/>
    <cellStyle name="Normal 3 2 2 4 3 4 2 2" xfId="3973" xr:uid="{00000000-0005-0000-0000-0000840F0000}"/>
    <cellStyle name="Normal 3 2 2 4 3 4 3" xfId="3974" xr:uid="{00000000-0005-0000-0000-0000850F0000}"/>
    <cellStyle name="Normal 3 2 2 4 3 5" xfId="3975" xr:uid="{00000000-0005-0000-0000-0000860F0000}"/>
    <cellStyle name="Normal 3 2 2 4 3 5 2" xfId="3976" xr:uid="{00000000-0005-0000-0000-0000870F0000}"/>
    <cellStyle name="Normal 3 2 2 4 3 6" xfId="3977" xr:uid="{00000000-0005-0000-0000-0000880F0000}"/>
    <cellStyle name="Normal 3 2 2 4 4" xfId="3978" xr:uid="{00000000-0005-0000-0000-0000890F0000}"/>
    <cellStyle name="Normal 3 2 2 4 4 2" xfId="3979" xr:uid="{00000000-0005-0000-0000-00008A0F0000}"/>
    <cellStyle name="Normal 3 2 2 4 4 2 2" xfId="3980" xr:uid="{00000000-0005-0000-0000-00008B0F0000}"/>
    <cellStyle name="Normal 3 2 2 4 4 2 2 2" xfId="3981" xr:uid="{00000000-0005-0000-0000-00008C0F0000}"/>
    <cellStyle name="Normal 3 2 2 4 4 2 2 2 2" xfId="3982" xr:uid="{00000000-0005-0000-0000-00008D0F0000}"/>
    <cellStyle name="Normal 3 2 2 4 4 2 2 3" xfId="3983" xr:uid="{00000000-0005-0000-0000-00008E0F0000}"/>
    <cellStyle name="Normal 3 2 2 4 4 2 3" xfId="3984" xr:uid="{00000000-0005-0000-0000-00008F0F0000}"/>
    <cellStyle name="Normal 3 2 2 4 4 2 3 2" xfId="3985" xr:uid="{00000000-0005-0000-0000-0000900F0000}"/>
    <cellStyle name="Normal 3 2 2 4 4 2 4" xfId="3986" xr:uid="{00000000-0005-0000-0000-0000910F0000}"/>
    <cellStyle name="Normal 3 2 2 4 4 3" xfId="3987" xr:uid="{00000000-0005-0000-0000-0000920F0000}"/>
    <cellStyle name="Normal 3 2 2 4 4 3 2" xfId="3988" xr:uid="{00000000-0005-0000-0000-0000930F0000}"/>
    <cellStyle name="Normal 3 2 2 4 4 3 2 2" xfId="3989" xr:uid="{00000000-0005-0000-0000-0000940F0000}"/>
    <cellStyle name="Normal 3 2 2 4 4 3 3" xfId="3990" xr:uid="{00000000-0005-0000-0000-0000950F0000}"/>
    <cellStyle name="Normal 3 2 2 4 4 4" xfId="3991" xr:uid="{00000000-0005-0000-0000-0000960F0000}"/>
    <cellStyle name="Normal 3 2 2 4 4 4 2" xfId="3992" xr:uid="{00000000-0005-0000-0000-0000970F0000}"/>
    <cellStyle name="Normal 3 2 2 4 4 5" xfId="3993" xr:uid="{00000000-0005-0000-0000-0000980F0000}"/>
    <cellStyle name="Normal 3 2 2 4 5" xfId="3994" xr:uid="{00000000-0005-0000-0000-0000990F0000}"/>
    <cellStyle name="Normal 3 2 2 4 5 2" xfId="3995" xr:uid="{00000000-0005-0000-0000-00009A0F0000}"/>
    <cellStyle name="Normal 3 2 2 4 5 2 2" xfId="3996" xr:uid="{00000000-0005-0000-0000-00009B0F0000}"/>
    <cellStyle name="Normal 3 2 2 4 5 2 2 2" xfId="3997" xr:uid="{00000000-0005-0000-0000-00009C0F0000}"/>
    <cellStyle name="Normal 3 2 2 4 5 2 3" xfId="3998" xr:uid="{00000000-0005-0000-0000-00009D0F0000}"/>
    <cellStyle name="Normal 3 2 2 4 5 3" xfId="3999" xr:uid="{00000000-0005-0000-0000-00009E0F0000}"/>
    <cellStyle name="Normal 3 2 2 4 5 3 2" xfId="4000" xr:uid="{00000000-0005-0000-0000-00009F0F0000}"/>
    <cellStyle name="Normal 3 2 2 4 5 4" xfId="4001" xr:uid="{00000000-0005-0000-0000-0000A00F0000}"/>
    <cellStyle name="Normal 3 2 2 4 6" xfId="4002" xr:uid="{00000000-0005-0000-0000-0000A10F0000}"/>
    <cellStyle name="Normal 3 2 2 4 6 2" xfId="4003" xr:uid="{00000000-0005-0000-0000-0000A20F0000}"/>
    <cellStyle name="Normal 3 2 2 4 6 2 2" xfId="4004" xr:uid="{00000000-0005-0000-0000-0000A30F0000}"/>
    <cellStyle name="Normal 3 2 2 4 6 3" xfId="4005" xr:uid="{00000000-0005-0000-0000-0000A40F0000}"/>
    <cellStyle name="Normal 3 2 2 4 7" xfId="4006" xr:uid="{00000000-0005-0000-0000-0000A50F0000}"/>
    <cellStyle name="Normal 3 2 2 4 7 2" xfId="4007" xr:uid="{00000000-0005-0000-0000-0000A60F0000}"/>
    <cellStyle name="Normal 3 2 2 4 7 2 2" xfId="4008" xr:uid="{00000000-0005-0000-0000-0000A70F0000}"/>
    <cellStyle name="Normal 3 2 2 4 7 3" xfId="4009" xr:uid="{00000000-0005-0000-0000-0000A80F0000}"/>
    <cellStyle name="Normal 3 2 2 4 8" xfId="4010" xr:uid="{00000000-0005-0000-0000-0000A90F0000}"/>
    <cellStyle name="Normal 3 2 2 4 8 2" xfId="4011" xr:uid="{00000000-0005-0000-0000-0000AA0F0000}"/>
    <cellStyle name="Normal 3 2 2 4 9" xfId="4012" xr:uid="{00000000-0005-0000-0000-0000AB0F0000}"/>
    <cellStyle name="Normal 3 2 2 5" xfId="4013" xr:uid="{00000000-0005-0000-0000-0000AC0F0000}"/>
    <cellStyle name="Normal 3 2 2 5 2" xfId="4014" xr:uid="{00000000-0005-0000-0000-0000AD0F0000}"/>
    <cellStyle name="Normal 3 2 2 5 2 2" xfId="4015" xr:uid="{00000000-0005-0000-0000-0000AE0F0000}"/>
    <cellStyle name="Normal 3 2 2 5 2 2 2" xfId="4016" xr:uid="{00000000-0005-0000-0000-0000AF0F0000}"/>
    <cellStyle name="Normal 3 2 2 5 2 2 2 2" xfId="4017" xr:uid="{00000000-0005-0000-0000-0000B00F0000}"/>
    <cellStyle name="Normal 3 2 2 5 2 2 2 2 2" xfId="4018" xr:uid="{00000000-0005-0000-0000-0000B10F0000}"/>
    <cellStyle name="Normal 3 2 2 5 2 2 2 2 2 2" xfId="4019" xr:uid="{00000000-0005-0000-0000-0000B20F0000}"/>
    <cellStyle name="Normal 3 2 2 5 2 2 2 2 3" xfId="4020" xr:uid="{00000000-0005-0000-0000-0000B30F0000}"/>
    <cellStyle name="Normal 3 2 2 5 2 2 2 3" xfId="4021" xr:uid="{00000000-0005-0000-0000-0000B40F0000}"/>
    <cellStyle name="Normal 3 2 2 5 2 2 2 3 2" xfId="4022" xr:uid="{00000000-0005-0000-0000-0000B50F0000}"/>
    <cellStyle name="Normal 3 2 2 5 2 2 2 4" xfId="4023" xr:uid="{00000000-0005-0000-0000-0000B60F0000}"/>
    <cellStyle name="Normal 3 2 2 5 2 2 3" xfId="4024" xr:uid="{00000000-0005-0000-0000-0000B70F0000}"/>
    <cellStyle name="Normal 3 2 2 5 2 2 3 2" xfId="4025" xr:uid="{00000000-0005-0000-0000-0000B80F0000}"/>
    <cellStyle name="Normal 3 2 2 5 2 2 3 2 2" xfId="4026" xr:uid="{00000000-0005-0000-0000-0000B90F0000}"/>
    <cellStyle name="Normal 3 2 2 5 2 2 3 2 2 2" xfId="4027" xr:uid="{00000000-0005-0000-0000-0000BA0F0000}"/>
    <cellStyle name="Normal 3 2 2 5 2 2 3 2 3" xfId="4028" xr:uid="{00000000-0005-0000-0000-0000BB0F0000}"/>
    <cellStyle name="Normal 3 2 2 5 2 2 3 3" xfId="4029" xr:uid="{00000000-0005-0000-0000-0000BC0F0000}"/>
    <cellStyle name="Normal 3 2 2 5 2 2 3 3 2" xfId="4030" xr:uid="{00000000-0005-0000-0000-0000BD0F0000}"/>
    <cellStyle name="Normal 3 2 2 5 2 2 3 4" xfId="4031" xr:uid="{00000000-0005-0000-0000-0000BE0F0000}"/>
    <cellStyle name="Normal 3 2 2 5 2 2 4" xfId="4032" xr:uid="{00000000-0005-0000-0000-0000BF0F0000}"/>
    <cellStyle name="Normal 3 2 2 5 2 2 4 2" xfId="4033" xr:uid="{00000000-0005-0000-0000-0000C00F0000}"/>
    <cellStyle name="Normal 3 2 2 5 2 2 4 2 2" xfId="4034" xr:uid="{00000000-0005-0000-0000-0000C10F0000}"/>
    <cellStyle name="Normal 3 2 2 5 2 2 4 3" xfId="4035" xr:uid="{00000000-0005-0000-0000-0000C20F0000}"/>
    <cellStyle name="Normal 3 2 2 5 2 2 5" xfId="4036" xr:uid="{00000000-0005-0000-0000-0000C30F0000}"/>
    <cellStyle name="Normal 3 2 2 5 2 2 5 2" xfId="4037" xr:uid="{00000000-0005-0000-0000-0000C40F0000}"/>
    <cellStyle name="Normal 3 2 2 5 2 2 6" xfId="4038" xr:uid="{00000000-0005-0000-0000-0000C50F0000}"/>
    <cellStyle name="Normal 3 2 2 5 2 3" xfId="4039" xr:uid="{00000000-0005-0000-0000-0000C60F0000}"/>
    <cellStyle name="Normal 3 2 2 5 2 3 2" xfId="4040" xr:uid="{00000000-0005-0000-0000-0000C70F0000}"/>
    <cellStyle name="Normal 3 2 2 5 2 3 2 2" xfId="4041" xr:uid="{00000000-0005-0000-0000-0000C80F0000}"/>
    <cellStyle name="Normal 3 2 2 5 2 3 2 2 2" xfId="4042" xr:uid="{00000000-0005-0000-0000-0000C90F0000}"/>
    <cellStyle name="Normal 3 2 2 5 2 3 2 2 2 2" xfId="4043" xr:uid="{00000000-0005-0000-0000-0000CA0F0000}"/>
    <cellStyle name="Normal 3 2 2 5 2 3 2 2 3" xfId="4044" xr:uid="{00000000-0005-0000-0000-0000CB0F0000}"/>
    <cellStyle name="Normal 3 2 2 5 2 3 2 3" xfId="4045" xr:uid="{00000000-0005-0000-0000-0000CC0F0000}"/>
    <cellStyle name="Normal 3 2 2 5 2 3 2 3 2" xfId="4046" xr:uid="{00000000-0005-0000-0000-0000CD0F0000}"/>
    <cellStyle name="Normal 3 2 2 5 2 3 2 4" xfId="4047" xr:uid="{00000000-0005-0000-0000-0000CE0F0000}"/>
    <cellStyle name="Normal 3 2 2 5 2 3 3" xfId="4048" xr:uid="{00000000-0005-0000-0000-0000CF0F0000}"/>
    <cellStyle name="Normal 3 2 2 5 2 3 3 2" xfId="4049" xr:uid="{00000000-0005-0000-0000-0000D00F0000}"/>
    <cellStyle name="Normal 3 2 2 5 2 3 3 2 2" xfId="4050" xr:uid="{00000000-0005-0000-0000-0000D10F0000}"/>
    <cellStyle name="Normal 3 2 2 5 2 3 3 3" xfId="4051" xr:uid="{00000000-0005-0000-0000-0000D20F0000}"/>
    <cellStyle name="Normal 3 2 2 5 2 3 4" xfId="4052" xr:uid="{00000000-0005-0000-0000-0000D30F0000}"/>
    <cellStyle name="Normal 3 2 2 5 2 3 4 2" xfId="4053" xr:uid="{00000000-0005-0000-0000-0000D40F0000}"/>
    <cellStyle name="Normal 3 2 2 5 2 3 5" xfId="4054" xr:uid="{00000000-0005-0000-0000-0000D50F0000}"/>
    <cellStyle name="Normal 3 2 2 5 2 4" xfId="4055" xr:uid="{00000000-0005-0000-0000-0000D60F0000}"/>
    <cellStyle name="Normal 3 2 2 5 2 4 2" xfId="4056" xr:uid="{00000000-0005-0000-0000-0000D70F0000}"/>
    <cellStyle name="Normal 3 2 2 5 2 4 2 2" xfId="4057" xr:uid="{00000000-0005-0000-0000-0000D80F0000}"/>
    <cellStyle name="Normal 3 2 2 5 2 4 2 2 2" xfId="4058" xr:uid="{00000000-0005-0000-0000-0000D90F0000}"/>
    <cellStyle name="Normal 3 2 2 5 2 4 2 3" xfId="4059" xr:uid="{00000000-0005-0000-0000-0000DA0F0000}"/>
    <cellStyle name="Normal 3 2 2 5 2 4 3" xfId="4060" xr:uid="{00000000-0005-0000-0000-0000DB0F0000}"/>
    <cellStyle name="Normal 3 2 2 5 2 4 3 2" xfId="4061" xr:uid="{00000000-0005-0000-0000-0000DC0F0000}"/>
    <cellStyle name="Normal 3 2 2 5 2 4 4" xfId="4062" xr:uid="{00000000-0005-0000-0000-0000DD0F0000}"/>
    <cellStyle name="Normal 3 2 2 5 2 5" xfId="4063" xr:uid="{00000000-0005-0000-0000-0000DE0F0000}"/>
    <cellStyle name="Normal 3 2 2 5 2 5 2" xfId="4064" xr:uid="{00000000-0005-0000-0000-0000DF0F0000}"/>
    <cellStyle name="Normal 3 2 2 5 2 5 2 2" xfId="4065" xr:uid="{00000000-0005-0000-0000-0000E00F0000}"/>
    <cellStyle name="Normal 3 2 2 5 2 5 3" xfId="4066" xr:uid="{00000000-0005-0000-0000-0000E10F0000}"/>
    <cellStyle name="Normal 3 2 2 5 2 6" xfId="4067" xr:uid="{00000000-0005-0000-0000-0000E20F0000}"/>
    <cellStyle name="Normal 3 2 2 5 2 6 2" xfId="4068" xr:uid="{00000000-0005-0000-0000-0000E30F0000}"/>
    <cellStyle name="Normal 3 2 2 5 2 6 2 2" xfId="4069" xr:uid="{00000000-0005-0000-0000-0000E40F0000}"/>
    <cellStyle name="Normal 3 2 2 5 2 6 3" xfId="4070" xr:uid="{00000000-0005-0000-0000-0000E50F0000}"/>
    <cellStyle name="Normal 3 2 2 5 2 7" xfId="4071" xr:uid="{00000000-0005-0000-0000-0000E60F0000}"/>
    <cellStyle name="Normal 3 2 2 5 2 7 2" xfId="4072" xr:uid="{00000000-0005-0000-0000-0000E70F0000}"/>
    <cellStyle name="Normal 3 2 2 5 2 8" xfId="4073" xr:uid="{00000000-0005-0000-0000-0000E80F0000}"/>
    <cellStyle name="Normal 3 2 2 5 3" xfId="4074" xr:uid="{00000000-0005-0000-0000-0000E90F0000}"/>
    <cellStyle name="Normal 3 2 2 5 3 2" xfId="4075" xr:uid="{00000000-0005-0000-0000-0000EA0F0000}"/>
    <cellStyle name="Normal 3 2 2 5 3 2 2" xfId="4076" xr:uid="{00000000-0005-0000-0000-0000EB0F0000}"/>
    <cellStyle name="Normal 3 2 2 5 3 2 2 2" xfId="4077" xr:uid="{00000000-0005-0000-0000-0000EC0F0000}"/>
    <cellStyle name="Normal 3 2 2 5 3 2 2 2 2" xfId="4078" xr:uid="{00000000-0005-0000-0000-0000ED0F0000}"/>
    <cellStyle name="Normal 3 2 2 5 3 2 2 3" xfId="4079" xr:uid="{00000000-0005-0000-0000-0000EE0F0000}"/>
    <cellStyle name="Normal 3 2 2 5 3 2 3" xfId="4080" xr:uid="{00000000-0005-0000-0000-0000EF0F0000}"/>
    <cellStyle name="Normal 3 2 2 5 3 2 3 2" xfId="4081" xr:uid="{00000000-0005-0000-0000-0000F00F0000}"/>
    <cellStyle name="Normal 3 2 2 5 3 2 4" xfId="4082" xr:uid="{00000000-0005-0000-0000-0000F10F0000}"/>
    <cellStyle name="Normal 3 2 2 5 3 3" xfId="4083" xr:uid="{00000000-0005-0000-0000-0000F20F0000}"/>
    <cellStyle name="Normal 3 2 2 5 3 3 2" xfId="4084" xr:uid="{00000000-0005-0000-0000-0000F30F0000}"/>
    <cellStyle name="Normal 3 2 2 5 3 3 2 2" xfId="4085" xr:uid="{00000000-0005-0000-0000-0000F40F0000}"/>
    <cellStyle name="Normal 3 2 2 5 3 3 2 2 2" xfId="4086" xr:uid="{00000000-0005-0000-0000-0000F50F0000}"/>
    <cellStyle name="Normal 3 2 2 5 3 3 2 3" xfId="4087" xr:uid="{00000000-0005-0000-0000-0000F60F0000}"/>
    <cellStyle name="Normal 3 2 2 5 3 3 3" xfId="4088" xr:uid="{00000000-0005-0000-0000-0000F70F0000}"/>
    <cellStyle name="Normal 3 2 2 5 3 3 3 2" xfId="4089" xr:uid="{00000000-0005-0000-0000-0000F80F0000}"/>
    <cellStyle name="Normal 3 2 2 5 3 3 4" xfId="4090" xr:uid="{00000000-0005-0000-0000-0000F90F0000}"/>
    <cellStyle name="Normal 3 2 2 5 3 4" xfId="4091" xr:uid="{00000000-0005-0000-0000-0000FA0F0000}"/>
    <cellStyle name="Normal 3 2 2 5 3 4 2" xfId="4092" xr:uid="{00000000-0005-0000-0000-0000FB0F0000}"/>
    <cellStyle name="Normal 3 2 2 5 3 4 2 2" xfId="4093" xr:uid="{00000000-0005-0000-0000-0000FC0F0000}"/>
    <cellStyle name="Normal 3 2 2 5 3 4 3" xfId="4094" xr:uid="{00000000-0005-0000-0000-0000FD0F0000}"/>
    <cellStyle name="Normal 3 2 2 5 3 5" xfId="4095" xr:uid="{00000000-0005-0000-0000-0000FE0F0000}"/>
    <cellStyle name="Normal 3 2 2 5 3 5 2" xfId="4096" xr:uid="{00000000-0005-0000-0000-0000FF0F0000}"/>
    <cellStyle name="Normal 3 2 2 5 3 6" xfId="4097" xr:uid="{00000000-0005-0000-0000-000000100000}"/>
    <cellStyle name="Normal 3 2 2 5 4" xfId="4098" xr:uid="{00000000-0005-0000-0000-000001100000}"/>
    <cellStyle name="Normal 3 2 2 5 4 2" xfId="4099" xr:uid="{00000000-0005-0000-0000-000002100000}"/>
    <cellStyle name="Normal 3 2 2 5 4 2 2" xfId="4100" xr:uid="{00000000-0005-0000-0000-000003100000}"/>
    <cellStyle name="Normal 3 2 2 5 4 2 2 2" xfId="4101" xr:uid="{00000000-0005-0000-0000-000004100000}"/>
    <cellStyle name="Normal 3 2 2 5 4 2 2 2 2" xfId="4102" xr:uid="{00000000-0005-0000-0000-000005100000}"/>
    <cellStyle name="Normal 3 2 2 5 4 2 2 3" xfId="4103" xr:uid="{00000000-0005-0000-0000-000006100000}"/>
    <cellStyle name="Normal 3 2 2 5 4 2 3" xfId="4104" xr:uid="{00000000-0005-0000-0000-000007100000}"/>
    <cellStyle name="Normal 3 2 2 5 4 2 3 2" xfId="4105" xr:uid="{00000000-0005-0000-0000-000008100000}"/>
    <cellStyle name="Normal 3 2 2 5 4 2 4" xfId="4106" xr:uid="{00000000-0005-0000-0000-000009100000}"/>
    <cellStyle name="Normal 3 2 2 5 4 3" xfId="4107" xr:uid="{00000000-0005-0000-0000-00000A100000}"/>
    <cellStyle name="Normal 3 2 2 5 4 3 2" xfId="4108" xr:uid="{00000000-0005-0000-0000-00000B100000}"/>
    <cellStyle name="Normal 3 2 2 5 4 3 2 2" xfId="4109" xr:uid="{00000000-0005-0000-0000-00000C100000}"/>
    <cellStyle name="Normal 3 2 2 5 4 3 3" xfId="4110" xr:uid="{00000000-0005-0000-0000-00000D100000}"/>
    <cellStyle name="Normal 3 2 2 5 4 4" xfId="4111" xr:uid="{00000000-0005-0000-0000-00000E100000}"/>
    <cellStyle name="Normal 3 2 2 5 4 4 2" xfId="4112" xr:uid="{00000000-0005-0000-0000-00000F100000}"/>
    <cellStyle name="Normal 3 2 2 5 4 5" xfId="4113" xr:uid="{00000000-0005-0000-0000-000010100000}"/>
    <cellStyle name="Normal 3 2 2 5 5" xfId="4114" xr:uid="{00000000-0005-0000-0000-000011100000}"/>
    <cellStyle name="Normal 3 2 2 5 5 2" xfId="4115" xr:uid="{00000000-0005-0000-0000-000012100000}"/>
    <cellStyle name="Normal 3 2 2 5 5 2 2" xfId="4116" xr:uid="{00000000-0005-0000-0000-000013100000}"/>
    <cellStyle name="Normal 3 2 2 5 5 2 2 2" xfId="4117" xr:uid="{00000000-0005-0000-0000-000014100000}"/>
    <cellStyle name="Normal 3 2 2 5 5 2 3" xfId="4118" xr:uid="{00000000-0005-0000-0000-000015100000}"/>
    <cellStyle name="Normal 3 2 2 5 5 3" xfId="4119" xr:uid="{00000000-0005-0000-0000-000016100000}"/>
    <cellStyle name="Normal 3 2 2 5 5 3 2" xfId="4120" xr:uid="{00000000-0005-0000-0000-000017100000}"/>
    <cellStyle name="Normal 3 2 2 5 5 4" xfId="4121" xr:uid="{00000000-0005-0000-0000-000018100000}"/>
    <cellStyle name="Normal 3 2 2 5 6" xfId="4122" xr:uid="{00000000-0005-0000-0000-000019100000}"/>
    <cellStyle name="Normal 3 2 2 5 6 2" xfId="4123" xr:uid="{00000000-0005-0000-0000-00001A100000}"/>
    <cellStyle name="Normal 3 2 2 5 6 2 2" xfId="4124" xr:uid="{00000000-0005-0000-0000-00001B100000}"/>
    <cellStyle name="Normal 3 2 2 5 6 3" xfId="4125" xr:uid="{00000000-0005-0000-0000-00001C100000}"/>
    <cellStyle name="Normal 3 2 2 5 7" xfId="4126" xr:uid="{00000000-0005-0000-0000-00001D100000}"/>
    <cellStyle name="Normal 3 2 2 5 7 2" xfId="4127" xr:uid="{00000000-0005-0000-0000-00001E100000}"/>
    <cellStyle name="Normal 3 2 2 5 7 2 2" xfId="4128" xr:uid="{00000000-0005-0000-0000-00001F100000}"/>
    <cellStyle name="Normal 3 2 2 5 7 3" xfId="4129" xr:uid="{00000000-0005-0000-0000-000020100000}"/>
    <cellStyle name="Normal 3 2 2 5 8" xfId="4130" xr:uid="{00000000-0005-0000-0000-000021100000}"/>
    <cellStyle name="Normal 3 2 2 5 8 2" xfId="4131" xr:uid="{00000000-0005-0000-0000-000022100000}"/>
    <cellStyle name="Normal 3 2 2 5 9" xfId="4132" xr:uid="{00000000-0005-0000-0000-000023100000}"/>
    <cellStyle name="Normal 3 2 2 6" xfId="4133" xr:uid="{00000000-0005-0000-0000-000024100000}"/>
    <cellStyle name="Normal 3 2 2 6 2" xfId="4134" xr:uid="{00000000-0005-0000-0000-000025100000}"/>
    <cellStyle name="Normal 3 2 2 6 2 2" xfId="4135" xr:uid="{00000000-0005-0000-0000-000026100000}"/>
    <cellStyle name="Normal 3 2 2 6 2 2 2" xfId="4136" xr:uid="{00000000-0005-0000-0000-000027100000}"/>
    <cellStyle name="Normal 3 2 2 6 2 2 2 2" xfId="4137" xr:uid="{00000000-0005-0000-0000-000028100000}"/>
    <cellStyle name="Normal 3 2 2 6 2 2 2 2 2" xfId="4138" xr:uid="{00000000-0005-0000-0000-000029100000}"/>
    <cellStyle name="Normal 3 2 2 6 2 2 2 3" xfId="4139" xr:uid="{00000000-0005-0000-0000-00002A100000}"/>
    <cellStyle name="Normal 3 2 2 6 2 2 3" xfId="4140" xr:uid="{00000000-0005-0000-0000-00002B100000}"/>
    <cellStyle name="Normal 3 2 2 6 2 2 3 2" xfId="4141" xr:uid="{00000000-0005-0000-0000-00002C100000}"/>
    <cellStyle name="Normal 3 2 2 6 2 2 4" xfId="4142" xr:uid="{00000000-0005-0000-0000-00002D100000}"/>
    <cellStyle name="Normal 3 2 2 6 2 3" xfId="4143" xr:uid="{00000000-0005-0000-0000-00002E100000}"/>
    <cellStyle name="Normal 3 2 2 6 2 3 2" xfId="4144" xr:uid="{00000000-0005-0000-0000-00002F100000}"/>
    <cellStyle name="Normal 3 2 2 6 2 3 2 2" xfId="4145" xr:uid="{00000000-0005-0000-0000-000030100000}"/>
    <cellStyle name="Normal 3 2 2 6 2 3 2 2 2" xfId="4146" xr:uid="{00000000-0005-0000-0000-000031100000}"/>
    <cellStyle name="Normal 3 2 2 6 2 3 2 3" xfId="4147" xr:uid="{00000000-0005-0000-0000-000032100000}"/>
    <cellStyle name="Normal 3 2 2 6 2 3 3" xfId="4148" xr:uid="{00000000-0005-0000-0000-000033100000}"/>
    <cellStyle name="Normal 3 2 2 6 2 3 3 2" xfId="4149" xr:uid="{00000000-0005-0000-0000-000034100000}"/>
    <cellStyle name="Normal 3 2 2 6 2 3 4" xfId="4150" xr:uid="{00000000-0005-0000-0000-000035100000}"/>
    <cellStyle name="Normal 3 2 2 6 2 4" xfId="4151" xr:uid="{00000000-0005-0000-0000-000036100000}"/>
    <cellStyle name="Normal 3 2 2 6 2 4 2" xfId="4152" xr:uid="{00000000-0005-0000-0000-000037100000}"/>
    <cellStyle name="Normal 3 2 2 6 2 4 2 2" xfId="4153" xr:uid="{00000000-0005-0000-0000-000038100000}"/>
    <cellStyle name="Normal 3 2 2 6 2 4 3" xfId="4154" xr:uid="{00000000-0005-0000-0000-000039100000}"/>
    <cellStyle name="Normal 3 2 2 6 2 5" xfId="4155" xr:uid="{00000000-0005-0000-0000-00003A100000}"/>
    <cellStyle name="Normal 3 2 2 6 2 5 2" xfId="4156" xr:uid="{00000000-0005-0000-0000-00003B100000}"/>
    <cellStyle name="Normal 3 2 2 6 2 6" xfId="4157" xr:uid="{00000000-0005-0000-0000-00003C100000}"/>
    <cellStyle name="Normal 3 2 2 6 3" xfId="4158" xr:uid="{00000000-0005-0000-0000-00003D100000}"/>
    <cellStyle name="Normal 3 2 2 6 3 2" xfId="4159" xr:uid="{00000000-0005-0000-0000-00003E100000}"/>
    <cellStyle name="Normal 3 2 2 6 3 2 2" xfId="4160" xr:uid="{00000000-0005-0000-0000-00003F100000}"/>
    <cellStyle name="Normal 3 2 2 6 3 2 2 2" xfId="4161" xr:uid="{00000000-0005-0000-0000-000040100000}"/>
    <cellStyle name="Normal 3 2 2 6 3 2 2 2 2" xfId="4162" xr:uid="{00000000-0005-0000-0000-000041100000}"/>
    <cellStyle name="Normal 3 2 2 6 3 2 2 3" xfId="4163" xr:uid="{00000000-0005-0000-0000-000042100000}"/>
    <cellStyle name="Normal 3 2 2 6 3 2 3" xfId="4164" xr:uid="{00000000-0005-0000-0000-000043100000}"/>
    <cellStyle name="Normal 3 2 2 6 3 2 3 2" xfId="4165" xr:uid="{00000000-0005-0000-0000-000044100000}"/>
    <cellStyle name="Normal 3 2 2 6 3 2 4" xfId="4166" xr:uid="{00000000-0005-0000-0000-000045100000}"/>
    <cellStyle name="Normal 3 2 2 6 3 3" xfId="4167" xr:uid="{00000000-0005-0000-0000-000046100000}"/>
    <cellStyle name="Normal 3 2 2 6 3 3 2" xfId="4168" xr:uid="{00000000-0005-0000-0000-000047100000}"/>
    <cellStyle name="Normal 3 2 2 6 3 3 2 2" xfId="4169" xr:uid="{00000000-0005-0000-0000-000048100000}"/>
    <cellStyle name="Normal 3 2 2 6 3 3 3" xfId="4170" xr:uid="{00000000-0005-0000-0000-000049100000}"/>
    <cellStyle name="Normal 3 2 2 6 3 4" xfId="4171" xr:uid="{00000000-0005-0000-0000-00004A100000}"/>
    <cellStyle name="Normal 3 2 2 6 3 4 2" xfId="4172" xr:uid="{00000000-0005-0000-0000-00004B100000}"/>
    <cellStyle name="Normal 3 2 2 6 3 5" xfId="4173" xr:uid="{00000000-0005-0000-0000-00004C100000}"/>
    <cellStyle name="Normal 3 2 2 6 4" xfId="4174" xr:uid="{00000000-0005-0000-0000-00004D100000}"/>
    <cellStyle name="Normal 3 2 2 6 4 2" xfId="4175" xr:uid="{00000000-0005-0000-0000-00004E100000}"/>
    <cellStyle name="Normal 3 2 2 6 4 2 2" xfId="4176" xr:uid="{00000000-0005-0000-0000-00004F100000}"/>
    <cellStyle name="Normal 3 2 2 6 4 2 2 2" xfId="4177" xr:uid="{00000000-0005-0000-0000-000050100000}"/>
    <cellStyle name="Normal 3 2 2 6 4 2 3" xfId="4178" xr:uid="{00000000-0005-0000-0000-000051100000}"/>
    <cellStyle name="Normal 3 2 2 6 4 3" xfId="4179" xr:uid="{00000000-0005-0000-0000-000052100000}"/>
    <cellStyle name="Normal 3 2 2 6 4 3 2" xfId="4180" xr:uid="{00000000-0005-0000-0000-000053100000}"/>
    <cellStyle name="Normal 3 2 2 6 4 4" xfId="4181" xr:uid="{00000000-0005-0000-0000-000054100000}"/>
    <cellStyle name="Normal 3 2 2 6 5" xfId="4182" xr:uid="{00000000-0005-0000-0000-000055100000}"/>
    <cellStyle name="Normal 3 2 2 6 5 2" xfId="4183" xr:uid="{00000000-0005-0000-0000-000056100000}"/>
    <cellStyle name="Normal 3 2 2 6 5 2 2" xfId="4184" xr:uid="{00000000-0005-0000-0000-000057100000}"/>
    <cellStyle name="Normal 3 2 2 6 5 3" xfId="4185" xr:uid="{00000000-0005-0000-0000-000058100000}"/>
    <cellStyle name="Normal 3 2 2 6 6" xfId="4186" xr:uid="{00000000-0005-0000-0000-000059100000}"/>
    <cellStyle name="Normal 3 2 2 6 6 2" xfId="4187" xr:uid="{00000000-0005-0000-0000-00005A100000}"/>
    <cellStyle name="Normal 3 2 2 6 6 2 2" xfId="4188" xr:uid="{00000000-0005-0000-0000-00005B100000}"/>
    <cellStyle name="Normal 3 2 2 6 6 3" xfId="4189" xr:uid="{00000000-0005-0000-0000-00005C100000}"/>
    <cellStyle name="Normal 3 2 2 6 7" xfId="4190" xr:uid="{00000000-0005-0000-0000-00005D100000}"/>
    <cellStyle name="Normal 3 2 2 6 7 2" xfId="4191" xr:uid="{00000000-0005-0000-0000-00005E100000}"/>
    <cellStyle name="Normal 3 2 2 6 8" xfId="4192" xr:uid="{00000000-0005-0000-0000-00005F100000}"/>
    <cellStyle name="Normal 3 2 2 7" xfId="4193" xr:uid="{00000000-0005-0000-0000-000060100000}"/>
    <cellStyle name="Normal 3 2 2 7 2" xfId="4194" xr:uid="{00000000-0005-0000-0000-000061100000}"/>
    <cellStyle name="Normal 3 2 2 7 2 2" xfId="4195" xr:uid="{00000000-0005-0000-0000-000062100000}"/>
    <cellStyle name="Normal 3 2 2 7 2 2 2" xfId="4196" xr:uid="{00000000-0005-0000-0000-000063100000}"/>
    <cellStyle name="Normal 3 2 2 7 2 2 2 2" xfId="4197" xr:uid="{00000000-0005-0000-0000-000064100000}"/>
    <cellStyle name="Normal 3 2 2 7 2 2 3" xfId="4198" xr:uid="{00000000-0005-0000-0000-000065100000}"/>
    <cellStyle name="Normal 3 2 2 7 2 3" xfId="4199" xr:uid="{00000000-0005-0000-0000-000066100000}"/>
    <cellStyle name="Normal 3 2 2 7 2 3 2" xfId="4200" xr:uid="{00000000-0005-0000-0000-000067100000}"/>
    <cellStyle name="Normal 3 2 2 7 2 4" xfId="4201" xr:uid="{00000000-0005-0000-0000-000068100000}"/>
    <cellStyle name="Normal 3 2 2 7 3" xfId="4202" xr:uid="{00000000-0005-0000-0000-000069100000}"/>
    <cellStyle name="Normal 3 2 2 7 3 2" xfId="4203" xr:uid="{00000000-0005-0000-0000-00006A100000}"/>
    <cellStyle name="Normal 3 2 2 7 3 2 2" xfId="4204" xr:uid="{00000000-0005-0000-0000-00006B100000}"/>
    <cellStyle name="Normal 3 2 2 7 3 2 2 2" xfId="4205" xr:uid="{00000000-0005-0000-0000-00006C100000}"/>
    <cellStyle name="Normal 3 2 2 7 3 2 3" xfId="4206" xr:uid="{00000000-0005-0000-0000-00006D100000}"/>
    <cellStyle name="Normal 3 2 2 7 3 3" xfId="4207" xr:uid="{00000000-0005-0000-0000-00006E100000}"/>
    <cellStyle name="Normal 3 2 2 7 3 3 2" xfId="4208" xr:uid="{00000000-0005-0000-0000-00006F100000}"/>
    <cellStyle name="Normal 3 2 2 7 3 4" xfId="4209" xr:uid="{00000000-0005-0000-0000-000070100000}"/>
    <cellStyle name="Normal 3 2 2 7 4" xfId="4210" xr:uid="{00000000-0005-0000-0000-000071100000}"/>
    <cellStyle name="Normal 3 2 2 7 4 2" xfId="4211" xr:uid="{00000000-0005-0000-0000-000072100000}"/>
    <cellStyle name="Normal 3 2 2 7 4 2 2" xfId="4212" xr:uid="{00000000-0005-0000-0000-000073100000}"/>
    <cellStyle name="Normal 3 2 2 7 4 3" xfId="4213" xr:uid="{00000000-0005-0000-0000-000074100000}"/>
    <cellStyle name="Normal 3 2 2 7 5" xfId="4214" xr:uid="{00000000-0005-0000-0000-000075100000}"/>
    <cellStyle name="Normal 3 2 2 7 5 2" xfId="4215" xr:uid="{00000000-0005-0000-0000-000076100000}"/>
    <cellStyle name="Normal 3 2 2 7 6" xfId="4216" xr:uid="{00000000-0005-0000-0000-000077100000}"/>
    <cellStyle name="Normal 3 2 2 8" xfId="4217" xr:uid="{00000000-0005-0000-0000-000078100000}"/>
    <cellStyle name="Normal 3 2 2 8 2" xfId="4218" xr:uid="{00000000-0005-0000-0000-000079100000}"/>
    <cellStyle name="Normal 3 2 2 8 2 2" xfId="4219" xr:uid="{00000000-0005-0000-0000-00007A100000}"/>
    <cellStyle name="Normal 3 2 2 8 2 2 2" xfId="4220" xr:uid="{00000000-0005-0000-0000-00007B100000}"/>
    <cellStyle name="Normal 3 2 2 8 2 2 2 2" xfId="4221" xr:uid="{00000000-0005-0000-0000-00007C100000}"/>
    <cellStyle name="Normal 3 2 2 8 2 2 3" xfId="4222" xr:uid="{00000000-0005-0000-0000-00007D100000}"/>
    <cellStyle name="Normal 3 2 2 8 2 3" xfId="4223" xr:uid="{00000000-0005-0000-0000-00007E100000}"/>
    <cellStyle name="Normal 3 2 2 8 2 3 2" xfId="4224" xr:uid="{00000000-0005-0000-0000-00007F100000}"/>
    <cellStyle name="Normal 3 2 2 8 2 4" xfId="4225" xr:uid="{00000000-0005-0000-0000-000080100000}"/>
    <cellStyle name="Normal 3 2 2 8 3" xfId="4226" xr:uid="{00000000-0005-0000-0000-000081100000}"/>
    <cellStyle name="Normal 3 2 2 8 3 2" xfId="4227" xr:uid="{00000000-0005-0000-0000-000082100000}"/>
    <cellStyle name="Normal 3 2 2 8 3 2 2" xfId="4228" xr:uid="{00000000-0005-0000-0000-000083100000}"/>
    <cellStyle name="Normal 3 2 2 8 3 3" xfId="4229" xr:uid="{00000000-0005-0000-0000-000084100000}"/>
    <cellStyle name="Normal 3 2 2 8 4" xfId="4230" xr:uid="{00000000-0005-0000-0000-000085100000}"/>
    <cellStyle name="Normal 3 2 2 8 4 2" xfId="4231" xr:uid="{00000000-0005-0000-0000-000086100000}"/>
    <cellStyle name="Normal 3 2 2 8 5" xfId="4232" xr:uid="{00000000-0005-0000-0000-000087100000}"/>
    <cellStyle name="Normal 3 2 2 9" xfId="4233" xr:uid="{00000000-0005-0000-0000-000088100000}"/>
    <cellStyle name="Normal 3 2 2 9 2" xfId="4234" xr:uid="{00000000-0005-0000-0000-000089100000}"/>
    <cellStyle name="Normal 3 2 2 9 2 2" xfId="4235" xr:uid="{00000000-0005-0000-0000-00008A100000}"/>
    <cellStyle name="Normal 3 2 2 9 2 2 2" xfId="4236" xr:uid="{00000000-0005-0000-0000-00008B100000}"/>
    <cellStyle name="Normal 3 2 2 9 2 3" xfId="4237" xr:uid="{00000000-0005-0000-0000-00008C100000}"/>
    <cellStyle name="Normal 3 2 2 9 3" xfId="4238" xr:uid="{00000000-0005-0000-0000-00008D100000}"/>
    <cellStyle name="Normal 3 2 2 9 3 2" xfId="4239" xr:uid="{00000000-0005-0000-0000-00008E100000}"/>
    <cellStyle name="Normal 3 2 2 9 4" xfId="4240" xr:uid="{00000000-0005-0000-0000-00008F100000}"/>
    <cellStyle name="Normal 3 2 3" xfId="4241" xr:uid="{00000000-0005-0000-0000-000090100000}"/>
    <cellStyle name="Normal 3 2 3 10" xfId="4242" xr:uid="{00000000-0005-0000-0000-000091100000}"/>
    <cellStyle name="Normal 3 2 3 10 2" xfId="4243" xr:uid="{00000000-0005-0000-0000-000092100000}"/>
    <cellStyle name="Normal 3 2 3 10 2 2" xfId="4244" xr:uid="{00000000-0005-0000-0000-000093100000}"/>
    <cellStyle name="Normal 3 2 3 10 3" xfId="4245" xr:uid="{00000000-0005-0000-0000-000094100000}"/>
    <cellStyle name="Normal 3 2 3 11" xfId="4246" xr:uid="{00000000-0005-0000-0000-000095100000}"/>
    <cellStyle name="Normal 3 2 3 11 2" xfId="4247" xr:uid="{00000000-0005-0000-0000-000096100000}"/>
    <cellStyle name="Normal 3 2 3 11 2 2" xfId="4248" xr:uid="{00000000-0005-0000-0000-000097100000}"/>
    <cellStyle name="Normal 3 2 3 11 3" xfId="4249" xr:uid="{00000000-0005-0000-0000-000098100000}"/>
    <cellStyle name="Normal 3 2 3 12" xfId="4250" xr:uid="{00000000-0005-0000-0000-000099100000}"/>
    <cellStyle name="Normal 3 2 3 12 2" xfId="4251" xr:uid="{00000000-0005-0000-0000-00009A100000}"/>
    <cellStyle name="Normal 3 2 3 13" xfId="4252" xr:uid="{00000000-0005-0000-0000-00009B100000}"/>
    <cellStyle name="Normal 3 2 3 2" xfId="4253" xr:uid="{00000000-0005-0000-0000-00009C100000}"/>
    <cellStyle name="Normal 3 2 3 2 2" xfId="4254" xr:uid="{00000000-0005-0000-0000-00009D100000}"/>
    <cellStyle name="Normal 3 2 3 2 2 2" xfId="4255" xr:uid="{00000000-0005-0000-0000-00009E100000}"/>
    <cellStyle name="Normal 3 2 3 2 2 2 2" xfId="4256" xr:uid="{00000000-0005-0000-0000-00009F100000}"/>
    <cellStyle name="Normal 3 2 3 2 2 2 2 2" xfId="4257" xr:uid="{00000000-0005-0000-0000-0000A0100000}"/>
    <cellStyle name="Normal 3 2 3 2 2 2 2 2 2" xfId="4258" xr:uid="{00000000-0005-0000-0000-0000A1100000}"/>
    <cellStyle name="Normal 3 2 3 2 2 2 2 2 2 2" xfId="4259" xr:uid="{00000000-0005-0000-0000-0000A2100000}"/>
    <cellStyle name="Normal 3 2 3 2 2 2 2 2 3" xfId="4260" xr:uid="{00000000-0005-0000-0000-0000A3100000}"/>
    <cellStyle name="Normal 3 2 3 2 2 2 2 3" xfId="4261" xr:uid="{00000000-0005-0000-0000-0000A4100000}"/>
    <cellStyle name="Normal 3 2 3 2 2 2 2 3 2" xfId="4262" xr:uid="{00000000-0005-0000-0000-0000A5100000}"/>
    <cellStyle name="Normal 3 2 3 2 2 2 2 4" xfId="4263" xr:uid="{00000000-0005-0000-0000-0000A6100000}"/>
    <cellStyle name="Normal 3 2 3 2 2 2 3" xfId="4264" xr:uid="{00000000-0005-0000-0000-0000A7100000}"/>
    <cellStyle name="Normal 3 2 3 2 2 2 3 2" xfId="4265" xr:uid="{00000000-0005-0000-0000-0000A8100000}"/>
    <cellStyle name="Normal 3 2 3 2 2 2 3 2 2" xfId="4266" xr:uid="{00000000-0005-0000-0000-0000A9100000}"/>
    <cellStyle name="Normal 3 2 3 2 2 2 3 2 2 2" xfId="4267" xr:uid="{00000000-0005-0000-0000-0000AA100000}"/>
    <cellStyle name="Normal 3 2 3 2 2 2 3 2 3" xfId="4268" xr:uid="{00000000-0005-0000-0000-0000AB100000}"/>
    <cellStyle name="Normal 3 2 3 2 2 2 3 3" xfId="4269" xr:uid="{00000000-0005-0000-0000-0000AC100000}"/>
    <cellStyle name="Normal 3 2 3 2 2 2 3 3 2" xfId="4270" xr:uid="{00000000-0005-0000-0000-0000AD100000}"/>
    <cellStyle name="Normal 3 2 3 2 2 2 3 4" xfId="4271" xr:uid="{00000000-0005-0000-0000-0000AE100000}"/>
    <cellStyle name="Normal 3 2 3 2 2 2 4" xfId="4272" xr:uid="{00000000-0005-0000-0000-0000AF100000}"/>
    <cellStyle name="Normal 3 2 3 2 2 2 4 2" xfId="4273" xr:uid="{00000000-0005-0000-0000-0000B0100000}"/>
    <cellStyle name="Normal 3 2 3 2 2 2 4 2 2" xfId="4274" xr:uid="{00000000-0005-0000-0000-0000B1100000}"/>
    <cellStyle name="Normal 3 2 3 2 2 2 4 3" xfId="4275" xr:uid="{00000000-0005-0000-0000-0000B2100000}"/>
    <cellStyle name="Normal 3 2 3 2 2 2 5" xfId="4276" xr:uid="{00000000-0005-0000-0000-0000B3100000}"/>
    <cellStyle name="Normal 3 2 3 2 2 2 5 2" xfId="4277" xr:uid="{00000000-0005-0000-0000-0000B4100000}"/>
    <cellStyle name="Normal 3 2 3 2 2 2 6" xfId="4278" xr:uid="{00000000-0005-0000-0000-0000B5100000}"/>
    <cellStyle name="Normal 3 2 3 2 2 2 7" xfId="4279" xr:uid="{00000000-0005-0000-0000-0000B6100000}"/>
    <cellStyle name="Normal 3 2 3 2 2 3" xfId="4280" xr:uid="{00000000-0005-0000-0000-0000B7100000}"/>
    <cellStyle name="Normal 3 2 3 2 2 3 2" xfId="4281" xr:uid="{00000000-0005-0000-0000-0000B8100000}"/>
    <cellStyle name="Normal 3 2 3 2 2 3 2 2" xfId="4282" xr:uid="{00000000-0005-0000-0000-0000B9100000}"/>
    <cellStyle name="Normal 3 2 3 2 2 3 2 2 2" xfId="4283" xr:uid="{00000000-0005-0000-0000-0000BA100000}"/>
    <cellStyle name="Normal 3 2 3 2 2 3 2 2 2 2" xfId="4284" xr:uid="{00000000-0005-0000-0000-0000BB100000}"/>
    <cellStyle name="Normal 3 2 3 2 2 3 2 2 3" xfId="4285" xr:uid="{00000000-0005-0000-0000-0000BC100000}"/>
    <cellStyle name="Normal 3 2 3 2 2 3 2 3" xfId="4286" xr:uid="{00000000-0005-0000-0000-0000BD100000}"/>
    <cellStyle name="Normal 3 2 3 2 2 3 2 3 2" xfId="4287" xr:uid="{00000000-0005-0000-0000-0000BE100000}"/>
    <cellStyle name="Normal 3 2 3 2 2 3 2 4" xfId="4288" xr:uid="{00000000-0005-0000-0000-0000BF100000}"/>
    <cellStyle name="Normal 3 2 3 2 2 3 3" xfId="4289" xr:uid="{00000000-0005-0000-0000-0000C0100000}"/>
    <cellStyle name="Normal 3 2 3 2 2 3 3 2" xfId="4290" xr:uid="{00000000-0005-0000-0000-0000C1100000}"/>
    <cellStyle name="Normal 3 2 3 2 2 3 3 2 2" xfId="4291" xr:uid="{00000000-0005-0000-0000-0000C2100000}"/>
    <cellStyle name="Normal 3 2 3 2 2 3 3 3" xfId="4292" xr:uid="{00000000-0005-0000-0000-0000C3100000}"/>
    <cellStyle name="Normal 3 2 3 2 2 3 4" xfId="4293" xr:uid="{00000000-0005-0000-0000-0000C4100000}"/>
    <cellStyle name="Normal 3 2 3 2 2 3 4 2" xfId="4294" xr:uid="{00000000-0005-0000-0000-0000C5100000}"/>
    <cellStyle name="Normal 3 2 3 2 2 3 5" xfId="4295" xr:uid="{00000000-0005-0000-0000-0000C6100000}"/>
    <cellStyle name="Normal 3 2 3 2 2 4" xfId="4296" xr:uid="{00000000-0005-0000-0000-0000C7100000}"/>
    <cellStyle name="Normal 3 2 3 2 2 4 2" xfId="4297" xr:uid="{00000000-0005-0000-0000-0000C8100000}"/>
    <cellStyle name="Normal 3 2 3 2 2 4 2 2" xfId="4298" xr:uid="{00000000-0005-0000-0000-0000C9100000}"/>
    <cellStyle name="Normal 3 2 3 2 2 4 2 2 2" xfId="4299" xr:uid="{00000000-0005-0000-0000-0000CA100000}"/>
    <cellStyle name="Normal 3 2 3 2 2 4 2 3" xfId="4300" xr:uid="{00000000-0005-0000-0000-0000CB100000}"/>
    <cellStyle name="Normal 3 2 3 2 2 4 3" xfId="4301" xr:uid="{00000000-0005-0000-0000-0000CC100000}"/>
    <cellStyle name="Normal 3 2 3 2 2 4 3 2" xfId="4302" xr:uid="{00000000-0005-0000-0000-0000CD100000}"/>
    <cellStyle name="Normal 3 2 3 2 2 4 4" xfId="4303" xr:uid="{00000000-0005-0000-0000-0000CE100000}"/>
    <cellStyle name="Normal 3 2 3 2 2 5" xfId="4304" xr:uid="{00000000-0005-0000-0000-0000CF100000}"/>
    <cellStyle name="Normal 3 2 3 2 2 5 2" xfId="4305" xr:uid="{00000000-0005-0000-0000-0000D0100000}"/>
    <cellStyle name="Normal 3 2 3 2 2 5 2 2" xfId="4306" xr:uid="{00000000-0005-0000-0000-0000D1100000}"/>
    <cellStyle name="Normal 3 2 3 2 2 5 3" xfId="4307" xr:uid="{00000000-0005-0000-0000-0000D2100000}"/>
    <cellStyle name="Normal 3 2 3 2 2 6" xfId="4308" xr:uid="{00000000-0005-0000-0000-0000D3100000}"/>
    <cellStyle name="Normal 3 2 3 2 2 6 2" xfId="4309" xr:uid="{00000000-0005-0000-0000-0000D4100000}"/>
    <cellStyle name="Normal 3 2 3 2 2 6 2 2" xfId="4310" xr:uid="{00000000-0005-0000-0000-0000D5100000}"/>
    <cellStyle name="Normal 3 2 3 2 2 6 3" xfId="4311" xr:uid="{00000000-0005-0000-0000-0000D6100000}"/>
    <cellStyle name="Normal 3 2 3 2 2 7" xfId="4312" xr:uid="{00000000-0005-0000-0000-0000D7100000}"/>
    <cellStyle name="Normal 3 2 3 2 2 7 2" xfId="4313" xr:uid="{00000000-0005-0000-0000-0000D8100000}"/>
    <cellStyle name="Normal 3 2 3 2 2 8" xfId="4314" xr:uid="{00000000-0005-0000-0000-0000D9100000}"/>
    <cellStyle name="Normal 3 2 3 2 2 9" xfId="4315" xr:uid="{00000000-0005-0000-0000-0000DA100000}"/>
    <cellStyle name="Normal 3 2 3 2 3" xfId="4316" xr:uid="{00000000-0005-0000-0000-0000DB100000}"/>
    <cellStyle name="Normal 3 2 3 2 3 2" xfId="4317" xr:uid="{00000000-0005-0000-0000-0000DC100000}"/>
    <cellStyle name="Normal 3 2 3 2 4" xfId="4318" xr:uid="{00000000-0005-0000-0000-0000DD100000}"/>
    <cellStyle name="Normal 3 2 3 3" xfId="4319" xr:uid="{00000000-0005-0000-0000-0000DE100000}"/>
    <cellStyle name="Normal 3 2 3 3 2" xfId="4320" xr:uid="{00000000-0005-0000-0000-0000DF100000}"/>
    <cellStyle name="Normal 3 2 3 3 2 2" xfId="4321" xr:uid="{00000000-0005-0000-0000-0000E0100000}"/>
    <cellStyle name="Normal 3 2 3 3 2 2 2" xfId="4322" xr:uid="{00000000-0005-0000-0000-0000E1100000}"/>
    <cellStyle name="Normal 3 2 3 3 2 2 2 2" xfId="4323" xr:uid="{00000000-0005-0000-0000-0000E2100000}"/>
    <cellStyle name="Normal 3 2 3 3 2 2 2 2 2" xfId="4324" xr:uid="{00000000-0005-0000-0000-0000E3100000}"/>
    <cellStyle name="Normal 3 2 3 3 2 2 2 2 2 2" xfId="4325" xr:uid="{00000000-0005-0000-0000-0000E4100000}"/>
    <cellStyle name="Normal 3 2 3 3 2 2 2 2 3" xfId="4326" xr:uid="{00000000-0005-0000-0000-0000E5100000}"/>
    <cellStyle name="Normal 3 2 3 3 2 2 2 3" xfId="4327" xr:uid="{00000000-0005-0000-0000-0000E6100000}"/>
    <cellStyle name="Normal 3 2 3 3 2 2 2 3 2" xfId="4328" xr:uid="{00000000-0005-0000-0000-0000E7100000}"/>
    <cellStyle name="Normal 3 2 3 3 2 2 2 4" xfId="4329" xr:uid="{00000000-0005-0000-0000-0000E8100000}"/>
    <cellStyle name="Normal 3 2 3 3 2 2 3" xfId="4330" xr:uid="{00000000-0005-0000-0000-0000E9100000}"/>
    <cellStyle name="Normal 3 2 3 3 2 2 3 2" xfId="4331" xr:uid="{00000000-0005-0000-0000-0000EA100000}"/>
    <cellStyle name="Normal 3 2 3 3 2 2 3 2 2" xfId="4332" xr:uid="{00000000-0005-0000-0000-0000EB100000}"/>
    <cellStyle name="Normal 3 2 3 3 2 2 3 2 2 2" xfId="4333" xr:uid="{00000000-0005-0000-0000-0000EC100000}"/>
    <cellStyle name="Normal 3 2 3 3 2 2 3 2 3" xfId="4334" xr:uid="{00000000-0005-0000-0000-0000ED100000}"/>
    <cellStyle name="Normal 3 2 3 3 2 2 3 3" xfId="4335" xr:uid="{00000000-0005-0000-0000-0000EE100000}"/>
    <cellStyle name="Normal 3 2 3 3 2 2 3 3 2" xfId="4336" xr:uid="{00000000-0005-0000-0000-0000EF100000}"/>
    <cellStyle name="Normal 3 2 3 3 2 2 3 4" xfId="4337" xr:uid="{00000000-0005-0000-0000-0000F0100000}"/>
    <cellStyle name="Normal 3 2 3 3 2 2 4" xfId="4338" xr:uid="{00000000-0005-0000-0000-0000F1100000}"/>
    <cellStyle name="Normal 3 2 3 3 2 2 4 2" xfId="4339" xr:uid="{00000000-0005-0000-0000-0000F2100000}"/>
    <cellStyle name="Normal 3 2 3 3 2 2 4 2 2" xfId="4340" xr:uid="{00000000-0005-0000-0000-0000F3100000}"/>
    <cellStyle name="Normal 3 2 3 3 2 2 4 3" xfId="4341" xr:uid="{00000000-0005-0000-0000-0000F4100000}"/>
    <cellStyle name="Normal 3 2 3 3 2 2 5" xfId="4342" xr:uid="{00000000-0005-0000-0000-0000F5100000}"/>
    <cellStyle name="Normal 3 2 3 3 2 2 5 2" xfId="4343" xr:uid="{00000000-0005-0000-0000-0000F6100000}"/>
    <cellStyle name="Normal 3 2 3 3 2 2 6" xfId="4344" xr:uid="{00000000-0005-0000-0000-0000F7100000}"/>
    <cellStyle name="Normal 3 2 3 3 2 3" xfId="4345" xr:uid="{00000000-0005-0000-0000-0000F8100000}"/>
    <cellStyle name="Normal 3 2 3 3 2 3 2" xfId="4346" xr:uid="{00000000-0005-0000-0000-0000F9100000}"/>
    <cellStyle name="Normal 3 2 3 3 2 3 2 2" xfId="4347" xr:uid="{00000000-0005-0000-0000-0000FA100000}"/>
    <cellStyle name="Normal 3 2 3 3 2 3 2 2 2" xfId="4348" xr:uid="{00000000-0005-0000-0000-0000FB100000}"/>
    <cellStyle name="Normal 3 2 3 3 2 3 2 2 2 2" xfId="4349" xr:uid="{00000000-0005-0000-0000-0000FC100000}"/>
    <cellStyle name="Normal 3 2 3 3 2 3 2 2 3" xfId="4350" xr:uid="{00000000-0005-0000-0000-0000FD100000}"/>
    <cellStyle name="Normal 3 2 3 3 2 3 2 3" xfId="4351" xr:uid="{00000000-0005-0000-0000-0000FE100000}"/>
    <cellStyle name="Normal 3 2 3 3 2 3 2 3 2" xfId="4352" xr:uid="{00000000-0005-0000-0000-0000FF100000}"/>
    <cellStyle name="Normal 3 2 3 3 2 3 2 4" xfId="4353" xr:uid="{00000000-0005-0000-0000-000000110000}"/>
    <cellStyle name="Normal 3 2 3 3 2 3 3" xfId="4354" xr:uid="{00000000-0005-0000-0000-000001110000}"/>
    <cellStyle name="Normal 3 2 3 3 2 3 3 2" xfId="4355" xr:uid="{00000000-0005-0000-0000-000002110000}"/>
    <cellStyle name="Normal 3 2 3 3 2 3 3 2 2" xfId="4356" xr:uid="{00000000-0005-0000-0000-000003110000}"/>
    <cellStyle name="Normal 3 2 3 3 2 3 3 3" xfId="4357" xr:uid="{00000000-0005-0000-0000-000004110000}"/>
    <cellStyle name="Normal 3 2 3 3 2 3 4" xfId="4358" xr:uid="{00000000-0005-0000-0000-000005110000}"/>
    <cellStyle name="Normal 3 2 3 3 2 3 4 2" xfId="4359" xr:uid="{00000000-0005-0000-0000-000006110000}"/>
    <cellStyle name="Normal 3 2 3 3 2 3 5" xfId="4360" xr:uid="{00000000-0005-0000-0000-000007110000}"/>
    <cellStyle name="Normal 3 2 3 3 2 4" xfId="4361" xr:uid="{00000000-0005-0000-0000-000008110000}"/>
    <cellStyle name="Normal 3 2 3 3 2 4 2" xfId="4362" xr:uid="{00000000-0005-0000-0000-000009110000}"/>
    <cellStyle name="Normal 3 2 3 3 2 4 2 2" xfId="4363" xr:uid="{00000000-0005-0000-0000-00000A110000}"/>
    <cellStyle name="Normal 3 2 3 3 2 4 2 2 2" xfId="4364" xr:uid="{00000000-0005-0000-0000-00000B110000}"/>
    <cellStyle name="Normal 3 2 3 3 2 4 2 3" xfId="4365" xr:uid="{00000000-0005-0000-0000-00000C110000}"/>
    <cellStyle name="Normal 3 2 3 3 2 4 3" xfId="4366" xr:uid="{00000000-0005-0000-0000-00000D110000}"/>
    <cellStyle name="Normal 3 2 3 3 2 4 3 2" xfId="4367" xr:uid="{00000000-0005-0000-0000-00000E110000}"/>
    <cellStyle name="Normal 3 2 3 3 2 4 4" xfId="4368" xr:uid="{00000000-0005-0000-0000-00000F110000}"/>
    <cellStyle name="Normal 3 2 3 3 2 5" xfId="4369" xr:uid="{00000000-0005-0000-0000-000010110000}"/>
    <cellStyle name="Normal 3 2 3 3 2 5 2" xfId="4370" xr:uid="{00000000-0005-0000-0000-000011110000}"/>
    <cellStyle name="Normal 3 2 3 3 2 5 2 2" xfId="4371" xr:uid="{00000000-0005-0000-0000-000012110000}"/>
    <cellStyle name="Normal 3 2 3 3 2 5 3" xfId="4372" xr:uid="{00000000-0005-0000-0000-000013110000}"/>
    <cellStyle name="Normal 3 2 3 3 2 6" xfId="4373" xr:uid="{00000000-0005-0000-0000-000014110000}"/>
    <cellStyle name="Normal 3 2 3 3 2 6 2" xfId="4374" xr:uid="{00000000-0005-0000-0000-000015110000}"/>
    <cellStyle name="Normal 3 2 3 3 2 6 2 2" xfId="4375" xr:uid="{00000000-0005-0000-0000-000016110000}"/>
    <cellStyle name="Normal 3 2 3 3 2 6 3" xfId="4376" xr:uid="{00000000-0005-0000-0000-000017110000}"/>
    <cellStyle name="Normal 3 2 3 3 2 7" xfId="4377" xr:uid="{00000000-0005-0000-0000-000018110000}"/>
    <cellStyle name="Normal 3 2 3 3 2 7 2" xfId="4378" xr:uid="{00000000-0005-0000-0000-000019110000}"/>
    <cellStyle name="Normal 3 2 3 3 2 8" xfId="4379" xr:uid="{00000000-0005-0000-0000-00001A110000}"/>
    <cellStyle name="Normal 3 2 3 3 3" xfId="4380" xr:uid="{00000000-0005-0000-0000-00001B110000}"/>
    <cellStyle name="Normal 3 2 3 3 3 2" xfId="4381" xr:uid="{00000000-0005-0000-0000-00001C110000}"/>
    <cellStyle name="Normal 3 2 3 3 3 2 2" xfId="4382" xr:uid="{00000000-0005-0000-0000-00001D110000}"/>
    <cellStyle name="Normal 3 2 3 3 3 2 2 2" xfId="4383" xr:uid="{00000000-0005-0000-0000-00001E110000}"/>
    <cellStyle name="Normal 3 2 3 3 3 2 2 2 2" xfId="4384" xr:uid="{00000000-0005-0000-0000-00001F110000}"/>
    <cellStyle name="Normal 3 2 3 3 3 2 2 3" xfId="4385" xr:uid="{00000000-0005-0000-0000-000020110000}"/>
    <cellStyle name="Normal 3 2 3 3 3 2 3" xfId="4386" xr:uid="{00000000-0005-0000-0000-000021110000}"/>
    <cellStyle name="Normal 3 2 3 3 3 2 3 2" xfId="4387" xr:uid="{00000000-0005-0000-0000-000022110000}"/>
    <cellStyle name="Normal 3 2 3 3 3 2 4" xfId="4388" xr:uid="{00000000-0005-0000-0000-000023110000}"/>
    <cellStyle name="Normal 3 2 3 3 3 3" xfId="4389" xr:uid="{00000000-0005-0000-0000-000024110000}"/>
    <cellStyle name="Normal 3 2 3 3 3 3 2" xfId="4390" xr:uid="{00000000-0005-0000-0000-000025110000}"/>
    <cellStyle name="Normal 3 2 3 3 3 3 2 2" xfId="4391" xr:uid="{00000000-0005-0000-0000-000026110000}"/>
    <cellStyle name="Normal 3 2 3 3 3 3 2 2 2" xfId="4392" xr:uid="{00000000-0005-0000-0000-000027110000}"/>
    <cellStyle name="Normal 3 2 3 3 3 3 2 3" xfId="4393" xr:uid="{00000000-0005-0000-0000-000028110000}"/>
    <cellStyle name="Normal 3 2 3 3 3 3 3" xfId="4394" xr:uid="{00000000-0005-0000-0000-000029110000}"/>
    <cellStyle name="Normal 3 2 3 3 3 3 3 2" xfId="4395" xr:uid="{00000000-0005-0000-0000-00002A110000}"/>
    <cellStyle name="Normal 3 2 3 3 3 3 4" xfId="4396" xr:uid="{00000000-0005-0000-0000-00002B110000}"/>
    <cellStyle name="Normal 3 2 3 3 3 4" xfId="4397" xr:uid="{00000000-0005-0000-0000-00002C110000}"/>
    <cellStyle name="Normal 3 2 3 3 3 4 2" xfId="4398" xr:uid="{00000000-0005-0000-0000-00002D110000}"/>
    <cellStyle name="Normal 3 2 3 3 3 4 2 2" xfId="4399" xr:uid="{00000000-0005-0000-0000-00002E110000}"/>
    <cellStyle name="Normal 3 2 3 3 3 4 3" xfId="4400" xr:uid="{00000000-0005-0000-0000-00002F110000}"/>
    <cellStyle name="Normal 3 2 3 3 3 5" xfId="4401" xr:uid="{00000000-0005-0000-0000-000030110000}"/>
    <cellStyle name="Normal 3 2 3 3 3 5 2" xfId="4402" xr:uid="{00000000-0005-0000-0000-000031110000}"/>
    <cellStyle name="Normal 3 2 3 3 3 6" xfId="4403" xr:uid="{00000000-0005-0000-0000-000032110000}"/>
    <cellStyle name="Normal 3 2 3 3 4" xfId="4404" xr:uid="{00000000-0005-0000-0000-000033110000}"/>
    <cellStyle name="Normal 3 2 3 3 4 2" xfId="4405" xr:uid="{00000000-0005-0000-0000-000034110000}"/>
    <cellStyle name="Normal 3 2 3 3 4 2 2" xfId="4406" xr:uid="{00000000-0005-0000-0000-000035110000}"/>
    <cellStyle name="Normal 3 2 3 3 4 2 2 2" xfId="4407" xr:uid="{00000000-0005-0000-0000-000036110000}"/>
    <cellStyle name="Normal 3 2 3 3 4 2 2 2 2" xfId="4408" xr:uid="{00000000-0005-0000-0000-000037110000}"/>
    <cellStyle name="Normal 3 2 3 3 4 2 2 3" xfId="4409" xr:uid="{00000000-0005-0000-0000-000038110000}"/>
    <cellStyle name="Normal 3 2 3 3 4 2 3" xfId="4410" xr:uid="{00000000-0005-0000-0000-000039110000}"/>
    <cellStyle name="Normal 3 2 3 3 4 2 3 2" xfId="4411" xr:uid="{00000000-0005-0000-0000-00003A110000}"/>
    <cellStyle name="Normal 3 2 3 3 4 2 4" xfId="4412" xr:uid="{00000000-0005-0000-0000-00003B110000}"/>
    <cellStyle name="Normal 3 2 3 3 4 3" xfId="4413" xr:uid="{00000000-0005-0000-0000-00003C110000}"/>
    <cellStyle name="Normal 3 2 3 3 4 3 2" xfId="4414" xr:uid="{00000000-0005-0000-0000-00003D110000}"/>
    <cellStyle name="Normal 3 2 3 3 4 3 2 2" xfId="4415" xr:uid="{00000000-0005-0000-0000-00003E110000}"/>
    <cellStyle name="Normal 3 2 3 3 4 3 3" xfId="4416" xr:uid="{00000000-0005-0000-0000-00003F110000}"/>
    <cellStyle name="Normal 3 2 3 3 4 4" xfId="4417" xr:uid="{00000000-0005-0000-0000-000040110000}"/>
    <cellStyle name="Normal 3 2 3 3 4 4 2" xfId="4418" xr:uid="{00000000-0005-0000-0000-000041110000}"/>
    <cellStyle name="Normal 3 2 3 3 4 5" xfId="4419" xr:uid="{00000000-0005-0000-0000-000042110000}"/>
    <cellStyle name="Normal 3 2 3 3 5" xfId="4420" xr:uid="{00000000-0005-0000-0000-000043110000}"/>
    <cellStyle name="Normal 3 2 3 3 5 2" xfId="4421" xr:uid="{00000000-0005-0000-0000-000044110000}"/>
    <cellStyle name="Normal 3 2 3 3 5 2 2" xfId="4422" xr:uid="{00000000-0005-0000-0000-000045110000}"/>
    <cellStyle name="Normal 3 2 3 3 5 2 2 2" xfId="4423" xr:uid="{00000000-0005-0000-0000-000046110000}"/>
    <cellStyle name="Normal 3 2 3 3 5 2 3" xfId="4424" xr:uid="{00000000-0005-0000-0000-000047110000}"/>
    <cellStyle name="Normal 3 2 3 3 5 3" xfId="4425" xr:uid="{00000000-0005-0000-0000-000048110000}"/>
    <cellStyle name="Normal 3 2 3 3 5 3 2" xfId="4426" xr:uid="{00000000-0005-0000-0000-000049110000}"/>
    <cellStyle name="Normal 3 2 3 3 5 4" xfId="4427" xr:uid="{00000000-0005-0000-0000-00004A110000}"/>
    <cellStyle name="Normal 3 2 3 3 6" xfId="4428" xr:uid="{00000000-0005-0000-0000-00004B110000}"/>
    <cellStyle name="Normal 3 2 3 3 6 2" xfId="4429" xr:uid="{00000000-0005-0000-0000-00004C110000}"/>
    <cellStyle name="Normal 3 2 3 3 6 2 2" xfId="4430" xr:uid="{00000000-0005-0000-0000-00004D110000}"/>
    <cellStyle name="Normal 3 2 3 3 6 3" xfId="4431" xr:uid="{00000000-0005-0000-0000-00004E110000}"/>
    <cellStyle name="Normal 3 2 3 3 7" xfId="4432" xr:uid="{00000000-0005-0000-0000-00004F110000}"/>
    <cellStyle name="Normal 3 2 3 3 7 2" xfId="4433" xr:uid="{00000000-0005-0000-0000-000050110000}"/>
    <cellStyle name="Normal 3 2 3 3 7 2 2" xfId="4434" xr:uid="{00000000-0005-0000-0000-000051110000}"/>
    <cellStyle name="Normal 3 2 3 3 7 3" xfId="4435" xr:uid="{00000000-0005-0000-0000-000052110000}"/>
    <cellStyle name="Normal 3 2 3 3 8" xfId="4436" xr:uid="{00000000-0005-0000-0000-000053110000}"/>
    <cellStyle name="Normal 3 2 3 3 8 2" xfId="4437" xr:uid="{00000000-0005-0000-0000-000054110000}"/>
    <cellStyle name="Normal 3 2 3 3 9" xfId="4438" xr:uid="{00000000-0005-0000-0000-000055110000}"/>
    <cellStyle name="Normal 3 2 3 4" xfId="4439" xr:uid="{00000000-0005-0000-0000-000056110000}"/>
    <cellStyle name="Normal 3 2 3 5" xfId="4440" xr:uid="{00000000-0005-0000-0000-000057110000}"/>
    <cellStyle name="Normal 3 2 3 5 2" xfId="4441" xr:uid="{00000000-0005-0000-0000-000058110000}"/>
    <cellStyle name="Normal 3 2 3 5 2 2" xfId="4442" xr:uid="{00000000-0005-0000-0000-000059110000}"/>
    <cellStyle name="Normal 3 2 3 5 2 2 2" xfId="4443" xr:uid="{00000000-0005-0000-0000-00005A110000}"/>
    <cellStyle name="Normal 3 2 3 5 2 2 2 2" xfId="4444" xr:uid="{00000000-0005-0000-0000-00005B110000}"/>
    <cellStyle name="Normal 3 2 3 5 2 2 2 2 2" xfId="4445" xr:uid="{00000000-0005-0000-0000-00005C110000}"/>
    <cellStyle name="Normal 3 2 3 5 2 2 2 2 2 2" xfId="4446" xr:uid="{00000000-0005-0000-0000-00005D110000}"/>
    <cellStyle name="Normal 3 2 3 5 2 2 2 2 3" xfId="4447" xr:uid="{00000000-0005-0000-0000-00005E110000}"/>
    <cellStyle name="Normal 3 2 3 5 2 2 2 3" xfId="4448" xr:uid="{00000000-0005-0000-0000-00005F110000}"/>
    <cellStyle name="Normal 3 2 3 5 2 2 2 3 2" xfId="4449" xr:uid="{00000000-0005-0000-0000-000060110000}"/>
    <cellStyle name="Normal 3 2 3 5 2 2 2 4" xfId="4450" xr:uid="{00000000-0005-0000-0000-000061110000}"/>
    <cellStyle name="Normal 3 2 3 5 2 2 3" xfId="4451" xr:uid="{00000000-0005-0000-0000-000062110000}"/>
    <cellStyle name="Normal 3 2 3 5 2 2 3 2" xfId="4452" xr:uid="{00000000-0005-0000-0000-000063110000}"/>
    <cellStyle name="Normal 3 2 3 5 2 2 3 2 2" xfId="4453" xr:uid="{00000000-0005-0000-0000-000064110000}"/>
    <cellStyle name="Normal 3 2 3 5 2 2 3 2 2 2" xfId="4454" xr:uid="{00000000-0005-0000-0000-000065110000}"/>
    <cellStyle name="Normal 3 2 3 5 2 2 3 2 3" xfId="4455" xr:uid="{00000000-0005-0000-0000-000066110000}"/>
    <cellStyle name="Normal 3 2 3 5 2 2 3 3" xfId="4456" xr:uid="{00000000-0005-0000-0000-000067110000}"/>
    <cellStyle name="Normal 3 2 3 5 2 2 3 3 2" xfId="4457" xr:uid="{00000000-0005-0000-0000-000068110000}"/>
    <cellStyle name="Normal 3 2 3 5 2 2 3 4" xfId="4458" xr:uid="{00000000-0005-0000-0000-000069110000}"/>
    <cellStyle name="Normal 3 2 3 5 2 2 4" xfId="4459" xr:uid="{00000000-0005-0000-0000-00006A110000}"/>
    <cellStyle name="Normal 3 2 3 5 2 2 4 2" xfId="4460" xr:uid="{00000000-0005-0000-0000-00006B110000}"/>
    <cellStyle name="Normal 3 2 3 5 2 2 4 2 2" xfId="4461" xr:uid="{00000000-0005-0000-0000-00006C110000}"/>
    <cellStyle name="Normal 3 2 3 5 2 2 4 3" xfId="4462" xr:uid="{00000000-0005-0000-0000-00006D110000}"/>
    <cellStyle name="Normal 3 2 3 5 2 2 5" xfId="4463" xr:uid="{00000000-0005-0000-0000-00006E110000}"/>
    <cellStyle name="Normal 3 2 3 5 2 2 5 2" xfId="4464" xr:uid="{00000000-0005-0000-0000-00006F110000}"/>
    <cellStyle name="Normal 3 2 3 5 2 2 6" xfId="4465" xr:uid="{00000000-0005-0000-0000-000070110000}"/>
    <cellStyle name="Normal 3 2 3 5 2 3" xfId="4466" xr:uid="{00000000-0005-0000-0000-000071110000}"/>
    <cellStyle name="Normal 3 2 3 5 2 3 2" xfId="4467" xr:uid="{00000000-0005-0000-0000-000072110000}"/>
    <cellStyle name="Normal 3 2 3 5 2 3 2 2" xfId="4468" xr:uid="{00000000-0005-0000-0000-000073110000}"/>
    <cellStyle name="Normal 3 2 3 5 2 3 2 2 2" xfId="4469" xr:uid="{00000000-0005-0000-0000-000074110000}"/>
    <cellStyle name="Normal 3 2 3 5 2 3 2 2 2 2" xfId="4470" xr:uid="{00000000-0005-0000-0000-000075110000}"/>
    <cellStyle name="Normal 3 2 3 5 2 3 2 2 3" xfId="4471" xr:uid="{00000000-0005-0000-0000-000076110000}"/>
    <cellStyle name="Normal 3 2 3 5 2 3 2 3" xfId="4472" xr:uid="{00000000-0005-0000-0000-000077110000}"/>
    <cellStyle name="Normal 3 2 3 5 2 3 2 3 2" xfId="4473" xr:uid="{00000000-0005-0000-0000-000078110000}"/>
    <cellStyle name="Normal 3 2 3 5 2 3 2 4" xfId="4474" xr:uid="{00000000-0005-0000-0000-000079110000}"/>
    <cellStyle name="Normal 3 2 3 5 2 3 3" xfId="4475" xr:uid="{00000000-0005-0000-0000-00007A110000}"/>
    <cellStyle name="Normal 3 2 3 5 2 3 3 2" xfId="4476" xr:uid="{00000000-0005-0000-0000-00007B110000}"/>
    <cellStyle name="Normal 3 2 3 5 2 3 3 2 2" xfId="4477" xr:uid="{00000000-0005-0000-0000-00007C110000}"/>
    <cellStyle name="Normal 3 2 3 5 2 3 3 3" xfId="4478" xr:uid="{00000000-0005-0000-0000-00007D110000}"/>
    <cellStyle name="Normal 3 2 3 5 2 3 4" xfId="4479" xr:uid="{00000000-0005-0000-0000-00007E110000}"/>
    <cellStyle name="Normal 3 2 3 5 2 3 4 2" xfId="4480" xr:uid="{00000000-0005-0000-0000-00007F110000}"/>
    <cellStyle name="Normal 3 2 3 5 2 3 5" xfId="4481" xr:uid="{00000000-0005-0000-0000-000080110000}"/>
    <cellStyle name="Normal 3 2 3 5 2 4" xfId="4482" xr:uid="{00000000-0005-0000-0000-000081110000}"/>
    <cellStyle name="Normal 3 2 3 5 2 4 2" xfId="4483" xr:uid="{00000000-0005-0000-0000-000082110000}"/>
    <cellStyle name="Normal 3 2 3 5 2 4 2 2" xfId="4484" xr:uid="{00000000-0005-0000-0000-000083110000}"/>
    <cellStyle name="Normal 3 2 3 5 2 4 2 2 2" xfId="4485" xr:uid="{00000000-0005-0000-0000-000084110000}"/>
    <cellStyle name="Normal 3 2 3 5 2 4 2 3" xfId="4486" xr:uid="{00000000-0005-0000-0000-000085110000}"/>
    <cellStyle name="Normal 3 2 3 5 2 4 3" xfId="4487" xr:uid="{00000000-0005-0000-0000-000086110000}"/>
    <cellStyle name="Normal 3 2 3 5 2 4 3 2" xfId="4488" xr:uid="{00000000-0005-0000-0000-000087110000}"/>
    <cellStyle name="Normal 3 2 3 5 2 4 4" xfId="4489" xr:uid="{00000000-0005-0000-0000-000088110000}"/>
    <cellStyle name="Normal 3 2 3 5 2 5" xfId="4490" xr:uid="{00000000-0005-0000-0000-000089110000}"/>
    <cellStyle name="Normal 3 2 3 5 2 5 2" xfId="4491" xr:uid="{00000000-0005-0000-0000-00008A110000}"/>
    <cellStyle name="Normal 3 2 3 5 2 5 2 2" xfId="4492" xr:uid="{00000000-0005-0000-0000-00008B110000}"/>
    <cellStyle name="Normal 3 2 3 5 2 5 3" xfId="4493" xr:uid="{00000000-0005-0000-0000-00008C110000}"/>
    <cellStyle name="Normal 3 2 3 5 2 6" xfId="4494" xr:uid="{00000000-0005-0000-0000-00008D110000}"/>
    <cellStyle name="Normal 3 2 3 5 2 6 2" xfId="4495" xr:uid="{00000000-0005-0000-0000-00008E110000}"/>
    <cellStyle name="Normal 3 2 3 5 2 6 2 2" xfId="4496" xr:uid="{00000000-0005-0000-0000-00008F110000}"/>
    <cellStyle name="Normal 3 2 3 5 2 6 3" xfId="4497" xr:uid="{00000000-0005-0000-0000-000090110000}"/>
    <cellStyle name="Normal 3 2 3 5 2 7" xfId="4498" xr:uid="{00000000-0005-0000-0000-000091110000}"/>
    <cellStyle name="Normal 3 2 3 5 2 7 2" xfId="4499" xr:uid="{00000000-0005-0000-0000-000092110000}"/>
    <cellStyle name="Normal 3 2 3 5 2 8" xfId="4500" xr:uid="{00000000-0005-0000-0000-000093110000}"/>
    <cellStyle name="Normal 3 2 3 5 3" xfId="4501" xr:uid="{00000000-0005-0000-0000-000094110000}"/>
    <cellStyle name="Normal 3 2 3 5 3 2" xfId="4502" xr:uid="{00000000-0005-0000-0000-000095110000}"/>
    <cellStyle name="Normal 3 2 3 5 3 2 2" xfId="4503" xr:uid="{00000000-0005-0000-0000-000096110000}"/>
    <cellStyle name="Normal 3 2 3 5 3 2 2 2" xfId="4504" xr:uid="{00000000-0005-0000-0000-000097110000}"/>
    <cellStyle name="Normal 3 2 3 5 3 2 2 2 2" xfId="4505" xr:uid="{00000000-0005-0000-0000-000098110000}"/>
    <cellStyle name="Normal 3 2 3 5 3 2 2 3" xfId="4506" xr:uid="{00000000-0005-0000-0000-000099110000}"/>
    <cellStyle name="Normal 3 2 3 5 3 2 3" xfId="4507" xr:uid="{00000000-0005-0000-0000-00009A110000}"/>
    <cellStyle name="Normal 3 2 3 5 3 2 3 2" xfId="4508" xr:uid="{00000000-0005-0000-0000-00009B110000}"/>
    <cellStyle name="Normal 3 2 3 5 3 2 4" xfId="4509" xr:uid="{00000000-0005-0000-0000-00009C110000}"/>
    <cellStyle name="Normal 3 2 3 5 3 3" xfId="4510" xr:uid="{00000000-0005-0000-0000-00009D110000}"/>
    <cellStyle name="Normal 3 2 3 5 3 3 2" xfId="4511" xr:uid="{00000000-0005-0000-0000-00009E110000}"/>
    <cellStyle name="Normal 3 2 3 5 3 3 2 2" xfId="4512" xr:uid="{00000000-0005-0000-0000-00009F110000}"/>
    <cellStyle name="Normal 3 2 3 5 3 3 2 2 2" xfId="4513" xr:uid="{00000000-0005-0000-0000-0000A0110000}"/>
    <cellStyle name="Normal 3 2 3 5 3 3 2 3" xfId="4514" xr:uid="{00000000-0005-0000-0000-0000A1110000}"/>
    <cellStyle name="Normal 3 2 3 5 3 3 3" xfId="4515" xr:uid="{00000000-0005-0000-0000-0000A2110000}"/>
    <cellStyle name="Normal 3 2 3 5 3 3 3 2" xfId="4516" xr:uid="{00000000-0005-0000-0000-0000A3110000}"/>
    <cellStyle name="Normal 3 2 3 5 3 3 4" xfId="4517" xr:uid="{00000000-0005-0000-0000-0000A4110000}"/>
    <cellStyle name="Normal 3 2 3 5 3 4" xfId="4518" xr:uid="{00000000-0005-0000-0000-0000A5110000}"/>
    <cellStyle name="Normal 3 2 3 5 3 4 2" xfId="4519" xr:uid="{00000000-0005-0000-0000-0000A6110000}"/>
    <cellStyle name="Normal 3 2 3 5 3 4 2 2" xfId="4520" xr:uid="{00000000-0005-0000-0000-0000A7110000}"/>
    <cellStyle name="Normal 3 2 3 5 3 4 3" xfId="4521" xr:uid="{00000000-0005-0000-0000-0000A8110000}"/>
    <cellStyle name="Normal 3 2 3 5 3 5" xfId="4522" xr:uid="{00000000-0005-0000-0000-0000A9110000}"/>
    <cellStyle name="Normal 3 2 3 5 3 5 2" xfId="4523" xr:uid="{00000000-0005-0000-0000-0000AA110000}"/>
    <cellStyle name="Normal 3 2 3 5 3 6" xfId="4524" xr:uid="{00000000-0005-0000-0000-0000AB110000}"/>
    <cellStyle name="Normal 3 2 3 5 4" xfId="4525" xr:uid="{00000000-0005-0000-0000-0000AC110000}"/>
    <cellStyle name="Normal 3 2 3 5 4 2" xfId="4526" xr:uid="{00000000-0005-0000-0000-0000AD110000}"/>
    <cellStyle name="Normal 3 2 3 5 4 2 2" xfId="4527" xr:uid="{00000000-0005-0000-0000-0000AE110000}"/>
    <cellStyle name="Normal 3 2 3 5 4 2 2 2" xfId="4528" xr:uid="{00000000-0005-0000-0000-0000AF110000}"/>
    <cellStyle name="Normal 3 2 3 5 4 2 2 2 2" xfId="4529" xr:uid="{00000000-0005-0000-0000-0000B0110000}"/>
    <cellStyle name="Normal 3 2 3 5 4 2 2 3" xfId="4530" xr:uid="{00000000-0005-0000-0000-0000B1110000}"/>
    <cellStyle name="Normal 3 2 3 5 4 2 3" xfId="4531" xr:uid="{00000000-0005-0000-0000-0000B2110000}"/>
    <cellStyle name="Normal 3 2 3 5 4 2 3 2" xfId="4532" xr:uid="{00000000-0005-0000-0000-0000B3110000}"/>
    <cellStyle name="Normal 3 2 3 5 4 2 4" xfId="4533" xr:uid="{00000000-0005-0000-0000-0000B4110000}"/>
    <cellStyle name="Normal 3 2 3 5 4 3" xfId="4534" xr:uid="{00000000-0005-0000-0000-0000B5110000}"/>
    <cellStyle name="Normal 3 2 3 5 4 3 2" xfId="4535" xr:uid="{00000000-0005-0000-0000-0000B6110000}"/>
    <cellStyle name="Normal 3 2 3 5 4 3 2 2" xfId="4536" xr:uid="{00000000-0005-0000-0000-0000B7110000}"/>
    <cellStyle name="Normal 3 2 3 5 4 3 3" xfId="4537" xr:uid="{00000000-0005-0000-0000-0000B8110000}"/>
    <cellStyle name="Normal 3 2 3 5 4 4" xfId="4538" xr:uid="{00000000-0005-0000-0000-0000B9110000}"/>
    <cellStyle name="Normal 3 2 3 5 4 4 2" xfId="4539" xr:uid="{00000000-0005-0000-0000-0000BA110000}"/>
    <cellStyle name="Normal 3 2 3 5 4 5" xfId="4540" xr:uid="{00000000-0005-0000-0000-0000BB110000}"/>
    <cellStyle name="Normal 3 2 3 5 5" xfId="4541" xr:uid="{00000000-0005-0000-0000-0000BC110000}"/>
    <cellStyle name="Normal 3 2 3 5 5 2" xfId="4542" xr:uid="{00000000-0005-0000-0000-0000BD110000}"/>
    <cellStyle name="Normal 3 2 3 5 5 2 2" xfId="4543" xr:uid="{00000000-0005-0000-0000-0000BE110000}"/>
    <cellStyle name="Normal 3 2 3 5 5 2 2 2" xfId="4544" xr:uid="{00000000-0005-0000-0000-0000BF110000}"/>
    <cellStyle name="Normal 3 2 3 5 5 2 3" xfId="4545" xr:uid="{00000000-0005-0000-0000-0000C0110000}"/>
    <cellStyle name="Normal 3 2 3 5 5 3" xfId="4546" xr:uid="{00000000-0005-0000-0000-0000C1110000}"/>
    <cellStyle name="Normal 3 2 3 5 5 3 2" xfId="4547" xr:uid="{00000000-0005-0000-0000-0000C2110000}"/>
    <cellStyle name="Normal 3 2 3 5 5 4" xfId="4548" xr:uid="{00000000-0005-0000-0000-0000C3110000}"/>
    <cellStyle name="Normal 3 2 3 5 6" xfId="4549" xr:uid="{00000000-0005-0000-0000-0000C4110000}"/>
    <cellStyle name="Normal 3 2 3 5 6 2" xfId="4550" xr:uid="{00000000-0005-0000-0000-0000C5110000}"/>
    <cellStyle name="Normal 3 2 3 5 6 2 2" xfId="4551" xr:uid="{00000000-0005-0000-0000-0000C6110000}"/>
    <cellStyle name="Normal 3 2 3 5 6 3" xfId="4552" xr:uid="{00000000-0005-0000-0000-0000C7110000}"/>
    <cellStyle name="Normal 3 2 3 5 7" xfId="4553" xr:uid="{00000000-0005-0000-0000-0000C8110000}"/>
    <cellStyle name="Normal 3 2 3 5 7 2" xfId="4554" xr:uid="{00000000-0005-0000-0000-0000C9110000}"/>
    <cellStyle name="Normal 3 2 3 5 7 2 2" xfId="4555" xr:uid="{00000000-0005-0000-0000-0000CA110000}"/>
    <cellStyle name="Normal 3 2 3 5 7 3" xfId="4556" xr:uid="{00000000-0005-0000-0000-0000CB110000}"/>
    <cellStyle name="Normal 3 2 3 5 8" xfId="4557" xr:uid="{00000000-0005-0000-0000-0000CC110000}"/>
    <cellStyle name="Normal 3 2 3 5 8 2" xfId="4558" xr:uid="{00000000-0005-0000-0000-0000CD110000}"/>
    <cellStyle name="Normal 3 2 3 5 9" xfId="4559" xr:uid="{00000000-0005-0000-0000-0000CE110000}"/>
    <cellStyle name="Normal 3 2 3 6" xfId="4560" xr:uid="{00000000-0005-0000-0000-0000CF110000}"/>
    <cellStyle name="Normal 3 2 3 6 2" xfId="4561" xr:uid="{00000000-0005-0000-0000-0000D0110000}"/>
    <cellStyle name="Normal 3 2 3 6 2 2" xfId="4562" xr:uid="{00000000-0005-0000-0000-0000D1110000}"/>
    <cellStyle name="Normal 3 2 3 6 2 2 2" xfId="4563" xr:uid="{00000000-0005-0000-0000-0000D2110000}"/>
    <cellStyle name="Normal 3 2 3 6 2 2 2 2" xfId="4564" xr:uid="{00000000-0005-0000-0000-0000D3110000}"/>
    <cellStyle name="Normal 3 2 3 6 2 2 2 2 2" xfId="4565" xr:uid="{00000000-0005-0000-0000-0000D4110000}"/>
    <cellStyle name="Normal 3 2 3 6 2 2 2 3" xfId="4566" xr:uid="{00000000-0005-0000-0000-0000D5110000}"/>
    <cellStyle name="Normal 3 2 3 6 2 2 3" xfId="4567" xr:uid="{00000000-0005-0000-0000-0000D6110000}"/>
    <cellStyle name="Normal 3 2 3 6 2 2 3 2" xfId="4568" xr:uid="{00000000-0005-0000-0000-0000D7110000}"/>
    <cellStyle name="Normal 3 2 3 6 2 2 4" xfId="4569" xr:uid="{00000000-0005-0000-0000-0000D8110000}"/>
    <cellStyle name="Normal 3 2 3 6 2 3" xfId="4570" xr:uid="{00000000-0005-0000-0000-0000D9110000}"/>
    <cellStyle name="Normal 3 2 3 6 2 3 2" xfId="4571" xr:uid="{00000000-0005-0000-0000-0000DA110000}"/>
    <cellStyle name="Normal 3 2 3 6 2 3 2 2" xfId="4572" xr:uid="{00000000-0005-0000-0000-0000DB110000}"/>
    <cellStyle name="Normal 3 2 3 6 2 3 2 2 2" xfId="4573" xr:uid="{00000000-0005-0000-0000-0000DC110000}"/>
    <cellStyle name="Normal 3 2 3 6 2 3 2 3" xfId="4574" xr:uid="{00000000-0005-0000-0000-0000DD110000}"/>
    <cellStyle name="Normal 3 2 3 6 2 3 3" xfId="4575" xr:uid="{00000000-0005-0000-0000-0000DE110000}"/>
    <cellStyle name="Normal 3 2 3 6 2 3 3 2" xfId="4576" xr:uid="{00000000-0005-0000-0000-0000DF110000}"/>
    <cellStyle name="Normal 3 2 3 6 2 3 4" xfId="4577" xr:uid="{00000000-0005-0000-0000-0000E0110000}"/>
    <cellStyle name="Normal 3 2 3 6 2 4" xfId="4578" xr:uid="{00000000-0005-0000-0000-0000E1110000}"/>
    <cellStyle name="Normal 3 2 3 6 2 4 2" xfId="4579" xr:uid="{00000000-0005-0000-0000-0000E2110000}"/>
    <cellStyle name="Normal 3 2 3 6 2 4 2 2" xfId="4580" xr:uid="{00000000-0005-0000-0000-0000E3110000}"/>
    <cellStyle name="Normal 3 2 3 6 2 4 3" xfId="4581" xr:uid="{00000000-0005-0000-0000-0000E4110000}"/>
    <cellStyle name="Normal 3 2 3 6 2 5" xfId="4582" xr:uid="{00000000-0005-0000-0000-0000E5110000}"/>
    <cellStyle name="Normal 3 2 3 6 2 5 2" xfId="4583" xr:uid="{00000000-0005-0000-0000-0000E6110000}"/>
    <cellStyle name="Normal 3 2 3 6 2 6" xfId="4584" xr:uid="{00000000-0005-0000-0000-0000E7110000}"/>
    <cellStyle name="Normal 3 2 3 6 3" xfId="4585" xr:uid="{00000000-0005-0000-0000-0000E8110000}"/>
    <cellStyle name="Normal 3 2 3 6 3 2" xfId="4586" xr:uid="{00000000-0005-0000-0000-0000E9110000}"/>
    <cellStyle name="Normal 3 2 3 6 3 2 2" xfId="4587" xr:uid="{00000000-0005-0000-0000-0000EA110000}"/>
    <cellStyle name="Normal 3 2 3 6 3 2 2 2" xfId="4588" xr:uid="{00000000-0005-0000-0000-0000EB110000}"/>
    <cellStyle name="Normal 3 2 3 6 3 2 2 2 2" xfId="4589" xr:uid="{00000000-0005-0000-0000-0000EC110000}"/>
    <cellStyle name="Normal 3 2 3 6 3 2 2 3" xfId="4590" xr:uid="{00000000-0005-0000-0000-0000ED110000}"/>
    <cellStyle name="Normal 3 2 3 6 3 2 3" xfId="4591" xr:uid="{00000000-0005-0000-0000-0000EE110000}"/>
    <cellStyle name="Normal 3 2 3 6 3 2 3 2" xfId="4592" xr:uid="{00000000-0005-0000-0000-0000EF110000}"/>
    <cellStyle name="Normal 3 2 3 6 3 2 4" xfId="4593" xr:uid="{00000000-0005-0000-0000-0000F0110000}"/>
    <cellStyle name="Normal 3 2 3 6 3 3" xfId="4594" xr:uid="{00000000-0005-0000-0000-0000F1110000}"/>
    <cellStyle name="Normal 3 2 3 6 3 3 2" xfId="4595" xr:uid="{00000000-0005-0000-0000-0000F2110000}"/>
    <cellStyle name="Normal 3 2 3 6 3 3 2 2" xfId="4596" xr:uid="{00000000-0005-0000-0000-0000F3110000}"/>
    <cellStyle name="Normal 3 2 3 6 3 3 3" xfId="4597" xr:uid="{00000000-0005-0000-0000-0000F4110000}"/>
    <cellStyle name="Normal 3 2 3 6 3 4" xfId="4598" xr:uid="{00000000-0005-0000-0000-0000F5110000}"/>
    <cellStyle name="Normal 3 2 3 6 3 4 2" xfId="4599" xr:uid="{00000000-0005-0000-0000-0000F6110000}"/>
    <cellStyle name="Normal 3 2 3 6 3 5" xfId="4600" xr:uid="{00000000-0005-0000-0000-0000F7110000}"/>
    <cellStyle name="Normal 3 2 3 6 4" xfId="4601" xr:uid="{00000000-0005-0000-0000-0000F8110000}"/>
    <cellStyle name="Normal 3 2 3 6 4 2" xfId="4602" xr:uid="{00000000-0005-0000-0000-0000F9110000}"/>
    <cellStyle name="Normal 3 2 3 6 4 2 2" xfId="4603" xr:uid="{00000000-0005-0000-0000-0000FA110000}"/>
    <cellStyle name="Normal 3 2 3 6 4 2 2 2" xfId="4604" xr:uid="{00000000-0005-0000-0000-0000FB110000}"/>
    <cellStyle name="Normal 3 2 3 6 4 2 3" xfId="4605" xr:uid="{00000000-0005-0000-0000-0000FC110000}"/>
    <cellStyle name="Normal 3 2 3 6 4 3" xfId="4606" xr:uid="{00000000-0005-0000-0000-0000FD110000}"/>
    <cellStyle name="Normal 3 2 3 6 4 3 2" xfId="4607" xr:uid="{00000000-0005-0000-0000-0000FE110000}"/>
    <cellStyle name="Normal 3 2 3 6 4 4" xfId="4608" xr:uid="{00000000-0005-0000-0000-0000FF110000}"/>
    <cellStyle name="Normal 3 2 3 6 5" xfId="4609" xr:uid="{00000000-0005-0000-0000-000000120000}"/>
    <cellStyle name="Normal 3 2 3 6 5 2" xfId="4610" xr:uid="{00000000-0005-0000-0000-000001120000}"/>
    <cellStyle name="Normal 3 2 3 6 5 2 2" xfId="4611" xr:uid="{00000000-0005-0000-0000-000002120000}"/>
    <cellStyle name="Normal 3 2 3 6 5 3" xfId="4612" xr:uid="{00000000-0005-0000-0000-000003120000}"/>
    <cellStyle name="Normal 3 2 3 6 6" xfId="4613" xr:uid="{00000000-0005-0000-0000-000004120000}"/>
    <cellStyle name="Normal 3 2 3 6 6 2" xfId="4614" xr:uid="{00000000-0005-0000-0000-000005120000}"/>
    <cellStyle name="Normal 3 2 3 6 6 2 2" xfId="4615" xr:uid="{00000000-0005-0000-0000-000006120000}"/>
    <cellStyle name="Normal 3 2 3 6 6 3" xfId="4616" xr:uid="{00000000-0005-0000-0000-000007120000}"/>
    <cellStyle name="Normal 3 2 3 6 7" xfId="4617" xr:uid="{00000000-0005-0000-0000-000008120000}"/>
    <cellStyle name="Normal 3 2 3 6 7 2" xfId="4618" xr:uid="{00000000-0005-0000-0000-000009120000}"/>
    <cellStyle name="Normal 3 2 3 6 8" xfId="4619" xr:uid="{00000000-0005-0000-0000-00000A120000}"/>
    <cellStyle name="Normal 3 2 3 7" xfId="4620" xr:uid="{00000000-0005-0000-0000-00000B120000}"/>
    <cellStyle name="Normal 3 2 3 7 2" xfId="4621" xr:uid="{00000000-0005-0000-0000-00000C120000}"/>
    <cellStyle name="Normal 3 2 3 7 2 2" xfId="4622" xr:uid="{00000000-0005-0000-0000-00000D120000}"/>
    <cellStyle name="Normal 3 2 3 7 2 2 2" xfId="4623" xr:uid="{00000000-0005-0000-0000-00000E120000}"/>
    <cellStyle name="Normal 3 2 3 7 2 2 2 2" xfId="4624" xr:uid="{00000000-0005-0000-0000-00000F120000}"/>
    <cellStyle name="Normal 3 2 3 7 2 2 3" xfId="4625" xr:uid="{00000000-0005-0000-0000-000010120000}"/>
    <cellStyle name="Normal 3 2 3 7 2 3" xfId="4626" xr:uid="{00000000-0005-0000-0000-000011120000}"/>
    <cellStyle name="Normal 3 2 3 7 2 3 2" xfId="4627" xr:uid="{00000000-0005-0000-0000-000012120000}"/>
    <cellStyle name="Normal 3 2 3 7 2 4" xfId="4628" xr:uid="{00000000-0005-0000-0000-000013120000}"/>
    <cellStyle name="Normal 3 2 3 7 3" xfId="4629" xr:uid="{00000000-0005-0000-0000-000014120000}"/>
    <cellStyle name="Normal 3 2 3 7 3 2" xfId="4630" xr:uid="{00000000-0005-0000-0000-000015120000}"/>
    <cellStyle name="Normal 3 2 3 7 3 2 2" xfId="4631" xr:uid="{00000000-0005-0000-0000-000016120000}"/>
    <cellStyle name="Normal 3 2 3 7 3 2 2 2" xfId="4632" xr:uid="{00000000-0005-0000-0000-000017120000}"/>
    <cellStyle name="Normal 3 2 3 7 3 2 3" xfId="4633" xr:uid="{00000000-0005-0000-0000-000018120000}"/>
    <cellStyle name="Normal 3 2 3 7 3 3" xfId="4634" xr:uid="{00000000-0005-0000-0000-000019120000}"/>
    <cellStyle name="Normal 3 2 3 7 3 3 2" xfId="4635" xr:uid="{00000000-0005-0000-0000-00001A120000}"/>
    <cellStyle name="Normal 3 2 3 7 3 4" xfId="4636" xr:uid="{00000000-0005-0000-0000-00001B120000}"/>
    <cellStyle name="Normal 3 2 3 7 4" xfId="4637" xr:uid="{00000000-0005-0000-0000-00001C120000}"/>
    <cellStyle name="Normal 3 2 3 7 4 2" xfId="4638" xr:uid="{00000000-0005-0000-0000-00001D120000}"/>
    <cellStyle name="Normal 3 2 3 7 4 2 2" xfId="4639" xr:uid="{00000000-0005-0000-0000-00001E120000}"/>
    <cellStyle name="Normal 3 2 3 7 4 3" xfId="4640" xr:uid="{00000000-0005-0000-0000-00001F120000}"/>
    <cellStyle name="Normal 3 2 3 7 5" xfId="4641" xr:uid="{00000000-0005-0000-0000-000020120000}"/>
    <cellStyle name="Normal 3 2 3 7 5 2" xfId="4642" xr:uid="{00000000-0005-0000-0000-000021120000}"/>
    <cellStyle name="Normal 3 2 3 7 6" xfId="4643" xr:uid="{00000000-0005-0000-0000-000022120000}"/>
    <cellStyle name="Normal 3 2 3 8" xfId="4644" xr:uid="{00000000-0005-0000-0000-000023120000}"/>
    <cellStyle name="Normal 3 2 3 8 2" xfId="4645" xr:uid="{00000000-0005-0000-0000-000024120000}"/>
    <cellStyle name="Normal 3 2 3 8 2 2" xfId="4646" xr:uid="{00000000-0005-0000-0000-000025120000}"/>
    <cellStyle name="Normal 3 2 3 8 2 2 2" xfId="4647" xr:uid="{00000000-0005-0000-0000-000026120000}"/>
    <cellStyle name="Normal 3 2 3 8 2 2 2 2" xfId="4648" xr:uid="{00000000-0005-0000-0000-000027120000}"/>
    <cellStyle name="Normal 3 2 3 8 2 2 3" xfId="4649" xr:uid="{00000000-0005-0000-0000-000028120000}"/>
    <cellStyle name="Normal 3 2 3 8 2 3" xfId="4650" xr:uid="{00000000-0005-0000-0000-000029120000}"/>
    <cellStyle name="Normal 3 2 3 8 2 3 2" xfId="4651" xr:uid="{00000000-0005-0000-0000-00002A120000}"/>
    <cellStyle name="Normal 3 2 3 8 2 4" xfId="4652" xr:uid="{00000000-0005-0000-0000-00002B120000}"/>
    <cellStyle name="Normal 3 2 3 8 3" xfId="4653" xr:uid="{00000000-0005-0000-0000-00002C120000}"/>
    <cellStyle name="Normal 3 2 3 8 3 2" xfId="4654" xr:uid="{00000000-0005-0000-0000-00002D120000}"/>
    <cellStyle name="Normal 3 2 3 8 3 2 2" xfId="4655" xr:uid="{00000000-0005-0000-0000-00002E120000}"/>
    <cellStyle name="Normal 3 2 3 8 3 3" xfId="4656" xr:uid="{00000000-0005-0000-0000-00002F120000}"/>
    <cellStyle name="Normal 3 2 3 8 4" xfId="4657" xr:uid="{00000000-0005-0000-0000-000030120000}"/>
    <cellStyle name="Normal 3 2 3 8 4 2" xfId="4658" xr:uid="{00000000-0005-0000-0000-000031120000}"/>
    <cellStyle name="Normal 3 2 3 8 5" xfId="4659" xr:uid="{00000000-0005-0000-0000-000032120000}"/>
    <cellStyle name="Normal 3 2 3 9" xfId="4660" xr:uid="{00000000-0005-0000-0000-000033120000}"/>
    <cellStyle name="Normal 3 2 3 9 2" xfId="4661" xr:uid="{00000000-0005-0000-0000-000034120000}"/>
    <cellStyle name="Normal 3 2 3 9 2 2" xfId="4662" xr:uid="{00000000-0005-0000-0000-000035120000}"/>
    <cellStyle name="Normal 3 2 3 9 2 2 2" xfId="4663" xr:uid="{00000000-0005-0000-0000-000036120000}"/>
    <cellStyle name="Normal 3 2 3 9 2 3" xfId="4664" xr:uid="{00000000-0005-0000-0000-000037120000}"/>
    <cellStyle name="Normal 3 2 3 9 3" xfId="4665" xr:uid="{00000000-0005-0000-0000-000038120000}"/>
    <cellStyle name="Normal 3 2 3 9 3 2" xfId="4666" xr:uid="{00000000-0005-0000-0000-000039120000}"/>
    <cellStyle name="Normal 3 2 3 9 4" xfId="4667" xr:uid="{00000000-0005-0000-0000-00003A120000}"/>
    <cellStyle name="Normal 3 2 4" xfId="4668" xr:uid="{00000000-0005-0000-0000-00003B120000}"/>
    <cellStyle name="Normal 3 2 4 2" xfId="4669" xr:uid="{00000000-0005-0000-0000-00003C120000}"/>
    <cellStyle name="Normal 3 2 4 2 2" xfId="4670" xr:uid="{00000000-0005-0000-0000-00003D120000}"/>
    <cellStyle name="Normal 3 2 4 2 2 2" xfId="4671" xr:uid="{00000000-0005-0000-0000-00003E120000}"/>
    <cellStyle name="Normal 3 2 4 2 2 2 2" xfId="4672" xr:uid="{00000000-0005-0000-0000-00003F120000}"/>
    <cellStyle name="Normal 3 2 4 2 2 2 2 2" xfId="4673" xr:uid="{00000000-0005-0000-0000-000040120000}"/>
    <cellStyle name="Normal 3 2 4 2 2 2 2 2 2" xfId="4674" xr:uid="{00000000-0005-0000-0000-000041120000}"/>
    <cellStyle name="Normal 3 2 4 2 2 2 2 3" xfId="4675" xr:uid="{00000000-0005-0000-0000-000042120000}"/>
    <cellStyle name="Normal 3 2 4 2 2 2 3" xfId="4676" xr:uid="{00000000-0005-0000-0000-000043120000}"/>
    <cellStyle name="Normal 3 2 4 2 2 2 3 2" xfId="4677" xr:uid="{00000000-0005-0000-0000-000044120000}"/>
    <cellStyle name="Normal 3 2 4 2 2 2 4" xfId="4678" xr:uid="{00000000-0005-0000-0000-000045120000}"/>
    <cellStyle name="Normal 3 2 4 2 2 3" xfId="4679" xr:uid="{00000000-0005-0000-0000-000046120000}"/>
    <cellStyle name="Normal 3 2 4 2 2 3 2" xfId="4680" xr:uid="{00000000-0005-0000-0000-000047120000}"/>
    <cellStyle name="Normal 3 2 4 2 2 3 2 2" xfId="4681" xr:uid="{00000000-0005-0000-0000-000048120000}"/>
    <cellStyle name="Normal 3 2 4 2 2 3 2 2 2" xfId="4682" xr:uid="{00000000-0005-0000-0000-000049120000}"/>
    <cellStyle name="Normal 3 2 4 2 2 3 2 3" xfId="4683" xr:uid="{00000000-0005-0000-0000-00004A120000}"/>
    <cellStyle name="Normal 3 2 4 2 2 3 3" xfId="4684" xr:uid="{00000000-0005-0000-0000-00004B120000}"/>
    <cellStyle name="Normal 3 2 4 2 2 3 3 2" xfId="4685" xr:uid="{00000000-0005-0000-0000-00004C120000}"/>
    <cellStyle name="Normal 3 2 4 2 2 3 4" xfId="4686" xr:uid="{00000000-0005-0000-0000-00004D120000}"/>
    <cellStyle name="Normal 3 2 4 2 2 4" xfId="4687" xr:uid="{00000000-0005-0000-0000-00004E120000}"/>
    <cellStyle name="Normal 3 2 4 2 2 4 2" xfId="4688" xr:uid="{00000000-0005-0000-0000-00004F120000}"/>
    <cellStyle name="Normal 3 2 4 2 2 4 2 2" xfId="4689" xr:uid="{00000000-0005-0000-0000-000050120000}"/>
    <cellStyle name="Normal 3 2 4 2 2 4 3" xfId="4690" xr:uid="{00000000-0005-0000-0000-000051120000}"/>
    <cellStyle name="Normal 3 2 4 2 2 5" xfId="4691" xr:uid="{00000000-0005-0000-0000-000052120000}"/>
    <cellStyle name="Normal 3 2 4 2 2 5 2" xfId="4692" xr:uid="{00000000-0005-0000-0000-000053120000}"/>
    <cellStyle name="Normal 3 2 4 2 2 6" xfId="4693" xr:uid="{00000000-0005-0000-0000-000054120000}"/>
    <cellStyle name="Normal 3 2 4 2 3" xfId="4694" xr:uid="{00000000-0005-0000-0000-000055120000}"/>
    <cellStyle name="Normal 3 2 4 2 3 2" xfId="4695" xr:uid="{00000000-0005-0000-0000-000056120000}"/>
    <cellStyle name="Normal 3 2 4 2 3 2 2" xfId="4696" xr:uid="{00000000-0005-0000-0000-000057120000}"/>
    <cellStyle name="Normal 3 2 4 2 3 2 2 2" xfId="4697" xr:uid="{00000000-0005-0000-0000-000058120000}"/>
    <cellStyle name="Normal 3 2 4 2 3 2 2 2 2" xfId="4698" xr:uid="{00000000-0005-0000-0000-000059120000}"/>
    <cellStyle name="Normal 3 2 4 2 3 2 2 3" xfId="4699" xr:uid="{00000000-0005-0000-0000-00005A120000}"/>
    <cellStyle name="Normal 3 2 4 2 3 2 3" xfId="4700" xr:uid="{00000000-0005-0000-0000-00005B120000}"/>
    <cellStyle name="Normal 3 2 4 2 3 2 3 2" xfId="4701" xr:uid="{00000000-0005-0000-0000-00005C120000}"/>
    <cellStyle name="Normal 3 2 4 2 3 2 4" xfId="4702" xr:uid="{00000000-0005-0000-0000-00005D120000}"/>
    <cellStyle name="Normal 3 2 4 2 3 3" xfId="4703" xr:uid="{00000000-0005-0000-0000-00005E120000}"/>
    <cellStyle name="Normal 3 2 4 2 3 3 2" xfId="4704" xr:uid="{00000000-0005-0000-0000-00005F120000}"/>
    <cellStyle name="Normal 3 2 4 2 3 3 2 2" xfId="4705" xr:uid="{00000000-0005-0000-0000-000060120000}"/>
    <cellStyle name="Normal 3 2 4 2 3 3 3" xfId="4706" xr:uid="{00000000-0005-0000-0000-000061120000}"/>
    <cellStyle name="Normal 3 2 4 2 3 4" xfId="4707" xr:uid="{00000000-0005-0000-0000-000062120000}"/>
    <cellStyle name="Normal 3 2 4 2 3 4 2" xfId="4708" xr:uid="{00000000-0005-0000-0000-000063120000}"/>
    <cellStyle name="Normal 3 2 4 2 3 5" xfId="4709" xr:uid="{00000000-0005-0000-0000-000064120000}"/>
    <cellStyle name="Normal 3 2 4 2 4" xfId="4710" xr:uid="{00000000-0005-0000-0000-000065120000}"/>
    <cellStyle name="Normal 3 2 4 2 4 2" xfId="4711" xr:uid="{00000000-0005-0000-0000-000066120000}"/>
    <cellStyle name="Normal 3 2 4 2 4 2 2" xfId="4712" xr:uid="{00000000-0005-0000-0000-000067120000}"/>
    <cellStyle name="Normal 3 2 4 2 4 2 2 2" xfId="4713" xr:uid="{00000000-0005-0000-0000-000068120000}"/>
    <cellStyle name="Normal 3 2 4 2 4 2 3" xfId="4714" xr:uid="{00000000-0005-0000-0000-000069120000}"/>
    <cellStyle name="Normal 3 2 4 2 4 3" xfId="4715" xr:uid="{00000000-0005-0000-0000-00006A120000}"/>
    <cellStyle name="Normal 3 2 4 2 4 3 2" xfId="4716" xr:uid="{00000000-0005-0000-0000-00006B120000}"/>
    <cellStyle name="Normal 3 2 4 2 4 4" xfId="4717" xr:uid="{00000000-0005-0000-0000-00006C120000}"/>
    <cellStyle name="Normal 3 2 4 2 5" xfId="4718" xr:uid="{00000000-0005-0000-0000-00006D120000}"/>
    <cellStyle name="Normal 3 2 4 2 5 2" xfId="4719" xr:uid="{00000000-0005-0000-0000-00006E120000}"/>
    <cellStyle name="Normal 3 2 4 2 5 2 2" xfId="4720" xr:uid="{00000000-0005-0000-0000-00006F120000}"/>
    <cellStyle name="Normal 3 2 4 2 5 3" xfId="4721" xr:uid="{00000000-0005-0000-0000-000070120000}"/>
    <cellStyle name="Normal 3 2 4 2 6" xfId="4722" xr:uid="{00000000-0005-0000-0000-000071120000}"/>
    <cellStyle name="Normal 3 2 4 2 6 2" xfId="4723" xr:uid="{00000000-0005-0000-0000-000072120000}"/>
    <cellStyle name="Normal 3 2 4 2 6 2 2" xfId="4724" xr:uid="{00000000-0005-0000-0000-000073120000}"/>
    <cellStyle name="Normal 3 2 4 2 6 3" xfId="4725" xr:uid="{00000000-0005-0000-0000-000074120000}"/>
    <cellStyle name="Normal 3 2 4 2 7" xfId="4726" xr:uid="{00000000-0005-0000-0000-000075120000}"/>
    <cellStyle name="Normal 3 2 4 2 7 2" xfId="4727" xr:uid="{00000000-0005-0000-0000-000076120000}"/>
    <cellStyle name="Normal 3 2 4 2 8" xfId="4728" xr:uid="{00000000-0005-0000-0000-000077120000}"/>
    <cellStyle name="Normal 3 2 4 3" xfId="4729" xr:uid="{00000000-0005-0000-0000-000078120000}"/>
    <cellStyle name="Normal 3 2 4 3 2" xfId="4730" xr:uid="{00000000-0005-0000-0000-000079120000}"/>
    <cellStyle name="Normal 3 2 4 3 2 2" xfId="4731" xr:uid="{00000000-0005-0000-0000-00007A120000}"/>
    <cellStyle name="Normal 3 2 4 3 2 2 2" xfId="4732" xr:uid="{00000000-0005-0000-0000-00007B120000}"/>
    <cellStyle name="Normal 3 2 4 3 2 2 2 2" xfId="4733" xr:uid="{00000000-0005-0000-0000-00007C120000}"/>
    <cellStyle name="Normal 3 2 4 3 2 2 3" xfId="4734" xr:uid="{00000000-0005-0000-0000-00007D120000}"/>
    <cellStyle name="Normal 3 2 4 3 2 3" xfId="4735" xr:uid="{00000000-0005-0000-0000-00007E120000}"/>
    <cellStyle name="Normal 3 2 4 3 2 3 2" xfId="4736" xr:uid="{00000000-0005-0000-0000-00007F120000}"/>
    <cellStyle name="Normal 3 2 4 3 2 4" xfId="4737" xr:uid="{00000000-0005-0000-0000-000080120000}"/>
    <cellStyle name="Normal 3 2 4 3 3" xfId="4738" xr:uid="{00000000-0005-0000-0000-000081120000}"/>
    <cellStyle name="Normal 3 2 4 3 3 2" xfId="4739" xr:uid="{00000000-0005-0000-0000-000082120000}"/>
    <cellStyle name="Normal 3 2 4 3 3 2 2" xfId="4740" xr:uid="{00000000-0005-0000-0000-000083120000}"/>
    <cellStyle name="Normal 3 2 4 3 3 2 2 2" xfId="4741" xr:uid="{00000000-0005-0000-0000-000084120000}"/>
    <cellStyle name="Normal 3 2 4 3 3 2 3" xfId="4742" xr:uid="{00000000-0005-0000-0000-000085120000}"/>
    <cellStyle name="Normal 3 2 4 3 3 3" xfId="4743" xr:uid="{00000000-0005-0000-0000-000086120000}"/>
    <cellStyle name="Normal 3 2 4 3 3 3 2" xfId="4744" xr:uid="{00000000-0005-0000-0000-000087120000}"/>
    <cellStyle name="Normal 3 2 4 3 3 4" xfId="4745" xr:uid="{00000000-0005-0000-0000-000088120000}"/>
    <cellStyle name="Normal 3 2 4 3 4" xfId="4746" xr:uid="{00000000-0005-0000-0000-000089120000}"/>
    <cellStyle name="Normal 3 2 4 3 4 2" xfId="4747" xr:uid="{00000000-0005-0000-0000-00008A120000}"/>
    <cellStyle name="Normal 3 2 4 3 4 2 2" xfId="4748" xr:uid="{00000000-0005-0000-0000-00008B120000}"/>
    <cellStyle name="Normal 3 2 4 3 4 3" xfId="4749" xr:uid="{00000000-0005-0000-0000-00008C120000}"/>
    <cellStyle name="Normal 3 2 4 3 5" xfId="4750" xr:uid="{00000000-0005-0000-0000-00008D120000}"/>
    <cellStyle name="Normal 3 2 4 3 5 2" xfId="4751" xr:uid="{00000000-0005-0000-0000-00008E120000}"/>
    <cellStyle name="Normal 3 2 4 3 6" xfId="4752" xr:uid="{00000000-0005-0000-0000-00008F120000}"/>
    <cellStyle name="Normal 3 2 4 4" xfId="4753" xr:uid="{00000000-0005-0000-0000-000090120000}"/>
    <cellStyle name="Normal 3 2 4 4 2" xfId="4754" xr:uid="{00000000-0005-0000-0000-000091120000}"/>
    <cellStyle name="Normal 3 2 4 4 2 2" xfId="4755" xr:uid="{00000000-0005-0000-0000-000092120000}"/>
    <cellStyle name="Normal 3 2 4 4 2 2 2" xfId="4756" xr:uid="{00000000-0005-0000-0000-000093120000}"/>
    <cellStyle name="Normal 3 2 4 4 2 2 2 2" xfId="4757" xr:uid="{00000000-0005-0000-0000-000094120000}"/>
    <cellStyle name="Normal 3 2 4 4 2 2 3" xfId="4758" xr:uid="{00000000-0005-0000-0000-000095120000}"/>
    <cellStyle name="Normal 3 2 4 4 2 3" xfId="4759" xr:uid="{00000000-0005-0000-0000-000096120000}"/>
    <cellStyle name="Normal 3 2 4 4 2 3 2" xfId="4760" xr:uid="{00000000-0005-0000-0000-000097120000}"/>
    <cellStyle name="Normal 3 2 4 4 2 4" xfId="4761" xr:uid="{00000000-0005-0000-0000-000098120000}"/>
    <cellStyle name="Normal 3 2 4 4 3" xfId="4762" xr:uid="{00000000-0005-0000-0000-000099120000}"/>
    <cellStyle name="Normal 3 2 4 4 3 2" xfId="4763" xr:uid="{00000000-0005-0000-0000-00009A120000}"/>
    <cellStyle name="Normal 3 2 4 4 3 2 2" xfId="4764" xr:uid="{00000000-0005-0000-0000-00009B120000}"/>
    <cellStyle name="Normal 3 2 4 4 3 3" xfId="4765" xr:uid="{00000000-0005-0000-0000-00009C120000}"/>
    <cellStyle name="Normal 3 2 4 4 4" xfId="4766" xr:uid="{00000000-0005-0000-0000-00009D120000}"/>
    <cellStyle name="Normal 3 2 4 4 4 2" xfId="4767" xr:uid="{00000000-0005-0000-0000-00009E120000}"/>
    <cellStyle name="Normal 3 2 4 4 5" xfId="4768" xr:uid="{00000000-0005-0000-0000-00009F120000}"/>
    <cellStyle name="Normal 3 2 4 5" xfId="4769" xr:uid="{00000000-0005-0000-0000-0000A0120000}"/>
    <cellStyle name="Normal 3 2 4 5 2" xfId="4770" xr:uid="{00000000-0005-0000-0000-0000A1120000}"/>
    <cellStyle name="Normal 3 2 4 5 2 2" xfId="4771" xr:uid="{00000000-0005-0000-0000-0000A2120000}"/>
    <cellStyle name="Normal 3 2 4 5 2 2 2" xfId="4772" xr:uid="{00000000-0005-0000-0000-0000A3120000}"/>
    <cellStyle name="Normal 3 2 4 5 2 3" xfId="4773" xr:uid="{00000000-0005-0000-0000-0000A4120000}"/>
    <cellStyle name="Normal 3 2 4 5 3" xfId="4774" xr:uid="{00000000-0005-0000-0000-0000A5120000}"/>
    <cellStyle name="Normal 3 2 4 5 3 2" xfId="4775" xr:uid="{00000000-0005-0000-0000-0000A6120000}"/>
    <cellStyle name="Normal 3 2 4 5 4" xfId="4776" xr:uid="{00000000-0005-0000-0000-0000A7120000}"/>
    <cellStyle name="Normal 3 2 4 6" xfId="4777" xr:uid="{00000000-0005-0000-0000-0000A8120000}"/>
    <cellStyle name="Normal 3 2 4 6 2" xfId="4778" xr:uid="{00000000-0005-0000-0000-0000A9120000}"/>
    <cellStyle name="Normal 3 2 4 6 2 2" xfId="4779" xr:uid="{00000000-0005-0000-0000-0000AA120000}"/>
    <cellStyle name="Normal 3 2 4 6 3" xfId="4780" xr:uid="{00000000-0005-0000-0000-0000AB120000}"/>
    <cellStyle name="Normal 3 2 4 7" xfId="4781" xr:uid="{00000000-0005-0000-0000-0000AC120000}"/>
    <cellStyle name="Normal 3 2 4 7 2" xfId="4782" xr:uid="{00000000-0005-0000-0000-0000AD120000}"/>
    <cellStyle name="Normal 3 2 4 7 2 2" xfId="4783" xr:uid="{00000000-0005-0000-0000-0000AE120000}"/>
    <cellStyle name="Normal 3 2 4 7 3" xfId="4784" xr:uid="{00000000-0005-0000-0000-0000AF120000}"/>
    <cellStyle name="Normal 3 2 4 8" xfId="4785" xr:uid="{00000000-0005-0000-0000-0000B0120000}"/>
    <cellStyle name="Normal 3 2 4 8 2" xfId="4786" xr:uid="{00000000-0005-0000-0000-0000B1120000}"/>
    <cellStyle name="Normal 3 2 4 9" xfId="4787" xr:uid="{00000000-0005-0000-0000-0000B2120000}"/>
    <cellStyle name="Normal 3 2 5" xfId="4788" xr:uid="{00000000-0005-0000-0000-0000B3120000}"/>
    <cellStyle name="Normal 3 2 5 2" xfId="4789" xr:uid="{00000000-0005-0000-0000-0000B4120000}"/>
    <cellStyle name="Normal 3 2 5 2 2" xfId="4790" xr:uid="{00000000-0005-0000-0000-0000B5120000}"/>
    <cellStyle name="Normal 3 2 5 2 2 2" xfId="4791" xr:uid="{00000000-0005-0000-0000-0000B6120000}"/>
    <cellStyle name="Normal 3 2 5 2 2 2 2" xfId="4792" xr:uid="{00000000-0005-0000-0000-0000B7120000}"/>
    <cellStyle name="Normal 3 2 5 2 2 2 2 2" xfId="4793" xr:uid="{00000000-0005-0000-0000-0000B8120000}"/>
    <cellStyle name="Normal 3 2 5 2 2 2 2 2 2" xfId="4794" xr:uid="{00000000-0005-0000-0000-0000B9120000}"/>
    <cellStyle name="Normal 3 2 5 2 2 2 2 3" xfId="4795" xr:uid="{00000000-0005-0000-0000-0000BA120000}"/>
    <cellStyle name="Normal 3 2 5 2 2 2 3" xfId="4796" xr:uid="{00000000-0005-0000-0000-0000BB120000}"/>
    <cellStyle name="Normal 3 2 5 2 2 2 3 2" xfId="4797" xr:uid="{00000000-0005-0000-0000-0000BC120000}"/>
    <cellStyle name="Normal 3 2 5 2 2 2 4" xfId="4798" xr:uid="{00000000-0005-0000-0000-0000BD120000}"/>
    <cellStyle name="Normal 3 2 5 2 2 3" xfId="4799" xr:uid="{00000000-0005-0000-0000-0000BE120000}"/>
    <cellStyle name="Normal 3 2 5 2 2 3 2" xfId="4800" xr:uid="{00000000-0005-0000-0000-0000BF120000}"/>
    <cellStyle name="Normal 3 2 5 2 2 3 2 2" xfId="4801" xr:uid="{00000000-0005-0000-0000-0000C0120000}"/>
    <cellStyle name="Normal 3 2 5 2 2 3 2 2 2" xfId="4802" xr:uid="{00000000-0005-0000-0000-0000C1120000}"/>
    <cellStyle name="Normal 3 2 5 2 2 3 2 3" xfId="4803" xr:uid="{00000000-0005-0000-0000-0000C2120000}"/>
    <cellStyle name="Normal 3 2 5 2 2 3 3" xfId="4804" xr:uid="{00000000-0005-0000-0000-0000C3120000}"/>
    <cellStyle name="Normal 3 2 5 2 2 3 3 2" xfId="4805" xr:uid="{00000000-0005-0000-0000-0000C4120000}"/>
    <cellStyle name="Normal 3 2 5 2 2 3 4" xfId="4806" xr:uid="{00000000-0005-0000-0000-0000C5120000}"/>
    <cellStyle name="Normal 3 2 5 2 2 4" xfId="4807" xr:uid="{00000000-0005-0000-0000-0000C6120000}"/>
    <cellStyle name="Normal 3 2 5 2 2 4 2" xfId="4808" xr:uid="{00000000-0005-0000-0000-0000C7120000}"/>
    <cellStyle name="Normal 3 2 5 2 2 4 2 2" xfId="4809" xr:uid="{00000000-0005-0000-0000-0000C8120000}"/>
    <cellStyle name="Normal 3 2 5 2 2 4 3" xfId="4810" xr:uid="{00000000-0005-0000-0000-0000C9120000}"/>
    <cellStyle name="Normal 3 2 5 2 2 5" xfId="4811" xr:uid="{00000000-0005-0000-0000-0000CA120000}"/>
    <cellStyle name="Normal 3 2 5 2 2 5 2" xfId="4812" xr:uid="{00000000-0005-0000-0000-0000CB120000}"/>
    <cellStyle name="Normal 3 2 5 2 2 6" xfId="4813" xr:uid="{00000000-0005-0000-0000-0000CC120000}"/>
    <cellStyle name="Normal 3 2 5 2 3" xfId="4814" xr:uid="{00000000-0005-0000-0000-0000CD120000}"/>
    <cellStyle name="Normal 3 2 5 2 3 2" xfId="4815" xr:uid="{00000000-0005-0000-0000-0000CE120000}"/>
    <cellStyle name="Normal 3 2 5 2 3 2 2" xfId="4816" xr:uid="{00000000-0005-0000-0000-0000CF120000}"/>
    <cellStyle name="Normal 3 2 5 2 3 2 2 2" xfId="4817" xr:uid="{00000000-0005-0000-0000-0000D0120000}"/>
    <cellStyle name="Normal 3 2 5 2 3 2 2 2 2" xfId="4818" xr:uid="{00000000-0005-0000-0000-0000D1120000}"/>
    <cellStyle name="Normal 3 2 5 2 3 2 2 3" xfId="4819" xr:uid="{00000000-0005-0000-0000-0000D2120000}"/>
    <cellStyle name="Normal 3 2 5 2 3 2 3" xfId="4820" xr:uid="{00000000-0005-0000-0000-0000D3120000}"/>
    <cellStyle name="Normal 3 2 5 2 3 2 3 2" xfId="4821" xr:uid="{00000000-0005-0000-0000-0000D4120000}"/>
    <cellStyle name="Normal 3 2 5 2 3 2 4" xfId="4822" xr:uid="{00000000-0005-0000-0000-0000D5120000}"/>
    <cellStyle name="Normal 3 2 5 2 3 3" xfId="4823" xr:uid="{00000000-0005-0000-0000-0000D6120000}"/>
    <cellStyle name="Normal 3 2 5 2 3 3 2" xfId="4824" xr:uid="{00000000-0005-0000-0000-0000D7120000}"/>
    <cellStyle name="Normal 3 2 5 2 3 3 2 2" xfId="4825" xr:uid="{00000000-0005-0000-0000-0000D8120000}"/>
    <cellStyle name="Normal 3 2 5 2 3 3 3" xfId="4826" xr:uid="{00000000-0005-0000-0000-0000D9120000}"/>
    <cellStyle name="Normal 3 2 5 2 3 4" xfId="4827" xr:uid="{00000000-0005-0000-0000-0000DA120000}"/>
    <cellStyle name="Normal 3 2 5 2 3 4 2" xfId="4828" xr:uid="{00000000-0005-0000-0000-0000DB120000}"/>
    <cellStyle name="Normal 3 2 5 2 3 5" xfId="4829" xr:uid="{00000000-0005-0000-0000-0000DC120000}"/>
    <cellStyle name="Normal 3 2 5 2 4" xfId="4830" xr:uid="{00000000-0005-0000-0000-0000DD120000}"/>
    <cellStyle name="Normal 3 2 5 2 4 2" xfId="4831" xr:uid="{00000000-0005-0000-0000-0000DE120000}"/>
    <cellStyle name="Normal 3 2 5 2 4 2 2" xfId="4832" xr:uid="{00000000-0005-0000-0000-0000DF120000}"/>
    <cellStyle name="Normal 3 2 5 2 4 2 2 2" xfId="4833" xr:uid="{00000000-0005-0000-0000-0000E0120000}"/>
    <cellStyle name="Normal 3 2 5 2 4 2 3" xfId="4834" xr:uid="{00000000-0005-0000-0000-0000E1120000}"/>
    <cellStyle name="Normal 3 2 5 2 4 3" xfId="4835" xr:uid="{00000000-0005-0000-0000-0000E2120000}"/>
    <cellStyle name="Normal 3 2 5 2 4 3 2" xfId="4836" xr:uid="{00000000-0005-0000-0000-0000E3120000}"/>
    <cellStyle name="Normal 3 2 5 2 4 4" xfId="4837" xr:uid="{00000000-0005-0000-0000-0000E4120000}"/>
    <cellStyle name="Normal 3 2 5 2 5" xfId="4838" xr:uid="{00000000-0005-0000-0000-0000E5120000}"/>
    <cellStyle name="Normal 3 2 5 2 5 2" xfId="4839" xr:uid="{00000000-0005-0000-0000-0000E6120000}"/>
    <cellStyle name="Normal 3 2 5 2 5 2 2" xfId="4840" xr:uid="{00000000-0005-0000-0000-0000E7120000}"/>
    <cellStyle name="Normal 3 2 5 2 5 3" xfId="4841" xr:uid="{00000000-0005-0000-0000-0000E8120000}"/>
    <cellStyle name="Normal 3 2 5 2 6" xfId="4842" xr:uid="{00000000-0005-0000-0000-0000E9120000}"/>
    <cellStyle name="Normal 3 2 5 2 6 2" xfId="4843" xr:uid="{00000000-0005-0000-0000-0000EA120000}"/>
    <cellStyle name="Normal 3 2 5 2 6 2 2" xfId="4844" xr:uid="{00000000-0005-0000-0000-0000EB120000}"/>
    <cellStyle name="Normal 3 2 5 2 6 3" xfId="4845" xr:uid="{00000000-0005-0000-0000-0000EC120000}"/>
    <cellStyle name="Normal 3 2 5 2 7" xfId="4846" xr:uid="{00000000-0005-0000-0000-0000ED120000}"/>
    <cellStyle name="Normal 3 2 5 2 7 2" xfId="4847" xr:uid="{00000000-0005-0000-0000-0000EE120000}"/>
    <cellStyle name="Normal 3 2 5 2 8" xfId="4848" xr:uid="{00000000-0005-0000-0000-0000EF120000}"/>
    <cellStyle name="Normal 3 2 5 3" xfId="4849" xr:uid="{00000000-0005-0000-0000-0000F0120000}"/>
    <cellStyle name="Normal 3 2 5 3 2" xfId="4850" xr:uid="{00000000-0005-0000-0000-0000F1120000}"/>
    <cellStyle name="Normal 3 2 5 3 2 2" xfId="4851" xr:uid="{00000000-0005-0000-0000-0000F2120000}"/>
    <cellStyle name="Normal 3 2 5 3 2 2 2" xfId="4852" xr:uid="{00000000-0005-0000-0000-0000F3120000}"/>
    <cellStyle name="Normal 3 2 5 3 2 2 2 2" xfId="4853" xr:uid="{00000000-0005-0000-0000-0000F4120000}"/>
    <cellStyle name="Normal 3 2 5 3 2 2 3" xfId="4854" xr:uid="{00000000-0005-0000-0000-0000F5120000}"/>
    <cellStyle name="Normal 3 2 5 3 2 3" xfId="4855" xr:uid="{00000000-0005-0000-0000-0000F6120000}"/>
    <cellStyle name="Normal 3 2 5 3 2 3 2" xfId="4856" xr:uid="{00000000-0005-0000-0000-0000F7120000}"/>
    <cellStyle name="Normal 3 2 5 3 2 4" xfId="4857" xr:uid="{00000000-0005-0000-0000-0000F8120000}"/>
    <cellStyle name="Normal 3 2 5 3 3" xfId="4858" xr:uid="{00000000-0005-0000-0000-0000F9120000}"/>
    <cellStyle name="Normal 3 2 5 3 3 2" xfId="4859" xr:uid="{00000000-0005-0000-0000-0000FA120000}"/>
    <cellStyle name="Normal 3 2 5 3 3 2 2" xfId="4860" xr:uid="{00000000-0005-0000-0000-0000FB120000}"/>
    <cellStyle name="Normal 3 2 5 3 3 2 2 2" xfId="4861" xr:uid="{00000000-0005-0000-0000-0000FC120000}"/>
    <cellStyle name="Normal 3 2 5 3 3 2 3" xfId="4862" xr:uid="{00000000-0005-0000-0000-0000FD120000}"/>
    <cellStyle name="Normal 3 2 5 3 3 3" xfId="4863" xr:uid="{00000000-0005-0000-0000-0000FE120000}"/>
    <cellStyle name="Normal 3 2 5 3 3 3 2" xfId="4864" xr:uid="{00000000-0005-0000-0000-0000FF120000}"/>
    <cellStyle name="Normal 3 2 5 3 3 4" xfId="4865" xr:uid="{00000000-0005-0000-0000-000000130000}"/>
    <cellStyle name="Normal 3 2 5 3 4" xfId="4866" xr:uid="{00000000-0005-0000-0000-000001130000}"/>
    <cellStyle name="Normal 3 2 5 3 4 2" xfId="4867" xr:uid="{00000000-0005-0000-0000-000002130000}"/>
    <cellStyle name="Normal 3 2 5 3 4 2 2" xfId="4868" xr:uid="{00000000-0005-0000-0000-000003130000}"/>
    <cellStyle name="Normal 3 2 5 3 4 3" xfId="4869" xr:uid="{00000000-0005-0000-0000-000004130000}"/>
    <cellStyle name="Normal 3 2 5 3 5" xfId="4870" xr:uid="{00000000-0005-0000-0000-000005130000}"/>
    <cellStyle name="Normal 3 2 5 3 5 2" xfId="4871" xr:uid="{00000000-0005-0000-0000-000006130000}"/>
    <cellStyle name="Normal 3 2 5 3 6" xfId="4872" xr:uid="{00000000-0005-0000-0000-000007130000}"/>
    <cellStyle name="Normal 3 2 5 4" xfId="4873" xr:uid="{00000000-0005-0000-0000-000008130000}"/>
    <cellStyle name="Normal 3 2 5 4 2" xfId="4874" xr:uid="{00000000-0005-0000-0000-000009130000}"/>
    <cellStyle name="Normal 3 2 5 4 2 2" xfId="4875" xr:uid="{00000000-0005-0000-0000-00000A130000}"/>
    <cellStyle name="Normal 3 2 5 4 2 2 2" xfId="4876" xr:uid="{00000000-0005-0000-0000-00000B130000}"/>
    <cellStyle name="Normal 3 2 5 4 2 2 2 2" xfId="4877" xr:uid="{00000000-0005-0000-0000-00000C130000}"/>
    <cellStyle name="Normal 3 2 5 4 2 2 3" xfId="4878" xr:uid="{00000000-0005-0000-0000-00000D130000}"/>
    <cellStyle name="Normal 3 2 5 4 2 3" xfId="4879" xr:uid="{00000000-0005-0000-0000-00000E130000}"/>
    <cellStyle name="Normal 3 2 5 4 2 3 2" xfId="4880" xr:uid="{00000000-0005-0000-0000-00000F130000}"/>
    <cellStyle name="Normal 3 2 5 4 2 4" xfId="4881" xr:uid="{00000000-0005-0000-0000-000010130000}"/>
    <cellStyle name="Normal 3 2 5 4 3" xfId="4882" xr:uid="{00000000-0005-0000-0000-000011130000}"/>
    <cellStyle name="Normal 3 2 5 4 3 2" xfId="4883" xr:uid="{00000000-0005-0000-0000-000012130000}"/>
    <cellStyle name="Normal 3 2 5 4 3 2 2" xfId="4884" xr:uid="{00000000-0005-0000-0000-000013130000}"/>
    <cellStyle name="Normal 3 2 5 4 3 3" xfId="4885" xr:uid="{00000000-0005-0000-0000-000014130000}"/>
    <cellStyle name="Normal 3 2 5 4 4" xfId="4886" xr:uid="{00000000-0005-0000-0000-000015130000}"/>
    <cellStyle name="Normal 3 2 5 4 4 2" xfId="4887" xr:uid="{00000000-0005-0000-0000-000016130000}"/>
    <cellStyle name="Normal 3 2 5 4 5" xfId="4888" xr:uid="{00000000-0005-0000-0000-000017130000}"/>
    <cellStyle name="Normal 3 2 5 5" xfId="4889" xr:uid="{00000000-0005-0000-0000-000018130000}"/>
    <cellStyle name="Normal 3 2 5 5 2" xfId="4890" xr:uid="{00000000-0005-0000-0000-000019130000}"/>
    <cellStyle name="Normal 3 2 5 5 2 2" xfId="4891" xr:uid="{00000000-0005-0000-0000-00001A130000}"/>
    <cellStyle name="Normal 3 2 5 5 2 2 2" xfId="4892" xr:uid="{00000000-0005-0000-0000-00001B130000}"/>
    <cellStyle name="Normal 3 2 5 5 2 3" xfId="4893" xr:uid="{00000000-0005-0000-0000-00001C130000}"/>
    <cellStyle name="Normal 3 2 5 5 3" xfId="4894" xr:uid="{00000000-0005-0000-0000-00001D130000}"/>
    <cellStyle name="Normal 3 2 5 5 3 2" xfId="4895" xr:uid="{00000000-0005-0000-0000-00001E130000}"/>
    <cellStyle name="Normal 3 2 5 5 4" xfId="4896" xr:uid="{00000000-0005-0000-0000-00001F130000}"/>
    <cellStyle name="Normal 3 2 5 6" xfId="4897" xr:uid="{00000000-0005-0000-0000-000020130000}"/>
    <cellStyle name="Normal 3 2 5 6 2" xfId="4898" xr:uid="{00000000-0005-0000-0000-000021130000}"/>
    <cellStyle name="Normal 3 2 5 6 2 2" xfId="4899" xr:uid="{00000000-0005-0000-0000-000022130000}"/>
    <cellStyle name="Normal 3 2 5 6 3" xfId="4900" xr:uid="{00000000-0005-0000-0000-000023130000}"/>
    <cellStyle name="Normal 3 2 5 7" xfId="4901" xr:uid="{00000000-0005-0000-0000-000024130000}"/>
    <cellStyle name="Normal 3 2 5 7 2" xfId="4902" xr:uid="{00000000-0005-0000-0000-000025130000}"/>
    <cellStyle name="Normal 3 2 5 7 2 2" xfId="4903" xr:uid="{00000000-0005-0000-0000-000026130000}"/>
    <cellStyle name="Normal 3 2 5 7 3" xfId="4904" xr:uid="{00000000-0005-0000-0000-000027130000}"/>
    <cellStyle name="Normal 3 2 5 8" xfId="4905" xr:uid="{00000000-0005-0000-0000-000028130000}"/>
    <cellStyle name="Normal 3 2 5 8 2" xfId="4906" xr:uid="{00000000-0005-0000-0000-000029130000}"/>
    <cellStyle name="Normal 3 2 5 9" xfId="4907" xr:uid="{00000000-0005-0000-0000-00002A130000}"/>
    <cellStyle name="Normal 3 2 6" xfId="4908" xr:uid="{00000000-0005-0000-0000-00002B130000}"/>
    <cellStyle name="Normal 3 2 6 2" xfId="4909" xr:uid="{00000000-0005-0000-0000-00002C130000}"/>
    <cellStyle name="Normal 3 2 6 2 2" xfId="4910" xr:uid="{00000000-0005-0000-0000-00002D130000}"/>
    <cellStyle name="Normal 3 2 6 2 2 2" xfId="4911" xr:uid="{00000000-0005-0000-0000-00002E130000}"/>
    <cellStyle name="Normal 3 2 6 2 2 2 2" xfId="4912" xr:uid="{00000000-0005-0000-0000-00002F130000}"/>
    <cellStyle name="Normal 3 2 6 2 2 2 2 2" xfId="4913" xr:uid="{00000000-0005-0000-0000-000030130000}"/>
    <cellStyle name="Normal 3 2 6 2 2 2 2 2 2" xfId="4914" xr:uid="{00000000-0005-0000-0000-000031130000}"/>
    <cellStyle name="Normal 3 2 6 2 2 2 2 3" xfId="4915" xr:uid="{00000000-0005-0000-0000-000032130000}"/>
    <cellStyle name="Normal 3 2 6 2 2 2 3" xfId="4916" xr:uid="{00000000-0005-0000-0000-000033130000}"/>
    <cellStyle name="Normal 3 2 6 2 2 2 3 2" xfId="4917" xr:uid="{00000000-0005-0000-0000-000034130000}"/>
    <cellStyle name="Normal 3 2 6 2 2 2 4" xfId="4918" xr:uid="{00000000-0005-0000-0000-000035130000}"/>
    <cellStyle name="Normal 3 2 6 2 2 3" xfId="4919" xr:uid="{00000000-0005-0000-0000-000036130000}"/>
    <cellStyle name="Normal 3 2 6 2 2 3 2" xfId="4920" xr:uid="{00000000-0005-0000-0000-000037130000}"/>
    <cellStyle name="Normal 3 2 6 2 2 3 2 2" xfId="4921" xr:uid="{00000000-0005-0000-0000-000038130000}"/>
    <cellStyle name="Normal 3 2 6 2 2 3 2 2 2" xfId="4922" xr:uid="{00000000-0005-0000-0000-000039130000}"/>
    <cellStyle name="Normal 3 2 6 2 2 3 2 3" xfId="4923" xr:uid="{00000000-0005-0000-0000-00003A130000}"/>
    <cellStyle name="Normal 3 2 6 2 2 3 3" xfId="4924" xr:uid="{00000000-0005-0000-0000-00003B130000}"/>
    <cellStyle name="Normal 3 2 6 2 2 3 3 2" xfId="4925" xr:uid="{00000000-0005-0000-0000-00003C130000}"/>
    <cellStyle name="Normal 3 2 6 2 2 3 4" xfId="4926" xr:uid="{00000000-0005-0000-0000-00003D130000}"/>
    <cellStyle name="Normal 3 2 6 2 2 4" xfId="4927" xr:uid="{00000000-0005-0000-0000-00003E130000}"/>
    <cellStyle name="Normal 3 2 6 2 2 4 2" xfId="4928" xr:uid="{00000000-0005-0000-0000-00003F130000}"/>
    <cellStyle name="Normal 3 2 6 2 2 4 2 2" xfId="4929" xr:uid="{00000000-0005-0000-0000-000040130000}"/>
    <cellStyle name="Normal 3 2 6 2 2 4 3" xfId="4930" xr:uid="{00000000-0005-0000-0000-000041130000}"/>
    <cellStyle name="Normal 3 2 6 2 2 5" xfId="4931" xr:uid="{00000000-0005-0000-0000-000042130000}"/>
    <cellStyle name="Normal 3 2 6 2 2 5 2" xfId="4932" xr:uid="{00000000-0005-0000-0000-000043130000}"/>
    <cellStyle name="Normal 3 2 6 2 2 6" xfId="4933" xr:uid="{00000000-0005-0000-0000-000044130000}"/>
    <cellStyle name="Normal 3 2 6 2 3" xfId="4934" xr:uid="{00000000-0005-0000-0000-000045130000}"/>
    <cellStyle name="Normal 3 2 6 2 3 2" xfId="4935" xr:uid="{00000000-0005-0000-0000-000046130000}"/>
    <cellStyle name="Normal 3 2 6 2 3 2 2" xfId="4936" xr:uid="{00000000-0005-0000-0000-000047130000}"/>
    <cellStyle name="Normal 3 2 6 2 3 2 2 2" xfId="4937" xr:uid="{00000000-0005-0000-0000-000048130000}"/>
    <cellStyle name="Normal 3 2 6 2 3 2 2 2 2" xfId="4938" xr:uid="{00000000-0005-0000-0000-000049130000}"/>
    <cellStyle name="Normal 3 2 6 2 3 2 2 3" xfId="4939" xr:uid="{00000000-0005-0000-0000-00004A130000}"/>
    <cellStyle name="Normal 3 2 6 2 3 2 3" xfId="4940" xr:uid="{00000000-0005-0000-0000-00004B130000}"/>
    <cellStyle name="Normal 3 2 6 2 3 2 3 2" xfId="4941" xr:uid="{00000000-0005-0000-0000-00004C130000}"/>
    <cellStyle name="Normal 3 2 6 2 3 2 4" xfId="4942" xr:uid="{00000000-0005-0000-0000-00004D130000}"/>
    <cellStyle name="Normal 3 2 6 2 3 3" xfId="4943" xr:uid="{00000000-0005-0000-0000-00004E130000}"/>
    <cellStyle name="Normal 3 2 6 2 3 3 2" xfId="4944" xr:uid="{00000000-0005-0000-0000-00004F130000}"/>
    <cellStyle name="Normal 3 2 6 2 3 3 2 2" xfId="4945" xr:uid="{00000000-0005-0000-0000-000050130000}"/>
    <cellStyle name="Normal 3 2 6 2 3 3 3" xfId="4946" xr:uid="{00000000-0005-0000-0000-000051130000}"/>
    <cellStyle name="Normal 3 2 6 2 3 4" xfId="4947" xr:uid="{00000000-0005-0000-0000-000052130000}"/>
    <cellStyle name="Normal 3 2 6 2 3 4 2" xfId="4948" xr:uid="{00000000-0005-0000-0000-000053130000}"/>
    <cellStyle name="Normal 3 2 6 2 3 5" xfId="4949" xr:uid="{00000000-0005-0000-0000-000054130000}"/>
    <cellStyle name="Normal 3 2 6 2 4" xfId="4950" xr:uid="{00000000-0005-0000-0000-000055130000}"/>
    <cellStyle name="Normal 3 2 6 2 4 2" xfId="4951" xr:uid="{00000000-0005-0000-0000-000056130000}"/>
    <cellStyle name="Normal 3 2 6 2 4 2 2" xfId="4952" xr:uid="{00000000-0005-0000-0000-000057130000}"/>
    <cellStyle name="Normal 3 2 6 2 4 2 2 2" xfId="4953" xr:uid="{00000000-0005-0000-0000-000058130000}"/>
    <cellStyle name="Normal 3 2 6 2 4 2 3" xfId="4954" xr:uid="{00000000-0005-0000-0000-000059130000}"/>
    <cellStyle name="Normal 3 2 6 2 4 3" xfId="4955" xr:uid="{00000000-0005-0000-0000-00005A130000}"/>
    <cellStyle name="Normal 3 2 6 2 4 3 2" xfId="4956" xr:uid="{00000000-0005-0000-0000-00005B130000}"/>
    <cellStyle name="Normal 3 2 6 2 4 4" xfId="4957" xr:uid="{00000000-0005-0000-0000-00005C130000}"/>
    <cellStyle name="Normal 3 2 6 2 5" xfId="4958" xr:uid="{00000000-0005-0000-0000-00005D130000}"/>
    <cellStyle name="Normal 3 2 6 2 5 2" xfId="4959" xr:uid="{00000000-0005-0000-0000-00005E130000}"/>
    <cellStyle name="Normal 3 2 6 2 5 2 2" xfId="4960" xr:uid="{00000000-0005-0000-0000-00005F130000}"/>
    <cellStyle name="Normal 3 2 6 2 5 3" xfId="4961" xr:uid="{00000000-0005-0000-0000-000060130000}"/>
    <cellStyle name="Normal 3 2 6 2 6" xfId="4962" xr:uid="{00000000-0005-0000-0000-000061130000}"/>
    <cellStyle name="Normal 3 2 6 2 6 2" xfId="4963" xr:uid="{00000000-0005-0000-0000-000062130000}"/>
    <cellStyle name="Normal 3 2 6 2 6 2 2" xfId="4964" xr:uid="{00000000-0005-0000-0000-000063130000}"/>
    <cellStyle name="Normal 3 2 6 2 6 3" xfId="4965" xr:uid="{00000000-0005-0000-0000-000064130000}"/>
    <cellStyle name="Normal 3 2 6 2 7" xfId="4966" xr:uid="{00000000-0005-0000-0000-000065130000}"/>
    <cellStyle name="Normal 3 2 6 2 7 2" xfId="4967" xr:uid="{00000000-0005-0000-0000-000066130000}"/>
    <cellStyle name="Normal 3 2 6 2 8" xfId="4968" xr:uid="{00000000-0005-0000-0000-000067130000}"/>
    <cellStyle name="Normal 3 2 6 3" xfId="4969" xr:uid="{00000000-0005-0000-0000-000068130000}"/>
    <cellStyle name="Normal 3 2 6 3 2" xfId="4970" xr:uid="{00000000-0005-0000-0000-000069130000}"/>
    <cellStyle name="Normal 3 2 6 3 2 2" xfId="4971" xr:uid="{00000000-0005-0000-0000-00006A130000}"/>
    <cellStyle name="Normal 3 2 6 3 2 2 2" xfId="4972" xr:uid="{00000000-0005-0000-0000-00006B130000}"/>
    <cellStyle name="Normal 3 2 6 3 2 2 2 2" xfId="4973" xr:uid="{00000000-0005-0000-0000-00006C130000}"/>
    <cellStyle name="Normal 3 2 6 3 2 2 3" xfId="4974" xr:uid="{00000000-0005-0000-0000-00006D130000}"/>
    <cellStyle name="Normal 3 2 6 3 2 3" xfId="4975" xr:uid="{00000000-0005-0000-0000-00006E130000}"/>
    <cellStyle name="Normal 3 2 6 3 2 3 2" xfId="4976" xr:uid="{00000000-0005-0000-0000-00006F130000}"/>
    <cellStyle name="Normal 3 2 6 3 2 4" xfId="4977" xr:uid="{00000000-0005-0000-0000-000070130000}"/>
    <cellStyle name="Normal 3 2 6 3 3" xfId="4978" xr:uid="{00000000-0005-0000-0000-000071130000}"/>
    <cellStyle name="Normal 3 2 6 3 3 2" xfId="4979" xr:uid="{00000000-0005-0000-0000-000072130000}"/>
    <cellStyle name="Normal 3 2 6 3 3 2 2" xfId="4980" xr:uid="{00000000-0005-0000-0000-000073130000}"/>
    <cellStyle name="Normal 3 2 6 3 3 2 2 2" xfId="4981" xr:uid="{00000000-0005-0000-0000-000074130000}"/>
    <cellStyle name="Normal 3 2 6 3 3 2 3" xfId="4982" xr:uid="{00000000-0005-0000-0000-000075130000}"/>
    <cellStyle name="Normal 3 2 6 3 3 3" xfId="4983" xr:uid="{00000000-0005-0000-0000-000076130000}"/>
    <cellStyle name="Normal 3 2 6 3 3 3 2" xfId="4984" xr:uid="{00000000-0005-0000-0000-000077130000}"/>
    <cellStyle name="Normal 3 2 6 3 3 4" xfId="4985" xr:uid="{00000000-0005-0000-0000-000078130000}"/>
    <cellStyle name="Normal 3 2 6 3 4" xfId="4986" xr:uid="{00000000-0005-0000-0000-000079130000}"/>
    <cellStyle name="Normal 3 2 6 3 4 2" xfId="4987" xr:uid="{00000000-0005-0000-0000-00007A130000}"/>
    <cellStyle name="Normal 3 2 6 3 4 2 2" xfId="4988" xr:uid="{00000000-0005-0000-0000-00007B130000}"/>
    <cellStyle name="Normal 3 2 6 3 4 3" xfId="4989" xr:uid="{00000000-0005-0000-0000-00007C130000}"/>
    <cellStyle name="Normal 3 2 6 3 5" xfId="4990" xr:uid="{00000000-0005-0000-0000-00007D130000}"/>
    <cellStyle name="Normal 3 2 6 3 5 2" xfId="4991" xr:uid="{00000000-0005-0000-0000-00007E130000}"/>
    <cellStyle name="Normal 3 2 6 3 6" xfId="4992" xr:uid="{00000000-0005-0000-0000-00007F130000}"/>
    <cellStyle name="Normal 3 2 6 4" xfId="4993" xr:uid="{00000000-0005-0000-0000-000080130000}"/>
    <cellStyle name="Normal 3 2 6 4 2" xfId="4994" xr:uid="{00000000-0005-0000-0000-000081130000}"/>
    <cellStyle name="Normal 3 2 6 4 2 2" xfId="4995" xr:uid="{00000000-0005-0000-0000-000082130000}"/>
    <cellStyle name="Normal 3 2 6 4 2 2 2" xfId="4996" xr:uid="{00000000-0005-0000-0000-000083130000}"/>
    <cellStyle name="Normal 3 2 6 4 2 2 2 2" xfId="4997" xr:uid="{00000000-0005-0000-0000-000084130000}"/>
    <cellStyle name="Normal 3 2 6 4 2 2 3" xfId="4998" xr:uid="{00000000-0005-0000-0000-000085130000}"/>
    <cellStyle name="Normal 3 2 6 4 2 3" xfId="4999" xr:uid="{00000000-0005-0000-0000-000086130000}"/>
    <cellStyle name="Normal 3 2 6 4 2 3 2" xfId="5000" xr:uid="{00000000-0005-0000-0000-000087130000}"/>
    <cellStyle name="Normal 3 2 6 4 2 4" xfId="5001" xr:uid="{00000000-0005-0000-0000-000088130000}"/>
    <cellStyle name="Normal 3 2 6 4 3" xfId="5002" xr:uid="{00000000-0005-0000-0000-000089130000}"/>
    <cellStyle name="Normal 3 2 6 4 3 2" xfId="5003" xr:uid="{00000000-0005-0000-0000-00008A130000}"/>
    <cellStyle name="Normal 3 2 6 4 3 2 2" xfId="5004" xr:uid="{00000000-0005-0000-0000-00008B130000}"/>
    <cellStyle name="Normal 3 2 6 4 3 3" xfId="5005" xr:uid="{00000000-0005-0000-0000-00008C130000}"/>
    <cellStyle name="Normal 3 2 6 4 4" xfId="5006" xr:uid="{00000000-0005-0000-0000-00008D130000}"/>
    <cellStyle name="Normal 3 2 6 4 4 2" xfId="5007" xr:uid="{00000000-0005-0000-0000-00008E130000}"/>
    <cellStyle name="Normal 3 2 6 4 5" xfId="5008" xr:uid="{00000000-0005-0000-0000-00008F130000}"/>
    <cellStyle name="Normal 3 2 6 5" xfId="5009" xr:uid="{00000000-0005-0000-0000-000090130000}"/>
    <cellStyle name="Normal 3 2 6 5 2" xfId="5010" xr:uid="{00000000-0005-0000-0000-000091130000}"/>
    <cellStyle name="Normal 3 2 6 5 2 2" xfId="5011" xr:uid="{00000000-0005-0000-0000-000092130000}"/>
    <cellStyle name="Normal 3 2 6 5 2 2 2" xfId="5012" xr:uid="{00000000-0005-0000-0000-000093130000}"/>
    <cellStyle name="Normal 3 2 6 5 2 3" xfId="5013" xr:uid="{00000000-0005-0000-0000-000094130000}"/>
    <cellStyle name="Normal 3 2 6 5 3" xfId="5014" xr:uid="{00000000-0005-0000-0000-000095130000}"/>
    <cellStyle name="Normal 3 2 6 5 3 2" xfId="5015" xr:uid="{00000000-0005-0000-0000-000096130000}"/>
    <cellStyle name="Normal 3 2 6 5 4" xfId="5016" xr:uid="{00000000-0005-0000-0000-000097130000}"/>
    <cellStyle name="Normal 3 2 6 6" xfId="5017" xr:uid="{00000000-0005-0000-0000-000098130000}"/>
    <cellStyle name="Normal 3 2 6 6 2" xfId="5018" xr:uid="{00000000-0005-0000-0000-000099130000}"/>
    <cellStyle name="Normal 3 2 6 6 2 2" xfId="5019" xr:uid="{00000000-0005-0000-0000-00009A130000}"/>
    <cellStyle name="Normal 3 2 6 6 3" xfId="5020" xr:uid="{00000000-0005-0000-0000-00009B130000}"/>
    <cellStyle name="Normal 3 2 6 7" xfId="5021" xr:uid="{00000000-0005-0000-0000-00009C130000}"/>
    <cellStyle name="Normal 3 2 6 7 2" xfId="5022" xr:uid="{00000000-0005-0000-0000-00009D130000}"/>
    <cellStyle name="Normal 3 2 6 7 2 2" xfId="5023" xr:uid="{00000000-0005-0000-0000-00009E130000}"/>
    <cellStyle name="Normal 3 2 6 7 3" xfId="5024" xr:uid="{00000000-0005-0000-0000-00009F130000}"/>
    <cellStyle name="Normal 3 2 6 8" xfId="5025" xr:uid="{00000000-0005-0000-0000-0000A0130000}"/>
    <cellStyle name="Normal 3 2 6 8 2" xfId="5026" xr:uid="{00000000-0005-0000-0000-0000A1130000}"/>
    <cellStyle name="Normal 3 2 6 9" xfId="5027" xr:uid="{00000000-0005-0000-0000-0000A2130000}"/>
    <cellStyle name="Normal 3 2 7" xfId="5028" xr:uid="{00000000-0005-0000-0000-0000A3130000}"/>
    <cellStyle name="Normal 3 2 7 2" xfId="5029" xr:uid="{00000000-0005-0000-0000-0000A4130000}"/>
    <cellStyle name="Normal 3 2 7 2 2" xfId="5030" xr:uid="{00000000-0005-0000-0000-0000A5130000}"/>
    <cellStyle name="Normal 3 2 7 2 2 2" xfId="5031" xr:uid="{00000000-0005-0000-0000-0000A6130000}"/>
    <cellStyle name="Normal 3 2 7 2 2 2 2" xfId="5032" xr:uid="{00000000-0005-0000-0000-0000A7130000}"/>
    <cellStyle name="Normal 3 2 7 2 2 2 2 2" xfId="5033" xr:uid="{00000000-0005-0000-0000-0000A8130000}"/>
    <cellStyle name="Normal 3 2 7 2 2 2 3" xfId="5034" xr:uid="{00000000-0005-0000-0000-0000A9130000}"/>
    <cellStyle name="Normal 3 2 7 2 2 3" xfId="5035" xr:uid="{00000000-0005-0000-0000-0000AA130000}"/>
    <cellStyle name="Normal 3 2 7 2 2 3 2" xfId="5036" xr:uid="{00000000-0005-0000-0000-0000AB130000}"/>
    <cellStyle name="Normal 3 2 7 2 2 4" xfId="5037" xr:uid="{00000000-0005-0000-0000-0000AC130000}"/>
    <cellStyle name="Normal 3 2 7 2 3" xfId="5038" xr:uid="{00000000-0005-0000-0000-0000AD130000}"/>
    <cellStyle name="Normal 3 2 7 2 3 2" xfId="5039" xr:uid="{00000000-0005-0000-0000-0000AE130000}"/>
    <cellStyle name="Normal 3 2 7 2 3 2 2" xfId="5040" xr:uid="{00000000-0005-0000-0000-0000AF130000}"/>
    <cellStyle name="Normal 3 2 7 2 3 2 2 2" xfId="5041" xr:uid="{00000000-0005-0000-0000-0000B0130000}"/>
    <cellStyle name="Normal 3 2 7 2 3 2 3" xfId="5042" xr:uid="{00000000-0005-0000-0000-0000B1130000}"/>
    <cellStyle name="Normal 3 2 7 2 3 3" xfId="5043" xr:uid="{00000000-0005-0000-0000-0000B2130000}"/>
    <cellStyle name="Normal 3 2 7 2 3 3 2" xfId="5044" xr:uid="{00000000-0005-0000-0000-0000B3130000}"/>
    <cellStyle name="Normal 3 2 7 2 3 4" xfId="5045" xr:uid="{00000000-0005-0000-0000-0000B4130000}"/>
    <cellStyle name="Normal 3 2 7 2 4" xfId="5046" xr:uid="{00000000-0005-0000-0000-0000B5130000}"/>
    <cellStyle name="Normal 3 2 7 2 4 2" xfId="5047" xr:uid="{00000000-0005-0000-0000-0000B6130000}"/>
    <cellStyle name="Normal 3 2 7 2 4 2 2" xfId="5048" xr:uid="{00000000-0005-0000-0000-0000B7130000}"/>
    <cellStyle name="Normal 3 2 7 2 4 3" xfId="5049" xr:uid="{00000000-0005-0000-0000-0000B8130000}"/>
    <cellStyle name="Normal 3 2 7 2 5" xfId="5050" xr:uid="{00000000-0005-0000-0000-0000B9130000}"/>
    <cellStyle name="Normal 3 2 7 2 5 2" xfId="5051" xr:uid="{00000000-0005-0000-0000-0000BA130000}"/>
    <cellStyle name="Normal 3 2 7 2 6" xfId="5052" xr:uid="{00000000-0005-0000-0000-0000BB130000}"/>
    <cellStyle name="Normal 3 2 7 3" xfId="5053" xr:uid="{00000000-0005-0000-0000-0000BC130000}"/>
    <cellStyle name="Normal 3 2 7 3 2" xfId="5054" xr:uid="{00000000-0005-0000-0000-0000BD130000}"/>
    <cellStyle name="Normal 3 2 7 3 2 2" xfId="5055" xr:uid="{00000000-0005-0000-0000-0000BE130000}"/>
    <cellStyle name="Normal 3 2 7 3 2 2 2" xfId="5056" xr:uid="{00000000-0005-0000-0000-0000BF130000}"/>
    <cellStyle name="Normal 3 2 7 3 2 2 2 2" xfId="5057" xr:uid="{00000000-0005-0000-0000-0000C0130000}"/>
    <cellStyle name="Normal 3 2 7 3 2 2 3" xfId="5058" xr:uid="{00000000-0005-0000-0000-0000C1130000}"/>
    <cellStyle name="Normal 3 2 7 3 2 3" xfId="5059" xr:uid="{00000000-0005-0000-0000-0000C2130000}"/>
    <cellStyle name="Normal 3 2 7 3 2 3 2" xfId="5060" xr:uid="{00000000-0005-0000-0000-0000C3130000}"/>
    <cellStyle name="Normal 3 2 7 3 2 4" xfId="5061" xr:uid="{00000000-0005-0000-0000-0000C4130000}"/>
    <cellStyle name="Normal 3 2 7 3 3" xfId="5062" xr:uid="{00000000-0005-0000-0000-0000C5130000}"/>
    <cellStyle name="Normal 3 2 7 3 3 2" xfId="5063" xr:uid="{00000000-0005-0000-0000-0000C6130000}"/>
    <cellStyle name="Normal 3 2 7 3 3 2 2" xfId="5064" xr:uid="{00000000-0005-0000-0000-0000C7130000}"/>
    <cellStyle name="Normal 3 2 7 3 3 3" xfId="5065" xr:uid="{00000000-0005-0000-0000-0000C8130000}"/>
    <cellStyle name="Normal 3 2 7 3 4" xfId="5066" xr:uid="{00000000-0005-0000-0000-0000C9130000}"/>
    <cellStyle name="Normal 3 2 7 3 4 2" xfId="5067" xr:uid="{00000000-0005-0000-0000-0000CA130000}"/>
    <cellStyle name="Normal 3 2 7 3 5" xfId="5068" xr:uid="{00000000-0005-0000-0000-0000CB130000}"/>
    <cellStyle name="Normal 3 2 7 4" xfId="5069" xr:uid="{00000000-0005-0000-0000-0000CC130000}"/>
    <cellStyle name="Normal 3 2 7 4 2" xfId="5070" xr:uid="{00000000-0005-0000-0000-0000CD130000}"/>
    <cellStyle name="Normal 3 2 7 4 2 2" xfId="5071" xr:uid="{00000000-0005-0000-0000-0000CE130000}"/>
    <cellStyle name="Normal 3 2 7 4 2 2 2" xfId="5072" xr:uid="{00000000-0005-0000-0000-0000CF130000}"/>
    <cellStyle name="Normal 3 2 7 4 2 3" xfId="5073" xr:uid="{00000000-0005-0000-0000-0000D0130000}"/>
    <cellStyle name="Normal 3 2 7 4 3" xfId="5074" xr:uid="{00000000-0005-0000-0000-0000D1130000}"/>
    <cellStyle name="Normal 3 2 7 4 3 2" xfId="5075" xr:uid="{00000000-0005-0000-0000-0000D2130000}"/>
    <cellStyle name="Normal 3 2 7 4 4" xfId="5076" xr:uid="{00000000-0005-0000-0000-0000D3130000}"/>
    <cellStyle name="Normal 3 2 7 5" xfId="5077" xr:uid="{00000000-0005-0000-0000-0000D4130000}"/>
    <cellStyle name="Normal 3 2 7 5 2" xfId="5078" xr:uid="{00000000-0005-0000-0000-0000D5130000}"/>
    <cellStyle name="Normal 3 2 7 5 2 2" xfId="5079" xr:uid="{00000000-0005-0000-0000-0000D6130000}"/>
    <cellStyle name="Normal 3 2 7 5 3" xfId="5080" xr:uid="{00000000-0005-0000-0000-0000D7130000}"/>
    <cellStyle name="Normal 3 2 7 6" xfId="5081" xr:uid="{00000000-0005-0000-0000-0000D8130000}"/>
    <cellStyle name="Normal 3 2 7 6 2" xfId="5082" xr:uid="{00000000-0005-0000-0000-0000D9130000}"/>
    <cellStyle name="Normal 3 2 7 6 2 2" xfId="5083" xr:uid="{00000000-0005-0000-0000-0000DA130000}"/>
    <cellStyle name="Normal 3 2 7 6 3" xfId="5084" xr:uid="{00000000-0005-0000-0000-0000DB130000}"/>
    <cellStyle name="Normal 3 2 7 7" xfId="5085" xr:uid="{00000000-0005-0000-0000-0000DC130000}"/>
    <cellStyle name="Normal 3 2 7 7 2" xfId="5086" xr:uid="{00000000-0005-0000-0000-0000DD130000}"/>
    <cellStyle name="Normal 3 2 7 8" xfId="5087" xr:uid="{00000000-0005-0000-0000-0000DE130000}"/>
    <cellStyle name="Normal 3 2 8" xfId="5088" xr:uid="{00000000-0005-0000-0000-0000DF130000}"/>
    <cellStyle name="Normal 3 2 8 2" xfId="5089" xr:uid="{00000000-0005-0000-0000-0000E0130000}"/>
    <cellStyle name="Normal 3 2 8 2 2" xfId="5090" xr:uid="{00000000-0005-0000-0000-0000E1130000}"/>
    <cellStyle name="Normal 3 2 8 2 2 2" xfId="5091" xr:uid="{00000000-0005-0000-0000-0000E2130000}"/>
    <cellStyle name="Normal 3 2 8 2 2 2 2" xfId="5092" xr:uid="{00000000-0005-0000-0000-0000E3130000}"/>
    <cellStyle name="Normal 3 2 8 2 2 3" xfId="5093" xr:uid="{00000000-0005-0000-0000-0000E4130000}"/>
    <cellStyle name="Normal 3 2 8 2 3" xfId="5094" xr:uid="{00000000-0005-0000-0000-0000E5130000}"/>
    <cellStyle name="Normal 3 2 8 2 3 2" xfId="5095" xr:uid="{00000000-0005-0000-0000-0000E6130000}"/>
    <cellStyle name="Normal 3 2 8 2 4" xfId="5096" xr:uid="{00000000-0005-0000-0000-0000E7130000}"/>
    <cellStyle name="Normal 3 2 8 3" xfId="5097" xr:uid="{00000000-0005-0000-0000-0000E8130000}"/>
    <cellStyle name="Normal 3 2 8 3 2" xfId="5098" xr:uid="{00000000-0005-0000-0000-0000E9130000}"/>
    <cellStyle name="Normal 3 2 8 3 2 2" xfId="5099" xr:uid="{00000000-0005-0000-0000-0000EA130000}"/>
    <cellStyle name="Normal 3 2 8 3 2 2 2" xfId="5100" xr:uid="{00000000-0005-0000-0000-0000EB130000}"/>
    <cellStyle name="Normal 3 2 8 3 2 3" xfId="5101" xr:uid="{00000000-0005-0000-0000-0000EC130000}"/>
    <cellStyle name="Normal 3 2 8 3 3" xfId="5102" xr:uid="{00000000-0005-0000-0000-0000ED130000}"/>
    <cellStyle name="Normal 3 2 8 3 3 2" xfId="5103" xr:uid="{00000000-0005-0000-0000-0000EE130000}"/>
    <cellStyle name="Normal 3 2 8 3 4" xfId="5104" xr:uid="{00000000-0005-0000-0000-0000EF130000}"/>
    <cellStyle name="Normal 3 2 8 4" xfId="5105" xr:uid="{00000000-0005-0000-0000-0000F0130000}"/>
    <cellStyle name="Normal 3 2 8 4 2" xfId="5106" xr:uid="{00000000-0005-0000-0000-0000F1130000}"/>
    <cellStyle name="Normal 3 2 8 4 2 2" xfId="5107" xr:uid="{00000000-0005-0000-0000-0000F2130000}"/>
    <cellStyle name="Normal 3 2 8 4 3" xfId="5108" xr:uid="{00000000-0005-0000-0000-0000F3130000}"/>
    <cellStyle name="Normal 3 2 8 5" xfId="5109" xr:uid="{00000000-0005-0000-0000-0000F4130000}"/>
    <cellStyle name="Normal 3 2 8 5 2" xfId="5110" xr:uid="{00000000-0005-0000-0000-0000F5130000}"/>
    <cellStyle name="Normal 3 2 8 6" xfId="5111" xr:uid="{00000000-0005-0000-0000-0000F6130000}"/>
    <cellStyle name="Normal 3 2 9" xfId="5112" xr:uid="{00000000-0005-0000-0000-0000F7130000}"/>
    <cellStyle name="Normal 3 2 9 2" xfId="5113" xr:uid="{00000000-0005-0000-0000-0000F8130000}"/>
    <cellStyle name="Normal 3 2 9 2 2" xfId="5114" xr:uid="{00000000-0005-0000-0000-0000F9130000}"/>
    <cellStyle name="Normal 3 2 9 2 2 2" xfId="5115" xr:uid="{00000000-0005-0000-0000-0000FA130000}"/>
    <cellStyle name="Normal 3 2 9 2 2 2 2" xfId="5116" xr:uid="{00000000-0005-0000-0000-0000FB130000}"/>
    <cellStyle name="Normal 3 2 9 2 2 3" xfId="5117" xr:uid="{00000000-0005-0000-0000-0000FC130000}"/>
    <cellStyle name="Normal 3 2 9 2 3" xfId="5118" xr:uid="{00000000-0005-0000-0000-0000FD130000}"/>
    <cellStyle name="Normal 3 2 9 2 3 2" xfId="5119" xr:uid="{00000000-0005-0000-0000-0000FE130000}"/>
    <cellStyle name="Normal 3 2 9 2 4" xfId="5120" xr:uid="{00000000-0005-0000-0000-0000FF130000}"/>
    <cellStyle name="Normal 3 2 9 3" xfId="5121" xr:uid="{00000000-0005-0000-0000-000000140000}"/>
    <cellStyle name="Normal 3 2 9 3 2" xfId="5122" xr:uid="{00000000-0005-0000-0000-000001140000}"/>
    <cellStyle name="Normal 3 2 9 3 2 2" xfId="5123" xr:uid="{00000000-0005-0000-0000-000002140000}"/>
    <cellStyle name="Normal 3 2 9 3 3" xfId="5124" xr:uid="{00000000-0005-0000-0000-000003140000}"/>
    <cellStyle name="Normal 3 2 9 4" xfId="5125" xr:uid="{00000000-0005-0000-0000-000004140000}"/>
    <cellStyle name="Normal 3 2 9 4 2" xfId="5126" xr:uid="{00000000-0005-0000-0000-000005140000}"/>
    <cellStyle name="Normal 3 2 9 5" xfId="5127" xr:uid="{00000000-0005-0000-0000-000006140000}"/>
    <cellStyle name="Normal 3 3" xfId="5128" xr:uid="{00000000-0005-0000-0000-000007140000}"/>
    <cellStyle name="Normal 3 3 10" xfId="5129" xr:uid="{00000000-0005-0000-0000-000008140000}"/>
    <cellStyle name="Normal 3 3 10 2" xfId="5130" xr:uid="{00000000-0005-0000-0000-000009140000}"/>
    <cellStyle name="Normal 3 3 10 2 2" xfId="5131" xr:uid="{00000000-0005-0000-0000-00000A140000}"/>
    <cellStyle name="Normal 3 3 10 3" xfId="5132" xr:uid="{00000000-0005-0000-0000-00000B140000}"/>
    <cellStyle name="Normal 3 3 11" xfId="5133" xr:uid="{00000000-0005-0000-0000-00000C140000}"/>
    <cellStyle name="Normal 3 3 11 2" xfId="5134" xr:uid="{00000000-0005-0000-0000-00000D140000}"/>
    <cellStyle name="Normal 3 3 11 2 2" xfId="5135" xr:uid="{00000000-0005-0000-0000-00000E140000}"/>
    <cellStyle name="Normal 3 3 11 3" xfId="5136" xr:uid="{00000000-0005-0000-0000-00000F140000}"/>
    <cellStyle name="Normal 3 3 12" xfId="5137" xr:uid="{00000000-0005-0000-0000-000010140000}"/>
    <cellStyle name="Normal 3 3 12 2" xfId="5138" xr:uid="{00000000-0005-0000-0000-000011140000}"/>
    <cellStyle name="Normal 3 3 13" xfId="5139" xr:uid="{00000000-0005-0000-0000-000012140000}"/>
    <cellStyle name="Normal 3 3 2" xfId="5140" xr:uid="{00000000-0005-0000-0000-000013140000}"/>
    <cellStyle name="Normal 3 3 2 10" xfId="5141" xr:uid="{00000000-0005-0000-0000-000014140000}"/>
    <cellStyle name="Normal 3 3 2 10 2" xfId="5142" xr:uid="{00000000-0005-0000-0000-000015140000}"/>
    <cellStyle name="Normal 3 3 2 11" xfId="5143" xr:uid="{00000000-0005-0000-0000-000016140000}"/>
    <cellStyle name="Normal 3 3 2 2" xfId="5144" xr:uid="{00000000-0005-0000-0000-000017140000}"/>
    <cellStyle name="Normal 3 3 2 2 2" xfId="5145" xr:uid="{00000000-0005-0000-0000-000018140000}"/>
    <cellStyle name="Normal 3 3 2 2 2 2" xfId="5146" xr:uid="{00000000-0005-0000-0000-000019140000}"/>
    <cellStyle name="Normal 3 3 2 2 2 2 2" xfId="5147" xr:uid="{00000000-0005-0000-0000-00001A140000}"/>
    <cellStyle name="Normal 3 3 2 2 2 2 2 2" xfId="5148" xr:uid="{00000000-0005-0000-0000-00001B140000}"/>
    <cellStyle name="Normal 3 3 2 2 2 2 2 2 2" xfId="5149" xr:uid="{00000000-0005-0000-0000-00001C140000}"/>
    <cellStyle name="Normal 3 3 2 2 2 2 2 2 2 2" xfId="5150" xr:uid="{00000000-0005-0000-0000-00001D140000}"/>
    <cellStyle name="Normal 3 3 2 2 2 2 2 2 3" xfId="5151" xr:uid="{00000000-0005-0000-0000-00001E140000}"/>
    <cellStyle name="Normal 3 3 2 2 2 2 2 3" xfId="5152" xr:uid="{00000000-0005-0000-0000-00001F140000}"/>
    <cellStyle name="Normal 3 3 2 2 2 2 2 3 2" xfId="5153" xr:uid="{00000000-0005-0000-0000-000020140000}"/>
    <cellStyle name="Normal 3 3 2 2 2 2 2 4" xfId="5154" xr:uid="{00000000-0005-0000-0000-000021140000}"/>
    <cellStyle name="Normal 3 3 2 2 2 2 3" xfId="5155" xr:uid="{00000000-0005-0000-0000-000022140000}"/>
    <cellStyle name="Normal 3 3 2 2 2 2 3 2" xfId="5156" xr:uid="{00000000-0005-0000-0000-000023140000}"/>
    <cellStyle name="Normal 3 3 2 2 2 2 3 2 2" xfId="5157" xr:uid="{00000000-0005-0000-0000-000024140000}"/>
    <cellStyle name="Normal 3 3 2 2 2 2 3 2 2 2" xfId="5158" xr:uid="{00000000-0005-0000-0000-000025140000}"/>
    <cellStyle name="Normal 3 3 2 2 2 2 3 2 3" xfId="5159" xr:uid="{00000000-0005-0000-0000-000026140000}"/>
    <cellStyle name="Normal 3 3 2 2 2 2 3 3" xfId="5160" xr:uid="{00000000-0005-0000-0000-000027140000}"/>
    <cellStyle name="Normal 3 3 2 2 2 2 3 3 2" xfId="5161" xr:uid="{00000000-0005-0000-0000-000028140000}"/>
    <cellStyle name="Normal 3 3 2 2 2 2 3 4" xfId="5162" xr:uid="{00000000-0005-0000-0000-000029140000}"/>
    <cellStyle name="Normal 3 3 2 2 2 2 4" xfId="5163" xr:uid="{00000000-0005-0000-0000-00002A140000}"/>
    <cellStyle name="Normal 3 3 2 2 2 2 4 2" xfId="5164" xr:uid="{00000000-0005-0000-0000-00002B140000}"/>
    <cellStyle name="Normal 3 3 2 2 2 2 4 2 2" xfId="5165" xr:uid="{00000000-0005-0000-0000-00002C140000}"/>
    <cellStyle name="Normal 3 3 2 2 2 2 4 3" xfId="5166" xr:uid="{00000000-0005-0000-0000-00002D140000}"/>
    <cellStyle name="Normal 3 3 2 2 2 2 5" xfId="5167" xr:uid="{00000000-0005-0000-0000-00002E140000}"/>
    <cellStyle name="Normal 3 3 2 2 2 2 5 2" xfId="5168" xr:uid="{00000000-0005-0000-0000-00002F140000}"/>
    <cellStyle name="Normal 3 3 2 2 2 2 6" xfId="5169" xr:uid="{00000000-0005-0000-0000-000030140000}"/>
    <cellStyle name="Normal 3 3 2 2 2 3" xfId="5170" xr:uid="{00000000-0005-0000-0000-000031140000}"/>
    <cellStyle name="Normal 3 3 2 2 2 3 2" xfId="5171" xr:uid="{00000000-0005-0000-0000-000032140000}"/>
    <cellStyle name="Normal 3 3 2 2 2 3 2 2" xfId="5172" xr:uid="{00000000-0005-0000-0000-000033140000}"/>
    <cellStyle name="Normal 3 3 2 2 2 3 2 2 2" xfId="5173" xr:uid="{00000000-0005-0000-0000-000034140000}"/>
    <cellStyle name="Normal 3 3 2 2 2 3 2 2 2 2" xfId="5174" xr:uid="{00000000-0005-0000-0000-000035140000}"/>
    <cellStyle name="Normal 3 3 2 2 2 3 2 2 3" xfId="5175" xr:uid="{00000000-0005-0000-0000-000036140000}"/>
    <cellStyle name="Normal 3 3 2 2 2 3 2 3" xfId="5176" xr:uid="{00000000-0005-0000-0000-000037140000}"/>
    <cellStyle name="Normal 3 3 2 2 2 3 2 3 2" xfId="5177" xr:uid="{00000000-0005-0000-0000-000038140000}"/>
    <cellStyle name="Normal 3 3 2 2 2 3 2 4" xfId="5178" xr:uid="{00000000-0005-0000-0000-000039140000}"/>
    <cellStyle name="Normal 3 3 2 2 2 3 3" xfId="5179" xr:uid="{00000000-0005-0000-0000-00003A140000}"/>
    <cellStyle name="Normal 3 3 2 2 2 3 3 2" xfId="5180" xr:uid="{00000000-0005-0000-0000-00003B140000}"/>
    <cellStyle name="Normal 3 3 2 2 2 3 3 2 2" xfId="5181" xr:uid="{00000000-0005-0000-0000-00003C140000}"/>
    <cellStyle name="Normal 3 3 2 2 2 3 3 3" xfId="5182" xr:uid="{00000000-0005-0000-0000-00003D140000}"/>
    <cellStyle name="Normal 3 3 2 2 2 3 4" xfId="5183" xr:uid="{00000000-0005-0000-0000-00003E140000}"/>
    <cellStyle name="Normal 3 3 2 2 2 3 4 2" xfId="5184" xr:uid="{00000000-0005-0000-0000-00003F140000}"/>
    <cellStyle name="Normal 3 3 2 2 2 3 5" xfId="5185" xr:uid="{00000000-0005-0000-0000-000040140000}"/>
    <cellStyle name="Normal 3 3 2 2 2 4" xfId="5186" xr:uid="{00000000-0005-0000-0000-000041140000}"/>
    <cellStyle name="Normal 3 3 2 2 2 4 2" xfId="5187" xr:uid="{00000000-0005-0000-0000-000042140000}"/>
    <cellStyle name="Normal 3 3 2 2 2 4 2 2" xfId="5188" xr:uid="{00000000-0005-0000-0000-000043140000}"/>
    <cellStyle name="Normal 3 3 2 2 2 4 2 2 2" xfId="5189" xr:uid="{00000000-0005-0000-0000-000044140000}"/>
    <cellStyle name="Normal 3 3 2 2 2 4 2 3" xfId="5190" xr:uid="{00000000-0005-0000-0000-000045140000}"/>
    <cellStyle name="Normal 3 3 2 2 2 4 3" xfId="5191" xr:uid="{00000000-0005-0000-0000-000046140000}"/>
    <cellStyle name="Normal 3 3 2 2 2 4 3 2" xfId="5192" xr:uid="{00000000-0005-0000-0000-000047140000}"/>
    <cellStyle name="Normal 3 3 2 2 2 4 4" xfId="5193" xr:uid="{00000000-0005-0000-0000-000048140000}"/>
    <cellStyle name="Normal 3 3 2 2 2 5" xfId="5194" xr:uid="{00000000-0005-0000-0000-000049140000}"/>
    <cellStyle name="Normal 3 3 2 2 2 5 2" xfId="5195" xr:uid="{00000000-0005-0000-0000-00004A140000}"/>
    <cellStyle name="Normal 3 3 2 2 2 5 2 2" xfId="5196" xr:uid="{00000000-0005-0000-0000-00004B140000}"/>
    <cellStyle name="Normal 3 3 2 2 2 5 3" xfId="5197" xr:uid="{00000000-0005-0000-0000-00004C140000}"/>
    <cellStyle name="Normal 3 3 2 2 2 6" xfId="5198" xr:uid="{00000000-0005-0000-0000-00004D140000}"/>
    <cellStyle name="Normal 3 3 2 2 2 6 2" xfId="5199" xr:uid="{00000000-0005-0000-0000-00004E140000}"/>
    <cellStyle name="Normal 3 3 2 2 2 6 2 2" xfId="5200" xr:uid="{00000000-0005-0000-0000-00004F140000}"/>
    <cellStyle name="Normal 3 3 2 2 2 6 3" xfId="5201" xr:uid="{00000000-0005-0000-0000-000050140000}"/>
    <cellStyle name="Normal 3 3 2 2 2 7" xfId="5202" xr:uid="{00000000-0005-0000-0000-000051140000}"/>
    <cellStyle name="Normal 3 3 2 2 2 7 2" xfId="5203" xr:uid="{00000000-0005-0000-0000-000052140000}"/>
    <cellStyle name="Normal 3 3 2 2 2 8" xfId="5204" xr:uid="{00000000-0005-0000-0000-000053140000}"/>
    <cellStyle name="Normal 3 3 2 2 3" xfId="5205" xr:uid="{00000000-0005-0000-0000-000054140000}"/>
    <cellStyle name="Normal 3 3 2 2 3 2" xfId="5206" xr:uid="{00000000-0005-0000-0000-000055140000}"/>
    <cellStyle name="Normal 3 3 2 2 3 2 2" xfId="5207" xr:uid="{00000000-0005-0000-0000-000056140000}"/>
    <cellStyle name="Normal 3 3 2 2 3 2 2 2" xfId="5208" xr:uid="{00000000-0005-0000-0000-000057140000}"/>
    <cellStyle name="Normal 3 3 2 2 3 2 2 2 2" xfId="5209" xr:uid="{00000000-0005-0000-0000-000058140000}"/>
    <cellStyle name="Normal 3 3 2 2 3 2 2 3" xfId="5210" xr:uid="{00000000-0005-0000-0000-000059140000}"/>
    <cellStyle name="Normal 3 3 2 2 3 2 3" xfId="5211" xr:uid="{00000000-0005-0000-0000-00005A140000}"/>
    <cellStyle name="Normal 3 3 2 2 3 2 3 2" xfId="5212" xr:uid="{00000000-0005-0000-0000-00005B140000}"/>
    <cellStyle name="Normal 3 3 2 2 3 2 4" xfId="5213" xr:uid="{00000000-0005-0000-0000-00005C140000}"/>
    <cellStyle name="Normal 3 3 2 2 3 3" xfId="5214" xr:uid="{00000000-0005-0000-0000-00005D140000}"/>
    <cellStyle name="Normal 3 3 2 2 3 3 2" xfId="5215" xr:uid="{00000000-0005-0000-0000-00005E140000}"/>
    <cellStyle name="Normal 3 3 2 2 3 3 2 2" xfId="5216" xr:uid="{00000000-0005-0000-0000-00005F140000}"/>
    <cellStyle name="Normal 3 3 2 2 3 3 2 2 2" xfId="5217" xr:uid="{00000000-0005-0000-0000-000060140000}"/>
    <cellStyle name="Normal 3 3 2 2 3 3 2 3" xfId="5218" xr:uid="{00000000-0005-0000-0000-000061140000}"/>
    <cellStyle name="Normal 3 3 2 2 3 3 3" xfId="5219" xr:uid="{00000000-0005-0000-0000-000062140000}"/>
    <cellStyle name="Normal 3 3 2 2 3 3 3 2" xfId="5220" xr:uid="{00000000-0005-0000-0000-000063140000}"/>
    <cellStyle name="Normal 3 3 2 2 3 3 4" xfId="5221" xr:uid="{00000000-0005-0000-0000-000064140000}"/>
    <cellStyle name="Normal 3 3 2 2 3 4" xfId="5222" xr:uid="{00000000-0005-0000-0000-000065140000}"/>
    <cellStyle name="Normal 3 3 2 2 3 4 2" xfId="5223" xr:uid="{00000000-0005-0000-0000-000066140000}"/>
    <cellStyle name="Normal 3 3 2 2 3 4 2 2" xfId="5224" xr:uid="{00000000-0005-0000-0000-000067140000}"/>
    <cellStyle name="Normal 3 3 2 2 3 4 3" xfId="5225" xr:uid="{00000000-0005-0000-0000-000068140000}"/>
    <cellStyle name="Normal 3 3 2 2 3 5" xfId="5226" xr:uid="{00000000-0005-0000-0000-000069140000}"/>
    <cellStyle name="Normal 3 3 2 2 3 5 2" xfId="5227" xr:uid="{00000000-0005-0000-0000-00006A140000}"/>
    <cellStyle name="Normal 3 3 2 2 3 6" xfId="5228" xr:uid="{00000000-0005-0000-0000-00006B140000}"/>
    <cellStyle name="Normal 3 3 2 2 4" xfId="5229" xr:uid="{00000000-0005-0000-0000-00006C140000}"/>
    <cellStyle name="Normal 3 3 2 2 4 2" xfId="5230" xr:uid="{00000000-0005-0000-0000-00006D140000}"/>
    <cellStyle name="Normal 3 3 2 2 4 2 2" xfId="5231" xr:uid="{00000000-0005-0000-0000-00006E140000}"/>
    <cellStyle name="Normal 3 3 2 2 4 2 2 2" xfId="5232" xr:uid="{00000000-0005-0000-0000-00006F140000}"/>
    <cellStyle name="Normal 3 3 2 2 4 2 2 2 2" xfId="5233" xr:uid="{00000000-0005-0000-0000-000070140000}"/>
    <cellStyle name="Normal 3 3 2 2 4 2 2 3" xfId="5234" xr:uid="{00000000-0005-0000-0000-000071140000}"/>
    <cellStyle name="Normal 3 3 2 2 4 2 3" xfId="5235" xr:uid="{00000000-0005-0000-0000-000072140000}"/>
    <cellStyle name="Normal 3 3 2 2 4 2 3 2" xfId="5236" xr:uid="{00000000-0005-0000-0000-000073140000}"/>
    <cellStyle name="Normal 3 3 2 2 4 2 4" xfId="5237" xr:uid="{00000000-0005-0000-0000-000074140000}"/>
    <cellStyle name="Normal 3 3 2 2 4 3" xfId="5238" xr:uid="{00000000-0005-0000-0000-000075140000}"/>
    <cellStyle name="Normal 3 3 2 2 4 3 2" xfId="5239" xr:uid="{00000000-0005-0000-0000-000076140000}"/>
    <cellStyle name="Normal 3 3 2 2 4 3 2 2" xfId="5240" xr:uid="{00000000-0005-0000-0000-000077140000}"/>
    <cellStyle name="Normal 3 3 2 2 4 3 3" xfId="5241" xr:uid="{00000000-0005-0000-0000-000078140000}"/>
    <cellStyle name="Normal 3 3 2 2 4 4" xfId="5242" xr:uid="{00000000-0005-0000-0000-000079140000}"/>
    <cellStyle name="Normal 3 3 2 2 4 4 2" xfId="5243" xr:uid="{00000000-0005-0000-0000-00007A140000}"/>
    <cellStyle name="Normal 3 3 2 2 4 5" xfId="5244" xr:uid="{00000000-0005-0000-0000-00007B140000}"/>
    <cellStyle name="Normal 3 3 2 2 5" xfId="5245" xr:uid="{00000000-0005-0000-0000-00007C140000}"/>
    <cellStyle name="Normal 3 3 2 2 5 2" xfId="5246" xr:uid="{00000000-0005-0000-0000-00007D140000}"/>
    <cellStyle name="Normal 3 3 2 2 5 2 2" xfId="5247" xr:uid="{00000000-0005-0000-0000-00007E140000}"/>
    <cellStyle name="Normal 3 3 2 2 5 2 2 2" xfId="5248" xr:uid="{00000000-0005-0000-0000-00007F140000}"/>
    <cellStyle name="Normal 3 3 2 2 5 2 3" xfId="5249" xr:uid="{00000000-0005-0000-0000-000080140000}"/>
    <cellStyle name="Normal 3 3 2 2 5 3" xfId="5250" xr:uid="{00000000-0005-0000-0000-000081140000}"/>
    <cellStyle name="Normal 3 3 2 2 5 3 2" xfId="5251" xr:uid="{00000000-0005-0000-0000-000082140000}"/>
    <cellStyle name="Normal 3 3 2 2 5 4" xfId="5252" xr:uid="{00000000-0005-0000-0000-000083140000}"/>
    <cellStyle name="Normal 3 3 2 2 6" xfId="5253" xr:uid="{00000000-0005-0000-0000-000084140000}"/>
    <cellStyle name="Normal 3 3 2 2 6 2" xfId="5254" xr:uid="{00000000-0005-0000-0000-000085140000}"/>
    <cellStyle name="Normal 3 3 2 2 6 2 2" xfId="5255" xr:uid="{00000000-0005-0000-0000-000086140000}"/>
    <cellStyle name="Normal 3 3 2 2 6 3" xfId="5256" xr:uid="{00000000-0005-0000-0000-000087140000}"/>
    <cellStyle name="Normal 3 3 2 2 7" xfId="5257" xr:uid="{00000000-0005-0000-0000-000088140000}"/>
    <cellStyle name="Normal 3 3 2 2 7 2" xfId="5258" xr:uid="{00000000-0005-0000-0000-000089140000}"/>
    <cellStyle name="Normal 3 3 2 2 7 2 2" xfId="5259" xr:uid="{00000000-0005-0000-0000-00008A140000}"/>
    <cellStyle name="Normal 3 3 2 2 7 3" xfId="5260" xr:uid="{00000000-0005-0000-0000-00008B140000}"/>
    <cellStyle name="Normal 3 3 2 2 8" xfId="5261" xr:uid="{00000000-0005-0000-0000-00008C140000}"/>
    <cellStyle name="Normal 3 3 2 2 8 2" xfId="5262" xr:uid="{00000000-0005-0000-0000-00008D140000}"/>
    <cellStyle name="Normal 3 3 2 2 9" xfId="5263" xr:uid="{00000000-0005-0000-0000-00008E140000}"/>
    <cellStyle name="Normal 3 3 2 3" xfId="5264" xr:uid="{00000000-0005-0000-0000-00008F140000}"/>
    <cellStyle name="Normal 3 3 2 3 2" xfId="5265" xr:uid="{00000000-0005-0000-0000-000090140000}"/>
    <cellStyle name="Normal 3 3 2 3 2 2" xfId="5266" xr:uid="{00000000-0005-0000-0000-000091140000}"/>
    <cellStyle name="Normal 3 3 2 3 2 2 2" xfId="5267" xr:uid="{00000000-0005-0000-0000-000092140000}"/>
    <cellStyle name="Normal 3 3 2 3 2 2 2 2" xfId="5268" xr:uid="{00000000-0005-0000-0000-000093140000}"/>
    <cellStyle name="Normal 3 3 2 3 2 2 2 2 2" xfId="5269" xr:uid="{00000000-0005-0000-0000-000094140000}"/>
    <cellStyle name="Normal 3 3 2 3 2 2 2 2 2 2" xfId="5270" xr:uid="{00000000-0005-0000-0000-000095140000}"/>
    <cellStyle name="Normal 3 3 2 3 2 2 2 2 3" xfId="5271" xr:uid="{00000000-0005-0000-0000-000096140000}"/>
    <cellStyle name="Normal 3 3 2 3 2 2 2 3" xfId="5272" xr:uid="{00000000-0005-0000-0000-000097140000}"/>
    <cellStyle name="Normal 3 3 2 3 2 2 2 3 2" xfId="5273" xr:uid="{00000000-0005-0000-0000-000098140000}"/>
    <cellStyle name="Normal 3 3 2 3 2 2 2 4" xfId="5274" xr:uid="{00000000-0005-0000-0000-000099140000}"/>
    <cellStyle name="Normal 3 3 2 3 2 2 3" xfId="5275" xr:uid="{00000000-0005-0000-0000-00009A140000}"/>
    <cellStyle name="Normal 3 3 2 3 2 2 3 2" xfId="5276" xr:uid="{00000000-0005-0000-0000-00009B140000}"/>
    <cellStyle name="Normal 3 3 2 3 2 2 3 2 2" xfId="5277" xr:uid="{00000000-0005-0000-0000-00009C140000}"/>
    <cellStyle name="Normal 3 3 2 3 2 2 3 2 2 2" xfId="5278" xr:uid="{00000000-0005-0000-0000-00009D140000}"/>
    <cellStyle name="Normal 3 3 2 3 2 2 3 2 3" xfId="5279" xr:uid="{00000000-0005-0000-0000-00009E140000}"/>
    <cellStyle name="Normal 3 3 2 3 2 2 3 3" xfId="5280" xr:uid="{00000000-0005-0000-0000-00009F140000}"/>
    <cellStyle name="Normal 3 3 2 3 2 2 3 3 2" xfId="5281" xr:uid="{00000000-0005-0000-0000-0000A0140000}"/>
    <cellStyle name="Normal 3 3 2 3 2 2 3 4" xfId="5282" xr:uid="{00000000-0005-0000-0000-0000A1140000}"/>
    <cellStyle name="Normal 3 3 2 3 2 2 4" xfId="5283" xr:uid="{00000000-0005-0000-0000-0000A2140000}"/>
    <cellStyle name="Normal 3 3 2 3 2 2 4 2" xfId="5284" xr:uid="{00000000-0005-0000-0000-0000A3140000}"/>
    <cellStyle name="Normal 3 3 2 3 2 2 4 2 2" xfId="5285" xr:uid="{00000000-0005-0000-0000-0000A4140000}"/>
    <cellStyle name="Normal 3 3 2 3 2 2 4 3" xfId="5286" xr:uid="{00000000-0005-0000-0000-0000A5140000}"/>
    <cellStyle name="Normal 3 3 2 3 2 2 5" xfId="5287" xr:uid="{00000000-0005-0000-0000-0000A6140000}"/>
    <cellStyle name="Normal 3 3 2 3 2 2 5 2" xfId="5288" xr:uid="{00000000-0005-0000-0000-0000A7140000}"/>
    <cellStyle name="Normal 3 3 2 3 2 2 6" xfId="5289" xr:uid="{00000000-0005-0000-0000-0000A8140000}"/>
    <cellStyle name="Normal 3 3 2 3 2 3" xfId="5290" xr:uid="{00000000-0005-0000-0000-0000A9140000}"/>
    <cellStyle name="Normal 3 3 2 3 2 3 2" xfId="5291" xr:uid="{00000000-0005-0000-0000-0000AA140000}"/>
    <cellStyle name="Normal 3 3 2 3 2 3 2 2" xfId="5292" xr:uid="{00000000-0005-0000-0000-0000AB140000}"/>
    <cellStyle name="Normal 3 3 2 3 2 3 2 2 2" xfId="5293" xr:uid="{00000000-0005-0000-0000-0000AC140000}"/>
    <cellStyle name="Normal 3 3 2 3 2 3 2 2 2 2" xfId="5294" xr:uid="{00000000-0005-0000-0000-0000AD140000}"/>
    <cellStyle name="Normal 3 3 2 3 2 3 2 2 3" xfId="5295" xr:uid="{00000000-0005-0000-0000-0000AE140000}"/>
    <cellStyle name="Normal 3 3 2 3 2 3 2 3" xfId="5296" xr:uid="{00000000-0005-0000-0000-0000AF140000}"/>
    <cellStyle name="Normal 3 3 2 3 2 3 2 3 2" xfId="5297" xr:uid="{00000000-0005-0000-0000-0000B0140000}"/>
    <cellStyle name="Normal 3 3 2 3 2 3 2 4" xfId="5298" xr:uid="{00000000-0005-0000-0000-0000B1140000}"/>
    <cellStyle name="Normal 3 3 2 3 2 3 3" xfId="5299" xr:uid="{00000000-0005-0000-0000-0000B2140000}"/>
    <cellStyle name="Normal 3 3 2 3 2 3 3 2" xfId="5300" xr:uid="{00000000-0005-0000-0000-0000B3140000}"/>
    <cellStyle name="Normal 3 3 2 3 2 3 3 2 2" xfId="5301" xr:uid="{00000000-0005-0000-0000-0000B4140000}"/>
    <cellStyle name="Normal 3 3 2 3 2 3 3 3" xfId="5302" xr:uid="{00000000-0005-0000-0000-0000B5140000}"/>
    <cellStyle name="Normal 3 3 2 3 2 3 4" xfId="5303" xr:uid="{00000000-0005-0000-0000-0000B6140000}"/>
    <cellStyle name="Normal 3 3 2 3 2 3 4 2" xfId="5304" xr:uid="{00000000-0005-0000-0000-0000B7140000}"/>
    <cellStyle name="Normal 3 3 2 3 2 3 5" xfId="5305" xr:uid="{00000000-0005-0000-0000-0000B8140000}"/>
    <cellStyle name="Normal 3 3 2 3 2 4" xfId="5306" xr:uid="{00000000-0005-0000-0000-0000B9140000}"/>
    <cellStyle name="Normal 3 3 2 3 2 4 2" xfId="5307" xr:uid="{00000000-0005-0000-0000-0000BA140000}"/>
    <cellStyle name="Normal 3 3 2 3 2 4 2 2" xfId="5308" xr:uid="{00000000-0005-0000-0000-0000BB140000}"/>
    <cellStyle name="Normal 3 3 2 3 2 4 2 2 2" xfId="5309" xr:uid="{00000000-0005-0000-0000-0000BC140000}"/>
    <cellStyle name="Normal 3 3 2 3 2 4 2 3" xfId="5310" xr:uid="{00000000-0005-0000-0000-0000BD140000}"/>
    <cellStyle name="Normal 3 3 2 3 2 4 3" xfId="5311" xr:uid="{00000000-0005-0000-0000-0000BE140000}"/>
    <cellStyle name="Normal 3 3 2 3 2 4 3 2" xfId="5312" xr:uid="{00000000-0005-0000-0000-0000BF140000}"/>
    <cellStyle name="Normal 3 3 2 3 2 4 4" xfId="5313" xr:uid="{00000000-0005-0000-0000-0000C0140000}"/>
    <cellStyle name="Normal 3 3 2 3 2 5" xfId="5314" xr:uid="{00000000-0005-0000-0000-0000C1140000}"/>
    <cellStyle name="Normal 3 3 2 3 2 5 2" xfId="5315" xr:uid="{00000000-0005-0000-0000-0000C2140000}"/>
    <cellStyle name="Normal 3 3 2 3 2 5 2 2" xfId="5316" xr:uid="{00000000-0005-0000-0000-0000C3140000}"/>
    <cellStyle name="Normal 3 3 2 3 2 5 3" xfId="5317" xr:uid="{00000000-0005-0000-0000-0000C4140000}"/>
    <cellStyle name="Normal 3 3 2 3 2 6" xfId="5318" xr:uid="{00000000-0005-0000-0000-0000C5140000}"/>
    <cellStyle name="Normal 3 3 2 3 2 6 2" xfId="5319" xr:uid="{00000000-0005-0000-0000-0000C6140000}"/>
    <cellStyle name="Normal 3 3 2 3 2 6 2 2" xfId="5320" xr:uid="{00000000-0005-0000-0000-0000C7140000}"/>
    <cellStyle name="Normal 3 3 2 3 2 6 3" xfId="5321" xr:uid="{00000000-0005-0000-0000-0000C8140000}"/>
    <cellStyle name="Normal 3 3 2 3 2 7" xfId="5322" xr:uid="{00000000-0005-0000-0000-0000C9140000}"/>
    <cellStyle name="Normal 3 3 2 3 2 7 2" xfId="5323" xr:uid="{00000000-0005-0000-0000-0000CA140000}"/>
    <cellStyle name="Normal 3 3 2 3 2 8" xfId="5324" xr:uid="{00000000-0005-0000-0000-0000CB140000}"/>
    <cellStyle name="Normal 3 3 2 3 3" xfId="5325" xr:uid="{00000000-0005-0000-0000-0000CC140000}"/>
    <cellStyle name="Normal 3 3 2 3 3 2" xfId="5326" xr:uid="{00000000-0005-0000-0000-0000CD140000}"/>
    <cellStyle name="Normal 3 3 2 3 3 2 2" xfId="5327" xr:uid="{00000000-0005-0000-0000-0000CE140000}"/>
    <cellStyle name="Normal 3 3 2 3 3 2 2 2" xfId="5328" xr:uid="{00000000-0005-0000-0000-0000CF140000}"/>
    <cellStyle name="Normal 3 3 2 3 3 2 2 2 2" xfId="5329" xr:uid="{00000000-0005-0000-0000-0000D0140000}"/>
    <cellStyle name="Normal 3 3 2 3 3 2 2 3" xfId="5330" xr:uid="{00000000-0005-0000-0000-0000D1140000}"/>
    <cellStyle name="Normal 3 3 2 3 3 2 3" xfId="5331" xr:uid="{00000000-0005-0000-0000-0000D2140000}"/>
    <cellStyle name="Normal 3 3 2 3 3 2 3 2" xfId="5332" xr:uid="{00000000-0005-0000-0000-0000D3140000}"/>
    <cellStyle name="Normal 3 3 2 3 3 2 4" xfId="5333" xr:uid="{00000000-0005-0000-0000-0000D4140000}"/>
    <cellStyle name="Normal 3 3 2 3 3 3" xfId="5334" xr:uid="{00000000-0005-0000-0000-0000D5140000}"/>
    <cellStyle name="Normal 3 3 2 3 3 3 2" xfId="5335" xr:uid="{00000000-0005-0000-0000-0000D6140000}"/>
    <cellStyle name="Normal 3 3 2 3 3 3 2 2" xfId="5336" xr:uid="{00000000-0005-0000-0000-0000D7140000}"/>
    <cellStyle name="Normal 3 3 2 3 3 3 2 2 2" xfId="5337" xr:uid="{00000000-0005-0000-0000-0000D8140000}"/>
    <cellStyle name="Normal 3 3 2 3 3 3 2 3" xfId="5338" xr:uid="{00000000-0005-0000-0000-0000D9140000}"/>
    <cellStyle name="Normal 3 3 2 3 3 3 3" xfId="5339" xr:uid="{00000000-0005-0000-0000-0000DA140000}"/>
    <cellStyle name="Normal 3 3 2 3 3 3 3 2" xfId="5340" xr:uid="{00000000-0005-0000-0000-0000DB140000}"/>
    <cellStyle name="Normal 3 3 2 3 3 3 4" xfId="5341" xr:uid="{00000000-0005-0000-0000-0000DC140000}"/>
    <cellStyle name="Normal 3 3 2 3 3 4" xfId="5342" xr:uid="{00000000-0005-0000-0000-0000DD140000}"/>
    <cellStyle name="Normal 3 3 2 3 3 4 2" xfId="5343" xr:uid="{00000000-0005-0000-0000-0000DE140000}"/>
    <cellStyle name="Normal 3 3 2 3 3 4 2 2" xfId="5344" xr:uid="{00000000-0005-0000-0000-0000DF140000}"/>
    <cellStyle name="Normal 3 3 2 3 3 4 3" xfId="5345" xr:uid="{00000000-0005-0000-0000-0000E0140000}"/>
    <cellStyle name="Normal 3 3 2 3 3 5" xfId="5346" xr:uid="{00000000-0005-0000-0000-0000E1140000}"/>
    <cellStyle name="Normal 3 3 2 3 3 5 2" xfId="5347" xr:uid="{00000000-0005-0000-0000-0000E2140000}"/>
    <cellStyle name="Normal 3 3 2 3 3 6" xfId="5348" xr:uid="{00000000-0005-0000-0000-0000E3140000}"/>
    <cellStyle name="Normal 3 3 2 3 4" xfId="5349" xr:uid="{00000000-0005-0000-0000-0000E4140000}"/>
    <cellStyle name="Normal 3 3 2 3 4 2" xfId="5350" xr:uid="{00000000-0005-0000-0000-0000E5140000}"/>
    <cellStyle name="Normal 3 3 2 3 4 2 2" xfId="5351" xr:uid="{00000000-0005-0000-0000-0000E6140000}"/>
    <cellStyle name="Normal 3 3 2 3 4 2 2 2" xfId="5352" xr:uid="{00000000-0005-0000-0000-0000E7140000}"/>
    <cellStyle name="Normal 3 3 2 3 4 2 2 2 2" xfId="5353" xr:uid="{00000000-0005-0000-0000-0000E8140000}"/>
    <cellStyle name="Normal 3 3 2 3 4 2 2 3" xfId="5354" xr:uid="{00000000-0005-0000-0000-0000E9140000}"/>
    <cellStyle name="Normal 3 3 2 3 4 2 3" xfId="5355" xr:uid="{00000000-0005-0000-0000-0000EA140000}"/>
    <cellStyle name="Normal 3 3 2 3 4 2 3 2" xfId="5356" xr:uid="{00000000-0005-0000-0000-0000EB140000}"/>
    <cellStyle name="Normal 3 3 2 3 4 2 4" xfId="5357" xr:uid="{00000000-0005-0000-0000-0000EC140000}"/>
    <cellStyle name="Normal 3 3 2 3 4 3" xfId="5358" xr:uid="{00000000-0005-0000-0000-0000ED140000}"/>
    <cellStyle name="Normal 3 3 2 3 4 3 2" xfId="5359" xr:uid="{00000000-0005-0000-0000-0000EE140000}"/>
    <cellStyle name="Normal 3 3 2 3 4 3 2 2" xfId="5360" xr:uid="{00000000-0005-0000-0000-0000EF140000}"/>
    <cellStyle name="Normal 3 3 2 3 4 3 3" xfId="5361" xr:uid="{00000000-0005-0000-0000-0000F0140000}"/>
    <cellStyle name="Normal 3 3 2 3 4 4" xfId="5362" xr:uid="{00000000-0005-0000-0000-0000F1140000}"/>
    <cellStyle name="Normal 3 3 2 3 4 4 2" xfId="5363" xr:uid="{00000000-0005-0000-0000-0000F2140000}"/>
    <cellStyle name="Normal 3 3 2 3 4 5" xfId="5364" xr:uid="{00000000-0005-0000-0000-0000F3140000}"/>
    <cellStyle name="Normal 3 3 2 3 5" xfId="5365" xr:uid="{00000000-0005-0000-0000-0000F4140000}"/>
    <cellStyle name="Normal 3 3 2 3 5 2" xfId="5366" xr:uid="{00000000-0005-0000-0000-0000F5140000}"/>
    <cellStyle name="Normal 3 3 2 3 5 2 2" xfId="5367" xr:uid="{00000000-0005-0000-0000-0000F6140000}"/>
    <cellStyle name="Normal 3 3 2 3 5 2 2 2" xfId="5368" xr:uid="{00000000-0005-0000-0000-0000F7140000}"/>
    <cellStyle name="Normal 3 3 2 3 5 2 3" xfId="5369" xr:uid="{00000000-0005-0000-0000-0000F8140000}"/>
    <cellStyle name="Normal 3 3 2 3 5 3" xfId="5370" xr:uid="{00000000-0005-0000-0000-0000F9140000}"/>
    <cellStyle name="Normal 3 3 2 3 5 3 2" xfId="5371" xr:uid="{00000000-0005-0000-0000-0000FA140000}"/>
    <cellStyle name="Normal 3 3 2 3 5 4" xfId="5372" xr:uid="{00000000-0005-0000-0000-0000FB140000}"/>
    <cellStyle name="Normal 3 3 2 3 6" xfId="5373" xr:uid="{00000000-0005-0000-0000-0000FC140000}"/>
    <cellStyle name="Normal 3 3 2 3 6 2" xfId="5374" xr:uid="{00000000-0005-0000-0000-0000FD140000}"/>
    <cellStyle name="Normal 3 3 2 3 6 2 2" xfId="5375" xr:uid="{00000000-0005-0000-0000-0000FE140000}"/>
    <cellStyle name="Normal 3 3 2 3 6 3" xfId="5376" xr:uid="{00000000-0005-0000-0000-0000FF140000}"/>
    <cellStyle name="Normal 3 3 2 3 7" xfId="5377" xr:uid="{00000000-0005-0000-0000-000000150000}"/>
    <cellStyle name="Normal 3 3 2 3 7 2" xfId="5378" xr:uid="{00000000-0005-0000-0000-000001150000}"/>
    <cellStyle name="Normal 3 3 2 3 7 2 2" xfId="5379" xr:uid="{00000000-0005-0000-0000-000002150000}"/>
    <cellStyle name="Normal 3 3 2 3 7 3" xfId="5380" xr:uid="{00000000-0005-0000-0000-000003150000}"/>
    <cellStyle name="Normal 3 3 2 3 8" xfId="5381" xr:uid="{00000000-0005-0000-0000-000004150000}"/>
    <cellStyle name="Normal 3 3 2 3 8 2" xfId="5382" xr:uid="{00000000-0005-0000-0000-000005150000}"/>
    <cellStyle name="Normal 3 3 2 3 9" xfId="5383" xr:uid="{00000000-0005-0000-0000-000006150000}"/>
    <cellStyle name="Normal 3 3 2 4" xfId="5384" xr:uid="{00000000-0005-0000-0000-000007150000}"/>
    <cellStyle name="Normal 3 3 2 4 2" xfId="5385" xr:uid="{00000000-0005-0000-0000-000008150000}"/>
    <cellStyle name="Normal 3 3 2 4 2 2" xfId="5386" xr:uid="{00000000-0005-0000-0000-000009150000}"/>
    <cellStyle name="Normal 3 3 2 4 2 2 2" xfId="5387" xr:uid="{00000000-0005-0000-0000-00000A150000}"/>
    <cellStyle name="Normal 3 3 2 4 2 2 2 2" xfId="5388" xr:uid="{00000000-0005-0000-0000-00000B150000}"/>
    <cellStyle name="Normal 3 3 2 4 2 2 2 2 2" xfId="5389" xr:uid="{00000000-0005-0000-0000-00000C150000}"/>
    <cellStyle name="Normal 3 3 2 4 2 2 2 3" xfId="5390" xr:uid="{00000000-0005-0000-0000-00000D150000}"/>
    <cellStyle name="Normal 3 3 2 4 2 2 3" xfId="5391" xr:uid="{00000000-0005-0000-0000-00000E150000}"/>
    <cellStyle name="Normal 3 3 2 4 2 2 3 2" xfId="5392" xr:uid="{00000000-0005-0000-0000-00000F150000}"/>
    <cellStyle name="Normal 3 3 2 4 2 2 4" xfId="5393" xr:uid="{00000000-0005-0000-0000-000010150000}"/>
    <cellStyle name="Normal 3 3 2 4 2 3" xfId="5394" xr:uid="{00000000-0005-0000-0000-000011150000}"/>
    <cellStyle name="Normal 3 3 2 4 2 3 2" xfId="5395" xr:uid="{00000000-0005-0000-0000-000012150000}"/>
    <cellStyle name="Normal 3 3 2 4 2 3 2 2" xfId="5396" xr:uid="{00000000-0005-0000-0000-000013150000}"/>
    <cellStyle name="Normal 3 3 2 4 2 3 2 2 2" xfId="5397" xr:uid="{00000000-0005-0000-0000-000014150000}"/>
    <cellStyle name="Normal 3 3 2 4 2 3 2 3" xfId="5398" xr:uid="{00000000-0005-0000-0000-000015150000}"/>
    <cellStyle name="Normal 3 3 2 4 2 3 3" xfId="5399" xr:uid="{00000000-0005-0000-0000-000016150000}"/>
    <cellStyle name="Normal 3 3 2 4 2 3 3 2" xfId="5400" xr:uid="{00000000-0005-0000-0000-000017150000}"/>
    <cellStyle name="Normal 3 3 2 4 2 3 4" xfId="5401" xr:uid="{00000000-0005-0000-0000-000018150000}"/>
    <cellStyle name="Normal 3 3 2 4 2 4" xfId="5402" xr:uid="{00000000-0005-0000-0000-000019150000}"/>
    <cellStyle name="Normal 3 3 2 4 2 4 2" xfId="5403" xr:uid="{00000000-0005-0000-0000-00001A150000}"/>
    <cellStyle name="Normal 3 3 2 4 2 4 2 2" xfId="5404" xr:uid="{00000000-0005-0000-0000-00001B150000}"/>
    <cellStyle name="Normal 3 3 2 4 2 4 3" xfId="5405" xr:uid="{00000000-0005-0000-0000-00001C150000}"/>
    <cellStyle name="Normal 3 3 2 4 2 5" xfId="5406" xr:uid="{00000000-0005-0000-0000-00001D150000}"/>
    <cellStyle name="Normal 3 3 2 4 2 5 2" xfId="5407" xr:uid="{00000000-0005-0000-0000-00001E150000}"/>
    <cellStyle name="Normal 3 3 2 4 2 6" xfId="5408" xr:uid="{00000000-0005-0000-0000-00001F150000}"/>
    <cellStyle name="Normal 3 3 2 4 3" xfId="5409" xr:uid="{00000000-0005-0000-0000-000020150000}"/>
    <cellStyle name="Normal 3 3 2 4 3 2" xfId="5410" xr:uid="{00000000-0005-0000-0000-000021150000}"/>
    <cellStyle name="Normal 3 3 2 4 3 2 2" xfId="5411" xr:uid="{00000000-0005-0000-0000-000022150000}"/>
    <cellStyle name="Normal 3 3 2 4 3 2 2 2" xfId="5412" xr:uid="{00000000-0005-0000-0000-000023150000}"/>
    <cellStyle name="Normal 3 3 2 4 3 2 2 2 2" xfId="5413" xr:uid="{00000000-0005-0000-0000-000024150000}"/>
    <cellStyle name="Normal 3 3 2 4 3 2 2 3" xfId="5414" xr:uid="{00000000-0005-0000-0000-000025150000}"/>
    <cellStyle name="Normal 3 3 2 4 3 2 3" xfId="5415" xr:uid="{00000000-0005-0000-0000-000026150000}"/>
    <cellStyle name="Normal 3 3 2 4 3 2 3 2" xfId="5416" xr:uid="{00000000-0005-0000-0000-000027150000}"/>
    <cellStyle name="Normal 3 3 2 4 3 2 4" xfId="5417" xr:uid="{00000000-0005-0000-0000-000028150000}"/>
    <cellStyle name="Normal 3 3 2 4 3 3" xfId="5418" xr:uid="{00000000-0005-0000-0000-000029150000}"/>
    <cellStyle name="Normal 3 3 2 4 3 3 2" xfId="5419" xr:uid="{00000000-0005-0000-0000-00002A150000}"/>
    <cellStyle name="Normal 3 3 2 4 3 3 2 2" xfId="5420" xr:uid="{00000000-0005-0000-0000-00002B150000}"/>
    <cellStyle name="Normal 3 3 2 4 3 3 3" xfId="5421" xr:uid="{00000000-0005-0000-0000-00002C150000}"/>
    <cellStyle name="Normal 3 3 2 4 3 4" xfId="5422" xr:uid="{00000000-0005-0000-0000-00002D150000}"/>
    <cellStyle name="Normal 3 3 2 4 3 4 2" xfId="5423" xr:uid="{00000000-0005-0000-0000-00002E150000}"/>
    <cellStyle name="Normal 3 3 2 4 3 5" xfId="5424" xr:uid="{00000000-0005-0000-0000-00002F150000}"/>
    <cellStyle name="Normal 3 3 2 4 4" xfId="5425" xr:uid="{00000000-0005-0000-0000-000030150000}"/>
    <cellStyle name="Normal 3 3 2 4 4 2" xfId="5426" xr:uid="{00000000-0005-0000-0000-000031150000}"/>
    <cellStyle name="Normal 3 3 2 4 4 2 2" xfId="5427" xr:uid="{00000000-0005-0000-0000-000032150000}"/>
    <cellStyle name="Normal 3 3 2 4 4 2 2 2" xfId="5428" xr:uid="{00000000-0005-0000-0000-000033150000}"/>
    <cellStyle name="Normal 3 3 2 4 4 2 3" xfId="5429" xr:uid="{00000000-0005-0000-0000-000034150000}"/>
    <cellStyle name="Normal 3 3 2 4 4 3" xfId="5430" xr:uid="{00000000-0005-0000-0000-000035150000}"/>
    <cellStyle name="Normal 3 3 2 4 4 3 2" xfId="5431" xr:uid="{00000000-0005-0000-0000-000036150000}"/>
    <cellStyle name="Normal 3 3 2 4 4 4" xfId="5432" xr:uid="{00000000-0005-0000-0000-000037150000}"/>
    <cellStyle name="Normal 3 3 2 4 5" xfId="5433" xr:uid="{00000000-0005-0000-0000-000038150000}"/>
    <cellStyle name="Normal 3 3 2 4 5 2" xfId="5434" xr:uid="{00000000-0005-0000-0000-000039150000}"/>
    <cellStyle name="Normal 3 3 2 4 5 2 2" xfId="5435" xr:uid="{00000000-0005-0000-0000-00003A150000}"/>
    <cellStyle name="Normal 3 3 2 4 5 3" xfId="5436" xr:uid="{00000000-0005-0000-0000-00003B150000}"/>
    <cellStyle name="Normal 3 3 2 4 6" xfId="5437" xr:uid="{00000000-0005-0000-0000-00003C150000}"/>
    <cellStyle name="Normal 3 3 2 4 6 2" xfId="5438" xr:uid="{00000000-0005-0000-0000-00003D150000}"/>
    <cellStyle name="Normal 3 3 2 4 6 2 2" xfId="5439" xr:uid="{00000000-0005-0000-0000-00003E150000}"/>
    <cellStyle name="Normal 3 3 2 4 6 3" xfId="5440" xr:uid="{00000000-0005-0000-0000-00003F150000}"/>
    <cellStyle name="Normal 3 3 2 4 7" xfId="5441" xr:uid="{00000000-0005-0000-0000-000040150000}"/>
    <cellStyle name="Normal 3 3 2 4 7 2" xfId="5442" xr:uid="{00000000-0005-0000-0000-000041150000}"/>
    <cellStyle name="Normal 3 3 2 4 8" xfId="5443" xr:uid="{00000000-0005-0000-0000-000042150000}"/>
    <cellStyle name="Normal 3 3 2 5" xfId="5444" xr:uid="{00000000-0005-0000-0000-000043150000}"/>
    <cellStyle name="Normal 3 3 2 5 2" xfId="5445" xr:uid="{00000000-0005-0000-0000-000044150000}"/>
    <cellStyle name="Normal 3 3 2 5 2 2" xfId="5446" xr:uid="{00000000-0005-0000-0000-000045150000}"/>
    <cellStyle name="Normal 3 3 2 5 2 2 2" xfId="5447" xr:uid="{00000000-0005-0000-0000-000046150000}"/>
    <cellStyle name="Normal 3 3 2 5 2 2 2 2" xfId="5448" xr:uid="{00000000-0005-0000-0000-000047150000}"/>
    <cellStyle name="Normal 3 3 2 5 2 2 3" xfId="5449" xr:uid="{00000000-0005-0000-0000-000048150000}"/>
    <cellStyle name="Normal 3 3 2 5 2 3" xfId="5450" xr:uid="{00000000-0005-0000-0000-000049150000}"/>
    <cellStyle name="Normal 3 3 2 5 2 3 2" xfId="5451" xr:uid="{00000000-0005-0000-0000-00004A150000}"/>
    <cellStyle name="Normal 3 3 2 5 2 4" xfId="5452" xr:uid="{00000000-0005-0000-0000-00004B150000}"/>
    <cellStyle name="Normal 3 3 2 5 3" xfId="5453" xr:uid="{00000000-0005-0000-0000-00004C150000}"/>
    <cellStyle name="Normal 3 3 2 5 3 2" xfId="5454" xr:uid="{00000000-0005-0000-0000-00004D150000}"/>
    <cellStyle name="Normal 3 3 2 5 3 2 2" xfId="5455" xr:uid="{00000000-0005-0000-0000-00004E150000}"/>
    <cellStyle name="Normal 3 3 2 5 3 2 2 2" xfId="5456" xr:uid="{00000000-0005-0000-0000-00004F150000}"/>
    <cellStyle name="Normal 3 3 2 5 3 2 3" xfId="5457" xr:uid="{00000000-0005-0000-0000-000050150000}"/>
    <cellStyle name="Normal 3 3 2 5 3 3" xfId="5458" xr:uid="{00000000-0005-0000-0000-000051150000}"/>
    <cellStyle name="Normal 3 3 2 5 3 3 2" xfId="5459" xr:uid="{00000000-0005-0000-0000-000052150000}"/>
    <cellStyle name="Normal 3 3 2 5 3 4" xfId="5460" xr:uid="{00000000-0005-0000-0000-000053150000}"/>
    <cellStyle name="Normal 3 3 2 5 4" xfId="5461" xr:uid="{00000000-0005-0000-0000-000054150000}"/>
    <cellStyle name="Normal 3 3 2 5 4 2" xfId="5462" xr:uid="{00000000-0005-0000-0000-000055150000}"/>
    <cellStyle name="Normal 3 3 2 5 4 2 2" xfId="5463" xr:uid="{00000000-0005-0000-0000-000056150000}"/>
    <cellStyle name="Normal 3 3 2 5 4 3" xfId="5464" xr:uid="{00000000-0005-0000-0000-000057150000}"/>
    <cellStyle name="Normal 3 3 2 5 5" xfId="5465" xr:uid="{00000000-0005-0000-0000-000058150000}"/>
    <cellStyle name="Normal 3 3 2 5 5 2" xfId="5466" xr:uid="{00000000-0005-0000-0000-000059150000}"/>
    <cellStyle name="Normal 3 3 2 5 6" xfId="5467" xr:uid="{00000000-0005-0000-0000-00005A150000}"/>
    <cellStyle name="Normal 3 3 2 6" xfId="5468" xr:uid="{00000000-0005-0000-0000-00005B150000}"/>
    <cellStyle name="Normal 3 3 2 6 2" xfId="5469" xr:uid="{00000000-0005-0000-0000-00005C150000}"/>
    <cellStyle name="Normal 3 3 2 6 2 2" xfId="5470" xr:uid="{00000000-0005-0000-0000-00005D150000}"/>
    <cellStyle name="Normal 3 3 2 6 2 2 2" xfId="5471" xr:uid="{00000000-0005-0000-0000-00005E150000}"/>
    <cellStyle name="Normal 3 3 2 6 2 2 2 2" xfId="5472" xr:uid="{00000000-0005-0000-0000-00005F150000}"/>
    <cellStyle name="Normal 3 3 2 6 2 2 3" xfId="5473" xr:uid="{00000000-0005-0000-0000-000060150000}"/>
    <cellStyle name="Normal 3 3 2 6 2 3" xfId="5474" xr:uid="{00000000-0005-0000-0000-000061150000}"/>
    <cellStyle name="Normal 3 3 2 6 2 3 2" xfId="5475" xr:uid="{00000000-0005-0000-0000-000062150000}"/>
    <cellStyle name="Normal 3 3 2 6 2 4" xfId="5476" xr:uid="{00000000-0005-0000-0000-000063150000}"/>
    <cellStyle name="Normal 3 3 2 6 3" xfId="5477" xr:uid="{00000000-0005-0000-0000-000064150000}"/>
    <cellStyle name="Normal 3 3 2 6 3 2" xfId="5478" xr:uid="{00000000-0005-0000-0000-000065150000}"/>
    <cellStyle name="Normal 3 3 2 6 3 2 2" xfId="5479" xr:uid="{00000000-0005-0000-0000-000066150000}"/>
    <cellStyle name="Normal 3 3 2 6 3 3" xfId="5480" xr:uid="{00000000-0005-0000-0000-000067150000}"/>
    <cellStyle name="Normal 3 3 2 6 4" xfId="5481" xr:uid="{00000000-0005-0000-0000-000068150000}"/>
    <cellStyle name="Normal 3 3 2 6 4 2" xfId="5482" xr:uid="{00000000-0005-0000-0000-000069150000}"/>
    <cellStyle name="Normal 3 3 2 6 5" xfId="5483" xr:uid="{00000000-0005-0000-0000-00006A150000}"/>
    <cellStyle name="Normal 3 3 2 7" xfId="5484" xr:uid="{00000000-0005-0000-0000-00006B150000}"/>
    <cellStyle name="Normal 3 3 2 7 2" xfId="5485" xr:uid="{00000000-0005-0000-0000-00006C150000}"/>
    <cellStyle name="Normal 3 3 2 7 2 2" xfId="5486" xr:uid="{00000000-0005-0000-0000-00006D150000}"/>
    <cellStyle name="Normal 3 3 2 7 2 2 2" xfId="5487" xr:uid="{00000000-0005-0000-0000-00006E150000}"/>
    <cellStyle name="Normal 3 3 2 7 2 3" xfId="5488" xr:uid="{00000000-0005-0000-0000-00006F150000}"/>
    <cellStyle name="Normal 3 3 2 7 3" xfId="5489" xr:uid="{00000000-0005-0000-0000-000070150000}"/>
    <cellStyle name="Normal 3 3 2 7 3 2" xfId="5490" xr:uid="{00000000-0005-0000-0000-000071150000}"/>
    <cellStyle name="Normal 3 3 2 7 4" xfId="5491" xr:uid="{00000000-0005-0000-0000-000072150000}"/>
    <cellStyle name="Normal 3 3 2 8" xfId="5492" xr:uid="{00000000-0005-0000-0000-000073150000}"/>
    <cellStyle name="Normal 3 3 2 8 2" xfId="5493" xr:uid="{00000000-0005-0000-0000-000074150000}"/>
    <cellStyle name="Normal 3 3 2 8 2 2" xfId="5494" xr:uid="{00000000-0005-0000-0000-000075150000}"/>
    <cellStyle name="Normal 3 3 2 8 3" xfId="5495" xr:uid="{00000000-0005-0000-0000-000076150000}"/>
    <cellStyle name="Normal 3 3 2 9" xfId="5496" xr:uid="{00000000-0005-0000-0000-000077150000}"/>
    <cellStyle name="Normal 3 3 2 9 2" xfId="5497" xr:uid="{00000000-0005-0000-0000-000078150000}"/>
    <cellStyle name="Normal 3 3 2 9 2 2" xfId="5498" xr:uid="{00000000-0005-0000-0000-000079150000}"/>
    <cellStyle name="Normal 3 3 2 9 3" xfId="5499" xr:uid="{00000000-0005-0000-0000-00007A150000}"/>
    <cellStyle name="Normal 3 3 3" xfId="5500" xr:uid="{00000000-0005-0000-0000-00007B150000}"/>
    <cellStyle name="Normal 3 3 3 2" xfId="5501" xr:uid="{00000000-0005-0000-0000-00007C150000}"/>
    <cellStyle name="Normal 3 3 3 2 2" xfId="5502" xr:uid="{00000000-0005-0000-0000-00007D150000}"/>
    <cellStyle name="Normal 3 3 3 2 2 2" xfId="5503" xr:uid="{00000000-0005-0000-0000-00007E150000}"/>
    <cellStyle name="Normal 3 3 3 2 2 2 2" xfId="5504" xr:uid="{00000000-0005-0000-0000-00007F150000}"/>
    <cellStyle name="Normal 3 3 3 2 2 2 2 2" xfId="5505" xr:uid="{00000000-0005-0000-0000-000080150000}"/>
    <cellStyle name="Normal 3 3 3 2 2 2 2 2 2" xfId="5506" xr:uid="{00000000-0005-0000-0000-000081150000}"/>
    <cellStyle name="Normal 3 3 3 2 2 2 2 3" xfId="5507" xr:uid="{00000000-0005-0000-0000-000082150000}"/>
    <cellStyle name="Normal 3 3 3 2 2 2 3" xfId="5508" xr:uid="{00000000-0005-0000-0000-000083150000}"/>
    <cellStyle name="Normal 3 3 3 2 2 2 3 2" xfId="5509" xr:uid="{00000000-0005-0000-0000-000084150000}"/>
    <cellStyle name="Normal 3 3 3 2 2 2 4" xfId="5510" xr:uid="{00000000-0005-0000-0000-000085150000}"/>
    <cellStyle name="Normal 3 3 3 2 2 3" xfId="5511" xr:uid="{00000000-0005-0000-0000-000086150000}"/>
    <cellStyle name="Normal 3 3 3 2 2 3 2" xfId="5512" xr:uid="{00000000-0005-0000-0000-000087150000}"/>
    <cellStyle name="Normal 3 3 3 2 2 3 2 2" xfId="5513" xr:uid="{00000000-0005-0000-0000-000088150000}"/>
    <cellStyle name="Normal 3 3 3 2 2 3 2 2 2" xfId="5514" xr:uid="{00000000-0005-0000-0000-000089150000}"/>
    <cellStyle name="Normal 3 3 3 2 2 3 2 3" xfId="5515" xr:uid="{00000000-0005-0000-0000-00008A150000}"/>
    <cellStyle name="Normal 3 3 3 2 2 3 3" xfId="5516" xr:uid="{00000000-0005-0000-0000-00008B150000}"/>
    <cellStyle name="Normal 3 3 3 2 2 3 3 2" xfId="5517" xr:uid="{00000000-0005-0000-0000-00008C150000}"/>
    <cellStyle name="Normal 3 3 3 2 2 3 4" xfId="5518" xr:uid="{00000000-0005-0000-0000-00008D150000}"/>
    <cellStyle name="Normal 3 3 3 2 2 4" xfId="5519" xr:uid="{00000000-0005-0000-0000-00008E150000}"/>
    <cellStyle name="Normal 3 3 3 2 2 4 2" xfId="5520" xr:uid="{00000000-0005-0000-0000-00008F150000}"/>
    <cellStyle name="Normal 3 3 3 2 2 4 2 2" xfId="5521" xr:uid="{00000000-0005-0000-0000-000090150000}"/>
    <cellStyle name="Normal 3 3 3 2 2 4 3" xfId="5522" xr:uid="{00000000-0005-0000-0000-000091150000}"/>
    <cellStyle name="Normal 3 3 3 2 2 5" xfId="5523" xr:uid="{00000000-0005-0000-0000-000092150000}"/>
    <cellStyle name="Normal 3 3 3 2 2 5 2" xfId="5524" xr:uid="{00000000-0005-0000-0000-000093150000}"/>
    <cellStyle name="Normal 3 3 3 2 2 6" xfId="5525" xr:uid="{00000000-0005-0000-0000-000094150000}"/>
    <cellStyle name="Normal 3 3 3 2 3" xfId="5526" xr:uid="{00000000-0005-0000-0000-000095150000}"/>
    <cellStyle name="Normal 3 3 3 2 3 2" xfId="5527" xr:uid="{00000000-0005-0000-0000-000096150000}"/>
    <cellStyle name="Normal 3 3 3 2 3 2 2" xfId="5528" xr:uid="{00000000-0005-0000-0000-000097150000}"/>
    <cellStyle name="Normal 3 3 3 2 3 2 2 2" xfId="5529" xr:uid="{00000000-0005-0000-0000-000098150000}"/>
    <cellStyle name="Normal 3 3 3 2 3 2 2 2 2" xfId="5530" xr:uid="{00000000-0005-0000-0000-000099150000}"/>
    <cellStyle name="Normal 3 3 3 2 3 2 2 3" xfId="5531" xr:uid="{00000000-0005-0000-0000-00009A150000}"/>
    <cellStyle name="Normal 3 3 3 2 3 2 3" xfId="5532" xr:uid="{00000000-0005-0000-0000-00009B150000}"/>
    <cellStyle name="Normal 3 3 3 2 3 2 3 2" xfId="5533" xr:uid="{00000000-0005-0000-0000-00009C150000}"/>
    <cellStyle name="Normal 3 3 3 2 3 2 4" xfId="5534" xr:uid="{00000000-0005-0000-0000-00009D150000}"/>
    <cellStyle name="Normal 3 3 3 2 3 3" xfId="5535" xr:uid="{00000000-0005-0000-0000-00009E150000}"/>
    <cellStyle name="Normal 3 3 3 2 3 3 2" xfId="5536" xr:uid="{00000000-0005-0000-0000-00009F150000}"/>
    <cellStyle name="Normal 3 3 3 2 3 3 2 2" xfId="5537" xr:uid="{00000000-0005-0000-0000-0000A0150000}"/>
    <cellStyle name="Normal 3 3 3 2 3 3 3" xfId="5538" xr:uid="{00000000-0005-0000-0000-0000A1150000}"/>
    <cellStyle name="Normal 3 3 3 2 3 4" xfId="5539" xr:uid="{00000000-0005-0000-0000-0000A2150000}"/>
    <cellStyle name="Normal 3 3 3 2 3 4 2" xfId="5540" xr:uid="{00000000-0005-0000-0000-0000A3150000}"/>
    <cellStyle name="Normal 3 3 3 2 3 5" xfId="5541" xr:uid="{00000000-0005-0000-0000-0000A4150000}"/>
    <cellStyle name="Normal 3 3 3 2 4" xfId="5542" xr:uid="{00000000-0005-0000-0000-0000A5150000}"/>
    <cellStyle name="Normal 3 3 3 2 4 2" xfId="5543" xr:uid="{00000000-0005-0000-0000-0000A6150000}"/>
    <cellStyle name="Normal 3 3 3 2 4 2 2" xfId="5544" xr:uid="{00000000-0005-0000-0000-0000A7150000}"/>
    <cellStyle name="Normal 3 3 3 2 4 2 2 2" xfId="5545" xr:uid="{00000000-0005-0000-0000-0000A8150000}"/>
    <cellStyle name="Normal 3 3 3 2 4 2 3" xfId="5546" xr:uid="{00000000-0005-0000-0000-0000A9150000}"/>
    <cellStyle name="Normal 3 3 3 2 4 3" xfId="5547" xr:uid="{00000000-0005-0000-0000-0000AA150000}"/>
    <cellStyle name="Normal 3 3 3 2 4 3 2" xfId="5548" xr:uid="{00000000-0005-0000-0000-0000AB150000}"/>
    <cellStyle name="Normal 3 3 3 2 4 4" xfId="5549" xr:uid="{00000000-0005-0000-0000-0000AC150000}"/>
    <cellStyle name="Normal 3 3 3 2 5" xfId="5550" xr:uid="{00000000-0005-0000-0000-0000AD150000}"/>
    <cellStyle name="Normal 3 3 3 2 5 2" xfId="5551" xr:uid="{00000000-0005-0000-0000-0000AE150000}"/>
    <cellStyle name="Normal 3 3 3 2 5 2 2" xfId="5552" xr:uid="{00000000-0005-0000-0000-0000AF150000}"/>
    <cellStyle name="Normal 3 3 3 2 5 3" xfId="5553" xr:uid="{00000000-0005-0000-0000-0000B0150000}"/>
    <cellStyle name="Normal 3 3 3 2 6" xfId="5554" xr:uid="{00000000-0005-0000-0000-0000B1150000}"/>
    <cellStyle name="Normal 3 3 3 2 6 2" xfId="5555" xr:uid="{00000000-0005-0000-0000-0000B2150000}"/>
    <cellStyle name="Normal 3 3 3 2 6 2 2" xfId="5556" xr:uid="{00000000-0005-0000-0000-0000B3150000}"/>
    <cellStyle name="Normal 3 3 3 2 6 3" xfId="5557" xr:uid="{00000000-0005-0000-0000-0000B4150000}"/>
    <cellStyle name="Normal 3 3 3 2 7" xfId="5558" xr:uid="{00000000-0005-0000-0000-0000B5150000}"/>
    <cellStyle name="Normal 3 3 3 2 7 2" xfId="5559" xr:uid="{00000000-0005-0000-0000-0000B6150000}"/>
    <cellStyle name="Normal 3 3 3 2 8" xfId="5560" xr:uid="{00000000-0005-0000-0000-0000B7150000}"/>
    <cellStyle name="Normal 3 3 3 3" xfId="5561" xr:uid="{00000000-0005-0000-0000-0000B8150000}"/>
    <cellStyle name="Normal 3 3 3 3 2" xfId="5562" xr:uid="{00000000-0005-0000-0000-0000B9150000}"/>
    <cellStyle name="Normal 3 3 3 3 2 2" xfId="5563" xr:uid="{00000000-0005-0000-0000-0000BA150000}"/>
    <cellStyle name="Normal 3 3 3 3 2 2 2" xfId="5564" xr:uid="{00000000-0005-0000-0000-0000BB150000}"/>
    <cellStyle name="Normal 3 3 3 3 2 2 2 2" xfId="5565" xr:uid="{00000000-0005-0000-0000-0000BC150000}"/>
    <cellStyle name="Normal 3 3 3 3 2 2 3" xfId="5566" xr:uid="{00000000-0005-0000-0000-0000BD150000}"/>
    <cellStyle name="Normal 3 3 3 3 2 3" xfId="5567" xr:uid="{00000000-0005-0000-0000-0000BE150000}"/>
    <cellStyle name="Normal 3 3 3 3 2 3 2" xfId="5568" xr:uid="{00000000-0005-0000-0000-0000BF150000}"/>
    <cellStyle name="Normal 3 3 3 3 2 4" xfId="5569" xr:uid="{00000000-0005-0000-0000-0000C0150000}"/>
    <cellStyle name="Normal 3 3 3 3 3" xfId="5570" xr:uid="{00000000-0005-0000-0000-0000C1150000}"/>
    <cellStyle name="Normal 3 3 3 3 3 2" xfId="5571" xr:uid="{00000000-0005-0000-0000-0000C2150000}"/>
    <cellStyle name="Normal 3 3 3 3 3 2 2" xfId="5572" xr:uid="{00000000-0005-0000-0000-0000C3150000}"/>
    <cellStyle name="Normal 3 3 3 3 3 2 2 2" xfId="5573" xr:uid="{00000000-0005-0000-0000-0000C4150000}"/>
    <cellStyle name="Normal 3 3 3 3 3 2 3" xfId="5574" xr:uid="{00000000-0005-0000-0000-0000C5150000}"/>
    <cellStyle name="Normal 3 3 3 3 3 3" xfId="5575" xr:uid="{00000000-0005-0000-0000-0000C6150000}"/>
    <cellStyle name="Normal 3 3 3 3 3 3 2" xfId="5576" xr:uid="{00000000-0005-0000-0000-0000C7150000}"/>
    <cellStyle name="Normal 3 3 3 3 3 4" xfId="5577" xr:uid="{00000000-0005-0000-0000-0000C8150000}"/>
    <cellStyle name="Normal 3 3 3 3 4" xfId="5578" xr:uid="{00000000-0005-0000-0000-0000C9150000}"/>
    <cellStyle name="Normal 3 3 3 3 4 2" xfId="5579" xr:uid="{00000000-0005-0000-0000-0000CA150000}"/>
    <cellStyle name="Normal 3 3 3 3 4 2 2" xfId="5580" xr:uid="{00000000-0005-0000-0000-0000CB150000}"/>
    <cellStyle name="Normal 3 3 3 3 4 3" xfId="5581" xr:uid="{00000000-0005-0000-0000-0000CC150000}"/>
    <cellStyle name="Normal 3 3 3 3 5" xfId="5582" xr:uid="{00000000-0005-0000-0000-0000CD150000}"/>
    <cellStyle name="Normal 3 3 3 3 5 2" xfId="5583" xr:uid="{00000000-0005-0000-0000-0000CE150000}"/>
    <cellStyle name="Normal 3 3 3 3 6" xfId="5584" xr:uid="{00000000-0005-0000-0000-0000CF150000}"/>
    <cellStyle name="Normal 3 3 3 4" xfId="5585" xr:uid="{00000000-0005-0000-0000-0000D0150000}"/>
    <cellStyle name="Normal 3 3 3 4 2" xfId="5586" xr:uid="{00000000-0005-0000-0000-0000D1150000}"/>
    <cellStyle name="Normal 3 3 3 4 2 2" xfId="5587" xr:uid="{00000000-0005-0000-0000-0000D2150000}"/>
    <cellStyle name="Normal 3 3 3 4 2 2 2" xfId="5588" xr:uid="{00000000-0005-0000-0000-0000D3150000}"/>
    <cellStyle name="Normal 3 3 3 4 2 2 2 2" xfId="5589" xr:uid="{00000000-0005-0000-0000-0000D4150000}"/>
    <cellStyle name="Normal 3 3 3 4 2 2 3" xfId="5590" xr:uid="{00000000-0005-0000-0000-0000D5150000}"/>
    <cellStyle name="Normal 3 3 3 4 2 3" xfId="5591" xr:uid="{00000000-0005-0000-0000-0000D6150000}"/>
    <cellStyle name="Normal 3 3 3 4 2 3 2" xfId="5592" xr:uid="{00000000-0005-0000-0000-0000D7150000}"/>
    <cellStyle name="Normal 3 3 3 4 2 4" xfId="5593" xr:uid="{00000000-0005-0000-0000-0000D8150000}"/>
    <cellStyle name="Normal 3 3 3 4 3" xfId="5594" xr:uid="{00000000-0005-0000-0000-0000D9150000}"/>
    <cellStyle name="Normal 3 3 3 4 3 2" xfId="5595" xr:uid="{00000000-0005-0000-0000-0000DA150000}"/>
    <cellStyle name="Normal 3 3 3 4 3 2 2" xfId="5596" xr:uid="{00000000-0005-0000-0000-0000DB150000}"/>
    <cellStyle name="Normal 3 3 3 4 3 3" xfId="5597" xr:uid="{00000000-0005-0000-0000-0000DC150000}"/>
    <cellStyle name="Normal 3 3 3 4 4" xfId="5598" xr:uid="{00000000-0005-0000-0000-0000DD150000}"/>
    <cellStyle name="Normal 3 3 3 4 4 2" xfId="5599" xr:uid="{00000000-0005-0000-0000-0000DE150000}"/>
    <cellStyle name="Normal 3 3 3 4 5" xfId="5600" xr:uid="{00000000-0005-0000-0000-0000DF150000}"/>
    <cellStyle name="Normal 3 3 3 5" xfId="5601" xr:uid="{00000000-0005-0000-0000-0000E0150000}"/>
    <cellStyle name="Normal 3 3 3 5 2" xfId="5602" xr:uid="{00000000-0005-0000-0000-0000E1150000}"/>
    <cellStyle name="Normal 3 3 3 5 2 2" xfId="5603" xr:uid="{00000000-0005-0000-0000-0000E2150000}"/>
    <cellStyle name="Normal 3 3 3 5 2 2 2" xfId="5604" xr:uid="{00000000-0005-0000-0000-0000E3150000}"/>
    <cellStyle name="Normal 3 3 3 5 2 3" xfId="5605" xr:uid="{00000000-0005-0000-0000-0000E4150000}"/>
    <cellStyle name="Normal 3 3 3 5 3" xfId="5606" xr:uid="{00000000-0005-0000-0000-0000E5150000}"/>
    <cellStyle name="Normal 3 3 3 5 3 2" xfId="5607" xr:uid="{00000000-0005-0000-0000-0000E6150000}"/>
    <cellStyle name="Normal 3 3 3 5 4" xfId="5608" xr:uid="{00000000-0005-0000-0000-0000E7150000}"/>
    <cellStyle name="Normal 3 3 3 6" xfId="5609" xr:uid="{00000000-0005-0000-0000-0000E8150000}"/>
    <cellStyle name="Normal 3 3 3 6 2" xfId="5610" xr:uid="{00000000-0005-0000-0000-0000E9150000}"/>
    <cellStyle name="Normal 3 3 3 6 2 2" xfId="5611" xr:uid="{00000000-0005-0000-0000-0000EA150000}"/>
    <cellStyle name="Normal 3 3 3 6 3" xfId="5612" xr:uid="{00000000-0005-0000-0000-0000EB150000}"/>
    <cellStyle name="Normal 3 3 3 7" xfId="5613" xr:uid="{00000000-0005-0000-0000-0000EC150000}"/>
    <cellStyle name="Normal 3 3 3 7 2" xfId="5614" xr:uid="{00000000-0005-0000-0000-0000ED150000}"/>
    <cellStyle name="Normal 3 3 3 7 2 2" xfId="5615" xr:uid="{00000000-0005-0000-0000-0000EE150000}"/>
    <cellStyle name="Normal 3 3 3 7 3" xfId="5616" xr:uid="{00000000-0005-0000-0000-0000EF150000}"/>
    <cellStyle name="Normal 3 3 3 8" xfId="5617" xr:uid="{00000000-0005-0000-0000-0000F0150000}"/>
    <cellStyle name="Normal 3 3 3 8 2" xfId="5618" xr:uid="{00000000-0005-0000-0000-0000F1150000}"/>
    <cellStyle name="Normal 3 3 3 9" xfId="5619" xr:uid="{00000000-0005-0000-0000-0000F2150000}"/>
    <cellStyle name="Normal 3 3 4" xfId="5620" xr:uid="{00000000-0005-0000-0000-0000F3150000}"/>
    <cellStyle name="Normal 3 3 4 2" xfId="5621" xr:uid="{00000000-0005-0000-0000-0000F4150000}"/>
    <cellStyle name="Normal 3 3 4 2 2" xfId="5622" xr:uid="{00000000-0005-0000-0000-0000F5150000}"/>
    <cellStyle name="Normal 3 3 4 2 2 2" xfId="5623" xr:uid="{00000000-0005-0000-0000-0000F6150000}"/>
    <cellStyle name="Normal 3 3 4 2 2 2 2" xfId="5624" xr:uid="{00000000-0005-0000-0000-0000F7150000}"/>
    <cellStyle name="Normal 3 3 4 2 2 2 2 2" xfId="5625" xr:uid="{00000000-0005-0000-0000-0000F8150000}"/>
    <cellStyle name="Normal 3 3 4 2 2 2 2 2 2" xfId="5626" xr:uid="{00000000-0005-0000-0000-0000F9150000}"/>
    <cellStyle name="Normal 3 3 4 2 2 2 2 3" xfId="5627" xr:uid="{00000000-0005-0000-0000-0000FA150000}"/>
    <cellStyle name="Normal 3 3 4 2 2 2 3" xfId="5628" xr:uid="{00000000-0005-0000-0000-0000FB150000}"/>
    <cellStyle name="Normal 3 3 4 2 2 2 3 2" xfId="5629" xr:uid="{00000000-0005-0000-0000-0000FC150000}"/>
    <cellStyle name="Normal 3 3 4 2 2 2 4" xfId="5630" xr:uid="{00000000-0005-0000-0000-0000FD150000}"/>
    <cellStyle name="Normal 3 3 4 2 2 3" xfId="5631" xr:uid="{00000000-0005-0000-0000-0000FE150000}"/>
    <cellStyle name="Normal 3 3 4 2 2 3 2" xfId="5632" xr:uid="{00000000-0005-0000-0000-0000FF150000}"/>
    <cellStyle name="Normal 3 3 4 2 2 3 2 2" xfId="5633" xr:uid="{00000000-0005-0000-0000-000000160000}"/>
    <cellStyle name="Normal 3 3 4 2 2 3 2 2 2" xfId="5634" xr:uid="{00000000-0005-0000-0000-000001160000}"/>
    <cellStyle name="Normal 3 3 4 2 2 3 2 3" xfId="5635" xr:uid="{00000000-0005-0000-0000-000002160000}"/>
    <cellStyle name="Normal 3 3 4 2 2 3 3" xfId="5636" xr:uid="{00000000-0005-0000-0000-000003160000}"/>
    <cellStyle name="Normal 3 3 4 2 2 3 3 2" xfId="5637" xr:uid="{00000000-0005-0000-0000-000004160000}"/>
    <cellStyle name="Normal 3 3 4 2 2 3 4" xfId="5638" xr:uid="{00000000-0005-0000-0000-000005160000}"/>
    <cellStyle name="Normal 3 3 4 2 2 4" xfId="5639" xr:uid="{00000000-0005-0000-0000-000006160000}"/>
    <cellStyle name="Normal 3 3 4 2 2 4 2" xfId="5640" xr:uid="{00000000-0005-0000-0000-000007160000}"/>
    <cellStyle name="Normal 3 3 4 2 2 4 2 2" xfId="5641" xr:uid="{00000000-0005-0000-0000-000008160000}"/>
    <cellStyle name="Normal 3 3 4 2 2 4 3" xfId="5642" xr:uid="{00000000-0005-0000-0000-000009160000}"/>
    <cellStyle name="Normal 3 3 4 2 2 5" xfId="5643" xr:uid="{00000000-0005-0000-0000-00000A160000}"/>
    <cellStyle name="Normal 3 3 4 2 2 5 2" xfId="5644" xr:uid="{00000000-0005-0000-0000-00000B160000}"/>
    <cellStyle name="Normal 3 3 4 2 2 6" xfId="5645" xr:uid="{00000000-0005-0000-0000-00000C160000}"/>
    <cellStyle name="Normal 3 3 4 2 3" xfId="5646" xr:uid="{00000000-0005-0000-0000-00000D160000}"/>
    <cellStyle name="Normal 3 3 4 2 3 2" xfId="5647" xr:uid="{00000000-0005-0000-0000-00000E160000}"/>
    <cellStyle name="Normal 3 3 4 2 3 2 2" xfId="5648" xr:uid="{00000000-0005-0000-0000-00000F160000}"/>
    <cellStyle name="Normal 3 3 4 2 3 2 2 2" xfId="5649" xr:uid="{00000000-0005-0000-0000-000010160000}"/>
    <cellStyle name="Normal 3 3 4 2 3 2 2 2 2" xfId="5650" xr:uid="{00000000-0005-0000-0000-000011160000}"/>
    <cellStyle name="Normal 3 3 4 2 3 2 2 3" xfId="5651" xr:uid="{00000000-0005-0000-0000-000012160000}"/>
    <cellStyle name="Normal 3 3 4 2 3 2 3" xfId="5652" xr:uid="{00000000-0005-0000-0000-000013160000}"/>
    <cellStyle name="Normal 3 3 4 2 3 2 3 2" xfId="5653" xr:uid="{00000000-0005-0000-0000-000014160000}"/>
    <cellStyle name="Normal 3 3 4 2 3 2 4" xfId="5654" xr:uid="{00000000-0005-0000-0000-000015160000}"/>
    <cellStyle name="Normal 3 3 4 2 3 3" xfId="5655" xr:uid="{00000000-0005-0000-0000-000016160000}"/>
    <cellStyle name="Normal 3 3 4 2 3 3 2" xfId="5656" xr:uid="{00000000-0005-0000-0000-000017160000}"/>
    <cellStyle name="Normal 3 3 4 2 3 3 2 2" xfId="5657" xr:uid="{00000000-0005-0000-0000-000018160000}"/>
    <cellStyle name="Normal 3 3 4 2 3 3 3" xfId="5658" xr:uid="{00000000-0005-0000-0000-000019160000}"/>
    <cellStyle name="Normal 3 3 4 2 3 4" xfId="5659" xr:uid="{00000000-0005-0000-0000-00001A160000}"/>
    <cellStyle name="Normal 3 3 4 2 3 4 2" xfId="5660" xr:uid="{00000000-0005-0000-0000-00001B160000}"/>
    <cellStyle name="Normal 3 3 4 2 3 5" xfId="5661" xr:uid="{00000000-0005-0000-0000-00001C160000}"/>
    <cellStyle name="Normal 3 3 4 2 4" xfId="5662" xr:uid="{00000000-0005-0000-0000-00001D160000}"/>
    <cellStyle name="Normal 3 3 4 2 4 2" xfId="5663" xr:uid="{00000000-0005-0000-0000-00001E160000}"/>
    <cellStyle name="Normal 3 3 4 2 4 2 2" xfId="5664" xr:uid="{00000000-0005-0000-0000-00001F160000}"/>
    <cellStyle name="Normal 3 3 4 2 4 2 2 2" xfId="5665" xr:uid="{00000000-0005-0000-0000-000020160000}"/>
    <cellStyle name="Normal 3 3 4 2 4 2 3" xfId="5666" xr:uid="{00000000-0005-0000-0000-000021160000}"/>
    <cellStyle name="Normal 3 3 4 2 4 3" xfId="5667" xr:uid="{00000000-0005-0000-0000-000022160000}"/>
    <cellStyle name="Normal 3 3 4 2 4 3 2" xfId="5668" xr:uid="{00000000-0005-0000-0000-000023160000}"/>
    <cellStyle name="Normal 3 3 4 2 4 4" xfId="5669" xr:uid="{00000000-0005-0000-0000-000024160000}"/>
    <cellStyle name="Normal 3 3 4 2 5" xfId="5670" xr:uid="{00000000-0005-0000-0000-000025160000}"/>
    <cellStyle name="Normal 3 3 4 2 5 2" xfId="5671" xr:uid="{00000000-0005-0000-0000-000026160000}"/>
    <cellStyle name="Normal 3 3 4 2 5 2 2" xfId="5672" xr:uid="{00000000-0005-0000-0000-000027160000}"/>
    <cellStyle name="Normal 3 3 4 2 5 3" xfId="5673" xr:uid="{00000000-0005-0000-0000-000028160000}"/>
    <cellStyle name="Normal 3 3 4 2 6" xfId="5674" xr:uid="{00000000-0005-0000-0000-000029160000}"/>
    <cellStyle name="Normal 3 3 4 2 6 2" xfId="5675" xr:uid="{00000000-0005-0000-0000-00002A160000}"/>
    <cellStyle name="Normal 3 3 4 2 6 2 2" xfId="5676" xr:uid="{00000000-0005-0000-0000-00002B160000}"/>
    <cellStyle name="Normal 3 3 4 2 6 3" xfId="5677" xr:uid="{00000000-0005-0000-0000-00002C160000}"/>
    <cellStyle name="Normal 3 3 4 2 7" xfId="5678" xr:uid="{00000000-0005-0000-0000-00002D160000}"/>
    <cellStyle name="Normal 3 3 4 2 7 2" xfId="5679" xr:uid="{00000000-0005-0000-0000-00002E160000}"/>
    <cellStyle name="Normal 3 3 4 2 8" xfId="5680" xr:uid="{00000000-0005-0000-0000-00002F160000}"/>
    <cellStyle name="Normal 3 3 4 3" xfId="5681" xr:uid="{00000000-0005-0000-0000-000030160000}"/>
    <cellStyle name="Normal 3 3 4 3 2" xfId="5682" xr:uid="{00000000-0005-0000-0000-000031160000}"/>
    <cellStyle name="Normal 3 3 4 3 2 2" xfId="5683" xr:uid="{00000000-0005-0000-0000-000032160000}"/>
    <cellStyle name="Normal 3 3 4 3 2 2 2" xfId="5684" xr:uid="{00000000-0005-0000-0000-000033160000}"/>
    <cellStyle name="Normal 3 3 4 3 2 2 2 2" xfId="5685" xr:uid="{00000000-0005-0000-0000-000034160000}"/>
    <cellStyle name="Normal 3 3 4 3 2 2 3" xfId="5686" xr:uid="{00000000-0005-0000-0000-000035160000}"/>
    <cellStyle name="Normal 3 3 4 3 2 3" xfId="5687" xr:uid="{00000000-0005-0000-0000-000036160000}"/>
    <cellStyle name="Normal 3 3 4 3 2 3 2" xfId="5688" xr:uid="{00000000-0005-0000-0000-000037160000}"/>
    <cellStyle name="Normal 3 3 4 3 2 4" xfId="5689" xr:uid="{00000000-0005-0000-0000-000038160000}"/>
    <cellStyle name="Normal 3 3 4 3 3" xfId="5690" xr:uid="{00000000-0005-0000-0000-000039160000}"/>
    <cellStyle name="Normal 3 3 4 3 3 2" xfId="5691" xr:uid="{00000000-0005-0000-0000-00003A160000}"/>
    <cellStyle name="Normal 3 3 4 3 3 2 2" xfId="5692" xr:uid="{00000000-0005-0000-0000-00003B160000}"/>
    <cellStyle name="Normal 3 3 4 3 3 2 2 2" xfId="5693" xr:uid="{00000000-0005-0000-0000-00003C160000}"/>
    <cellStyle name="Normal 3 3 4 3 3 2 3" xfId="5694" xr:uid="{00000000-0005-0000-0000-00003D160000}"/>
    <cellStyle name="Normal 3 3 4 3 3 3" xfId="5695" xr:uid="{00000000-0005-0000-0000-00003E160000}"/>
    <cellStyle name="Normal 3 3 4 3 3 3 2" xfId="5696" xr:uid="{00000000-0005-0000-0000-00003F160000}"/>
    <cellStyle name="Normal 3 3 4 3 3 4" xfId="5697" xr:uid="{00000000-0005-0000-0000-000040160000}"/>
    <cellStyle name="Normal 3 3 4 3 4" xfId="5698" xr:uid="{00000000-0005-0000-0000-000041160000}"/>
    <cellStyle name="Normal 3 3 4 3 4 2" xfId="5699" xr:uid="{00000000-0005-0000-0000-000042160000}"/>
    <cellStyle name="Normal 3 3 4 3 4 2 2" xfId="5700" xr:uid="{00000000-0005-0000-0000-000043160000}"/>
    <cellStyle name="Normal 3 3 4 3 4 3" xfId="5701" xr:uid="{00000000-0005-0000-0000-000044160000}"/>
    <cellStyle name="Normal 3 3 4 3 5" xfId="5702" xr:uid="{00000000-0005-0000-0000-000045160000}"/>
    <cellStyle name="Normal 3 3 4 3 5 2" xfId="5703" xr:uid="{00000000-0005-0000-0000-000046160000}"/>
    <cellStyle name="Normal 3 3 4 3 6" xfId="5704" xr:uid="{00000000-0005-0000-0000-000047160000}"/>
    <cellStyle name="Normal 3 3 4 4" xfId="5705" xr:uid="{00000000-0005-0000-0000-000048160000}"/>
    <cellStyle name="Normal 3 3 4 4 2" xfId="5706" xr:uid="{00000000-0005-0000-0000-000049160000}"/>
    <cellStyle name="Normal 3 3 4 4 2 2" xfId="5707" xr:uid="{00000000-0005-0000-0000-00004A160000}"/>
    <cellStyle name="Normal 3 3 4 4 2 2 2" xfId="5708" xr:uid="{00000000-0005-0000-0000-00004B160000}"/>
    <cellStyle name="Normal 3 3 4 4 2 2 2 2" xfId="5709" xr:uid="{00000000-0005-0000-0000-00004C160000}"/>
    <cellStyle name="Normal 3 3 4 4 2 2 3" xfId="5710" xr:uid="{00000000-0005-0000-0000-00004D160000}"/>
    <cellStyle name="Normal 3 3 4 4 2 3" xfId="5711" xr:uid="{00000000-0005-0000-0000-00004E160000}"/>
    <cellStyle name="Normal 3 3 4 4 2 3 2" xfId="5712" xr:uid="{00000000-0005-0000-0000-00004F160000}"/>
    <cellStyle name="Normal 3 3 4 4 2 4" xfId="5713" xr:uid="{00000000-0005-0000-0000-000050160000}"/>
    <cellStyle name="Normal 3 3 4 4 3" xfId="5714" xr:uid="{00000000-0005-0000-0000-000051160000}"/>
    <cellStyle name="Normal 3 3 4 4 3 2" xfId="5715" xr:uid="{00000000-0005-0000-0000-000052160000}"/>
    <cellStyle name="Normal 3 3 4 4 3 2 2" xfId="5716" xr:uid="{00000000-0005-0000-0000-000053160000}"/>
    <cellStyle name="Normal 3 3 4 4 3 3" xfId="5717" xr:uid="{00000000-0005-0000-0000-000054160000}"/>
    <cellStyle name="Normal 3 3 4 4 4" xfId="5718" xr:uid="{00000000-0005-0000-0000-000055160000}"/>
    <cellStyle name="Normal 3 3 4 4 4 2" xfId="5719" xr:uid="{00000000-0005-0000-0000-000056160000}"/>
    <cellStyle name="Normal 3 3 4 4 5" xfId="5720" xr:uid="{00000000-0005-0000-0000-000057160000}"/>
    <cellStyle name="Normal 3 3 4 5" xfId="5721" xr:uid="{00000000-0005-0000-0000-000058160000}"/>
    <cellStyle name="Normal 3 3 4 5 2" xfId="5722" xr:uid="{00000000-0005-0000-0000-000059160000}"/>
    <cellStyle name="Normal 3 3 4 5 2 2" xfId="5723" xr:uid="{00000000-0005-0000-0000-00005A160000}"/>
    <cellStyle name="Normal 3 3 4 5 2 2 2" xfId="5724" xr:uid="{00000000-0005-0000-0000-00005B160000}"/>
    <cellStyle name="Normal 3 3 4 5 2 3" xfId="5725" xr:uid="{00000000-0005-0000-0000-00005C160000}"/>
    <cellStyle name="Normal 3 3 4 5 3" xfId="5726" xr:uid="{00000000-0005-0000-0000-00005D160000}"/>
    <cellStyle name="Normal 3 3 4 5 3 2" xfId="5727" xr:uid="{00000000-0005-0000-0000-00005E160000}"/>
    <cellStyle name="Normal 3 3 4 5 4" xfId="5728" xr:uid="{00000000-0005-0000-0000-00005F160000}"/>
    <cellStyle name="Normal 3 3 4 6" xfId="5729" xr:uid="{00000000-0005-0000-0000-000060160000}"/>
    <cellStyle name="Normal 3 3 4 6 2" xfId="5730" xr:uid="{00000000-0005-0000-0000-000061160000}"/>
    <cellStyle name="Normal 3 3 4 6 2 2" xfId="5731" xr:uid="{00000000-0005-0000-0000-000062160000}"/>
    <cellStyle name="Normal 3 3 4 6 3" xfId="5732" xr:uid="{00000000-0005-0000-0000-000063160000}"/>
    <cellStyle name="Normal 3 3 4 7" xfId="5733" xr:uid="{00000000-0005-0000-0000-000064160000}"/>
    <cellStyle name="Normal 3 3 4 7 2" xfId="5734" xr:uid="{00000000-0005-0000-0000-000065160000}"/>
    <cellStyle name="Normal 3 3 4 7 2 2" xfId="5735" xr:uid="{00000000-0005-0000-0000-000066160000}"/>
    <cellStyle name="Normal 3 3 4 7 3" xfId="5736" xr:uid="{00000000-0005-0000-0000-000067160000}"/>
    <cellStyle name="Normal 3 3 4 8" xfId="5737" xr:uid="{00000000-0005-0000-0000-000068160000}"/>
    <cellStyle name="Normal 3 3 4 8 2" xfId="5738" xr:uid="{00000000-0005-0000-0000-000069160000}"/>
    <cellStyle name="Normal 3 3 4 9" xfId="5739" xr:uid="{00000000-0005-0000-0000-00006A160000}"/>
    <cellStyle name="Normal 3 3 5" xfId="5740" xr:uid="{00000000-0005-0000-0000-00006B160000}"/>
    <cellStyle name="Normal 3 3 5 2" xfId="5741" xr:uid="{00000000-0005-0000-0000-00006C160000}"/>
    <cellStyle name="Normal 3 3 5 2 2" xfId="5742" xr:uid="{00000000-0005-0000-0000-00006D160000}"/>
    <cellStyle name="Normal 3 3 5 2 2 2" xfId="5743" xr:uid="{00000000-0005-0000-0000-00006E160000}"/>
    <cellStyle name="Normal 3 3 5 2 2 2 2" xfId="5744" xr:uid="{00000000-0005-0000-0000-00006F160000}"/>
    <cellStyle name="Normal 3 3 5 2 2 2 2 2" xfId="5745" xr:uid="{00000000-0005-0000-0000-000070160000}"/>
    <cellStyle name="Normal 3 3 5 2 2 2 2 2 2" xfId="5746" xr:uid="{00000000-0005-0000-0000-000071160000}"/>
    <cellStyle name="Normal 3 3 5 2 2 2 2 3" xfId="5747" xr:uid="{00000000-0005-0000-0000-000072160000}"/>
    <cellStyle name="Normal 3 3 5 2 2 2 3" xfId="5748" xr:uid="{00000000-0005-0000-0000-000073160000}"/>
    <cellStyle name="Normal 3 3 5 2 2 2 3 2" xfId="5749" xr:uid="{00000000-0005-0000-0000-000074160000}"/>
    <cellStyle name="Normal 3 3 5 2 2 2 4" xfId="5750" xr:uid="{00000000-0005-0000-0000-000075160000}"/>
    <cellStyle name="Normal 3 3 5 2 2 3" xfId="5751" xr:uid="{00000000-0005-0000-0000-000076160000}"/>
    <cellStyle name="Normal 3 3 5 2 2 3 2" xfId="5752" xr:uid="{00000000-0005-0000-0000-000077160000}"/>
    <cellStyle name="Normal 3 3 5 2 2 3 2 2" xfId="5753" xr:uid="{00000000-0005-0000-0000-000078160000}"/>
    <cellStyle name="Normal 3 3 5 2 2 3 2 2 2" xfId="5754" xr:uid="{00000000-0005-0000-0000-000079160000}"/>
    <cellStyle name="Normal 3 3 5 2 2 3 2 3" xfId="5755" xr:uid="{00000000-0005-0000-0000-00007A160000}"/>
    <cellStyle name="Normal 3 3 5 2 2 3 3" xfId="5756" xr:uid="{00000000-0005-0000-0000-00007B160000}"/>
    <cellStyle name="Normal 3 3 5 2 2 3 3 2" xfId="5757" xr:uid="{00000000-0005-0000-0000-00007C160000}"/>
    <cellStyle name="Normal 3 3 5 2 2 3 4" xfId="5758" xr:uid="{00000000-0005-0000-0000-00007D160000}"/>
    <cellStyle name="Normal 3 3 5 2 2 4" xfId="5759" xr:uid="{00000000-0005-0000-0000-00007E160000}"/>
    <cellStyle name="Normal 3 3 5 2 2 4 2" xfId="5760" xr:uid="{00000000-0005-0000-0000-00007F160000}"/>
    <cellStyle name="Normal 3 3 5 2 2 4 2 2" xfId="5761" xr:uid="{00000000-0005-0000-0000-000080160000}"/>
    <cellStyle name="Normal 3 3 5 2 2 4 3" xfId="5762" xr:uid="{00000000-0005-0000-0000-000081160000}"/>
    <cellStyle name="Normal 3 3 5 2 2 5" xfId="5763" xr:uid="{00000000-0005-0000-0000-000082160000}"/>
    <cellStyle name="Normal 3 3 5 2 2 5 2" xfId="5764" xr:uid="{00000000-0005-0000-0000-000083160000}"/>
    <cellStyle name="Normal 3 3 5 2 2 6" xfId="5765" xr:uid="{00000000-0005-0000-0000-000084160000}"/>
    <cellStyle name="Normal 3 3 5 2 3" xfId="5766" xr:uid="{00000000-0005-0000-0000-000085160000}"/>
    <cellStyle name="Normal 3 3 5 2 3 2" xfId="5767" xr:uid="{00000000-0005-0000-0000-000086160000}"/>
    <cellStyle name="Normal 3 3 5 2 3 2 2" xfId="5768" xr:uid="{00000000-0005-0000-0000-000087160000}"/>
    <cellStyle name="Normal 3 3 5 2 3 2 2 2" xfId="5769" xr:uid="{00000000-0005-0000-0000-000088160000}"/>
    <cellStyle name="Normal 3 3 5 2 3 2 2 2 2" xfId="5770" xr:uid="{00000000-0005-0000-0000-000089160000}"/>
    <cellStyle name="Normal 3 3 5 2 3 2 2 3" xfId="5771" xr:uid="{00000000-0005-0000-0000-00008A160000}"/>
    <cellStyle name="Normal 3 3 5 2 3 2 3" xfId="5772" xr:uid="{00000000-0005-0000-0000-00008B160000}"/>
    <cellStyle name="Normal 3 3 5 2 3 2 3 2" xfId="5773" xr:uid="{00000000-0005-0000-0000-00008C160000}"/>
    <cellStyle name="Normal 3 3 5 2 3 2 4" xfId="5774" xr:uid="{00000000-0005-0000-0000-00008D160000}"/>
    <cellStyle name="Normal 3 3 5 2 3 3" xfId="5775" xr:uid="{00000000-0005-0000-0000-00008E160000}"/>
    <cellStyle name="Normal 3 3 5 2 3 3 2" xfId="5776" xr:uid="{00000000-0005-0000-0000-00008F160000}"/>
    <cellStyle name="Normal 3 3 5 2 3 3 2 2" xfId="5777" xr:uid="{00000000-0005-0000-0000-000090160000}"/>
    <cellStyle name="Normal 3 3 5 2 3 3 3" xfId="5778" xr:uid="{00000000-0005-0000-0000-000091160000}"/>
    <cellStyle name="Normal 3 3 5 2 3 4" xfId="5779" xr:uid="{00000000-0005-0000-0000-000092160000}"/>
    <cellStyle name="Normal 3 3 5 2 3 4 2" xfId="5780" xr:uid="{00000000-0005-0000-0000-000093160000}"/>
    <cellStyle name="Normal 3 3 5 2 3 5" xfId="5781" xr:uid="{00000000-0005-0000-0000-000094160000}"/>
    <cellStyle name="Normal 3 3 5 2 4" xfId="5782" xr:uid="{00000000-0005-0000-0000-000095160000}"/>
    <cellStyle name="Normal 3 3 5 2 4 2" xfId="5783" xr:uid="{00000000-0005-0000-0000-000096160000}"/>
    <cellStyle name="Normal 3 3 5 2 4 2 2" xfId="5784" xr:uid="{00000000-0005-0000-0000-000097160000}"/>
    <cellStyle name="Normal 3 3 5 2 4 2 2 2" xfId="5785" xr:uid="{00000000-0005-0000-0000-000098160000}"/>
    <cellStyle name="Normal 3 3 5 2 4 2 3" xfId="5786" xr:uid="{00000000-0005-0000-0000-000099160000}"/>
    <cellStyle name="Normal 3 3 5 2 4 3" xfId="5787" xr:uid="{00000000-0005-0000-0000-00009A160000}"/>
    <cellStyle name="Normal 3 3 5 2 4 3 2" xfId="5788" xr:uid="{00000000-0005-0000-0000-00009B160000}"/>
    <cellStyle name="Normal 3 3 5 2 4 4" xfId="5789" xr:uid="{00000000-0005-0000-0000-00009C160000}"/>
    <cellStyle name="Normal 3 3 5 2 5" xfId="5790" xr:uid="{00000000-0005-0000-0000-00009D160000}"/>
    <cellStyle name="Normal 3 3 5 2 5 2" xfId="5791" xr:uid="{00000000-0005-0000-0000-00009E160000}"/>
    <cellStyle name="Normal 3 3 5 2 5 2 2" xfId="5792" xr:uid="{00000000-0005-0000-0000-00009F160000}"/>
    <cellStyle name="Normal 3 3 5 2 5 3" xfId="5793" xr:uid="{00000000-0005-0000-0000-0000A0160000}"/>
    <cellStyle name="Normal 3 3 5 2 6" xfId="5794" xr:uid="{00000000-0005-0000-0000-0000A1160000}"/>
    <cellStyle name="Normal 3 3 5 2 6 2" xfId="5795" xr:uid="{00000000-0005-0000-0000-0000A2160000}"/>
    <cellStyle name="Normal 3 3 5 2 6 2 2" xfId="5796" xr:uid="{00000000-0005-0000-0000-0000A3160000}"/>
    <cellStyle name="Normal 3 3 5 2 6 3" xfId="5797" xr:uid="{00000000-0005-0000-0000-0000A4160000}"/>
    <cellStyle name="Normal 3 3 5 2 7" xfId="5798" xr:uid="{00000000-0005-0000-0000-0000A5160000}"/>
    <cellStyle name="Normal 3 3 5 2 7 2" xfId="5799" xr:uid="{00000000-0005-0000-0000-0000A6160000}"/>
    <cellStyle name="Normal 3 3 5 2 8" xfId="5800" xr:uid="{00000000-0005-0000-0000-0000A7160000}"/>
    <cellStyle name="Normal 3 3 5 3" xfId="5801" xr:uid="{00000000-0005-0000-0000-0000A8160000}"/>
    <cellStyle name="Normal 3 3 5 3 2" xfId="5802" xr:uid="{00000000-0005-0000-0000-0000A9160000}"/>
    <cellStyle name="Normal 3 3 5 3 2 2" xfId="5803" xr:uid="{00000000-0005-0000-0000-0000AA160000}"/>
    <cellStyle name="Normal 3 3 5 3 2 2 2" xfId="5804" xr:uid="{00000000-0005-0000-0000-0000AB160000}"/>
    <cellStyle name="Normal 3 3 5 3 2 2 2 2" xfId="5805" xr:uid="{00000000-0005-0000-0000-0000AC160000}"/>
    <cellStyle name="Normal 3 3 5 3 2 2 3" xfId="5806" xr:uid="{00000000-0005-0000-0000-0000AD160000}"/>
    <cellStyle name="Normal 3 3 5 3 2 3" xfId="5807" xr:uid="{00000000-0005-0000-0000-0000AE160000}"/>
    <cellStyle name="Normal 3 3 5 3 2 3 2" xfId="5808" xr:uid="{00000000-0005-0000-0000-0000AF160000}"/>
    <cellStyle name="Normal 3 3 5 3 2 4" xfId="5809" xr:uid="{00000000-0005-0000-0000-0000B0160000}"/>
    <cellStyle name="Normal 3 3 5 3 3" xfId="5810" xr:uid="{00000000-0005-0000-0000-0000B1160000}"/>
    <cellStyle name="Normal 3 3 5 3 3 2" xfId="5811" xr:uid="{00000000-0005-0000-0000-0000B2160000}"/>
    <cellStyle name="Normal 3 3 5 3 3 2 2" xfId="5812" xr:uid="{00000000-0005-0000-0000-0000B3160000}"/>
    <cellStyle name="Normal 3 3 5 3 3 2 2 2" xfId="5813" xr:uid="{00000000-0005-0000-0000-0000B4160000}"/>
    <cellStyle name="Normal 3 3 5 3 3 2 3" xfId="5814" xr:uid="{00000000-0005-0000-0000-0000B5160000}"/>
    <cellStyle name="Normal 3 3 5 3 3 3" xfId="5815" xr:uid="{00000000-0005-0000-0000-0000B6160000}"/>
    <cellStyle name="Normal 3 3 5 3 3 3 2" xfId="5816" xr:uid="{00000000-0005-0000-0000-0000B7160000}"/>
    <cellStyle name="Normal 3 3 5 3 3 4" xfId="5817" xr:uid="{00000000-0005-0000-0000-0000B8160000}"/>
    <cellStyle name="Normal 3 3 5 3 4" xfId="5818" xr:uid="{00000000-0005-0000-0000-0000B9160000}"/>
    <cellStyle name="Normal 3 3 5 3 4 2" xfId="5819" xr:uid="{00000000-0005-0000-0000-0000BA160000}"/>
    <cellStyle name="Normal 3 3 5 3 4 2 2" xfId="5820" xr:uid="{00000000-0005-0000-0000-0000BB160000}"/>
    <cellStyle name="Normal 3 3 5 3 4 3" xfId="5821" xr:uid="{00000000-0005-0000-0000-0000BC160000}"/>
    <cellStyle name="Normal 3 3 5 3 5" xfId="5822" xr:uid="{00000000-0005-0000-0000-0000BD160000}"/>
    <cellStyle name="Normal 3 3 5 3 5 2" xfId="5823" xr:uid="{00000000-0005-0000-0000-0000BE160000}"/>
    <cellStyle name="Normal 3 3 5 3 6" xfId="5824" xr:uid="{00000000-0005-0000-0000-0000BF160000}"/>
    <cellStyle name="Normal 3 3 5 4" xfId="5825" xr:uid="{00000000-0005-0000-0000-0000C0160000}"/>
    <cellStyle name="Normal 3 3 5 4 2" xfId="5826" xr:uid="{00000000-0005-0000-0000-0000C1160000}"/>
    <cellStyle name="Normal 3 3 5 4 2 2" xfId="5827" xr:uid="{00000000-0005-0000-0000-0000C2160000}"/>
    <cellStyle name="Normal 3 3 5 4 2 2 2" xfId="5828" xr:uid="{00000000-0005-0000-0000-0000C3160000}"/>
    <cellStyle name="Normal 3 3 5 4 2 2 2 2" xfId="5829" xr:uid="{00000000-0005-0000-0000-0000C4160000}"/>
    <cellStyle name="Normal 3 3 5 4 2 2 3" xfId="5830" xr:uid="{00000000-0005-0000-0000-0000C5160000}"/>
    <cellStyle name="Normal 3 3 5 4 2 3" xfId="5831" xr:uid="{00000000-0005-0000-0000-0000C6160000}"/>
    <cellStyle name="Normal 3 3 5 4 2 3 2" xfId="5832" xr:uid="{00000000-0005-0000-0000-0000C7160000}"/>
    <cellStyle name="Normal 3 3 5 4 2 4" xfId="5833" xr:uid="{00000000-0005-0000-0000-0000C8160000}"/>
    <cellStyle name="Normal 3 3 5 4 3" xfId="5834" xr:uid="{00000000-0005-0000-0000-0000C9160000}"/>
    <cellStyle name="Normal 3 3 5 4 3 2" xfId="5835" xr:uid="{00000000-0005-0000-0000-0000CA160000}"/>
    <cellStyle name="Normal 3 3 5 4 3 2 2" xfId="5836" xr:uid="{00000000-0005-0000-0000-0000CB160000}"/>
    <cellStyle name="Normal 3 3 5 4 3 3" xfId="5837" xr:uid="{00000000-0005-0000-0000-0000CC160000}"/>
    <cellStyle name="Normal 3 3 5 4 4" xfId="5838" xr:uid="{00000000-0005-0000-0000-0000CD160000}"/>
    <cellStyle name="Normal 3 3 5 4 4 2" xfId="5839" xr:uid="{00000000-0005-0000-0000-0000CE160000}"/>
    <cellStyle name="Normal 3 3 5 4 5" xfId="5840" xr:uid="{00000000-0005-0000-0000-0000CF160000}"/>
    <cellStyle name="Normal 3 3 5 5" xfId="5841" xr:uid="{00000000-0005-0000-0000-0000D0160000}"/>
    <cellStyle name="Normal 3 3 5 5 2" xfId="5842" xr:uid="{00000000-0005-0000-0000-0000D1160000}"/>
    <cellStyle name="Normal 3 3 5 5 2 2" xfId="5843" xr:uid="{00000000-0005-0000-0000-0000D2160000}"/>
    <cellStyle name="Normal 3 3 5 5 2 2 2" xfId="5844" xr:uid="{00000000-0005-0000-0000-0000D3160000}"/>
    <cellStyle name="Normal 3 3 5 5 2 3" xfId="5845" xr:uid="{00000000-0005-0000-0000-0000D4160000}"/>
    <cellStyle name="Normal 3 3 5 5 3" xfId="5846" xr:uid="{00000000-0005-0000-0000-0000D5160000}"/>
    <cellStyle name="Normal 3 3 5 5 3 2" xfId="5847" xr:uid="{00000000-0005-0000-0000-0000D6160000}"/>
    <cellStyle name="Normal 3 3 5 5 4" xfId="5848" xr:uid="{00000000-0005-0000-0000-0000D7160000}"/>
    <cellStyle name="Normal 3 3 5 6" xfId="5849" xr:uid="{00000000-0005-0000-0000-0000D8160000}"/>
    <cellStyle name="Normal 3 3 5 6 2" xfId="5850" xr:uid="{00000000-0005-0000-0000-0000D9160000}"/>
    <cellStyle name="Normal 3 3 5 6 2 2" xfId="5851" xr:uid="{00000000-0005-0000-0000-0000DA160000}"/>
    <cellStyle name="Normal 3 3 5 6 3" xfId="5852" xr:uid="{00000000-0005-0000-0000-0000DB160000}"/>
    <cellStyle name="Normal 3 3 5 7" xfId="5853" xr:uid="{00000000-0005-0000-0000-0000DC160000}"/>
    <cellStyle name="Normal 3 3 5 7 2" xfId="5854" xr:uid="{00000000-0005-0000-0000-0000DD160000}"/>
    <cellStyle name="Normal 3 3 5 7 2 2" xfId="5855" xr:uid="{00000000-0005-0000-0000-0000DE160000}"/>
    <cellStyle name="Normal 3 3 5 7 3" xfId="5856" xr:uid="{00000000-0005-0000-0000-0000DF160000}"/>
    <cellStyle name="Normal 3 3 5 8" xfId="5857" xr:uid="{00000000-0005-0000-0000-0000E0160000}"/>
    <cellStyle name="Normal 3 3 5 8 2" xfId="5858" xr:uid="{00000000-0005-0000-0000-0000E1160000}"/>
    <cellStyle name="Normal 3 3 5 9" xfId="5859" xr:uid="{00000000-0005-0000-0000-0000E2160000}"/>
    <cellStyle name="Normal 3 3 6" xfId="5860" xr:uid="{00000000-0005-0000-0000-0000E3160000}"/>
    <cellStyle name="Normal 3 3 6 2" xfId="5861" xr:uid="{00000000-0005-0000-0000-0000E4160000}"/>
    <cellStyle name="Normal 3 3 6 2 2" xfId="5862" xr:uid="{00000000-0005-0000-0000-0000E5160000}"/>
    <cellStyle name="Normal 3 3 6 2 2 2" xfId="5863" xr:uid="{00000000-0005-0000-0000-0000E6160000}"/>
    <cellStyle name="Normal 3 3 6 2 2 2 2" xfId="5864" xr:uid="{00000000-0005-0000-0000-0000E7160000}"/>
    <cellStyle name="Normal 3 3 6 2 2 2 2 2" xfId="5865" xr:uid="{00000000-0005-0000-0000-0000E8160000}"/>
    <cellStyle name="Normal 3 3 6 2 2 2 3" xfId="5866" xr:uid="{00000000-0005-0000-0000-0000E9160000}"/>
    <cellStyle name="Normal 3 3 6 2 2 3" xfId="5867" xr:uid="{00000000-0005-0000-0000-0000EA160000}"/>
    <cellStyle name="Normal 3 3 6 2 2 3 2" xfId="5868" xr:uid="{00000000-0005-0000-0000-0000EB160000}"/>
    <cellStyle name="Normal 3 3 6 2 2 4" xfId="5869" xr:uid="{00000000-0005-0000-0000-0000EC160000}"/>
    <cellStyle name="Normal 3 3 6 2 3" xfId="5870" xr:uid="{00000000-0005-0000-0000-0000ED160000}"/>
    <cellStyle name="Normal 3 3 6 2 3 2" xfId="5871" xr:uid="{00000000-0005-0000-0000-0000EE160000}"/>
    <cellStyle name="Normal 3 3 6 2 3 2 2" xfId="5872" xr:uid="{00000000-0005-0000-0000-0000EF160000}"/>
    <cellStyle name="Normal 3 3 6 2 3 2 2 2" xfId="5873" xr:uid="{00000000-0005-0000-0000-0000F0160000}"/>
    <cellStyle name="Normal 3 3 6 2 3 2 3" xfId="5874" xr:uid="{00000000-0005-0000-0000-0000F1160000}"/>
    <cellStyle name="Normal 3 3 6 2 3 3" xfId="5875" xr:uid="{00000000-0005-0000-0000-0000F2160000}"/>
    <cellStyle name="Normal 3 3 6 2 3 3 2" xfId="5876" xr:uid="{00000000-0005-0000-0000-0000F3160000}"/>
    <cellStyle name="Normal 3 3 6 2 3 4" xfId="5877" xr:uid="{00000000-0005-0000-0000-0000F4160000}"/>
    <cellStyle name="Normal 3 3 6 2 4" xfId="5878" xr:uid="{00000000-0005-0000-0000-0000F5160000}"/>
    <cellStyle name="Normal 3 3 6 2 4 2" xfId="5879" xr:uid="{00000000-0005-0000-0000-0000F6160000}"/>
    <cellStyle name="Normal 3 3 6 2 4 2 2" xfId="5880" xr:uid="{00000000-0005-0000-0000-0000F7160000}"/>
    <cellStyle name="Normal 3 3 6 2 4 3" xfId="5881" xr:uid="{00000000-0005-0000-0000-0000F8160000}"/>
    <cellStyle name="Normal 3 3 6 2 5" xfId="5882" xr:uid="{00000000-0005-0000-0000-0000F9160000}"/>
    <cellStyle name="Normal 3 3 6 2 5 2" xfId="5883" xr:uid="{00000000-0005-0000-0000-0000FA160000}"/>
    <cellStyle name="Normal 3 3 6 2 6" xfId="5884" xr:uid="{00000000-0005-0000-0000-0000FB160000}"/>
    <cellStyle name="Normal 3 3 6 3" xfId="5885" xr:uid="{00000000-0005-0000-0000-0000FC160000}"/>
    <cellStyle name="Normal 3 3 6 3 2" xfId="5886" xr:uid="{00000000-0005-0000-0000-0000FD160000}"/>
    <cellStyle name="Normal 3 3 6 3 2 2" xfId="5887" xr:uid="{00000000-0005-0000-0000-0000FE160000}"/>
    <cellStyle name="Normal 3 3 6 3 2 2 2" xfId="5888" xr:uid="{00000000-0005-0000-0000-0000FF160000}"/>
    <cellStyle name="Normal 3 3 6 3 2 2 2 2" xfId="5889" xr:uid="{00000000-0005-0000-0000-000000170000}"/>
    <cellStyle name="Normal 3 3 6 3 2 2 3" xfId="5890" xr:uid="{00000000-0005-0000-0000-000001170000}"/>
    <cellStyle name="Normal 3 3 6 3 2 3" xfId="5891" xr:uid="{00000000-0005-0000-0000-000002170000}"/>
    <cellStyle name="Normal 3 3 6 3 2 3 2" xfId="5892" xr:uid="{00000000-0005-0000-0000-000003170000}"/>
    <cellStyle name="Normal 3 3 6 3 2 4" xfId="5893" xr:uid="{00000000-0005-0000-0000-000004170000}"/>
    <cellStyle name="Normal 3 3 6 3 3" xfId="5894" xr:uid="{00000000-0005-0000-0000-000005170000}"/>
    <cellStyle name="Normal 3 3 6 3 3 2" xfId="5895" xr:uid="{00000000-0005-0000-0000-000006170000}"/>
    <cellStyle name="Normal 3 3 6 3 3 2 2" xfId="5896" xr:uid="{00000000-0005-0000-0000-000007170000}"/>
    <cellStyle name="Normal 3 3 6 3 3 3" xfId="5897" xr:uid="{00000000-0005-0000-0000-000008170000}"/>
    <cellStyle name="Normal 3 3 6 3 4" xfId="5898" xr:uid="{00000000-0005-0000-0000-000009170000}"/>
    <cellStyle name="Normal 3 3 6 3 4 2" xfId="5899" xr:uid="{00000000-0005-0000-0000-00000A170000}"/>
    <cellStyle name="Normal 3 3 6 3 5" xfId="5900" xr:uid="{00000000-0005-0000-0000-00000B170000}"/>
    <cellStyle name="Normal 3 3 6 4" xfId="5901" xr:uid="{00000000-0005-0000-0000-00000C170000}"/>
    <cellStyle name="Normal 3 3 6 4 2" xfId="5902" xr:uid="{00000000-0005-0000-0000-00000D170000}"/>
    <cellStyle name="Normal 3 3 6 4 2 2" xfId="5903" xr:uid="{00000000-0005-0000-0000-00000E170000}"/>
    <cellStyle name="Normal 3 3 6 4 2 2 2" xfId="5904" xr:uid="{00000000-0005-0000-0000-00000F170000}"/>
    <cellStyle name="Normal 3 3 6 4 2 3" xfId="5905" xr:uid="{00000000-0005-0000-0000-000010170000}"/>
    <cellStyle name="Normal 3 3 6 4 3" xfId="5906" xr:uid="{00000000-0005-0000-0000-000011170000}"/>
    <cellStyle name="Normal 3 3 6 4 3 2" xfId="5907" xr:uid="{00000000-0005-0000-0000-000012170000}"/>
    <cellStyle name="Normal 3 3 6 4 4" xfId="5908" xr:uid="{00000000-0005-0000-0000-000013170000}"/>
    <cellStyle name="Normal 3 3 6 5" xfId="5909" xr:uid="{00000000-0005-0000-0000-000014170000}"/>
    <cellStyle name="Normal 3 3 6 5 2" xfId="5910" xr:uid="{00000000-0005-0000-0000-000015170000}"/>
    <cellStyle name="Normal 3 3 6 5 2 2" xfId="5911" xr:uid="{00000000-0005-0000-0000-000016170000}"/>
    <cellStyle name="Normal 3 3 6 5 3" xfId="5912" xr:uid="{00000000-0005-0000-0000-000017170000}"/>
    <cellStyle name="Normal 3 3 6 6" xfId="5913" xr:uid="{00000000-0005-0000-0000-000018170000}"/>
    <cellStyle name="Normal 3 3 6 6 2" xfId="5914" xr:uid="{00000000-0005-0000-0000-000019170000}"/>
    <cellStyle name="Normal 3 3 6 6 2 2" xfId="5915" xr:uid="{00000000-0005-0000-0000-00001A170000}"/>
    <cellStyle name="Normal 3 3 6 6 3" xfId="5916" xr:uid="{00000000-0005-0000-0000-00001B170000}"/>
    <cellStyle name="Normal 3 3 6 7" xfId="5917" xr:uid="{00000000-0005-0000-0000-00001C170000}"/>
    <cellStyle name="Normal 3 3 6 7 2" xfId="5918" xr:uid="{00000000-0005-0000-0000-00001D170000}"/>
    <cellStyle name="Normal 3 3 6 8" xfId="5919" xr:uid="{00000000-0005-0000-0000-00001E170000}"/>
    <cellStyle name="Normal 3 3 7" xfId="5920" xr:uid="{00000000-0005-0000-0000-00001F170000}"/>
    <cellStyle name="Normal 3 3 7 2" xfId="5921" xr:uid="{00000000-0005-0000-0000-000020170000}"/>
    <cellStyle name="Normal 3 3 7 2 2" xfId="5922" xr:uid="{00000000-0005-0000-0000-000021170000}"/>
    <cellStyle name="Normal 3 3 7 2 2 2" xfId="5923" xr:uid="{00000000-0005-0000-0000-000022170000}"/>
    <cellStyle name="Normal 3 3 7 2 2 2 2" xfId="5924" xr:uid="{00000000-0005-0000-0000-000023170000}"/>
    <cellStyle name="Normal 3 3 7 2 2 3" xfId="5925" xr:uid="{00000000-0005-0000-0000-000024170000}"/>
    <cellStyle name="Normal 3 3 7 2 3" xfId="5926" xr:uid="{00000000-0005-0000-0000-000025170000}"/>
    <cellStyle name="Normal 3 3 7 2 3 2" xfId="5927" xr:uid="{00000000-0005-0000-0000-000026170000}"/>
    <cellStyle name="Normal 3 3 7 2 4" xfId="5928" xr:uid="{00000000-0005-0000-0000-000027170000}"/>
    <cellStyle name="Normal 3 3 7 3" xfId="5929" xr:uid="{00000000-0005-0000-0000-000028170000}"/>
    <cellStyle name="Normal 3 3 7 3 2" xfId="5930" xr:uid="{00000000-0005-0000-0000-000029170000}"/>
    <cellStyle name="Normal 3 3 7 3 2 2" xfId="5931" xr:uid="{00000000-0005-0000-0000-00002A170000}"/>
    <cellStyle name="Normal 3 3 7 3 2 2 2" xfId="5932" xr:uid="{00000000-0005-0000-0000-00002B170000}"/>
    <cellStyle name="Normal 3 3 7 3 2 3" xfId="5933" xr:uid="{00000000-0005-0000-0000-00002C170000}"/>
    <cellStyle name="Normal 3 3 7 3 3" xfId="5934" xr:uid="{00000000-0005-0000-0000-00002D170000}"/>
    <cellStyle name="Normal 3 3 7 3 3 2" xfId="5935" xr:uid="{00000000-0005-0000-0000-00002E170000}"/>
    <cellStyle name="Normal 3 3 7 3 4" xfId="5936" xr:uid="{00000000-0005-0000-0000-00002F170000}"/>
    <cellStyle name="Normal 3 3 7 4" xfId="5937" xr:uid="{00000000-0005-0000-0000-000030170000}"/>
    <cellStyle name="Normal 3 3 7 4 2" xfId="5938" xr:uid="{00000000-0005-0000-0000-000031170000}"/>
    <cellStyle name="Normal 3 3 7 4 2 2" xfId="5939" xr:uid="{00000000-0005-0000-0000-000032170000}"/>
    <cellStyle name="Normal 3 3 7 4 3" xfId="5940" xr:uid="{00000000-0005-0000-0000-000033170000}"/>
    <cellStyle name="Normal 3 3 7 5" xfId="5941" xr:uid="{00000000-0005-0000-0000-000034170000}"/>
    <cellStyle name="Normal 3 3 7 5 2" xfId="5942" xr:uid="{00000000-0005-0000-0000-000035170000}"/>
    <cellStyle name="Normal 3 3 7 6" xfId="5943" xr:uid="{00000000-0005-0000-0000-000036170000}"/>
    <cellStyle name="Normal 3 3 8" xfId="5944" xr:uid="{00000000-0005-0000-0000-000037170000}"/>
    <cellStyle name="Normal 3 3 8 2" xfId="5945" xr:uid="{00000000-0005-0000-0000-000038170000}"/>
    <cellStyle name="Normal 3 3 8 2 2" xfId="5946" xr:uid="{00000000-0005-0000-0000-000039170000}"/>
    <cellStyle name="Normal 3 3 8 2 2 2" xfId="5947" xr:uid="{00000000-0005-0000-0000-00003A170000}"/>
    <cellStyle name="Normal 3 3 8 2 2 2 2" xfId="5948" xr:uid="{00000000-0005-0000-0000-00003B170000}"/>
    <cellStyle name="Normal 3 3 8 2 2 3" xfId="5949" xr:uid="{00000000-0005-0000-0000-00003C170000}"/>
    <cellStyle name="Normal 3 3 8 2 3" xfId="5950" xr:uid="{00000000-0005-0000-0000-00003D170000}"/>
    <cellStyle name="Normal 3 3 8 2 3 2" xfId="5951" xr:uid="{00000000-0005-0000-0000-00003E170000}"/>
    <cellStyle name="Normal 3 3 8 2 4" xfId="5952" xr:uid="{00000000-0005-0000-0000-00003F170000}"/>
    <cellStyle name="Normal 3 3 8 3" xfId="5953" xr:uid="{00000000-0005-0000-0000-000040170000}"/>
    <cellStyle name="Normal 3 3 8 3 2" xfId="5954" xr:uid="{00000000-0005-0000-0000-000041170000}"/>
    <cellStyle name="Normal 3 3 8 3 2 2" xfId="5955" xr:uid="{00000000-0005-0000-0000-000042170000}"/>
    <cellStyle name="Normal 3 3 8 3 3" xfId="5956" xr:uid="{00000000-0005-0000-0000-000043170000}"/>
    <cellStyle name="Normal 3 3 8 4" xfId="5957" xr:uid="{00000000-0005-0000-0000-000044170000}"/>
    <cellStyle name="Normal 3 3 8 4 2" xfId="5958" xr:uid="{00000000-0005-0000-0000-000045170000}"/>
    <cellStyle name="Normal 3 3 8 5" xfId="5959" xr:uid="{00000000-0005-0000-0000-000046170000}"/>
    <cellStyle name="Normal 3 3 9" xfId="5960" xr:uid="{00000000-0005-0000-0000-000047170000}"/>
    <cellStyle name="Normal 3 3 9 2" xfId="5961" xr:uid="{00000000-0005-0000-0000-000048170000}"/>
    <cellStyle name="Normal 3 3 9 2 2" xfId="5962" xr:uid="{00000000-0005-0000-0000-000049170000}"/>
    <cellStyle name="Normal 3 3 9 2 2 2" xfId="5963" xr:uid="{00000000-0005-0000-0000-00004A170000}"/>
    <cellStyle name="Normal 3 3 9 2 3" xfId="5964" xr:uid="{00000000-0005-0000-0000-00004B170000}"/>
    <cellStyle name="Normal 3 3 9 3" xfId="5965" xr:uid="{00000000-0005-0000-0000-00004C170000}"/>
    <cellStyle name="Normal 3 3 9 3 2" xfId="5966" xr:uid="{00000000-0005-0000-0000-00004D170000}"/>
    <cellStyle name="Normal 3 3 9 4" xfId="5967" xr:uid="{00000000-0005-0000-0000-00004E170000}"/>
    <cellStyle name="Normal 3 4" xfId="5968" xr:uid="{00000000-0005-0000-0000-00004F170000}"/>
    <cellStyle name="Normal 3 4 10" xfId="5969" xr:uid="{00000000-0005-0000-0000-000050170000}"/>
    <cellStyle name="Normal 3 4 10 2" xfId="5970" xr:uid="{00000000-0005-0000-0000-000051170000}"/>
    <cellStyle name="Normal 3 4 10 2 2" xfId="5971" xr:uid="{00000000-0005-0000-0000-000052170000}"/>
    <cellStyle name="Normal 3 4 10 3" xfId="5972" xr:uid="{00000000-0005-0000-0000-000053170000}"/>
    <cellStyle name="Normal 3 4 11" xfId="5973" xr:uid="{00000000-0005-0000-0000-000054170000}"/>
    <cellStyle name="Normal 3 4 11 2" xfId="5974" xr:uid="{00000000-0005-0000-0000-000055170000}"/>
    <cellStyle name="Normal 3 4 12" xfId="5975" xr:uid="{00000000-0005-0000-0000-000056170000}"/>
    <cellStyle name="Normal 3 4 2" xfId="5976" xr:uid="{00000000-0005-0000-0000-000057170000}"/>
    <cellStyle name="Normal 3 4 2 2" xfId="5977" xr:uid="{00000000-0005-0000-0000-000058170000}"/>
    <cellStyle name="Normal 3 4 2 2 2" xfId="5978" xr:uid="{00000000-0005-0000-0000-000059170000}"/>
    <cellStyle name="Normal 3 4 2 2 2 2" xfId="5979" xr:uid="{00000000-0005-0000-0000-00005A170000}"/>
    <cellStyle name="Normal 3 4 2 2 2 2 2" xfId="5980" xr:uid="{00000000-0005-0000-0000-00005B170000}"/>
    <cellStyle name="Normal 3 4 2 2 2 2 2 2" xfId="5981" xr:uid="{00000000-0005-0000-0000-00005C170000}"/>
    <cellStyle name="Normal 3 4 2 2 2 2 2 2 2" xfId="5982" xr:uid="{00000000-0005-0000-0000-00005D170000}"/>
    <cellStyle name="Normal 3 4 2 2 2 2 2 3" xfId="5983" xr:uid="{00000000-0005-0000-0000-00005E170000}"/>
    <cellStyle name="Normal 3 4 2 2 2 2 3" xfId="5984" xr:uid="{00000000-0005-0000-0000-00005F170000}"/>
    <cellStyle name="Normal 3 4 2 2 2 2 3 2" xfId="5985" xr:uid="{00000000-0005-0000-0000-000060170000}"/>
    <cellStyle name="Normal 3 4 2 2 2 2 4" xfId="5986" xr:uid="{00000000-0005-0000-0000-000061170000}"/>
    <cellStyle name="Normal 3 4 2 2 2 3" xfId="5987" xr:uid="{00000000-0005-0000-0000-000062170000}"/>
    <cellStyle name="Normal 3 4 2 2 2 3 2" xfId="5988" xr:uid="{00000000-0005-0000-0000-000063170000}"/>
    <cellStyle name="Normal 3 4 2 2 2 3 2 2" xfId="5989" xr:uid="{00000000-0005-0000-0000-000064170000}"/>
    <cellStyle name="Normal 3 4 2 2 2 3 2 2 2" xfId="5990" xr:uid="{00000000-0005-0000-0000-000065170000}"/>
    <cellStyle name="Normal 3 4 2 2 2 3 2 3" xfId="5991" xr:uid="{00000000-0005-0000-0000-000066170000}"/>
    <cellStyle name="Normal 3 4 2 2 2 3 3" xfId="5992" xr:uid="{00000000-0005-0000-0000-000067170000}"/>
    <cellStyle name="Normal 3 4 2 2 2 3 3 2" xfId="5993" xr:uid="{00000000-0005-0000-0000-000068170000}"/>
    <cellStyle name="Normal 3 4 2 2 2 3 4" xfId="5994" xr:uid="{00000000-0005-0000-0000-000069170000}"/>
    <cellStyle name="Normal 3 4 2 2 2 4" xfId="5995" xr:uid="{00000000-0005-0000-0000-00006A170000}"/>
    <cellStyle name="Normal 3 4 2 2 2 4 2" xfId="5996" xr:uid="{00000000-0005-0000-0000-00006B170000}"/>
    <cellStyle name="Normal 3 4 2 2 2 4 2 2" xfId="5997" xr:uid="{00000000-0005-0000-0000-00006C170000}"/>
    <cellStyle name="Normal 3 4 2 2 2 4 3" xfId="5998" xr:uid="{00000000-0005-0000-0000-00006D170000}"/>
    <cellStyle name="Normal 3 4 2 2 2 5" xfId="5999" xr:uid="{00000000-0005-0000-0000-00006E170000}"/>
    <cellStyle name="Normal 3 4 2 2 2 5 2" xfId="6000" xr:uid="{00000000-0005-0000-0000-00006F170000}"/>
    <cellStyle name="Normal 3 4 2 2 2 6" xfId="6001" xr:uid="{00000000-0005-0000-0000-000070170000}"/>
    <cellStyle name="Normal 3 4 2 2 3" xfId="6002" xr:uid="{00000000-0005-0000-0000-000071170000}"/>
    <cellStyle name="Normal 3 4 2 2 3 2" xfId="6003" xr:uid="{00000000-0005-0000-0000-000072170000}"/>
    <cellStyle name="Normal 3 4 2 2 3 2 2" xfId="6004" xr:uid="{00000000-0005-0000-0000-000073170000}"/>
    <cellStyle name="Normal 3 4 2 2 3 2 2 2" xfId="6005" xr:uid="{00000000-0005-0000-0000-000074170000}"/>
    <cellStyle name="Normal 3 4 2 2 3 2 2 2 2" xfId="6006" xr:uid="{00000000-0005-0000-0000-000075170000}"/>
    <cellStyle name="Normal 3 4 2 2 3 2 2 3" xfId="6007" xr:uid="{00000000-0005-0000-0000-000076170000}"/>
    <cellStyle name="Normal 3 4 2 2 3 2 3" xfId="6008" xr:uid="{00000000-0005-0000-0000-000077170000}"/>
    <cellStyle name="Normal 3 4 2 2 3 2 3 2" xfId="6009" xr:uid="{00000000-0005-0000-0000-000078170000}"/>
    <cellStyle name="Normal 3 4 2 2 3 2 4" xfId="6010" xr:uid="{00000000-0005-0000-0000-000079170000}"/>
    <cellStyle name="Normal 3 4 2 2 3 3" xfId="6011" xr:uid="{00000000-0005-0000-0000-00007A170000}"/>
    <cellStyle name="Normal 3 4 2 2 3 3 2" xfId="6012" xr:uid="{00000000-0005-0000-0000-00007B170000}"/>
    <cellStyle name="Normal 3 4 2 2 3 3 2 2" xfId="6013" xr:uid="{00000000-0005-0000-0000-00007C170000}"/>
    <cellStyle name="Normal 3 4 2 2 3 3 3" xfId="6014" xr:uid="{00000000-0005-0000-0000-00007D170000}"/>
    <cellStyle name="Normal 3 4 2 2 3 4" xfId="6015" xr:uid="{00000000-0005-0000-0000-00007E170000}"/>
    <cellStyle name="Normal 3 4 2 2 3 4 2" xfId="6016" xr:uid="{00000000-0005-0000-0000-00007F170000}"/>
    <cellStyle name="Normal 3 4 2 2 3 5" xfId="6017" xr:uid="{00000000-0005-0000-0000-000080170000}"/>
    <cellStyle name="Normal 3 4 2 2 4" xfId="6018" xr:uid="{00000000-0005-0000-0000-000081170000}"/>
    <cellStyle name="Normal 3 4 2 2 4 2" xfId="6019" xr:uid="{00000000-0005-0000-0000-000082170000}"/>
    <cellStyle name="Normal 3 4 2 2 4 2 2" xfId="6020" xr:uid="{00000000-0005-0000-0000-000083170000}"/>
    <cellStyle name="Normal 3 4 2 2 4 2 2 2" xfId="6021" xr:uid="{00000000-0005-0000-0000-000084170000}"/>
    <cellStyle name="Normal 3 4 2 2 4 2 3" xfId="6022" xr:uid="{00000000-0005-0000-0000-000085170000}"/>
    <cellStyle name="Normal 3 4 2 2 4 3" xfId="6023" xr:uid="{00000000-0005-0000-0000-000086170000}"/>
    <cellStyle name="Normal 3 4 2 2 4 3 2" xfId="6024" xr:uid="{00000000-0005-0000-0000-000087170000}"/>
    <cellStyle name="Normal 3 4 2 2 4 4" xfId="6025" xr:uid="{00000000-0005-0000-0000-000088170000}"/>
    <cellStyle name="Normal 3 4 2 2 5" xfId="6026" xr:uid="{00000000-0005-0000-0000-000089170000}"/>
    <cellStyle name="Normal 3 4 2 2 5 2" xfId="6027" xr:uid="{00000000-0005-0000-0000-00008A170000}"/>
    <cellStyle name="Normal 3 4 2 2 5 2 2" xfId="6028" xr:uid="{00000000-0005-0000-0000-00008B170000}"/>
    <cellStyle name="Normal 3 4 2 2 5 3" xfId="6029" xr:uid="{00000000-0005-0000-0000-00008C170000}"/>
    <cellStyle name="Normal 3 4 2 2 6" xfId="6030" xr:uid="{00000000-0005-0000-0000-00008D170000}"/>
    <cellStyle name="Normal 3 4 2 2 6 2" xfId="6031" xr:uid="{00000000-0005-0000-0000-00008E170000}"/>
    <cellStyle name="Normal 3 4 2 2 6 2 2" xfId="6032" xr:uid="{00000000-0005-0000-0000-00008F170000}"/>
    <cellStyle name="Normal 3 4 2 2 6 3" xfId="6033" xr:uid="{00000000-0005-0000-0000-000090170000}"/>
    <cellStyle name="Normal 3 4 2 2 7" xfId="6034" xr:uid="{00000000-0005-0000-0000-000091170000}"/>
    <cellStyle name="Normal 3 4 2 2 7 2" xfId="6035" xr:uid="{00000000-0005-0000-0000-000092170000}"/>
    <cellStyle name="Normal 3 4 2 2 8" xfId="6036" xr:uid="{00000000-0005-0000-0000-000093170000}"/>
    <cellStyle name="Normal 3 4 2 3" xfId="6037" xr:uid="{00000000-0005-0000-0000-000094170000}"/>
    <cellStyle name="Normal 3 4 2 3 2" xfId="6038" xr:uid="{00000000-0005-0000-0000-000095170000}"/>
    <cellStyle name="Normal 3 4 2 3 2 2" xfId="6039" xr:uid="{00000000-0005-0000-0000-000096170000}"/>
    <cellStyle name="Normal 3 4 2 3 2 2 2" xfId="6040" xr:uid="{00000000-0005-0000-0000-000097170000}"/>
    <cellStyle name="Normal 3 4 2 3 2 2 2 2" xfId="6041" xr:uid="{00000000-0005-0000-0000-000098170000}"/>
    <cellStyle name="Normal 3 4 2 3 2 2 3" xfId="6042" xr:uid="{00000000-0005-0000-0000-000099170000}"/>
    <cellStyle name="Normal 3 4 2 3 2 3" xfId="6043" xr:uid="{00000000-0005-0000-0000-00009A170000}"/>
    <cellStyle name="Normal 3 4 2 3 2 3 2" xfId="6044" xr:uid="{00000000-0005-0000-0000-00009B170000}"/>
    <cellStyle name="Normal 3 4 2 3 2 4" xfId="6045" xr:uid="{00000000-0005-0000-0000-00009C170000}"/>
    <cellStyle name="Normal 3 4 2 3 3" xfId="6046" xr:uid="{00000000-0005-0000-0000-00009D170000}"/>
    <cellStyle name="Normal 3 4 2 3 3 2" xfId="6047" xr:uid="{00000000-0005-0000-0000-00009E170000}"/>
    <cellStyle name="Normal 3 4 2 3 3 2 2" xfId="6048" xr:uid="{00000000-0005-0000-0000-00009F170000}"/>
    <cellStyle name="Normal 3 4 2 3 3 2 2 2" xfId="6049" xr:uid="{00000000-0005-0000-0000-0000A0170000}"/>
    <cellStyle name="Normal 3 4 2 3 3 2 3" xfId="6050" xr:uid="{00000000-0005-0000-0000-0000A1170000}"/>
    <cellStyle name="Normal 3 4 2 3 3 3" xfId="6051" xr:uid="{00000000-0005-0000-0000-0000A2170000}"/>
    <cellStyle name="Normal 3 4 2 3 3 3 2" xfId="6052" xr:uid="{00000000-0005-0000-0000-0000A3170000}"/>
    <cellStyle name="Normal 3 4 2 3 3 4" xfId="6053" xr:uid="{00000000-0005-0000-0000-0000A4170000}"/>
    <cellStyle name="Normal 3 4 2 3 4" xfId="6054" xr:uid="{00000000-0005-0000-0000-0000A5170000}"/>
    <cellStyle name="Normal 3 4 2 3 4 2" xfId="6055" xr:uid="{00000000-0005-0000-0000-0000A6170000}"/>
    <cellStyle name="Normal 3 4 2 3 4 2 2" xfId="6056" xr:uid="{00000000-0005-0000-0000-0000A7170000}"/>
    <cellStyle name="Normal 3 4 2 3 4 3" xfId="6057" xr:uid="{00000000-0005-0000-0000-0000A8170000}"/>
    <cellStyle name="Normal 3 4 2 3 5" xfId="6058" xr:uid="{00000000-0005-0000-0000-0000A9170000}"/>
    <cellStyle name="Normal 3 4 2 3 5 2" xfId="6059" xr:uid="{00000000-0005-0000-0000-0000AA170000}"/>
    <cellStyle name="Normal 3 4 2 3 6" xfId="6060" xr:uid="{00000000-0005-0000-0000-0000AB170000}"/>
    <cellStyle name="Normal 3 4 2 4" xfId="6061" xr:uid="{00000000-0005-0000-0000-0000AC170000}"/>
    <cellStyle name="Normal 3 4 2 4 2" xfId="6062" xr:uid="{00000000-0005-0000-0000-0000AD170000}"/>
    <cellStyle name="Normal 3 4 2 4 2 2" xfId="6063" xr:uid="{00000000-0005-0000-0000-0000AE170000}"/>
    <cellStyle name="Normal 3 4 2 4 2 2 2" xfId="6064" xr:uid="{00000000-0005-0000-0000-0000AF170000}"/>
    <cellStyle name="Normal 3 4 2 4 2 2 2 2" xfId="6065" xr:uid="{00000000-0005-0000-0000-0000B0170000}"/>
    <cellStyle name="Normal 3 4 2 4 2 2 3" xfId="6066" xr:uid="{00000000-0005-0000-0000-0000B1170000}"/>
    <cellStyle name="Normal 3 4 2 4 2 3" xfId="6067" xr:uid="{00000000-0005-0000-0000-0000B2170000}"/>
    <cellStyle name="Normal 3 4 2 4 2 3 2" xfId="6068" xr:uid="{00000000-0005-0000-0000-0000B3170000}"/>
    <cellStyle name="Normal 3 4 2 4 2 4" xfId="6069" xr:uid="{00000000-0005-0000-0000-0000B4170000}"/>
    <cellStyle name="Normal 3 4 2 4 3" xfId="6070" xr:uid="{00000000-0005-0000-0000-0000B5170000}"/>
    <cellStyle name="Normal 3 4 2 4 3 2" xfId="6071" xr:uid="{00000000-0005-0000-0000-0000B6170000}"/>
    <cellStyle name="Normal 3 4 2 4 3 2 2" xfId="6072" xr:uid="{00000000-0005-0000-0000-0000B7170000}"/>
    <cellStyle name="Normal 3 4 2 4 3 3" xfId="6073" xr:uid="{00000000-0005-0000-0000-0000B8170000}"/>
    <cellStyle name="Normal 3 4 2 4 4" xfId="6074" xr:uid="{00000000-0005-0000-0000-0000B9170000}"/>
    <cellStyle name="Normal 3 4 2 4 4 2" xfId="6075" xr:uid="{00000000-0005-0000-0000-0000BA170000}"/>
    <cellStyle name="Normal 3 4 2 4 5" xfId="6076" xr:uid="{00000000-0005-0000-0000-0000BB170000}"/>
    <cellStyle name="Normal 3 4 2 5" xfId="6077" xr:uid="{00000000-0005-0000-0000-0000BC170000}"/>
    <cellStyle name="Normal 3 4 2 5 2" xfId="6078" xr:uid="{00000000-0005-0000-0000-0000BD170000}"/>
    <cellStyle name="Normal 3 4 2 5 2 2" xfId="6079" xr:uid="{00000000-0005-0000-0000-0000BE170000}"/>
    <cellStyle name="Normal 3 4 2 5 2 2 2" xfId="6080" xr:uid="{00000000-0005-0000-0000-0000BF170000}"/>
    <cellStyle name="Normal 3 4 2 5 2 3" xfId="6081" xr:uid="{00000000-0005-0000-0000-0000C0170000}"/>
    <cellStyle name="Normal 3 4 2 5 3" xfId="6082" xr:uid="{00000000-0005-0000-0000-0000C1170000}"/>
    <cellStyle name="Normal 3 4 2 5 3 2" xfId="6083" xr:uid="{00000000-0005-0000-0000-0000C2170000}"/>
    <cellStyle name="Normal 3 4 2 5 4" xfId="6084" xr:uid="{00000000-0005-0000-0000-0000C3170000}"/>
    <cellStyle name="Normal 3 4 2 6" xfId="6085" xr:uid="{00000000-0005-0000-0000-0000C4170000}"/>
    <cellStyle name="Normal 3 4 2 6 2" xfId="6086" xr:uid="{00000000-0005-0000-0000-0000C5170000}"/>
    <cellStyle name="Normal 3 4 2 6 2 2" xfId="6087" xr:uid="{00000000-0005-0000-0000-0000C6170000}"/>
    <cellStyle name="Normal 3 4 2 6 3" xfId="6088" xr:uid="{00000000-0005-0000-0000-0000C7170000}"/>
    <cellStyle name="Normal 3 4 2 7" xfId="6089" xr:uid="{00000000-0005-0000-0000-0000C8170000}"/>
    <cellStyle name="Normal 3 4 2 7 2" xfId="6090" xr:uid="{00000000-0005-0000-0000-0000C9170000}"/>
    <cellStyle name="Normal 3 4 2 7 2 2" xfId="6091" xr:uid="{00000000-0005-0000-0000-0000CA170000}"/>
    <cellStyle name="Normal 3 4 2 7 3" xfId="6092" xr:uid="{00000000-0005-0000-0000-0000CB170000}"/>
    <cellStyle name="Normal 3 4 2 8" xfId="6093" xr:uid="{00000000-0005-0000-0000-0000CC170000}"/>
    <cellStyle name="Normal 3 4 2 8 2" xfId="6094" xr:uid="{00000000-0005-0000-0000-0000CD170000}"/>
    <cellStyle name="Normal 3 4 2 9" xfId="6095" xr:uid="{00000000-0005-0000-0000-0000CE170000}"/>
    <cellStyle name="Normal 3 4 3" xfId="6096" xr:uid="{00000000-0005-0000-0000-0000CF170000}"/>
    <cellStyle name="Normal 3 4 3 2" xfId="6097" xr:uid="{00000000-0005-0000-0000-0000D0170000}"/>
    <cellStyle name="Normal 3 4 3 2 2" xfId="6098" xr:uid="{00000000-0005-0000-0000-0000D1170000}"/>
    <cellStyle name="Normal 3 4 3 2 2 2" xfId="6099" xr:uid="{00000000-0005-0000-0000-0000D2170000}"/>
    <cellStyle name="Normal 3 4 3 2 2 2 2" xfId="6100" xr:uid="{00000000-0005-0000-0000-0000D3170000}"/>
    <cellStyle name="Normal 3 4 3 2 2 2 2 2" xfId="6101" xr:uid="{00000000-0005-0000-0000-0000D4170000}"/>
    <cellStyle name="Normal 3 4 3 2 2 2 2 2 2" xfId="6102" xr:uid="{00000000-0005-0000-0000-0000D5170000}"/>
    <cellStyle name="Normal 3 4 3 2 2 2 2 3" xfId="6103" xr:uid="{00000000-0005-0000-0000-0000D6170000}"/>
    <cellStyle name="Normal 3 4 3 2 2 2 3" xfId="6104" xr:uid="{00000000-0005-0000-0000-0000D7170000}"/>
    <cellStyle name="Normal 3 4 3 2 2 2 3 2" xfId="6105" xr:uid="{00000000-0005-0000-0000-0000D8170000}"/>
    <cellStyle name="Normal 3 4 3 2 2 2 4" xfId="6106" xr:uid="{00000000-0005-0000-0000-0000D9170000}"/>
    <cellStyle name="Normal 3 4 3 2 2 3" xfId="6107" xr:uid="{00000000-0005-0000-0000-0000DA170000}"/>
    <cellStyle name="Normal 3 4 3 2 2 3 2" xfId="6108" xr:uid="{00000000-0005-0000-0000-0000DB170000}"/>
    <cellStyle name="Normal 3 4 3 2 2 3 2 2" xfId="6109" xr:uid="{00000000-0005-0000-0000-0000DC170000}"/>
    <cellStyle name="Normal 3 4 3 2 2 3 2 2 2" xfId="6110" xr:uid="{00000000-0005-0000-0000-0000DD170000}"/>
    <cellStyle name="Normal 3 4 3 2 2 3 2 3" xfId="6111" xr:uid="{00000000-0005-0000-0000-0000DE170000}"/>
    <cellStyle name="Normal 3 4 3 2 2 3 3" xfId="6112" xr:uid="{00000000-0005-0000-0000-0000DF170000}"/>
    <cellStyle name="Normal 3 4 3 2 2 3 3 2" xfId="6113" xr:uid="{00000000-0005-0000-0000-0000E0170000}"/>
    <cellStyle name="Normal 3 4 3 2 2 3 4" xfId="6114" xr:uid="{00000000-0005-0000-0000-0000E1170000}"/>
    <cellStyle name="Normal 3 4 3 2 2 4" xfId="6115" xr:uid="{00000000-0005-0000-0000-0000E2170000}"/>
    <cellStyle name="Normal 3 4 3 2 2 4 2" xfId="6116" xr:uid="{00000000-0005-0000-0000-0000E3170000}"/>
    <cellStyle name="Normal 3 4 3 2 2 4 2 2" xfId="6117" xr:uid="{00000000-0005-0000-0000-0000E4170000}"/>
    <cellStyle name="Normal 3 4 3 2 2 4 3" xfId="6118" xr:uid="{00000000-0005-0000-0000-0000E5170000}"/>
    <cellStyle name="Normal 3 4 3 2 2 5" xfId="6119" xr:uid="{00000000-0005-0000-0000-0000E6170000}"/>
    <cellStyle name="Normal 3 4 3 2 2 5 2" xfId="6120" xr:uid="{00000000-0005-0000-0000-0000E7170000}"/>
    <cellStyle name="Normal 3 4 3 2 2 6" xfId="6121" xr:uid="{00000000-0005-0000-0000-0000E8170000}"/>
    <cellStyle name="Normal 3 4 3 2 3" xfId="6122" xr:uid="{00000000-0005-0000-0000-0000E9170000}"/>
    <cellStyle name="Normal 3 4 3 2 3 2" xfId="6123" xr:uid="{00000000-0005-0000-0000-0000EA170000}"/>
    <cellStyle name="Normal 3 4 3 2 3 2 2" xfId="6124" xr:uid="{00000000-0005-0000-0000-0000EB170000}"/>
    <cellStyle name="Normal 3 4 3 2 3 2 2 2" xfId="6125" xr:uid="{00000000-0005-0000-0000-0000EC170000}"/>
    <cellStyle name="Normal 3 4 3 2 3 2 2 2 2" xfId="6126" xr:uid="{00000000-0005-0000-0000-0000ED170000}"/>
    <cellStyle name="Normal 3 4 3 2 3 2 2 3" xfId="6127" xr:uid="{00000000-0005-0000-0000-0000EE170000}"/>
    <cellStyle name="Normal 3 4 3 2 3 2 3" xfId="6128" xr:uid="{00000000-0005-0000-0000-0000EF170000}"/>
    <cellStyle name="Normal 3 4 3 2 3 2 3 2" xfId="6129" xr:uid="{00000000-0005-0000-0000-0000F0170000}"/>
    <cellStyle name="Normal 3 4 3 2 3 2 4" xfId="6130" xr:uid="{00000000-0005-0000-0000-0000F1170000}"/>
    <cellStyle name="Normal 3 4 3 2 3 3" xfId="6131" xr:uid="{00000000-0005-0000-0000-0000F2170000}"/>
    <cellStyle name="Normal 3 4 3 2 3 3 2" xfId="6132" xr:uid="{00000000-0005-0000-0000-0000F3170000}"/>
    <cellStyle name="Normal 3 4 3 2 3 3 2 2" xfId="6133" xr:uid="{00000000-0005-0000-0000-0000F4170000}"/>
    <cellStyle name="Normal 3 4 3 2 3 3 3" xfId="6134" xr:uid="{00000000-0005-0000-0000-0000F5170000}"/>
    <cellStyle name="Normal 3 4 3 2 3 4" xfId="6135" xr:uid="{00000000-0005-0000-0000-0000F6170000}"/>
    <cellStyle name="Normal 3 4 3 2 3 4 2" xfId="6136" xr:uid="{00000000-0005-0000-0000-0000F7170000}"/>
    <cellStyle name="Normal 3 4 3 2 3 5" xfId="6137" xr:uid="{00000000-0005-0000-0000-0000F8170000}"/>
    <cellStyle name="Normal 3 4 3 2 4" xfId="6138" xr:uid="{00000000-0005-0000-0000-0000F9170000}"/>
    <cellStyle name="Normal 3 4 3 2 4 2" xfId="6139" xr:uid="{00000000-0005-0000-0000-0000FA170000}"/>
    <cellStyle name="Normal 3 4 3 2 4 2 2" xfId="6140" xr:uid="{00000000-0005-0000-0000-0000FB170000}"/>
    <cellStyle name="Normal 3 4 3 2 4 2 2 2" xfId="6141" xr:uid="{00000000-0005-0000-0000-0000FC170000}"/>
    <cellStyle name="Normal 3 4 3 2 4 2 3" xfId="6142" xr:uid="{00000000-0005-0000-0000-0000FD170000}"/>
    <cellStyle name="Normal 3 4 3 2 4 3" xfId="6143" xr:uid="{00000000-0005-0000-0000-0000FE170000}"/>
    <cellStyle name="Normal 3 4 3 2 4 3 2" xfId="6144" xr:uid="{00000000-0005-0000-0000-0000FF170000}"/>
    <cellStyle name="Normal 3 4 3 2 4 4" xfId="6145" xr:uid="{00000000-0005-0000-0000-000000180000}"/>
    <cellStyle name="Normal 3 4 3 2 5" xfId="6146" xr:uid="{00000000-0005-0000-0000-000001180000}"/>
    <cellStyle name="Normal 3 4 3 2 5 2" xfId="6147" xr:uid="{00000000-0005-0000-0000-000002180000}"/>
    <cellStyle name="Normal 3 4 3 2 5 2 2" xfId="6148" xr:uid="{00000000-0005-0000-0000-000003180000}"/>
    <cellStyle name="Normal 3 4 3 2 5 3" xfId="6149" xr:uid="{00000000-0005-0000-0000-000004180000}"/>
    <cellStyle name="Normal 3 4 3 2 6" xfId="6150" xr:uid="{00000000-0005-0000-0000-000005180000}"/>
    <cellStyle name="Normal 3 4 3 2 6 2" xfId="6151" xr:uid="{00000000-0005-0000-0000-000006180000}"/>
    <cellStyle name="Normal 3 4 3 2 6 2 2" xfId="6152" xr:uid="{00000000-0005-0000-0000-000007180000}"/>
    <cellStyle name="Normal 3 4 3 2 6 3" xfId="6153" xr:uid="{00000000-0005-0000-0000-000008180000}"/>
    <cellStyle name="Normal 3 4 3 2 7" xfId="6154" xr:uid="{00000000-0005-0000-0000-000009180000}"/>
    <cellStyle name="Normal 3 4 3 2 7 2" xfId="6155" xr:uid="{00000000-0005-0000-0000-00000A180000}"/>
    <cellStyle name="Normal 3 4 3 2 8" xfId="6156" xr:uid="{00000000-0005-0000-0000-00000B180000}"/>
    <cellStyle name="Normal 3 4 3 3" xfId="6157" xr:uid="{00000000-0005-0000-0000-00000C180000}"/>
    <cellStyle name="Normal 3 4 3 3 2" xfId="6158" xr:uid="{00000000-0005-0000-0000-00000D180000}"/>
    <cellStyle name="Normal 3 4 3 3 2 2" xfId="6159" xr:uid="{00000000-0005-0000-0000-00000E180000}"/>
    <cellStyle name="Normal 3 4 3 3 2 2 2" xfId="6160" xr:uid="{00000000-0005-0000-0000-00000F180000}"/>
    <cellStyle name="Normal 3 4 3 3 2 2 2 2" xfId="6161" xr:uid="{00000000-0005-0000-0000-000010180000}"/>
    <cellStyle name="Normal 3 4 3 3 2 2 3" xfId="6162" xr:uid="{00000000-0005-0000-0000-000011180000}"/>
    <cellStyle name="Normal 3 4 3 3 2 3" xfId="6163" xr:uid="{00000000-0005-0000-0000-000012180000}"/>
    <cellStyle name="Normal 3 4 3 3 2 3 2" xfId="6164" xr:uid="{00000000-0005-0000-0000-000013180000}"/>
    <cellStyle name="Normal 3 4 3 3 2 4" xfId="6165" xr:uid="{00000000-0005-0000-0000-000014180000}"/>
    <cellStyle name="Normal 3 4 3 3 3" xfId="6166" xr:uid="{00000000-0005-0000-0000-000015180000}"/>
    <cellStyle name="Normal 3 4 3 3 3 2" xfId="6167" xr:uid="{00000000-0005-0000-0000-000016180000}"/>
    <cellStyle name="Normal 3 4 3 3 3 2 2" xfId="6168" xr:uid="{00000000-0005-0000-0000-000017180000}"/>
    <cellStyle name="Normal 3 4 3 3 3 2 2 2" xfId="6169" xr:uid="{00000000-0005-0000-0000-000018180000}"/>
    <cellStyle name="Normal 3 4 3 3 3 2 3" xfId="6170" xr:uid="{00000000-0005-0000-0000-000019180000}"/>
    <cellStyle name="Normal 3 4 3 3 3 3" xfId="6171" xr:uid="{00000000-0005-0000-0000-00001A180000}"/>
    <cellStyle name="Normal 3 4 3 3 3 3 2" xfId="6172" xr:uid="{00000000-0005-0000-0000-00001B180000}"/>
    <cellStyle name="Normal 3 4 3 3 3 4" xfId="6173" xr:uid="{00000000-0005-0000-0000-00001C180000}"/>
    <cellStyle name="Normal 3 4 3 3 4" xfId="6174" xr:uid="{00000000-0005-0000-0000-00001D180000}"/>
    <cellStyle name="Normal 3 4 3 3 4 2" xfId="6175" xr:uid="{00000000-0005-0000-0000-00001E180000}"/>
    <cellStyle name="Normal 3 4 3 3 4 2 2" xfId="6176" xr:uid="{00000000-0005-0000-0000-00001F180000}"/>
    <cellStyle name="Normal 3 4 3 3 4 3" xfId="6177" xr:uid="{00000000-0005-0000-0000-000020180000}"/>
    <cellStyle name="Normal 3 4 3 3 5" xfId="6178" xr:uid="{00000000-0005-0000-0000-000021180000}"/>
    <cellStyle name="Normal 3 4 3 3 5 2" xfId="6179" xr:uid="{00000000-0005-0000-0000-000022180000}"/>
    <cellStyle name="Normal 3 4 3 3 6" xfId="6180" xr:uid="{00000000-0005-0000-0000-000023180000}"/>
    <cellStyle name="Normal 3 4 3 4" xfId="6181" xr:uid="{00000000-0005-0000-0000-000024180000}"/>
    <cellStyle name="Normal 3 4 3 4 2" xfId="6182" xr:uid="{00000000-0005-0000-0000-000025180000}"/>
    <cellStyle name="Normal 3 4 3 4 2 2" xfId="6183" xr:uid="{00000000-0005-0000-0000-000026180000}"/>
    <cellStyle name="Normal 3 4 3 4 2 2 2" xfId="6184" xr:uid="{00000000-0005-0000-0000-000027180000}"/>
    <cellStyle name="Normal 3 4 3 4 2 2 2 2" xfId="6185" xr:uid="{00000000-0005-0000-0000-000028180000}"/>
    <cellStyle name="Normal 3 4 3 4 2 2 3" xfId="6186" xr:uid="{00000000-0005-0000-0000-000029180000}"/>
    <cellStyle name="Normal 3 4 3 4 2 3" xfId="6187" xr:uid="{00000000-0005-0000-0000-00002A180000}"/>
    <cellStyle name="Normal 3 4 3 4 2 3 2" xfId="6188" xr:uid="{00000000-0005-0000-0000-00002B180000}"/>
    <cellStyle name="Normal 3 4 3 4 2 4" xfId="6189" xr:uid="{00000000-0005-0000-0000-00002C180000}"/>
    <cellStyle name="Normal 3 4 3 4 3" xfId="6190" xr:uid="{00000000-0005-0000-0000-00002D180000}"/>
    <cellStyle name="Normal 3 4 3 4 3 2" xfId="6191" xr:uid="{00000000-0005-0000-0000-00002E180000}"/>
    <cellStyle name="Normal 3 4 3 4 3 2 2" xfId="6192" xr:uid="{00000000-0005-0000-0000-00002F180000}"/>
    <cellStyle name="Normal 3 4 3 4 3 3" xfId="6193" xr:uid="{00000000-0005-0000-0000-000030180000}"/>
    <cellStyle name="Normal 3 4 3 4 4" xfId="6194" xr:uid="{00000000-0005-0000-0000-000031180000}"/>
    <cellStyle name="Normal 3 4 3 4 4 2" xfId="6195" xr:uid="{00000000-0005-0000-0000-000032180000}"/>
    <cellStyle name="Normal 3 4 3 4 5" xfId="6196" xr:uid="{00000000-0005-0000-0000-000033180000}"/>
    <cellStyle name="Normal 3 4 3 5" xfId="6197" xr:uid="{00000000-0005-0000-0000-000034180000}"/>
    <cellStyle name="Normal 3 4 3 5 2" xfId="6198" xr:uid="{00000000-0005-0000-0000-000035180000}"/>
    <cellStyle name="Normal 3 4 3 5 2 2" xfId="6199" xr:uid="{00000000-0005-0000-0000-000036180000}"/>
    <cellStyle name="Normal 3 4 3 5 2 2 2" xfId="6200" xr:uid="{00000000-0005-0000-0000-000037180000}"/>
    <cellStyle name="Normal 3 4 3 5 2 3" xfId="6201" xr:uid="{00000000-0005-0000-0000-000038180000}"/>
    <cellStyle name="Normal 3 4 3 5 3" xfId="6202" xr:uid="{00000000-0005-0000-0000-000039180000}"/>
    <cellStyle name="Normal 3 4 3 5 3 2" xfId="6203" xr:uid="{00000000-0005-0000-0000-00003A180000}"/>
    <cellStyle name="Normal 3 4 3 5 4" xfId="6204" xr:uid="{00000000-0005-0000-0000-00003B180000}"/>
    <cellStyle name="Normal 3 4 3 6" xfId="6205" xr:uid="{00000000-0005-0000-0000-00003C180000}"/>
    <cellStyle name="Normal 3 4 3 6 2" xfId="6206" xr:uid="{00000000-0005-0000-0000-00003D180000}"/>
    <cellStyle name="Normal 3 4 3 6 2 2" xfId="6207" xr:uid="{00000000-0005-0000-0000-00003E180000}"/>
    <cellStyle name="Normal 3 4 3 6 3" xfId="6208" xr:uid="{00000000-0005-0000-0000-00003F180000}"/>
    <cellStyle name="Normal 3 4 3 7" xfId="6209" xr:uid="{00000000-0005-0000-0000-000040180000}"/>
    <cellStyle name="Normal 3 4 3 7 2" xfId="6210" xr:uid="{00000000-0005-0000-0000-000041180000}"/>
    <cellStyle name="Normal 3 4 3 7 2 2" xfId="6211" xr:uid="{00000000-0005-0000-0000-000042180000}"/>
    <cellStyle name="Normal 3 4 3 7 3" xfId="6212" xr:uid="{00000000-0005-0000-0000-000043180000}"/>
    <cellStyle name="Normal 3 4 3 8" xfId="6213" xr:uid="{00000000-0005-0000-0000-000044180000}"/>
    <cellStyle name="Normal 3 4 3 8 2" xfId="6214" xr:uid="{00000000-0005-0000-0000-000045180000}"/>
    <cellStyle name="Normal 3 4 3 9" xfId="6215" xr:uid="{00000000-0005-0000-0000-000046180000}"/>
    <cellStyle name="Normal 3 4 4" xfId="6216" xr:uid="{00000000-0005-0000-0000-000047180000}"/>
    <cellStyle name="Normal 3 4 4 2" xfId="6217" xr:uid="{00000000-0005-0000-0000-000048180000}"/>
    <cellStyle name="Normal 3 4 4 2 2" xfId="6218" xr:uid="{00000000-0005-0000-0000-000049180000}"/>
    <cellStyle name="Normal 3 4 4 2 2 2" xfId="6219" xr:uid="{00000000-0005-0000-0000-00004A180000}"/>
    <cellStyle name="Normal 3 4 4 2 2 2 2" xfId="6220" xr:uid="{00000000-0005-0000-0000-00004B180000}"/>
    <cellStyle name="Normal 3 4 4 2 2 2 2 2" xfId="6221" xr:uid="{00000000-0005-0000-0000-00004C180000}"/>
    <cellStyle name="Normal 3 4 4 2 2 2 2 2 2" xfId="6222" xr:uid="{00000000-0005-0000-0000-00004D180000}"/>
    <cellStyle name="Normal 3 4 4 2 2 2 2 3" xfId="6223" xr:uid="{00000000-0005-0000-0000-00004E180000}"/>
    <cellStyle name="Normal 3 4 4 2 2 2 3" xfId="6224" xr:uid="{00000000-0005-0000-0000-00004F180000}"/>
    <cellStyle name="Normal 3 4 4 2 2 2 3 2" xfId="6225" xr:uid="{00000000-0005-0000-0000-000050180000}"/>
    <cellStyle name="Normal 3 4 4 2 2 2 4" xfId="6226" xr:uid="{00000000-0005-0000-0000-000051180000}"/>
    <cellStyle name="Normal 3 4 4 2 2 3" xfId="6227" xr:uid="{00000000-0005-0000-0000-000052180000}"/>
    <cellStyle name="Normal 3 4 4 2 2 3 2" xfId="6228" xr:uid="{00000000-0005-0000-0000-000053180000}"/>
    <cellStyle name="Normal 3 4 4 2 2 3 2 2" xfId="6229" xr:uid="{00000000-0005-0000-0000-000054180000}"/>
    <cellStyle name="Normal 3 4 4 2 2 3 2 2 2" xfId="6230" xr:uid="{00000000-0005-0000-0000-000055180000}"/>
    <cellStyle name="Normal 3 4 4 2 2 3 2 3" xfId="6231" xr:uid="{00000000-0005-0000-0000-000056180000}"/>
    <cellStyle name="Normal 3 4 4 2 2 3 3" xfId="6232" xr:uid="{00000000-0005-0000-0000-000057180000}"/>
    <cellStyle name="Normal 3 4 4 2 2 3 3 2" xfId="6233" xr:uid="{00000000-0005-0000-0000-000058180000}"/>
    <cellStyle name="Normal 3 4 4 2 2 3 4" xfId="6234" xr:uid="{00000000-0005-0000-0000-000059180000}"/>
    <cellStyle name="Normal 3 4 4 2 2 4" xfId="6235" xr:uid="{00000000-0005-0000-0000-00005A180000}"/>
    <cellStyle name="Normal 3 4 4 2 2 4 2" xfId="6236" xr:uid="{00000000-0005-0000-0000-00005B180000}"/>
    <cellStyle name="Normal 3 4 4 2 2 4 2 2" xfId="6237" xr:uid="{00000000-0005-0000-0000-00005C180000}"/>
    <cellStyle name="Normal 3 4 4 2 2 4 3" xfId="6238" xr:uid="{00000000-0005-0000-0000-00005D180000}"/>
    <cellStyle name="Normal 3 4 4 2 2 5" xfId="6239" xr:uid="{00000000-0005-0000-0000-00005E180000}"/>
    <cellStyle name="Normal 3 4 4 2 2 5 2" xfId="6240" xr:uid="{00000000-0005-0000-0000-00005F180000}"/>
    <cellStyle name="Normal 3 4 4 2 2 6" xfId="6241" xr:uid="{00000000-0005-0000-0000-000060180000}"/>
    <cellStyle name="Normal 3 4 4 2 3" xfId="6242" xr:uid="{00000000-0005-0000-0000-000061180000}"/>
    <cellStyle name="Normal 3 4 4 2 3 2" xfId="6243" xr:uid="{00000000-0005-0000-0000-000062180000}"/>
    <cellStyle name="Normal 3 4 4 2 3 2 2" xfId="6244" xr:uid="{00000000-0005-0000-0000-000063180000}"/>
    <cellStyle name="Normal 3 4 4 2 3 2 2 2" xfId="6245" xr:uid="{00000000-0005-0000-0000-000064180000}"/>
    <cellStyle name="Normal 3 4 4 2 3 2 2 2 2" xfId="6246" xr:uid="{00000000-0005-0000-0000-000065180000}"/>
    <cellStyle name="Normal 3 4 4 2 3 2 2 3" xfId="6247" xr:uid="{00000000-0005-0000-0000-000066180000}"/>
    <cellStyle name="Normal 3 4 4 2 3 2 3" xfId="6248" xr:uid="{00000000-0005-0000-0000-000067180000}"/>
    <cellStyle name="Normal 3 4 4 2 3 2 3 2" xfId="6249" xr:uid="{00000000-0005-0000-0000-000068180000}"/>
    <cellStyle name="Normal 3 4 4 2 3 2 4" xfId="6250" xr:uid="{00000000-0005-0000-0000-000069180000}"/>
    <cellStyle name="Normal 3 4 4 2 3 3" xfId="6251" xr:uid="{00000000-0005-0000-0000-00006A180000}"/>
    <cellStyle name="Normal 3 4 4 2 3 3 2" xfId="6252" xr:uid="{00000000-0005-0000-0000-00006B180000}"/>
    <cellStyle name="Normal 3 4 4 2 3 3 2 2" xfId="6253" xr:uid="{00000000-0005-0000-0000-00006C180000}"/>
    <cellStyle name="Normal 3 4 4 2 3 3 3" xfId="6254" xr:uid="{00000000-0005-0000-0000-00006D180000}"/>
    <cellStyle name="Normal 3 4 4 2 3 4" xfId="6255" xr:uid="{00000000-0005-0000-0000-00006E180000}"/>
    <cellStyle name="Normal 3 4 4 2 3 4 2" xfId="6256" xr:uid="{00000000-0005-0000-0000-00006F180000}"/>
    <cellStyle name="Normal 3 4 4 2 3 5" xfId="6257" xr:uid="{00000000-0005-0000-0000-000070180000}"/>
    <cellStyle name="Normal 3 4 4 2 4" xfId="6258" xr:uid="{00000000-0005-0000-0000-000071180000}"/>
    <cellStyle name="Normal 3 4 4 2 4 2" xfId="6259" xr:uid="{00000000-0005-0000-0000-000072180000}"/>
    <cellStyle name="Normal 3 4 4 2 4 2 2" xfId="6260" xr:uid="{00000000-0005-0000-0000-000073180000}"/>
    <cellStyle name="Normal 3 4 4 2 4 2 2 2" xfId="6261" xr:uid="{00000000-0005-0000-0000-000074180000}"/>
    <cellStyle name="Normal 3 4 4 2 4 2 3" xfId="6262" xr:uid="{00000000-0005-0000-0000-000075180000}"/>
    <cellStyle name="Normal 3 4 4 2 4 3" xfId="6263" xr:uid="{00000000-0005-0000-0000-000076180000}"/>
    <cellStyle name="Normal 3 4 4 2 4 3 2" xfId="6264" xr:uid="{00000000-0005-0000-0000-000077180000}"/>
    <cellStyle name="Normal 3 4 4 2 4 4" xfId="6265" xr:uid="{00000000-0005-0000-0000-000078180000}"/>
    <cellStyle name="Normal 3 4 4 2 5" xfId="6266" xr:uid="{00000000-0005-0000-0000-000079180000}"/>
    <cellStyle name="Normal 3 4 4 2 5 2" xfId="6267" xr:uid="{00000000-0005-0000-0000-00007A180000}"/>
    <cellStyle name="Normal 3 4 4 2 5 2 2" xfId="6268" xr:uid="{00000000-0005-0000-0000-00007B180000}"/>
    <cellStyle name="Normal 3 4 4 2 5 3" xfId="6269" xr:uid="{00000000-0005-0000-0000-00007C180000}"/>
    <cellStyle name="Normal 3 4 4 2 6" xfId="6270" xr:uid="{00000000-0005-0000-0000-00007D180000}"/>
    <cellStyle name="Normal 3 4 4 2 6 2" xfId="6271" xr:uid="{00000000-0005-0000-0000-00007E180000}"/>
    <cellStyle name="Normal 3 4 4 2 6 2 2" xfId="6272" xr:uid="{00000000-0005-0000-0000-00007F180000}"/>
    <cellStyle name="Normal 3 4 4 2 6 3" xfId="6273" xr:uid="{00000000-0005-0000-0000-000080180000}"/>
    <cellStyle name="Normal 3 4 4 2 7" xfId="6274" xr:uid="{00000000-0005-0000-0000-000081180000}"/>
    <cellStyle name="Normal 3 4 4 2 7 2" xfId="6275" xr:uid="{00000000-0005-0000-0000-000082180000}"/>
    <cellStyle name="Normal 3 4 4 2 8" xfId="6276" xr:uid="{00000000-0005-0000-0000-000083180000}"/>
    <cellStyle name="Normal 3 4 4 3" xfId="6277" xr:uid="{00000000-0005-0000-0000-000084180000}"/>
    <cellStyle name="Normal 3 4 4 3 2" xfId="6278" xr:uid="{00000000-0005-0000-0000-000085180000}"/>
    <cellStyle name="Normal 3 4 4 3 2 2" xfId="6279" xr:uid="{00000000-0005-0000-0000-000086180000}"/>
    <cellStyle name="Normal 3 4 4 3 2 2 2" xfId="6280" xr:uid="{00000000-0005-0000-0000-000087180000}"/>
    <cellStyle name="Normal 3 4 4 3 2 2 2 2" xfId="6281" xr:uid="{00000000-0005-0000-0000-000088180000}"/>
    <cellStyle name="Normal 3 4 4 3 2 2 3" xfId="6282" xr:uid="{00000000-0005-0000-0000-000089180000}"/>
    <cellStyle name="Normal 3 4 4 3 2 3" xfId="6283" xr:uid="{00000000-0005-0000-0000-00008A180000}"/>
    <cellStyle name="Normal 3 4 4 3 2 3 2" xfId="6284" xr:uid="{00000000-0005-0000-0000-00008B180000}"/>
    <cellStyle name="Normal 3 4 4 3 2 4" xfId="6285" xr:uid="{00000000-0005-0000-0000-00008C180000}"/>
    <cellStyle name="Normal 3 4 4 3 3" xfId="6286" xr:uid="{00000000-0005-0000-0000-00008D180000}"/>
    <cellStyle name="Normal 3 4 4 3 3 2" xfId="6287" xr:uid="{00000000-0005-0000-0000-00008E180000}"/>
    <cellStyle name="Normal 3 4 4 3 3 2 2" xfId="6288" xr:uid="{00000000-0005-0000-0000-00008F180000}"/>
    <cellStyle name="Normal 3 4 4 3 3 2 2 2" xfId="6289" xr:uid="{00000000-0005-0000-0000-000090180000}"/>
    <cellStyle name="Normal 3 4 4 3 3 2 3" xfId="6290" xr:uid="{00000000-0005-0000-0000-000091180000}"/>
    <cellStyle name="Normal 3 4 4 3 3 3" xfId="6291" xr:uid="{00000000-0005-0000-0000-000092180000}"/>
    <cellStyle name="Normal 3 4 4 3 3 3 2" xfId="6292" xr:uid="{00000000-0005-0000-0000-000093180000}"/>
    <cellStyle name="Normal 3 4 4 3 3 4" xfId="6293" xr:uid="{00000000-0005-0000-0000-000094180000}"/>
    <cellStyle name="Normal 3 4 4 3 4" xfId="6294" xr:uid="{00000000-0005-0000-0000-000095180000}"/>
    <cellStyle name="Normal 3 4 4 3 4 2" xfId="6295" xr:uid="{00000000-0005-0000-0000-000096180000}"/>
    <cellStyle name="Normal 3 4 4 3 4 2 2" xfId="6296" xr:uid="{00000000-0005-0000-0000-000097180000}"/>
    <cellStyle name="Normal 3 4 4 3 4 3" xfId="6297" xr:uid="{00000000-0005-0000-0000-000098180000}"/>
    <cellStyle name="Normal 3 4 4 3 5" xfId="6298" xr:uid="{00000000-0005-0000-0000-000099180000}"/>
    <cellStyle name="Normal 3 4 4 3 5 2" xfId="6299" xr:uid="{00000000-0005-0000-0000-00009A180000}"/>
    <cellStyle name="Normal 3 4 4 3 6" xfId="6300" xr:uid="{00000000-0005-0000-0000-00009B180000}"/>
    <cellStyle name="Normal 3 4 4 4" xfId="6301" xr:uid="{00000000-0005-0000-0000-00009C180000}"/>
    <cellStyle name="Normal 3 4 4 4 2" xfId="6302" xr:uid="{00000000-0005-0000-0000-00009D180000}"/>
    <cellStyle name="Normal 3 4 4 4 2 2" xfId="6303" xr:uid="{00000000-0005-0000-0000-00009E180000}"/>
    <cellStyle name="Normal 3 4 4 4 2 2 2" xfId="6304" xr:uid="{00000000-0005-0000-0000-00009F180000}"/>
    <cellStyle name="Normal 3 4 4 4 2 2 2 2" xfId="6305" xr:uid="{00000000-0005-0000-0000-0000A0180000}"/>
    <cellStyle name="Normal 3 4 4 4 2 2 3" xfId="6306" xr:uid="{00000000-0005-0000-0000-0000A1180000}"/>
    <cellStyle name="Normal 3 4 4 4 2 3" xfId="6307" xr:uid="{00000000-0005-0000-0000-0000A2180000}"/>
    <cellStyle name="Normal 3 4 4 4 2 3 2" xfId="6308" xr:uid="{00000000-0005-0000-0000-0000A3180000}"/>
    <cellStyle name="Normal 3 4 4 4 2 4" xfId="6309" xr:uid="{00000000-0005-0000-0000-0000A4180000}"/>
    <cellStyle name="Normal 3 4 4 4 3" xfId="6310" xr:uid="{00000000-0005-0000-0000-0000A5180000}"/>
    <cellStyle name="Normal 3 4 4 4 3 2" xfId="6311" xr:uid="{00000000-0005-0000-0000-0000A6180000}"/>
    <cellStyle name="Normal 3 4 4 4 3 2 2" xfId="6312" xr:uid="{00000000-0005-0000-0000-0000A7180000}"/>
    <cellStyle name="Normal 3 4 4 4 3 3" xfId="6313" xr:uid="{00000000-0005-0000-0000-0000A8180000}"/>
    <cellStyle name="Normal 3 4 4 4 4" xfId="6314" xr:uid="{00000000-0005-0000-0000-0000A9180000}"/>
    <cellStyle name="Normal 3 4 4 4 4 2" xfId="6315" xr:uid="{00000000-0005-0000-0000-0000AA180000}"/>
    <cellStyle name="Normal 3 4 4 4 5" xfId="6316" xr:uid="{00000000-0005-0000-0000-0000AB180000}"/>
    <cellStyle name="Normal 3 4 4 5" xfId="6317" xr:uid="{00000000-0005-0000-0000-0000AC180000}"/>
    <cellStyle name="Normal 3 4 4 5 2" xfId="6318" xr:uid="{00000000-0005-0000-0000-0000AD180000}"/>
    <cellStyle name="Normal 3 4 4 5 2 2" xfId="6319" xr:uid="{00000000-0005-0000-0000-0000AE180000}"/>
    <cellStyle name="Normal 3 4 4 5 2 2 2" xfId="6320" xr:uid="{00000000-0005-0000-0000-0000AF180000}"/>
    <cellStyle name="Normal 3 4 4 5 2 3" xfId="6321" xr:uid="{00000000-0005-0000-0000-0000B0180000}"/>
    <cellStyle name="Normal 3 4 4 5 3" xfId="6322" xr:uid="{00000000-0005-0000-0000-0000B1180000}"/>
    <cellStyle name="Normal 3 4 4 5 3 2" xfId="6323" xr:uid="{00000000-0005-0000-0000-0000B2180000}"/>
    <cellStyle name="Normal 3 4 4 5 4" xfId="6324" xr:uid="{00000000-0005-0000-0000-0000B3180000}"/>
    <cellStyle name="Normal 3 4 4 6" xfId="6325" xr:uid="{00000000-0005-0000-0000-0000B4180000}"/>
    <cellStyle name="Normal 3 4 4 6 2" xfId="6326" xr:uid="{00000000-0005-0000-0000-0000B5180000}"/>
    <cellStyle name="Normal 3 4 4 6 2 2" xfId="6327" xr:uid="{00000000-0005-0000-0000-0000B6180000}"/>
    <cellStyle name="Normal 3 4 4 6 3" xfId="6328" xr:uid="{00000000-0005-0000-0000-0000B7180000}"/>
    <cellStyle name="Normal 3 4 4 7" xfId="6329" xr:uid="{00000000-0005-0000-0000-0000B8180000}"/>
    <cellStyle name="Normal 3 4 4 7 2" xfId="6330" xr:uid="{00000000-0005-0000-0000-0000B9180000}"/>
    <cellStyle name="Normal 3 4 4 7 2 2" xfId="6331" xr:uid="{00000000-0005-0000-0000-0000BA180000}"/>
    <cellStyle name="Normal 3 4 4 7 3" xfId="6332" xr:uid="{00000000-0005-0000-0000-0000BB180000}"/>
    <cellStyle name="Normal 3 4 4 8" xfId="6333" xr:uid="{00000000-0005-0000-0000-0000BC180000}"/>
    <cellStyle name="Normal 3 4 4 8 2" xfId="6334" xr:uid="{00000000-0005-0000-0000-0000BD180000}"/>
    <cellStyle name="Normal 3 4 4 9" xfId="6335" xr:uid="{00000000-0005-0000-0000-0000BE180000}"/>
    <cellStyle name="Normal 3 4 5" xfId="6336" xr:uid="{00000000-0005-0000-0000-0000BF180000}"/>
    <cellStyle name="Normal 3 4 5 2" xfId="6337" xr:uid="{00000000-0005-0000-0000-0000C0180000}"/>
    <cellStyle name="Normal 3 4 5 2 2" xfId="6338" xr:uid="{00000000-0005-0000-0000-0000C1180000}"/>
    <cellStyle name="Normal 3 4 5 2 2 2" xfId="6339" xr:uid="{00000000-0005-0000-0000-0000C2180000}"/>
    <cellStyle name="Normal 3 4 5 2 2 2 2" xfId="6340" xr:uid="{00000000-0005-0000-0000-0000C3180000}"/>
    <cellStyle name="Normal 3 4 5 2 2 2 2 2" xfId="6341" xr:uid="{00000000-0005-0000-0000-0000C4180000}"/>
    <cellStyle name="Normal 3 4 5 2 2 2 3" xfId="6342" xr:uid="{00000000-0005-0000-0000-0000C5180000}"/>
    <cellStyle name="Normal 3 4 5 2 2 3" xfId="6343" xr:uid="{00000000-0005-0000-0000-0000C6180000}"/>
    <cellStyle name="Normal 3 4 5 2 2 3 2" xfId="6344" xr:uid="{00000000-0005-0000-0000-0000C7180000}"/>
    <cellStyle name="Normal 3 4 5 2 2 4" xfId="6345" xr:uid="{00000000-0005-0000-0000-0000C8180000}"/>
    <cellStyle name="Normal 3 4 5 2 3" xfId="6346" xr:uid="{00000000-0005-0000-0000-0000C9180000}"/>
    <cellStyle name="Normal 3 4 5 2 3 2" xfId="6347" xr:uid="{00000000-0005-0000-0000-0000CA180000}"/>
    <cellStyle name="Normal 3 4 5 2 3 2 2" xfId="6348" xr:uid="{00000000-0005-0000-0000-0000CB180000}"/>
    <cellStyle name="Normal 3 4 5 2 3 2 2 2" xfId="6349" xr:uid="{00000000-0005-0000-0000-0000CC180000}"/>
    <cellStyle name="Normal 3 4 5 2 3 2 3" xfId="6350" xr:uid="{00000000-0005-0000-0000-0000CD180000}"/>
    <cellStyle name="Normal 3 4 5 2 3 3" xfId="6351" xr:uid="{00000000-0005-0000-0000-0000CE180000}"/>
    <cellStyle name="Normal 3 4 5 2 3 3 2" xfId="6352" xr:uid="{00000000-0005-0000-0000-0000CF180000}"/>
    <cellStyle name="Normal 3 4 5 2 3 4" xfId="6353" xr:uid="{00000000-0005-0000-0000-0000D0180000}"/>
    <cellStyle name="Normal 3 4 5 2 4" xfId="6354" xr:uid="{00000000-0005-0000-0000-0000D1180000}"/>
    <cellStyle name="Normal 3 4 5 2 4 2" xfId="6355" xr:uid="{00000000-0005-0000-0000-0000D2180000}"/>
    <cellStyle name="Normal 3 4 5 2 4 2 2" xfId="6356" xr:uid="{00000000-0005-0000-0000-0000D3180000}"/>
    <cellStyle name="Normal 3 4 5 2 4 3" xfId="6357" xr:uid="{00000000-0005-0000-0000-0000D4180000}"/>
    <cellStyle name="Normal 3 4 5 2 5" xfId="6358" xr:uid="{00000000-0005-0000-0000-0000D5180000}"/>
    <cellStyle name="Normal 3 4 5 2 5 2" xfId="6359" xr:uid="{00000000-0005-0000-0000-0000D6180000}"/>
    <cellStyle name="Normal 3 4 5 2 6" xfId="6360" xr:uid="{00000000-0005-0000-0000-0000D7180000}"/>
    <cellStyle name="Normal 3 4 5 3" xfId="6361" xr:uid="{00000000-0005-0000-0000-0000D8180000}"/>
    <cellStyle name="Normal 3 4 5 3 2" xfId="6362" xr:uid="{00000000-0005-0000-0000-0000D9180000}"/>
    <cellStyle name="Normal 3 4 5 3 2 2" xfId="6363" xr:uid="{00000000-0005-0000-0000-0000DA180000}"/>
    <cellStyle name="Normal 3 4 5 3 2 2 2" xfId="6364" xr:uid="{00000000-0005-0000-0000-0000DB180000}"/>
    <cellStyle name="Normal 3 4 5 3 2 2 2 2" xfId="6365" xr:uid="{00000000-0005-0000-0000-0000DC180000}"/>
    <cellStyle name="Normal 3 4 5 3 2 2 3" xfId="6366" xr:uid="{00000000-0005-0000-0000-0000DD180000}"/>
    <cellStyle name="Normal 3 4 5 3 2 3" xfId="6367" xr:uid="{00000000-0005-0000-0000-0000DE180000}"/>
    <cellStyle name="Normal 3 4 5 3 2 3 2" xfId="6368" xr:uid="{00000000-0005-0000-0000-0000DF180000}"/>
    <cellStyle name="Normal 3 4 5 3 2 4" xfId="6369" xr:uid="{00000000-0005-0000-0000-0000E0180000}"/>
    <cellStyle name="Normal 3 4 5 3 3" xfId="6370" xr:uid="{00000000-0005-0000-0000-0000E1180000}"/>
    <cellStyle name="Normal 3 4 5 3 3 2" xfId="6371" xr:uid="{00000000-0005-0000-0000-0000E2180000}"/>
    <cellStyle name="Normal 3 4 5 3 3 2 2" xfId="6372" xr:uid="{00000000-0005-0000-0000-0000E3180000}"/>
    <cellStyle name="Normal 3 4 5 3 3 3" xfId="6373" xr:uid="{00000000-0005-0000-0000-0000E4180000}"/>
    <cellStyle name="Normal 3 4 5 3 4" xfId="6374" xr:uid="{00000000-0005-0000-0000-0000E5180000}"/>
    <cellStyle name="Normal 3 4 5 3 4 2" xfId="6375" xr:uid="{00000000-0005-0000-0000-0000E6180000}"/>
    <cellStyle name="Normal 3 4 5 3 5" xfId="6376" xr:uid="{00000000-0005-0000-0000-0000E7180000}"/>
    <cellStyle name="Normal 3 4 5 4" xfId="6377" xr:uid="{00000000-0005-0000-0000-0000E8180000}"/>
    <cellStyle name="Normal 3 4 5 4 2" xfId="6378" xr:uid="{00000000-0005-0000-0000-0000E9180000}"/>
    <cellStyle name="Normal 3 4 5 4 2 2" xfId="6379" xr:uid="{00000000-0005-0000-0000-0000EA180000}"/>
    <cellStyle name="Normal 3 4 5 4 2 2 2" xfId="6380" xr:uid="{00000000-0005-0000-0000-0000EB180000}"/>
    <cellStyle name="Normal 3 4 5 4 2 3" xfId="6381" xr:uid="{00000000-0005-0000-0000-0000EC180000}"/>
    <cellStyle name="Normal 3 4 5 4 3" xfId="6382" xr:uid="{00000000-0005-0000-0000-0000ED180000}"/>
    <cellStyle name="Normal 3 4 5 4 3 2" xfId="6383" xr:uid="{00000000-0005-0000-0000-0000EE180000}"/>
    <cellStyle name="Normal 3 4 5 4 4" xfId="6384" xr:uid="{00000000-0005-0000-0000-0000EF180000}"/>
    <cellStyle name="Normal 3 4 5 5" xfId="6385" xr:uid="{00000000-0005-0000-0000-0000F0180000}"/>
    <cellStyle name="Normal 3 4 5 5 2" xfId="6386" xr:uid="{00000000-0005-0000-0000-0000F1180000}"/>
    <cellStyle name="Normal 3 4 5 5 2 2" xfId="6387" xr:uid="{00000000-0005-0000-0000-0000F2180000}"/>
    <cellStyle name="Normal 3 4 5 5 3" xfId="6388" xr:uid="{00000000-0005-0000-0000-0000F3180000}"/>
    <cellStyle name="Normal 3 4 5 6" xfId="6389" xr:uid="{00000000-0005-0000-0000-0000F4180000}"/>
    <cellStyle name="Normal 3 4 5 6 2" xfId="6390" xr:uid="{00000000-0005-0000-0000-0000F5180000}"/>
    <cellStyle name="Normal 3 4 5 6 2 2" xfId="6391" xr:uid="{00000000-0005-0000-0000-0000F6180000}"/>
    <cellStyle name="Normal 3 4 5 6 3" xfId="6392" xr:uid="{00000000-0005-0000-0000-0000F7180000}"/>
    <cellStyle name="Normal 3 4 5 7" xfId="6393" xr:uid="{00000000-0005-0000-0000-0000F8180000}"/>
    <cellStyle name="Normal 3 4 5 7 2" xfId="6394" xr:uid="{00000000-0005-0000-0000-0000F9180000}"/>
    <cellStyle name="Normal 3 4 5 8" xfId="6395" xr:uid="{00000000-0005-0000-0000-0000FA180000}"/>
    <cellStyle name="Normal 3 4 6" xfId="6396" xr:uid="{00000000-0005-0000-0000-0000FB180000}"/>
    <cellStyle name="Normal 3 4 6 2" xfId="6397" xr:uid="{00000000-0005-0000-0000-0000FC180000}"/>
    <cellStyle name="Normal 3 4 6 2 2" xfId="6398" xr:uid="{00000000-0005-0000-0000-0000FD180000}"/>
    <cellStyle name="Normal 3 4 6 2 2 2" xfId="6399" xr:uid="{00000000-0005-0000-0000-0000FE180000}"/>
    <cellStyle name="Normal 3 4 6 2 2 2 2" xfId="6400" xr:uid="{00000000-0005-0000-0000-0000FF180000}"/>
    <cellStyle name="Normal 3 4 6 2 2 3" xfId="6401" xr:uid="{00000000-0005-0000-0000-000000190000}"/>
    <cellStyle name="Normal 3 4 6 2 3" xfId="6402" xr:uid="{00000000-0005-0000-0000-000001190000}"/>
    <cellStyle name="Normal 3 4 6 2 3 2" xfId="6403" xr:uid="{00000000-0005-0000-0000-000002190000}"/>
    <cellStyle name="Normal 3 4 6 2 4" xfId="6404" xr:uid="{00000000-0005-0000-0000-000003190000}"/>
    <cellStyle name="Normal 3 4 6 3" xfId="6405" xr:uid="{00000000-0005-0000-0000-000004190000}"/>
    <cellStyle name="Normal 3 4 6 3 2" xfId="6406" xr:uid="{00000000-0005-0000-0000-000005190000}"/>
    <cellStyle name="Normal 3 4 6 3 2 2" xfId="6407" xr:uid="{00000000-0005-0000-0000-000006190000}"/>
    <cellStyle name="Normal 3 4 6 3 2 2 2" xfId="6408" xr:uid="{00000000-0005-0000-0000-000007190000}"/>
    <cellStyle name="Normal 3 4 6 3 2 3" xfId="6409" xr:uid="{00000000-0005-0000-0000-000008190000}"/>
    <cellStyle name="Normal 3 4 6 3 3" xfId="6410" xr:uid="{00000000-0005-0000-0000-000009190000}"/>
    <cellStyle name="Normal 3 4 6 3 3 2" xfId="6411" xr:uid="{00000000-0005-0000-0000-00000A190000}"/>
    <cellStyle name="Normal 3 4 6 3 4" xfId="6412" xr:uid="{00000000-0005-0000-0000-00000B190000}"/>
    <cellStyle name="Normal 3 4 6 4" xfId="6413" xr:uid="{00000000-0005-0000-0000-00000C190000}"/>
    <cellStyle name="Normal 3 4 6 4 2" xfId="6414" xr:uid="{00000000-0005-0000-0000-00000D190000}"/>
    <cellStyle name="Normal 3 4 6 4 2 2" xfId="6415" xr:uid="{00000000-0005-0000-0000-00000E190000}"/>
    <cellStyle name="Normal 3 4 6 4 3" xfId="6416" xr:uid="{00000000-0005-0000-0000-00000F190000}"/>
    <cellStyle name="Normal 3 4 6 5" xfId="6417" xr:uid="{00000000-0005-0000-0000-000010190000}"/>
    <cellStyle name="Normal 3 4 6 5 2" xfId="6418" xr:uid="{00000000-0005-0000-0000-000011190000}"/>
    <cellStyle name="Normal 3 4 6 6" xfId="6419" xr:uid="{00000000-0005-0000-0000-000012190000}"/>
    <cellStyle name="Normal 3 4 7" xfId="6420" xr:uid="{00000000-0005-0000-0000-000013190000}"/>
    <cellStyle name="Normal 3 4 7 2" xfId="6421" xr:uid="{00000000-0005-0000-0000-000014190000}"/>
    <cellStyle name="Normal 3 4 7 2 2" xfId="6422" xr:uid="{00000000-0005-0000-0000-000015190000}"/>
    <cellStyle name="Normal 3 4 7 2 2 2" xfId="6423" xr:uid="{00000000-0005-0000-0000-000016190000}"/>
    <cellStyle name="Normal 3 4 7 2 2 2 2" xfId="6424" xr:uid="{00000000-0005-0000-0000-000017190000}"/>
    <cellStyle name="Normal 3 4 7 2 2 3" xfId="6425" xr:uid="{00000000-0005-0000-0000-000018190000}"/>
    <cellStyle name="Normal 3 4 7 2 3" xfId="6426" xr:uid="{00000000-0005-0000-0000-000019190000}"/>
    <cellStyle name="Normal 3 4 7 2 3 2" xfId="6427" xr:uid="{00000000-0005-0000-0000-00001A190000}"/>
    <cellStyle name="Normal 3 4 7 2 4" xfId="6428" xr:uid="{00000000-0005-0000-0000-00001B190000}"/>
    <cellStyle name="Normal 3 4 7 3" xfId="6429" xr:uid="{00000000-0005-0000-0000-00001C190000}"/>
    <cellStyle name="Normal 3 4 7 3 2" xfId="6430" xr:uid="{00000000-0005-0000-0000-00001D190000}"/>
    <cellStyle name="Normal 3 4 7 3 2 2" xfId="6431" xr:uid="{00000000-0005-0000-0000-00001E190000}"/>
    <cellStyle name="Normal 3 4 7 3 3" xfId="6432" xr:uid="{00000000-0005-0000-0000-00001F190000}"/>
    <cellStyle name="Normal 3 4 7 4" xfId="6433" xr:uid="{00000000-0005-0000-0000-000020190000}"/>
    <cellStyle name="Normal 3 4 7 4 2" xfId="6434" xr:uid="{00000000-0005-0000-0000-000021190000}"/>
    <cellStyle name="Normal 3 4 7 5" xfId="6435" xr:uid="{00000000-0005-0000-0000-000022190000}"/>
    <cellStyle name="Normal 3 4 8" xfId="6436" xr:uid="{00000000-0005-0000-0000-000023190000}"/>
    <cellStyle name="Normal 3 4 8 2" xfId="6437" xr:uid="{00000000-0005-0000-0000-000024190000}"/>
    <cellStyle name="Normal 3 4 8 2 2" xfId="6438" xr:uid="{00000000-0005-0000-0000-000025190000}"/>
    <cellStyle name="Normal 3 4 8 2 2 2" xfId="6439" xr:uid="{00000000-0005-0000-0000-000026190000}"/>
    <cellStyle name="Normal 3 4 8 2 3" xfId="6440" xr:uid="{00000000-0005-0000-0000-000027190000}"/>
    <cellStyle name="Normal 3 4 8 3" xfId="6441" xr:uid="{00000000-0005-0000-0000-000028190000}"/>
    <cellStyle name="Normal 3 4 8 3 2" xfId="6442" xr:uid="{00000000-0005-0000-0000-000029190000}"/>
    <cellStyle name="Normal 3 4 8 4" xfId="6443" xr:uid="{00000000-0005-0000-0000-00002A190000}"/>
    <cellStyle name="Normal 3 4 9" xfId="6444" xr:uid="{00000000-0005-0000-0000-00002B190000}"/>
    <cellStyle name="Normal 3 4 9 2" xfId="6445" xr:uid="{00000000-0005-0000-0000-00002C190000}"/>
    <cellStyle name="Normal 3 4 9 2 2" xfId="6446" xr:uid="{00000000-0005-0000-0000-00002D190000}"/>
    <cellStyle name="Normal 3 4 9 3" xfId="6447" xr:uid="{00000000-0005-0000-0000-00002E190000}"/>
    <cellStyle name="Normal 3 5" xfId="6448" xr:uid="{00000000-0005-0000-0000-00002F190000}"/>
    <cellStyle name="Normal 3 5 2" xfId="6449" xr:uid="{00000000-0005-0000-0000-000030190000}"/>
    <cellStyle name="Normal 3 5 3" xfId="6450" xr:uid="{00000000-0005-0000-0000-000031190000}"/>
    <cellStyle name="Normal 3 6" xfId="6451" xr:uid="{00000000-0005-0000-0000-000032190000}"/>
    <cellStyle name="Normal 3 6 10" xfId="6452" xr:uid="{00000000-0005-0000-0000-000033190000}"/>
    <cellStyle name="Normal 3 6 10 2" xfId="6453" xr:uid="{00000000-0005-0000-0000-000034190000}"/>
    <cellStyle name="Normal 3 6 11" xfId="6454" xr:uid="{00000000-0005-0000-0000-000035190000}"/>
    <cellStyle name="Normal 3 6 2" xfId="6455" xr:uid="{00000000-0005-0000-0000-000036190000}"/>
    <cellStyle name="Normal 3 6 3" xfId="6456" xr:uid="{00000000-0005-0000-0000-000037190000}"/>
    <cellStyle name="Normal 3 6 3 2" xfId="6457" xr:uid="{00000000-0005-0000-0000-000038190000}"/>
    <cellStyle name="Normal 3 6 3 2 2" xfId="6458" xr:uid="{00000000-0005-0000-0000-000039190000}"/>
    <cellStyle name="Normal 3 6 3 2 2 2" xfId="6459" xr:uid="{00000000-0005-0000-0000-00003A190000}"/>
    <cellStyle name="Normal 3 6 3 2 2 2 2" xfId="6460" xr:uid="{00000000-0005-0000-0000-00003B190000}"/>
    <cellStyle name="Normal 3 6 3 2 2 2 2 2" xfId="6461" xr:uid="{00000000-0005-0000-0000-00003C190000}"/>
    <cellStyle name="Normal 3 6 3 2 2 2 2 2 2" xfId="6462" xr:uid="{00000000-0005-0000-0000-00003D190000}"/>
    <cellStyle name="Normal 3 6 3 2 2 2 2 3" xfId="6463" xr:uid="{00000000-0005-0000-0000-00003E190000}"/>
    <cellStyle name="Normal 3 6 3 2 2 2 3" xfId="6464" xr:uid="{00000000-0005-0000-0000-00003F190000}"/>
    <cellStyle name="Normal 3 6 3 2 2 2 3 2" xfId="6465" xr:uid="{00000000-0005-0000-0000-000040190000}"/>
    <cellStyle name="Normal 3 6 3 2 2 2 4" xfId="6466" xr:uid="{00000000-0005-0000-0000-000041190000}"/>
    <cellStyle name="Normal 3 6 3 2 2 3" xfId="6467" xr:uid="{00000000-0005-0000-0000-000042190000}"/>
    <cellStyle name="Normal 3 6 3 2 2 3 2" xfId="6468" xr:uid="{00000000-0005-0000-0000-000043190000}"/>
    <cellStyle name="Normal 3 6 3 2 2 3 2 2" xfId="6469" xr:uid="{00000000-0005-0000-0000-000044190000}"/>
    <cellStyle name="Normal 3 6 3 2 2 3 2 2 2" xfId="6470" xr:uid="{00000000-0005-0000-0000-000045190000}"/>
    <cellStyle name="Normal 3 6 3 2 2 3 2 3" xfId="6471" xr:uid="{00000000-0005-0000-0000-000046190000}"/>
    <cellStyle name="Normal 3 6 3 2 2 3 3" xfId="6472" xr:uid="{00000000-0005-0000-0000-000047190000}"/>
    <cellStyle name="Normal 3 6 3 2 2 3 3 2" xfId="6473" xr:uid="{00000000-0005-0000-0000-000048190000}"/>
    <cellStyle name="Normal 3 6 3 2 2 3 4" xfId="6474" xr:uid="{00000000-0005-0000-0000-000049190000}"/>
    <cellStyle name="Normal 3 6 3 2 2 4" xfId="6475" xr:uid="{00000000-0005-0000-0000-00004A190000}"/>
    <cellStyle name="Normal 3 6 3 2 2 4 2" xfId="6476" xr:uid="{00000000-0005-0000-0000-00004B190000}"/>
    <cellStyle name="Normal 3 6 3 2 2 4 2 2" xfId="6477" xr:uid="{00000000-0005-0000-0000-00004C190000}"/>
    <cellStyle name="Normal 3 6 3 2 2 4 3" xfId="6478" xr:uid="{00000000-0005-0000-0000-00004D190000}"/>
    <cellStyle name="Normal 3 6 3 2 2 5" xfId="6479" xr:uid="{00000000-0005-0000-0000-00004E190000}"/>
    <cellStyle name="Normal 3 6 3 2 2 5 2" xfId="6480" xr:uid="{00000000-0005-0000-0000-00004F190000}"/>
    <cellStyle name="Normal 3 6 3 2 2 6" xfId="6481" xr:uid="{00000000-0005-0000-0000-000050190000}"/>
    <cellStyle name="Normal 3 6 3 2 3" xfId="6482" xr:uid="{00000000-0005-0000-0000-000051190000}"/>
    <cellStyle name="Normal 3 6 3 2 3 2" xfId="6483" xr:uid="{00000000-0005-0000-0000-000052190000}"/>
    <cellStyle name="Normal 3 6 3 2 3 2 2" xfId="6484" xr:uid="{00000000-0005-0000-0000-000053190000}"/>
    <cellStyle name="Normal 3 6 3 2 3 2 2 2" xfId="6485" xr:uid="{00000000-0005-0000-0000-000054190000}"/>
    <cellStyle name="Normal 3 6 3 2 3 2 2 2 2" xfId="6486" xr:uid="{00000000-0005-0000-0000-000055190000}"/>
    <cellStyle name="Normal 3 6 3 2 3 2 2 3" xfId="6487" xr:uid="{00000000-0005-0000-0000-000056190000}"/>
    <cellStyle name="Normal 3 6 3 2 3 2 3" xfId="6488" xr:uid="{00000000-0005-0000-0000-000057190000}"/>
    <cellStyle name="Normal 3 6 3 2 3 2 3 2" xfId="6489" xr:uid="{00000000-0005-0000-0000-000058190000}"/>
    <cellStyle name="Normal 3 6 3 2 3 2 4" xfId="6490" xr:uid="{00000000-0005-0000-0000-000059190000}"/>
    <cellStyle name="Normal 3 6 3 2 3 3" xfId="6491" xr:uid="{00000000-0005-0000-0000-00005A190000}"/>
    <cellStyle name="Normal 3 6 3 2 3 3 2" xfId="6492" xr:uid="{00000000-0005-0000-0000-00005B190000}"/>
    <cellStyle name="Normal 3 6 3 2 3 3 2 2" xfId="6493" xr:uid="{00000000-0005-0000-0000-00005C190000}"/>
    <cellStyle name="Normal 3 6 3 2 3 3 3" xfId="6494" xr:uid="{00000000-0005-0000-0000-00005D190000}"/>
    <cellStyle name="Normal 3 6 3 2 3 4" xfId="6495" xr:uid="{00000000-0005-0000-0000-00005E190000}"/>
    <cellStyle name="Normal 3 6 3 2 3 4 2" xfId="6496" xr:uid="{00000000-0005-0000-0000-00005F190000}"/>
    <cellStyle name="Normal 3 6 3 2 3 5" xfId="6497" xr:uid="{00000000-0005-0000-0000-000060190000}"/>
    <cellStyle name="Normal 3 6 3 2 4" xfId="6498" xr:uid="{00000000-0005-0000-0000-000061190000}"/>
    <cellStyle name="Normal 3 6 3 2 4 2" xfId="6499" xr:uid="{00000000-0005-0000-0000-000062190000}"/>
    <cellStyle name="Normal 3 6 3 2 4 2 2" xfId="6500" xr:uid="{00000000-0005-0000-0000-000063190000}"/>
    <cellStyle name="Normal 3 6 3 2 4 2 2 2" xfId="6501" xr:uid="{00000000-0005-0000-0000-000064190000}"/>
    <cellStyle name="Normal 3 6 3 2 4 2 3" xfId="6502" xr:uid="{00000000-0005-0000-0000-000065190000}"/>
    <cellStyle name="Normal 3 6 3 2 4 3" xfId="6503" xr:uid="{00000000-0005-0000-0000-000066190000}"/>
    <cellStyle name="Normal 3 6 3 2 4 3 2" xfId="6504" xr:uid="{00000000-0005-0000-0000-000067190000}"/>
    <cellStyle name="Normal 3 6 3 2 4 4" xfId="6505" xr:uid="{00000000-0005-0000-0000-000068190000}"/>
    <cellStyle name="Normal 3 6 3 2 5" xfId="6506" xr:uid="{00000000-0005-0000-0000-000069190000}"/>
    <cellStyle name="Normal 3 6 3 2 5 2" xfId="6507" xr:uid="{00000000-0005-0000-0000-00006A190000}"/>
    <cellStyle name="Normal 3 6 3 2 5 2 2" xfId="6508" xr:uid="{00000000-0005-0000-0000-00006B190000}"/>
    <cellStyle name="Normal 3 6 3 2 5 3" xfId="6509" xr:uid="{00000000-0005-0000-0000-00006C190000}"/>
    <cellStyle name="Normal 3 6 3 2 6" xfId="6510" xr:uid="{00000000-0005-0000-0000-00006D190000}"/>
    <cellStyle name="Normal 3 6 3 2 6 2" xfId="6511" xr:uid="{00000000-0005-0000-0000-00006E190000}"/>
    <cellStyle name="Normal 3 6 3 2 6 2 2" xfId="6512" xr:uid="{00000000-0005-0000-0000-00006F190000}"/>
    <cellStyle name="Normal 3 6 3 2 6 3" xfId="6513" xr:uid="{00000000-0005-0000-0000-000070190000}"/>
    <cellStyle name="Normal 3 6 3 2 7" xfId="6514" xr:uid="{00000000-0005-0000-0000-000071190000}"/>
    <cellStyle name="Normal 3 6 3 2 7 2" xfId="6515" xr:uid="{00000000-0005-0000-0000-000072190000}"/>
    <cellStyle name="Normal 3 6 3 2 8" xfId="6516" xr:uid="{00000000-0005-0000-0000-000073190000}"/>
    <cellStyle name="Normal 3 6 3 3" xfId="6517" xr:uid="{00000000-0005-0000-0000-000074190000}"/>
    <cellStyle name="Normal 3 6 3 3 2" xfId="6518" xr:uid="{00000000-0005-0000-0000-000075190000}"/>
    <cellStyle name="Normal 3 6 3 3 2 2" xfId="6519" xr:uid="{00000000-0005-0000-0000-000076190000}"/>
    <cellStyle name="Normal 3 6 3 3 2 2 2" xfId="6520" xr:uid="{00000000-0005-0000-0000-000077190000}"/>
    <cellStyle name="Normal 3 6 3 3 2 2 2 2" xfId="6521" xr:uid="{00000000-0005-0000-0000-000078190000}"/>
    <cellStyle name="Normal 3 6 3 3 2 2 3" xfId="6522" xr:uid="{00000000-0005-0000-0000-000079190000}"/>
    <cellStyle name="Normal 3 6 3 3 2 3" xfId="6523" xr:uid="{00000000-0005-0000-0000-00007A190000}"/>
    <cellStyle name="Normal 3 6 3 3 2 3 2" xfId="6524" xr:uid="{00000000-0005-0000-0000-00007B190000}"/>
    <cellStyle name="Normal 3 6 3 3 2 4" xfId="6525" xr:uid="{00000000-0005-0000-0000-00007C190000}"/>
    <cellStyle name="Normal 3 6 3 3 3" xfId="6526" xr:uid="{00000000-0005-0000-0000-00007D190000}"/>
    <cellStyle name="Normal 3 6 3 3 3 2" xfId="6527" xr:uid="{00000000-0005-0000-0000-00007E190000}"/>
    <cellStyle name="Normal 3 6 3 3 3 2 2" xfId="6528" xr:uid="{00000000-0005-0000-0000-00007F190000}"/>
    <cellStyle name="Normal 3 6 3 3 3 2 2 2" xfId="6529" xr:uid="{00000000-0005-0000-0000-000080190000}"/>
    <cellStyle name="Normal 3 6 3 3 3 2 3" xfId="6530" xr:uid="{00000000-0005-0000-0000-000081190000}"/>
    <cellStyle name="Normal 3 6 3 3 3 3" xfId="6531" xr:uid="{00000000-0005-0000-0000-000082190000}"/>
    <cellStyle name="Normal 3 6 3 3 3 3 2" xfId="6532" xr:uid="{00000000-0005-0000-0000-000083190000}"/>
    <cellStyle name="Normal 3 6 3 3 3 4" xfId="6533" xr:uid="{00000000-0005-0000-0000-000084190000}"/>
    <cellStyle name="Normal 3 6 3 3 4" xfId="6534" xr:uid="{00000000-0005-0000-0000-000085190000}"/>
    <cellStyle name="Normal 3 6 3 3 4 2" xfId="6535" xr:uid="{00000000-0005-0000-0000-000086190000}"/>
    <cellStyle name="Normal 3 6 3 3 4 2 2" xfId="6536" xr:uid="{00000000-0005-0000-0000-000087190000}"/>
    <cellStyle name="Normal 3 6 3 3 4 3" xfId="6537" xr:uid="{00000000-0005-0000-0000-000088190000}"/>
    <cellStyle name="Normal 3 6 3 3 5" xfId="6538" xr:uid="{00000000-0005-0000-0000-000089190000}"/>
    <cellStyle name="Normal 3 6 3 3 5 2" xfId="6539" xr:uid="{00000000-0005-0000-0000-00008A190000}"/>
    <cellStyle name="Normal 3 6 3 3 6" xfId="6540" xr:uid="{00000000-0005-0000-0000-00008B190000}"/>
    <cellStyle name="Normal 3 6 3 4" xfId="6541" xr:uid="{00000000-0005-0000-0000-00008C190000}"/>
    <cellStyle name="Normal 3 6 3 4 2" xfId="6542" xr:uid="{00000000-0005-0000-0000-00008D190000}"/>
    <cellStyle name="Normal 3 6 3 4 2 2" xfId="6543" xr:uid="{00000000-0005-0000-0000-00008E190000}"/>
    <cellStyle name="Normal 3 6 3 4 2 2 2" xfId="6544" xr:uid="{00000000-0005-0000-0000-00008F190000}"/>
    <cellStyle name="Normal 3 6 3 4 2 2 2 2" xfId="6545" xr:uid="{00000000-0005-0000-0000-000090190000}"/>
    <cellStyle name="Normal 3 6 3 4 2 2 3" xfId="6546" xr:uid="{00000000-0005-0000-0000-000091190000}"/>
    <cellStyle name="Normal 3 6 3 4 2 3" xfId="6547" xr:uid="{00000000-0005-0000-0000-000092190000}"/>
    <cellStyle name="Normal 3 6 3 4 2 3 2" xfId="6548" xr:uid="{00000000-0005-0000-0000-000093190000}"/>
    <cellStyle name="Normal 3 6 3 4 2 4" xfId="6549" xr:uid="{00000000-0005-0000-0000-000094190000}"/>
    <cellStyle name="Normal 3 6 3 4 3" xfId="6550" xr:uid="{00000000-0005-0000-0000-000095190000}"/>
    <cellStyle name="Normal 3 6 3 4 3 2" xfId="6551" xr:uid="{00000000-0005-0000-0000-000096190000}"/>
    <cellStyle name="Normal 3 6 3 4 3 2 2" xfId="6552" xr:uid="{00000000-0005-0000-0000-000097190000}"/>
    <cellStyle name="Normal 3 6 3 4 3 3" xfId="6553" xr:uid="{00000000-0005-0000-0000-000098190000}"/>
    <cellStyle name="Normal 3 6 3 4 4" xfId="6554" xr:uid="{00000000-0005-0000-0000-000099190000}"/>
    <cellStyle name="Normal 3 6 3 4 4 2" xfId="6555" xr:uid="{00000000-0005-0000-0000-00009A190000}"/>
    <cellStyle name="Normal 3 6 3 4 5" xfId="6556" xr:uid="{00000000-0005-0000-0000-00009B190000}"/>
    <cellStyle name="Normal 3 6 3 5" xfId="6557" xr:uid="{00000000-0005-0000-0000-00009C190000}"/>
    <cellStyle name="Normal 3 6 3 5 2" xfId="6558" xr:uid="{00000000-0005-0000-0000-00009D190000}"/>
    <cellStyle name="Normal 3 6 3 5 2 2" xfId="6559" xr:uid="{00000000-0005-0000-0000-00009E190000}"/>
    <cellStyle name="Normal 3 6 3 5 2 2 2" xfId="6560" xr:uid="{00000000-0005-0000-0000-00009F190000}"/>
    <cellStyle name="Normal 3 6 3 5 2 3" xfId="6561" xr:uid="{00000000-0005-0000-0000-0000A0190000}"/>
    <cellStyle name="Normal 3 6 3 5 3" xfId="6562" xr:uid="{00000000-0005-0000-0000-0000A1190000}"/>
    <cellStyle name="Normal 3 6 3 5 3 2" xfId="6563" xr:uid="{00000000-0005-0000-0000-0000A2190000}"/>
    <cellStyle name="Normal 3 6 3 5 4" xfId="6564" xr:uid="{00000000-0005-0000-0000-0000A3190000}"/>
    <cellStyle name="Normal 3 6 3 6" xfId="6565" xr:uid="{00000000-0005-0000-0000-0000A4190000}"/>
    <cellStyle name="Normal 3 6 3 6 2" xfId="6566" xr:uid="{00000000-0005-0000-0000-0000A5190000}"/>
    <cellStyle name="Normal 3 6 3 6 2 2" xfId="6567" xr:uid="{00000000-0005-0000-0000-0000A6190000}"/>
    <cellStyle name="Normal 3 6 3 6 3" xfId="6568" xr:uid="{00000000-0005-0000-0000-0000A7190000}"/>
    <cellStyle name="Normal 3 6 3 7" xfId="6569" xr:uid="{00000000-0005-0000-0000-0000A8190000}"/>
    <cellStyle name="Normal 3 6 3 7 2" xfId="6570" xr:uid="{00000000-0005-0000-0000-0000A9190000}"/>
    <cellStyle name="Normal 3 6 3 7 2 2" xfId="6571" xr:uid="{00000000-0005-0000-0000-0000AA190000}"/>
    <cellStyle name="Normal 3 6 3 7 3" xfId="6572" xr:uid="{00000000-0005-0000-0000-0000AB190000}"/>
    <cellStyle name="Normal 3 6 3 8" xfId="6573" xr:uid="{00000000-0005-0000-0000-0000AC190000}"/>
    <cellStyle name="Normal 3 6 3 8 2" xfId="6574" xr:uid="{00000000-0005-0000-0000-0000AD190000}"/>
    <cellStyle name="Normal 3 6 3 9" xfId="6575" xr:uid="{00000000-0005-0000-0000-0000AE190000}"/>
    <cellStyle name="Normal 3 6 4" xfId="6576" xr:uid="{00000000-0005-0000-0000-0000AF190000}"/>
    <cellStyle name="Normal 3 6 4 2" xfId="6577" xr:uid="{00000000-0005-0000-0000-0000B0190000}"/>
    <cellStyle name="Normal 3 6 4 2 2" xfId="6578" xr:uid="{00000000-0005-0000-0000-0000B1190000}"/>
    <cellStyle name="Normal 3 6 4 2 2 2" xfId="6579" xr:uid="{00000000-0005-0000-0000-0000B2190000}"/>
    <cellStyle name="Normal 3 6 4 2 2 2 2" xfId="6580" xr:uid="{00000000-0005-0000-0000-0000B3190000}"/>
    <cellStyle name="Normal 3 6 4 2 2 2 2 2" xfId="6581" xr:uid="{00000000-0005-0000-0000-0000B4190000}"/>
    <cellStyle name="Normal 3 6 4 2 2 2 3" xfId="6582" xr:uid="{00000000-0005-0000-0000-0000B5190000}"/>
    <cellStyle name="Normal 3 6 4 2 2 3" xfId="6583" xr:uid="{00000000-0005-0000-0000-0000B6190000}"/>
    <cellStyle name="Normal 3 6 4 2 2 3 2" xfId="6584" xr:uid="{00000000-0005-0000-0000-0000B7190000}"/>
    <cellStyle name="Normal 3 6 4 2 2 4" xfId="6585" xr:uid="{00000000-0005-0000-0000-0000B8190000}"/>
    <cellStyle name="Normal 3 6 4 2 3" xfId="6586" xr:uid="{00000000-0005-0000-0000-0000B9190000}"/>
    <cellStyle name="Normal 3 6 4 2 3 2" xfId="6587" xr:uid="{00000000-0005-0000-0000-0000BA190000}"/>
    <cellStyle name="Normal 3 6 4 2 3 2 2" xfId="6588" xr:uid="{00000000-0005-0000-0000-0000BB190000}"/>
    <cellStyle name="Normal 3 6 4 2 3 2 2 2" xfId="6589" xr:uid="{00000000-0005-0000-0000-0000BC190000}"/>
    <cellStyle name="Normal 3 6 4 2 3 2 3" xfId="6590" xr:uid="{00000000-0005-0000-0000-0000BD190000}"/>
    <cellStyle name="Normal 3 6 4 2 3 3" xfId="6591" xr:uid="{00000000-0005-0000-0000-0000BE190000}"/>
    <cellStyle name="Normal 3 6 4 2 3 3 2" xfId="6592" xr:uid="{00000000-0005-0000-0000-0000BF190000}"/>
    <cellStyle name="Normal 3 6 4 2 3 4" xfId="6593" xr:uid="{00000000-0005-0000-0000-0000C0190000}"/>
    <cellStyle name="Normal 3 6 4 2 4" xfId="6594" xr:uid="{00000000-0005-0000-0000-0000C1190000}"/>
    <cellStyle name="Normal 3 6 4 2 4 2" xfId="6595" xr:uid="{00000000-0005-0000-0000-0000C2190000}"/>
    <cellStyle name="Normal 3 6 4 2 4 2 2" xfId="6596" xr:uid="{00000000-0005-0000-0000-0000C3190000}"/>
    <cellStyle name="Normal 3 6 4 2 4 3" xfId="6597" xr:uid="{00000000-0005-0000-0000-0000C4190000}"/>
    <cellStyle name="Normal 3 6 4 2 5" xfId="6598" xr:uid="{00000000-0005-0000-0000-0000C5190000}"/>
    <cellStyle name="Normal 3 6 4 2 5 2" xfId="6599" xr:uid="{00000000-0005-0000-0000-0000C6190000}"/>
    <cellStyle name="Normal 3 6 4 2 6" xfId="6600" xr:uid="{00000000-0005-0000-0000-0000C7190000}"/>
    <cellStyle name="Normal 3 6 4 3" xfId="6601" xr:uid="{00000000-0005-0000-0000-0000C8190000}"/>
    <cellStyle name="Normal 3 6 4 3 2" xfId="6602" xr:uid="{00000000-0005-0000-0000-0000C9190000}"/>
    <cellStyle name="Normal 3 6 4 3 2 2" xfId="6603" xr:uid="{00000000-0005-0000-0000-0000CA190000}"/>
    <cellStyle name="Normal 3 6 4 3 2 2 2" xfId="6604" xr:uid="{00000000-0005-0000-0000-0000CB190000}"/>
    <cellStyle name="Normal 3 6 4 3 2 2 2 2" xfId="6605" xr:uid="{00000000-0005-0000-0000-0000CC190000}"/>
    <cellStyle name="Normal 3 6 4 3 2 2 3" xfId="6606" xr:uid="{00000000-0005-0000-0000-0000CD190000}"/>
    <cellStyle name="Normal 3 6 4 3 2 3" xfId="6607" xr:uid="{00000000-0005-0000-0000-0000CE190000}"/>
    <cellStyle name="Normal 3 6 4 3 2 3 2" xfId="6608" xr:uid="{00000000-0005-0000-0000-0000CF190000}"/>
    <cellStyle name="Normal 3 6 4 3 2 4" xfId="6609" xr:uid="{00000000-0005-0000-0000-0000D0190000}"/>
    <cellStyle name="Normal 3 6 4 3 3" xfId="6610" xr:uid="{00000000-0005-0000-0000-0000D1190000}"/>
    <cellStyle name="Normal 3 6 4 3 3 2" xfId="6611" xr:uid="{00000000-0005-0000-0000-0000D2190000}"/>
    <cellStyle name="Normal 3 6 4 3 3 2 2" xfId="6612" xr:uid="{00000000-0005-0000-0000-0000D3190000}"/>
    <cellStyle name="Normal 3 6 4 3 3 3" xfId="6613" xr:uid="{00000000-0005-0000-0000-0000D4190000}"/>
    <cellStyle name="Normal 3 6 4 3 4" xfId="6614" xr:uid="{00000000-0005-0000-0000-0000D5190000}"/>
    <cellStyle name="Normal 3 6 4 3 4 2" xfId="6615" xr:uid="{00000000-0005-0000-0000-0000D6190000}"/>
    <cellStyle name="Normal 3 6 4 3 5" xfId="6616" xr:uid="{00000000-0005-0000-0000-0000D7190000}"/>
    <cellStyle name="Normal 3 6 4 4" xfId="6617" xr:uid="{00000000-0005-0000-0000-0000D8190000}"/>
    <cellStyle name="Normal 3 6 4 4 2" xfId="6618" xr:uid="{00000000-0005-0000-0000-0000D9190000}"/>
    <cellStyle name="Normal 3 6 4 4 2 2" xfId="6619" xr:uid="{00000000-0005-0000-0000-0000DA190000}"/>
    <cellStyle name="Normal 3 6 4 4 2 2 2" xfId="6620" xr:uid="{00000000-0005-0000-0000-0000DB190000}"/>
    <cellStyle name="Normal 3 6 4 4 2 3" xfId="6621" xr:uid="{00000000-0005-0000-0000-0000DC190000}"/>
    <cellStyle name="Normal 3 6 4 4 3" xfId="6622" xr:uid="{00000000-0005-0000-0000-0000DD190000}"/>
    <cellStyle name="Normal 3 6 4 4 3 2" xfId="6623" xr:uid="{00000000-0005-0000-0000-0000DE190000}"/>
    <cellStyle name="Normal 3 6 4 4 4" xfId="6624" xr:uid="{00000000-0005-0000-0000-0000DF190000}"/>
    <cellStyle name="Normal 3 6 4 5" xfId="6625" xr:uid="{00000000-0005-0000-0000-0000E0190000}"/>
    <cellStyle name="Normal 3 6 4 5 2" xfId="6626" xr:uid="{00000000-0005-0000-0000-0000E1190000}"/>
    <cellStyle name="Normal 3 6 4 5 2 2" xfId="6627" xr:uid="{00000000-0005-0000-0000-0000E2190000}"/>
    <cellStyle name="Normal 3 6 4 5 3" xfId="6628" xr:uid="{00000000-0005-0000-0000-0000E3190000}"/>
    <cellStyle name="Normal 3 6 4 6" xfId="6629" xr:uid="{00000000-0005-0000-0000-0000E4190000}"/>
    <cellStyle name="Normal 3 6 4 6 2" xfId="6630" xr:uid="{00000000-0005-0000-0000-0000E5190000}"/>
    <cellStyle name="Normal 3 6 4 6 2 2" xfId="6631" xr:uid="{00000000-0005-0000-0000-0000E6190000}"/>
    <cellStyle name="Normal 3 6 4 6 3" xfId="6632" xr:uid="{00000000-0005-0000-0000-0000E7190000}"/>
    <cellStyle name="Normal 3 6 4 7" xfId="6633" xr:uid="{00000000-0005-0000-0000-0000E8190000}"/>
    <cellStyle name="Normal 3 6 4 7 2" xfId="6634" xr:uid="{00000000-0005-0000-0000-0000E9190000}"/>
    <cellStyle name="Normal 3 6 4 8" xfId="6635" xr:uid="{00000000-0005-0000-0000-0000EA190000}"/>
    <cellStyle name="Normal 3 6 5" xfId="6636" xr:uid="{00000000-0005-0000-0000-0000EB190000}"/>
    <cellStyle name="Normal 3 6 5 2" xfId="6637" xr:uid="{00000000-0005-0000-0000-0000EC190000}"/>
    <cellStyle name="Normal 3 6 5 2 2" xfId="6638" xr:uid="{00000000-0005-0000-0000-0000ED190000}"/>
    <cellStyle name="Normal 3 6 5 2 2 2" xfId="6639" xr:uid="{00000000-0005-0000-0000-0000EE190000}"/>
    <cellStyle name="Normal 3 6 5 2 2 2 2" xfId="6640" xr:uid="{00000000-0005-0000-0000-0000EF190000}"/>
    <cellStyle name="Normal 3 6 5 2 2 3" xfId="6641" xr:uid="{00000000-0005-0000-0000-0000F0190000}"/>
    <cellStyle name="Normal 3 6 5 2 3" xfId="6642" xr:uid="{00000000-0005-0000-0000-0000F1190000}"/>
    <cellStyle name="Normal 3 6 5 2 3 2" xfId="6643" xr:uid="{00000000-0005-0000-0000-0000F2190000}"/>
    <cellStyle name="Normal 3 6 5 2 4" xfId="6644" xr:uid="{00000000-0005-0000-0000-0000F3190000}"/>
    <cellStyle name="Normal 3 6 5 3" xfId="6645" xr:uid="{00000000-0005-0000-0000-0000F4190000}"/>
    <cellStyle name="Normal 3 6 5 3 2" xfId="6646" xr:uid="{00000000-0005-0000-0000-0000F5190000}"/>
    <cellStyle name="Normal 3 6 5 3 2 2" xfId="6647" xr:uid="{00000000-0005-0000-0000-0000F6190000}"/>
    <cellStyle name="Normal 3 6 5 3 2 2 2" xfId="6648" xr:uid="{00000000-0005-0000-0000-0000F7190000}"/>
    <cellStyle name="Normal 3 6 5 3 2 3" xfId="6649" xr:uid="{00000000-0005-0000-0000-0000F8190000}"/>
    <cellStyle name="Normal 3 6 5 3 3" xfId="6650" xr:uid="{00000000-0005-0000-0000-0000F9190000}"/>
    <cellStyle name="Normal 3 6 5 3 3 2" xfId="6651" xr:uid="{00000000-0005-0000-0000-0000FA190000}"/>
    <cellStyle name="Normal 3 6 5 3 4" xfId="6652" xr:uid="{00000000-0005-0000-0000-0000FB190000}"/>
    <cellStyle name="Normal 3 6 5 4" xfId="6653" xr:uid="{00000000-0005-0000-0000-0000FC190000}"/>
    <cellStyle name="Normal 3 6 5 4 2" xfId="6654" xr:uid="{00000000-0005-0000-0000-0000FD190000}"/>
    <cellStyle name="Normal 3 6 5 4 2 2" xfId="6655" xr:uid="{00000000-0005-0000-0000-0000FE190000}"/>
    <cellStyle name="Normal 3 6 5 4 3" xfId="6656" xr:uid="{00000000-0005-0000-0000-0000FF190000}"/>
    <cellStyle name="Normal 3 6 5 5" xfId="6657" xr:uid="{00000000-0005-0000-0000-0000001A0000}"/>
    <cellStyle name="Normal 3 6 5 5 2" xfId="6658" xr:uid="{00000000-0005-0000-0000-0000011A0000}"/>
    <cellStyle name="Normal 3 6 5 6" xfId="6659" xr:uid="{00000000-0005-0000-0000-0000021A0000}"/>
    <cellStyle name="Normal 3 6 6" xfId="6660" xr:uid="{00000000-0005-0000-0000-0000031A0000}"/>
    <cellStyle name="Normal 3 6 6 2" xfId="6661" xr:uid="{00000000-0005-0000-0000-0000041A0000}"/>
    <cellStyle name="Normal 3 6 6 2 2" xfId="6662" xr:uid="{00000000-0005-0000-0000-0000051A0000}"/>
    <cellStyle name="Normal 3 6 6 2 2 2" xfId="6663" xr:uid="{00000000-0005-0000-0000-0000061A0000}"/>
    <cellStyle name="Normal 3 6 6 2 2 2 2" xfId="6664" xr:uid="{00000000-0005-0000-0000-0000071A0000}"/>
    <cellStyle name="Normal 3 6 6 2 2 3" xfId="6665" xr:uid="{00000000-0005-0000-0000-0000081A0000}"/>
    <cellStyle name="Normal 3 6 6 2 3" xfId="6666" xr:uid="{00000000-0005-0000-0000-0000091A0000}"/>
    <cellStyle name="Normal 3 6 6 2 3 2" xfId="6667" xr:uid="{00000000-0005-0000-0000-00000A1A0000}"/>
    <cellStyle name="Normal 3 6 6 2 4" xfId="6668" xr:uid="{00000000-0005-0000-0000-00000B1A0000}"/>
    <cellStyle name="Normal 3 6 6 3" xfId="6669" xr:uid="{00000000-0005-0000-0000-00000C1A0000}"/>
    <cellStyle name="Normal 3 6 6 3 2" xfId="6670" xr:uid="{00000000-0005-0000-0000-00000D1A0000}"/>
    <cellStyle name="Normal 3 6 6 3 2 2" xfId="6671" xr:uid="{00000000-0005-0000-0000-00000E1A0000}"/>
    <cellStyle name="Normal 3 6 6 3 3" xfId="6672" xr:uid="{00000000-0005-0000-0000-00000F1A0000}"/>
    <cellStyle name="Normal 3 6 6 4" xfId="6673" xr:uid="{00000000-0005-0000-0000-0000101A0000}"/>
    <cellStyle name="Normal 3 6 6 4 2" xfId="6674" xr:uid="{00000000-0005-0000-0000-0000111A0000}"/>
    <cellStyle name="Normal 3 6 6 5" xfId="6675" xr:uid="{00000000-0005-0000-0000-0000121A0000}"/>
    <cellStyle name="Normal 3 6 7" xfId="6676" xr:uid="{00000000-0005-0000-0000-0000131A0000}"/>
    <cellStyle name="Normal 3 6 7 2" xfId="6677" xr:uid="{00000000-0005-0000-0000-0000141A0000}"/>
    <cellStyle name="Normal 3 6 7 2 2" xfId="6678" xr:uid="{00000000-0005-0000-0000-0000151A0000}"/>
    <cellStyle name="Normal 3 6 7 2 2 2" xfId="6679" xr:uid="{00000000-0005-0000-0000-0000161A0000}"/>
    <cellStyle name="Normal 3 6 7 2 3" xfId="6680" xr:uid="{00000000-0005-0000-0000-0000171A0000}"/>
    <cellStyle name="Normal 3 6 7 3" xfId="6681" xr:uid="{00000000-0005-0000-0000-0000181A0000}"/>
    <cellStyle name="Normal 3 6 7 3 2" xfId="6682" xr:uid="{00000000-0005-0000-0000-0000191A0000}"/>
    <cellStyle name="Normal 3 6 7 4" xfId="6683" xr:uid="{00000000-0005-0000-0000-00001A1A0000}"/>
    <cellStyle name="Normal 3 6 8" xfId="6684" xr:uid="{00000000-0005-0000-0000-00001B1A0000}"/>
    <cellStyle name="Normal 3 6 8 2" xfId="6685" xr:uid="{00000000-0005-0000-0000-00001C1A0000}"/>
    <cellStyle name="Normal 3 6 8 2 2" xfId="6686" xr:uid="{00000000-0005-0000-0000-00001D1A0000}"/>
    <cellStyle name="Normal 3 6 8 3" xfId="6687" xr:uid="{00000000-0005-0000-0000-00001E1A0000}"/>
    <cellStyle name="Normal 3 6 9" xfId="6688" xr:uid="{00000000-0005-0000-0000-00001F1A0000}"/>
    <cellStyle name="Normal 3 6 9 2" xfId="6689" xr:uid="{00000000-0005-0000-0000-0000201A0000}"/>
    <cellStyle name="Normal 3 6 9 2 2" xfId="6690" xr:uid="{00000000-0005-0000-0000-0000211A0000}"/>
    <cellStyle name="Normal 3 6 9 3" xfId="6691" xr:uid="{00000000-0005-0000-0000-0000221A0000}"/>
    <cellStyle name="Normal 3 7" xfId="6692" xr:uid="{00000000-0005-0000-0000-0000231A0000}"/>
    <cellStyle name="Normal 3 7 2" xfId="6693" xr:uid="{00000000-0005-0000-0000-0000241A0000}"/>
    <cellStyle name="Normal 3 7 2 2" xfId="6694" xr:uid="{00000000-0005-0000-0000-0000251A0000}"/>
    <cellStyle name="Normal 3 7 2 2 2" xfId="6695" xr:uid="{00000000-0005-0000-0000-0000261A0000}"/>
    <cellStyle name="Normal 3 7 2 2 2 2" xfId="6696" xr:uid="{00000000-0005-0000-0000-0000271A0000}"/>
    <cellStyle name="Normal 3 7 2 2 2 2 2" xfId="6697" xr:uid="{00000000-0005-0000-0000-0000281A0000}"/>
    <cellStyle name="Normal 3 7 2 2 2 2 2 2" xfId="6698" xr:uid="{00000000-0005-0000-0000-0000291A0000}"/>
    <cellStyle name="Normal 3 7 2 2 2 2 3" xfId="6699" xr:uid="{00000000-0005-0000-0000-00002A1A0000}"/>
    <cellStyle name="Normal 3 7 2 2 2 3" xfId="6700" xr:uid="{00000000-0005-0000-0000-00002B1A0000}"/>
    <cellStyle name="Normal 3 7 2 2 2 3 2" xfId="6701" xr:uid="{00000000-0005-0000-0000-00002C1A0000}"/>
    <cellStyle name="Normal 3 7 2 2 2 4" xfId="6702" xr:uid="{00000000-0005-0000-0000-00002D1A0000}"/>
    <cellStyle name="Normal 3 7 2 2 3" xfId="6703" xr:uid="{00000000-0005-0000-0000-00002E1A0000}"/>
    <cellStyle name="Normal 3 7 2 2 3 2" xfId="6704" xr:uid="{00000000-0005-0000-0000-00002F1A0000}"/>
    <cellStyle name="Normal 3 7 2 2 3 2 2" xfId="6705" xr:uid="{00000000-0005-0000-0000-0000301A0000}"/>
    <cellStyle name="Normal 3 7 2 2 3 2 2 2" xfId="6706" xr:uid="{00000000-0005-0000-0000-0000311A0000}"/>
    <cellStyle name="Normal 3 7 2 2 3 2 3" xfId="6707" xr:uid="{00000000-0005-0000-0000-0000321A0000}"/>
    <cellStyle name="Normal 3 7 2 2 3 3" xfId="6708" xr:uid="{00000000-0005-0000-0000-0000331A0000}"/>
    <cellStyle name="Normal 3 7 2 2 3 3 2" xfId="6709" xr:uid="{00000000-0005-0000-0000-0000341A0000}"/>
    <cellStyle name="Normal 3 7 2 2 3 4" xfId="6710" xr:uid="{00000000-0005-0000-0000-0000351A0000}"/>
    <cellStyle name="Normal 3 7 2 2 4" xfId="6711" xr:uid="{00000000-0005-0000-0000-0000361A0000}"/>
    <cellStyle name="Normal 3 7 2 2 4 2" xfId="6712" xr:uid="{00000000-0005-0000-0000-0000371A0000}"/>
    <cellStyle name="Normal 3 7 2 2 4 2 2" xfId="6713" xr:uid="{00000000-0005-0000-0000-0000381A0000}"/>
    <cellStyle name="Normal 3 7 2 2 4 3" xfId="6714" xr:uid="{00000000-0005-0000-0000-0000391A0000}"/>
    <cellStyle name="Normal 3 7 2 2 5" xfId="6715" xr:uid="{00000000-0005-0000-0000-00003A1A0000}"/>
    <cellStyle name="Normal 3 7 2 2 5 2" xfId="6716" xr:uid="{00000000-0005-0000-0000-00003B1A0000}"/>
    <cellStyle name="Normal 3 7 2 2 6" xfId="6717" xr:uid="{00000000-0005-0000-0000-00003C1A0000}"/>
    <cellStyle name="Normal 3 7 2 3" xfId="6718" xr:uid="{00000000-0005-0000-0000-00003D1A0000}"/>
    <cellStyle name="Normal 3 7 2 3 2" xfId="6719" xr:uid="{00000000-0005-0000-0000-00003E1A0000}"/>
    <cellStyle name="Normal 3 7 2 3 2 2" xfId="6720" xr:uid="{00000000-0005-0000-0000-00003F1A0000}"/>
    <cellStyle name="Normal 3 7 2 3 2 2 2" xfId="6721" xr:uid="{00000000-0005-0000-0000-0000401A0000}"/>
    <cellStyle name="Normal 3 7 2 3 2 2 2 2" xfId="6722" xr:uid="{00000000-0005-0000-0000-0000411A0000}"/>
    <cellStyle name="Normal 3 7 2 3 2 2 3" xfId="6723" xr:uid="{00000000-0005-0000-0000-0000421A0000}"/>
    <cellStyle name="Normal 3 7 2 3 2 3" xfId="6724" xr:uid="{00000000-0005-0000-0000-0000431A0000}"/>
    <cellStyle name="Normal 3 7 2 3 2 3 2" xfId="6725" xr:uid="{00000000-0005-0000-0000-0000441A0000}"/>
    <cellStyle name="Normal 3 7 2 3 2 4" xfId="6726" xr:uid="{00000000-0005-0000-0000-0000451A0000}"/>
    <cellStyle name="Normal 3 7 2 3 3" xfId="6727" xr:uid="{00000000-0005-0000-0000-0000461A0000}"/>
    <cellStyle name="Normal 3 7 2 3 3 2" xfId="6728" xr:uid="{00000000-0005-0000-0000-0000471A0000}"/>
    <cellStyle name="Normal 3 7 2 3 3 2 2" xfId="6729" xr:uid="{00000000-0005-0000-0000-0000481A0000}"/>
    <cellStyle name="Normal 3 7 2 3 3 3" xfId="6730" xr:uid="{00000000-0005-0000-0000-0000491A0000}"/>
    <cellStyle name="Normal 3 7 2 3 4" xfId="6731" xr:uid="{00000000-0005-0000-0000-00004A1A0000}"/>
    <cellStyle name="Normal 3 7 2 3 4 2" xfId="6732" xr:uid="{00000000-0005-0000-0000-00004B1A0000}"/>
    <cellStyle name="Normal 3 7 2 3 5" xfId="6733" xr:uid="{00000000-0005-0000-0000-00004C1A0000}"/>
    <cellStyle name="Normal 3 7 2 4" xfId="6734" xr:uid="{00000000-0005-0000-0000-00004D1A0000}"/>
    <cellStyle name="Normal 3 7 2 4 2" xfId="6735" xr:uid="{00000000-0005-0000-0000-00004E1A0000}"/>
    <cellStyle name="Normal 3 7 2 4 2 2" xfId="6736" xr:uid="{00000000-0005-0000-0000-00004F1A0000}"/>
    <cellStyle name="Normal 3 7 2 4 2 2 2" xfId="6737" xr:uid="{00000000-0005-0000-0000-0000501A0000}"/>
    <cellStyle name="Normal 3 7 2 4 2 3" xfId="6738" xr:uid="{00000000-0005-0000-0000-0000511A0000}"/>
    <cellStyle name="Normal 3 7 2 4 3" xfId="6739" xr:uid="{00000000-0005-0000-0000-0000521A0000}"/>
    <cellStyle name="Normal 3 7 2 4 3 2" xfId="6740" xr:uid="{00000000-0005-0000-0000-0000531A0000}"/>
    <cellStyle name="Normal 3 7 2 4 4" xfId="6741" xr:uid="{00000000-0005-0000-0000-0000541A0000}"/>
    <cellStyle name="Normal 3 7 2 5" xfId="6742" xr:uid="{00000000-0005-0000-0000-0000551A0000}"/>
    <cellStyle name="Normal 3 7 2 5 2" xfId="6743" xr:uid="{00000000-0005-0000-0000-0000561A0000}"/>
    <cellStyle name="Normal 3 7 2 5 2 2" xfId="6744" xr:uid="{00000000-0005-0000-0000-0000571A0000}"/>
    <cellStyle name="Normal 3 7 2 5 3" xfId="6745" xr:uid="{00000000-0005-0000-0000-0000581A0000}"/>
    <cellStyle name="Normal 3 7 2 6" xfId="6746" xr:uid="{00000000-0005-0000-0000-0000591A0000}"/>
    <cellStyle name="Normal 3 7 2 6 2" xfId="6747" xr:uid="{00000000-0005-0000-0000-00005A1A0000}"/>
    <cellStyle name="Normal 3 7 2 6 2 2" xfId="6748" xr:uid="{00000000-0005-0000-0000-00005B1A0000}"/>
    <cellStyle name="Normal 3 7 2 6 3" xfId="6749" xr:uid="{00000000-0005-0000-0000-00005C1A0000}"/>
    <cellStyle name="Normal 3 7 2 7" xfId="6750" xr:uid="{00000000-0005-0000-0000-00005D1A0000}"/>
    <cellStyle name="Normal 3 7 2 7 2" xfId="6751" xr:uid="{00000000-0005-0000-0000-00005E1A0000}"/>
    <cellStyle name="Normal 3 7 2 8" xfId="6752" xr:uid="{00000000-0005-0000-0000-00005F1A0000}"/>
    <cellStyle name="Normal 3 7 3" xfId="6753" xr:uid="{00000000-0005-0000-0000-0000601A0000}"/>
    <cellStyle name="Normal 3 7 3 2" xfId="6754" xr:uid="{00000000-0005-0000-0000-0000611A0000}"/>
    <cellStyle name="Normal 3 7 3 2 2" xfId="6755" xr:uid="{00000000-0005-0000-0000-0000621A0000}"/>
    <cellStyle name="Normal 3 7 3 2 2 2" xfId="6756" xr:uid="{00000000-0005-0000-0000-0000631A0000}"/>
    <cellStyle name="Normal 3 7 3 2 2 2 2" xfId="6757" xr:uid="{00000000-0005-0000-0000-0000641A0000}"/>
    <cellStyle name="Normal 3 7 3 2 2 3" xfId="6758" xr:uid="{00000000-0005-0000-0000-0000651A0000}"/>
    <cellStyle name="Normal 3 7 3 2 3" xfId="6759" xr:uid="{00000000-0005-0000-0000-0000661A0000}"/>
    <cellStyle name="Normal 3 7 3 2 3 2" xfId="6760" xr:uid="{00000000-0005-0000-0000-0000671A0000}"/>
    <cellStyle name="Normal 3 7 3 2 4" xfId="6761" xr:uid="{00000000-0005-0000-0000-0000681A0000}"/>
    <cellStyle name="Normal 3 7 3 3" xfId="6762" xr:uid="{00000000-0005-0000-0000-0000691A0000}"/>
    <cellStyle name="Normal 3 7 3 3 2" xfId="6763" xr:uid="{00000000-0005-0000-0000-00006A1A0000}"/>
    <cellStyle name="Normal 3 7 3 3 2 2" xfId="6764" xr:uid="{00000000-0005-0000-0000-00006B1A0000}"/>
    <cellStyle name="Normal 3 7 3 3 2 2 2" xfId="6765" xr:uid="{00000000-0005-0000-0000-00006C1A0000}"/>
    <cellStyle name="Normal 3 7 3 3 2 3" xfId="6766" xr:uid="{00000000-0005-0000-0000-00006D1A0000}"/>
    <cellStyle name="Normal 3 7 3 3 3" xfId="6767" xr:uid="{00000000-0005-0000-0000-00006E1A0000}"/>
    <cellStyle name="Normal 3 7 3 3 3 2" xfId="6768" xr:uid="{00000000-0005-0000-0000-00006F1A0000}"/>
    <cellStyle name="Normal 3 7 3 3 4" xfId="6769" xr:uid="{00000000-0005-0000-0000-0000701A0000}"/>
    <cellStyle name="Normal 3 7 3 4" xfId="6770" xr:uid="{00000000-0005-0000-0000-0000711A0000}"/>
    <cellStyle name="Normal 3 7 3 4 2" xfId="6771" xr:uid="{00000000-0005-0000-0000-0000721A0000}"/>
    <cellStyle name="Normal 3 7 3 4 2 2" xfId="6772" xr:uid="{00000000-0005-0000-0000-0000731A0000}"/>
    <cellStyle name="Normal 3 7 3 4 3" xfId="6773" xr:uid="{00000000-0005-0000-0000-0000741A0000}"/>
    <cellStyle name="Normal 3 7 3 5" xfId="6774" xr:uid="{00000000-0005-0000-0000-0000751A0000}"/>
    <cellStyle name="Normal 3 7 3 5 2" xfId="6775" xr:uid="{00000000-0005-0000-0000-0000761A0000}"/>
    <cellStyle name="Normal 3 7 3 6" xfId="6776" xr:uid="{00000000-0005-0000-0000-0000771A0000}"/>
    <cellStyle name="Normal 3 7 4" xfId="6777" xr:uid="{00000000-0005-0000-0000-0000781A0000}"/>
    <cellStyle name="Normal 3 7 4 2" xfId="6778" xr:uid="{00000000-0005-0000-0000-0000791A0000}"/>
    <cellStyle name="Normal 3 7 4 2 2" xfId="6779" xr:uid="{00000000-0005-0000-0000-00007A1A0000}"/>
    <cellStyle name="Normal 3 7 4 2 2 2" xfId="6780" xr:uid="{00000000-0005-0000-0000-00007B1A0000}"/>
    <cellStyle name="Normal 3 7 4 2 2 2 2" xfId="6781" xr:uid="{00000000-0005-0000-0000-00007C1A0000}"/>
    <cellStyle name="Normal 3 7 4 2 2 3" xfId="6782" xr:uid="{00000000-0005-0000-0000-00007D1A0000}"/>
    <cellStyle name="Normal 3 7 4 2 3" xfId="6783" xr:uid="{00000000-0005-0000-0000-00007E1A0000}"/>
    <cellStyle name="Normal 3 7 4 2 3 2" xfId="6784" xr:uid="{00000000-0005-0000-0000-00007F1A0000}"/>
    <cellStyle name="Normal 3 7 4 2 4" xfId="6785" xr:uid="{00000000-0005-0000-0000-0000801A0000}"/>
    <cellStyle name="Normal 3 7 4 3" xfId="6786" xr:uid="{00000000-0005-0000-0000-0000811A0000}"/>
    <cellStyle name="Normal 3 7 4 3 2" xfId="6787" xr:uid="{00000000-0005-0000-0000-0000821A0000}"/>
    <cellStyle name="Normal 3 7 4 3 2 2" xfId="6788" xr:uid="{00000000-0005-0000-0000-0000831A0000}"/>
    <cellStyle name="Normal 3 7 4 3 3" xfId="6789" xr:uid="{00000000-0005-0000-0000-0000841A0000}"/>
    <cellStyle name="Normal 3 7 4 4" xfId="6790" xr:uid="{00000000-0005-0000-0000-0000851A0000}"/>
    <cellStyle name="Normal 3 7 4 4 2" xfId="6791" xr:uid="{00000000-0005-0000-0000-0000861A0000}"/>
    <cellStyle name="Normal 3 7 4 5" xfId="6792" xr:uid="{00000000-0005-0000-0000-0000871A0000}"/>
    <cellStyle name="Normal 3 7 5" xfId="6793" xr:uid="{00000000-0005-0000-0000-0000881A0000}"/>
    <cellStyle name="Normal 3 7 5 2" xfId="6794" xr:uid="{00000000-0005-0000-0000-0000891A0000}"/>
    <cellStyle name="Normal 3 7 5 2 2" xfId="6795" xr:uid="{00000000-0005-0000-0000-00008A1A0000}"/>
    <cellStyle name="Normal 3 7 5 2 2 2" xfId="6796" xr:uid="{00000000-0005-0000-0000-00008B1A0000}"/>
    <cellStyle name="Normal 3 7 5 2 3" xfId="6797" xr:uid="{00000000-0005-0000-0000-00008C1A0000}"/>
    <cellStyle name="Normal 3 7 5 3" xfId="6798" xr:uid="{00000000-0005-0000-0000-00008D1A0000}"/>
    <cellStyle name="Normal 3 7 5 3 2" xfId="6799" xr:uid="{00000000-0005-0000-0000-00008E1A0000}"/>
    <cellStyle name="Normal 3 7 5 4" xfId="6800" xr:uid="{00000000-0005-0000-0000-00008F1A0000}"/>
    <cellStyle name="Normal 3 7 6" xfId="6801" xr:uid="{00000000-0005-0000-0000-0000901A0000}"/>
    <cellStyle name="Normal 3 7 6 2" xfId="6802" xr:uid="{00000000-0005-0000-0000-0000911A0000}"/>
    <cellStyle name="Normal 3 7 6 2 2" xfId="6803" xr:uid="{00000000-0005-0000-0000-0000921A0000}"/>
    <cellStyle name="Normal 3 7 6 3" xfId="6804" xr:uid="{00000000-0005-0000-0000-0000931A0000}"/>
    <cellStyle name="Normal 3 7 7" xfId="6805" xr:uid="{00000000-0005-0000-0000-0000941A0000}"/>
    <cellStyle name="Normal 3 7 7 2" xfId="6806" xr:uid="{00000000-0005-0000-0000-0000951A0000}"/>
    <cellStyle name="Normal 3 7 7 2 2" xfId="6807" xr:uid="{00000000-0005-0000-0000-0000961A0000}"/>
    <cellStyle name="Normal 3 7 7 3" xfId="6808" xr:uid="{00000000-0005-0000-0000-0000971A0000}"/>
    <cellStyle name="Normal 3 7 8" xfId="6809" xr:uid="{00000000-0005-0000-0000-0000981A0000}"/>
    <cellStyle name="Normal 3 7 8 2" xfId="6810" xr:uid="{00000000-0005-0000-0000-0000991A0000}"/>
    <cellStyle name="Normal 3 7 9" xfId="6811" xr:uid="{00000000-0005-0000-0000-00009A1A0000}"/>
    <cellStyle name="Normal 3 8" xfId="6812" xr:uid="{00000000-0005-0000-0000-00009B1A0000}"/>
    <cellStyle name="Normal 3 8 2" xfId="6813" xr:uid="{00000000-0005-0000-0000-00009C1A0000}"/>
    <cellStyle name="Normal 3 8 2 2" xfId="6814" xr:uid="{00000000-0005-0000-0000-00009D1A0000}"/>
    <cellStyle name="Normal 3 8 2 2 2" xfId="6815" xr:uid="{00000000-0005-0000-0000-00009E1A0000}"/>
    <cellStyle name="Normal 3 8 2 2 2 2" xfId="6816" xr:uid="{00000000-0005-0000-0000-00009F1A0000}"/>
    <cellStyle name="Normal 3 8 2 2 2 2 2" xfId="6817" xr:uid="{00000000-0005-0000-0000-0000A01A0000}"/>
    <cellStyle name="Normal 3 8 2 2 2 2 2 2" xfId="6818" xr:uid="{00000000-0005-0000-0000-0000A11A0000}"/>
    <cellStyle name="Normal 3 8 2 2 2 2 3" xfId="6819" xr:uid="{00000000-0005-0000-0000-0000A21A0000}"/>
    <cellStyle name="Normal 3 8 2 2 2 3" xfId="6820" xr:uid="{00000000-0005-0000-0000-0000A31A0000}"/>
    <cellStyle name="Normal 3 8 2 2 2 3 2" xfId="6821" xr:uid="{00000000-0005-0000-0000-0000A41A0000}"/>
    <cellStyle name="Normal 3 8 2 2 2 4" xfId="6822" xr:uid="{00000000-0005-0000-0000-0000A51A0000}"/>
    <cellStyle name="Normal 3 8 2 2 3" xfId="6823" xr:uid="{00000000-0005-0000-0000-0000A61A0000}"/>
    <cellStyle name="Normal 3 8 2 2 3 2" xfId="6824" xr:uid="{00000000-0005-0000-0000-0000A71A0000}"/>
    <cellStyle name="Normal 3 8 2 2 3 2 2" xfId="6825" xr:uid="{00000000-0005-0000-0000-0000A81A0000}"/>
    <cellStyle name="Normal 3 8 2 2 3 2 2 2" xfId="6826" xr:uid="{00000000-0005-0000-0000-0000A91A0000}"/>
    <cellStyle name="Normal 3 8 2 2 3 2 3" xfId="6827" xr:uid="{00000000-0005-0000-0000-0000AA1A0000}"/>
    <cellStyle name="Normal 3 8 2 2 3 3" xfId="6828" xr:uid="{00000000-0005-0000-0000-0000AB1A0000}"/>
    <cellStyle name="Normal 3 8 2 2 3 3 2" xfId="6829" xr:uid="{00000000-0005-0000-0000-0000AC1A0000}"/>
    <cellStyle name="Normal 3 8 2 2 3 4" xfId="6830" xr:uid="{00000000-0005-0000-0000-0000AD1A0000}"/>
    <cellStyle name="Normal 3 8 2 2 4" xfId="6831" xr:uid="{00000000-0005-0000-0000-0000AE1A0000}"/>
    <cellStyle name="Normal 3 8 2 2 4 2" xfId="6832" xr:uid="{00000000-0005-0000-0000-0000AF1A0000}"/>
    <cellStyle name="Normal 3 8 2 2 4 2 2" xfId="6833" xr:uid="{00000000-0005-0000-0000-0000B01A0000}"/>
    <cellStyle name="Normal 3 8 2 2 4 3" xfId="6834" xr:uid="{00000000-0005-0000-0000-0000B11A0000}"/>
    <cellStyle name="Normal 3 8 2 2 5" xfId="6835" xr:uid="{00000000-0005-0000-0000-0000B21A0000}"/>
    <cellStyle name="Normal 3 8 2 2 5 2" xfId="6836" xr:uid="{00000000-0005-0000-0000-0000B31A0000}"/>
    <cellStyle name="Normal 3 8 2 2 6" xfId="6837" xr:uid="{00000000-0005-0000-0000-0000B41A0000}"/>
    <cellStyle name="Normal 3 8 2 3" xfId="6838" xr:uid="{00000000-0005-0000-0000-0000B51A0000}"/>
    <cellStyle name="Normal 3 8 2 3 2" xfId="6839" xr:uid="{00000000-0005-0000-0000-0000B61A0000}"/>
    <cellStyle name="Normal 3 8 2 3 2 2" xfId="6840" xr:uid="{00000000-0005-0000-0000-0000B71A0000}"/>
    <cellStyle name="Normal 3 8 2 3 2 2 2" xfId="6841" xr:uid="{00000000-0005-0000-0000-0000B81A0000}"/>
    <cellStyle name="Normal 3 8 2 3 2 2 2 2" xfId="6842" xr:uid="{00000000-0005-0000-0000-0000B91A0000}"/>
    <cellStyle name="Normal 3 8 2 3 2 2 3" xfId="6843" xr:uid="{00000000-0005-0000-0000-0000BA1A0000}"/>
    <cellStyle name="Normal 3 8 2 3 2 3" xfId="6844" xr:uid="{00000000-0005-0000-0000-0000BB1A0000}"/>
    <cellStyle name="Normal 3 8 2 3 2 3 2" xfId="6845" xr:uid="{00000000-0005-0000-0000-0000BC1A0000}"/>
    <cellStyle name="Normal 3 8 2 3 2 4" xfId="6846" xr:uid="{00000000-0005-0000-0000-0000BD1A0000}"/>
    <cellStyle name="Normal 3 8 2 3 3" xfId="6847" xr:uid="{00000000-0005-0000-0000-0000BE1A0000}"/>
    <cellStyle name="Normal 3 8 2 3 3 2" xfId="6848" xr:uid="{00000000-0005-0000-0000-0000BF1A0000}"/>
    <cellStyle name="Normal 3 8 2 3 3 2 2" xfId="6849" xr:uid="{00000000-0005-0000-0000-0000C01A0000}"/>
    <cellStyle name="Normal 3 8 2 3 3 3" xfId="6850" xr:uid="{00000000-0005-0000-0000-0000C11A0000}"/>
    <cellStyle name="Normal 3 8 2 3 4" xfId="6851" xr:uid="{00000000-0005-0000-0000-0000C21A0000}"/>
    <cellStyle name="Normal 3 8 2 3 4 2" xfId="6852" xr:uid="{00000000-0005-0000-0000-0000C31A0000}"/>
    <cellStyle name="Normal 3 8 2 3 5" xfId="6853" xr:uid="{00000000-0005-0000-0000-0000C41A0000}"/>
    <cellStyle name="Normal 3 8 2 4" xfId="6854" xr:uid="{00000000-0005-0000-0000-0000C51A0000}"/>
    <cellStyle name="Normal 3 8 2 4 2" xfId="6855" xr:uid="{00000000-0005-0000-0000-0000C61A0000}"/>
    <cellStyle name="Normal 3 8 2 4 2 2" xfId="6856" xr:uid="{00000000-0005-0000-0000-0000C71A0000}"/>
    <cellStyle name="Normal 3 8 2 4 2 2 2" xfId="6857" xr:uid="{00000000-0005-0000-0000-0000C81A0000}"/>
    <cellStyle name="Normal 3 8 2 4 2 3" xfId="6858" xr:uid="{00000000-0005-0000-0000-0000C91A0000}"/>
    <cellStyle name="Normal 3 8 2 4 3" xfId="6859" xr:uid="{00000000-0005-0000-0000-0000CA1A0000}"/>
    <cellStyle name="Normal 3 8 2 4 3 2" xfId="6860" xr:uid="{00000000-0005-0000-0000-0000CB1A0000}"/>
    <cellStyle name="Normal 3 8 2 4 4" xfId="6861" xr:uid="{00000000-0005-0000-0000-0000CC1A0000}"/>
    <cellStyle name="Normal 3 8 2 5" xfId="6862" xr:uid="{00000000-0005-0000-0000-0000CD1A0000}"/>
    <cellStyle name="Normal 3 8 2 5 2" xfId="6863" xr:uid="{00000000-0005-0000-0000-0000CE1A0000}"/>
    <cellStyle name="Normal 3 8 2 5 2 2" xfId="6864" xr:uid="{00000000-0005-0000-0000-0000CF1A0000}"/>
    <cellStyle name="Normal 3 8 2 5 3" xfId="6865" xr:uid="{00000000-0005-0000-0000-0000D01A0000}"/>
    <cellStyle name="Normal 3 8 2 6" xfId="6866" xr:uid="{00000000-0005-0000-0000-0000D11A0000}"/>
    <cellStyle name="Normal 3 8 2 6 2" xfId="6867" xr:uid="{00000000-0005-0000-0000-0000D21A0000}"/>
    <cellStyle name="Normal 3 8 2 6 2 2" xfId="6868" xr:uid="{00000000-0005-0000-0000-0000D31A0000}"/>
    <cellStyle name="Normal 3 8 2 6 3" xfId="6869" xr:uid="{00000000-0005-0000-0000-0000D41A0000}"/>
    <cellStyle name="Normal 3 8 2 7" xfId="6870" xr:uid="{00000000-0005-0000-0000-0000D51A0000}"/>
    <cellStyle name="Normal 3 8 2 7 2" xfId="6871" xr:uid="{00000000-0005-0000-0000-0000D61A0000}"/>
    <cellStyle name="Normal 3 8 2 8" xfId="6872" xr:uid="{00000000-0005-0000-0000-0000D71A0000}"/>
    <cellStyle name="Normal 3 8 3" xfId="6873" xr:uid="{00000000-0005-0000-0000-0000D81A0000}"/>
    <cellStyle name="Normal 3 8 3 2" xfId="6874" xr:uid="{00000000-0005-0000-0000-0000D91A0000}"/>
    <cellStyle name="Normal 3 8 3 2 2" xfId="6875" xr:uid="{00000000-0005-0000-0000-0000DA1A0000}"/>
    <cellStyle name="Normal 3 8 3 2 2 2" xfId="6876" xr:uid="{00000000-0005-0000-0000-0000DB1A0000}"/>
    <cellStyle name="Normal 3 8 3 2 2 2 2" xfId="6877" xr:uid="{00000000-0005-0000-0000-0000DC1A0000}"/>
    <cellStyle name="Normal 3 8 3 2 2 3" xfId="6878" xr:uid="{00000000-0005-0000-0000-0000DD1A0000}"/>
    <cellStyle name="Normal 3 8 3 2 3" xfId="6879" xr:uid="{00000000-0005-0000-0000-0000DE1A0000}"/>
    <cellStyle name="Normal 3 8 3 2 3 2" xfId="6880" xr:uid="{00000000-0005-0000-0000-0000DF1A0000}"/>
    <cellStyle name="Normal 3 8 3 2 4" xfId="6881" xr:uid="{00000000-0005-0000-0000-0000E01A0000}"/>
    <cellStyle name="Normal 3 8 3 3" xfId="6882" xr:uid="{00000000-0005-0000-0000-0000E11A0000}"/>
    <cellStyle name="Normal 3 8 3 3 2" xfId="6883" xr:uid="{00000000-0005-0000-0000-0000E21A0000}"/>
    <cellStyle name="Normal 3 8 3 3 2 2" xfId="6884" xr:uid="{00000000-0005-0000-0000-0000E31A0000}"/>
    <cellStyle name="Normal 3 8 3 3 2 2 2" xfId="6885" xr:uid="{00000000-0005-0000-0000-0000E41A0000}"/>
    <cellStyle name="Normal 3 8 3 3 2 3" xfId="6886" xr:uid="{00000000-0005-0000-0000-0000E51A0000}"/>
    <cellStyle name="Normal 3 8 3 3 3" xfId="6887" xr:uid="{00000000-0005-0000-0000-0000E61A0000}"/>
    <cellStyle name="Normal 3 8 3 3 3 2" xfId="6888" xr:uid="{00000000-0005-0000-0000-0000E71A0000}"/>
    <cellStyle name="Normal 3 8 3 3 4" xfId="6889" xr:uid="{00000000-0005-0000-0000-0000E81A0000}"/>
    <cellStyle name="Normal 3 8 3 4" xfId="6890" xr:uid="{00000000-0005-0000-0000-0000E91A0000}"/>
    <cellStyle name="Normal 3 8 3 4 2" xfId="6891" xr:uid="{00000000-0005-0000-0000-0000EA1A0000}"/>
    <cellStyle name="Normal 3 8 3 4 2 2" xfId="6892" xr:uid="{00000000-0005-0000-0000-0000EB1A0000}"/>
    <cellStyle name="Normal 3 8 3 4 3" xfId="6893" xr:uid="{00000000-0005-0000-0000-0000EC1A0000}"/>
    <cellStyle name="Normal 3 8 3 5" xfId="6894" xr:uid="{00000000-0005-0000-0000-0000ED1A0000}"/>
    <cellStyle name="Normal 3 8 3 5 2" xfId="6895" xr:uid="{00000000-0005-0000-0000-0000EE1A0000}"/>
    <cellStyle name="Normal 3 8 3 6" xfId="6896" xr:uid="{00000000-0005-0000-0000-0000EF1A0000}"/>
    <cellStyle name="Normal 3 8 4" xfId="6897" xr:uid="{00000000-0005-0000-0000-0000F01A0000}"/>
    <cellStyle name="Normal 3 8 4 2" xfId="6898" xr:uid="{00000000-0005-0000-0000-0000F11A0000}"/>
    <cellStyle name="Normal 3 8 4 2 2" xfId="6899" xr:uid="{00000000-0005-0000-0000-0000F21A0000}"/>
    <cellStyle name="Normal 3 8 4 2 2 2" xfId="6900" xr:uid="{00000000-0005-0000-0000-0000F31A0000}"/>
    <cellStyle name="Normal 3 8 4 2 2 2 2" xfId="6901" xr:uid="{00000000-0005-0000-0000-0000F41A0000}"/>
    <cellStyle name="Normal 3 8 4 2 2 3" xfId="6902" xr:uid="{00000000-0005-0000-0000-0000F51A0000}"/>
    <cellStyle name="Normal 3 8 4 2 3" xfId="6903" xr:uid="{00000000-0005-0000-0000-0000F61A0000}"/>
    <cellStyle name="Normal 3 8 4 2 3 2" xfId="6904" xr:uid="{00000000-0005-0000-0000-0000F71A0000}"/>
    <cellStyle name="Normal 3 8 4 2 4" xfId="6905" xr:uid="{00000000-0005-0000-0000-0000F81A0000}"/>
    <cellStyle name="Normal 3 8 4 3" xfId="6906" xr:uid="{00000000-0005-0000-0000-0000F91A0000}"/>
    <cellStyle name="Normal 3 8 4 3 2" xfId="6907" xr:uid="{00000000-0005-0000-0000-0000FA1A0000}"/>
    <cellStyle name="Normal 3 8 4 3 2 2" xfId="6908" xr:uid="{00000000-0005-0000-0000-0000FB1A0000}"/>
    <cellStyle name="Normal 3 8 4 3 3" xfId="6909" xr:uid="{00000000-0005-0000-0000-0000FC1A0000}"/>
    <cellStyle name="Normal 3 8 4 4" xfId="6910" xr:uid="{00000000-0005-0000-0000-0000FD1A0000}"/>
    <cellStyle name="Normal 3 8 4 4 2" xfId="6911" xr:uid="{00000000-0005-0000-0000-0000FE1A0000}"/>
    <cellStyle name="Normal 3 8 4 5" xfId="6912" xr:uid="{00000000-0005-0000-0000-0000FF1A0000}"/>
    <cellStyle name="Normal 3 8 5" xfId="6913" xr:uid="{00000000-0005-0000-0000-0000001B0000}"/>
    <cellStyle name="Normal 3 8 5 2" xfId="6914" xr:uid="{00000000-0005-0000-0000-0000011B0000}"/>
    <cellStyle name="Normal 3 8 5 2 2" xfId="6915" xr:uid="{00000000-0005-0000-0000-0000021B0000}"/>
    <cellStyle name="Normal 3 8 5 2 2 2" xfId="6916" xr:uid="{00000000-0005-0000-0000-0000031B0000}"/>
    <cellStyle name="Normal 3 8 5 2 3" xfId="6917" xr:uid="{00000000-0005-0000-0000-0000041B0000}"/>
    <cellStyle name="Normal 3 8 5 3" xfId="6918" xr:uid="{00000000-0005-0000-0000-0000051B0000}"/>
    <cellStyle name="Normal 3 8 5 3 2" xfId="6919" xr:uid="{00000000-0005-0000-0000-0000061B0000}"/>
    <cellStyle name="Normal 3 8 5 4" xfId="6920" xr:uid="{00000000-0005-0000-0000-0000071B0000}"/>
    <cellStyle name="Normal 3 8 6" xfId="6921" xr:uid="{00000000-0005-0000-0000-0000081B0000}"/>
    <cellStyle name="Normal 3 8 6 2" xfId="6922" xr:uid="{00000000-0005-0000-0000-0000091B0000}"/>
    <cellStyle name="Normal 3 8 6 2 2" xfId="6923" xr:uid="{00000000-0005-0000-0000-00000A1B0000}"/>
    <cellStyle name="Normal 3 8 6 3" xfId="6924" xr:uid="{00000000-0005-0000-0000-00000B1B0000}"/>
    <cellStyle name="Normal 3 8 7" xfId="6925" xr:uid="{00000000-0005-0000-0000-00000C1B0000}"/>
    <cellStyle name="Normal 3 8 7 2" xfId="6926" xr:uid="{00000000-0005-0000-0000-00000D1B0000}"/>
    <cellStyle name="Normal 3 8 7 2 2" xfId="6927" xr:uid="{00000000-0005-0000-0000-00000E1B0000}"/>
    <cellStyle name="Normal 3 8 7 3" xfId="6928" xr:uid="{00000000-0005-0000-0000-00000F1B0000}"/>
    <cellStyle name="Normal 3 8 8" xfId="6929" xr:uid="{00000000-0005-0000-0000-0000101B0000}"/>
    <cellStyle name="Normal 3 8 8 2" xfId="6930" xr:uid="{00000000-0005-0000-0000-0000111B0000}"/>
    <cellStyle name="Normal 3 8 9" xfId="6931" xr:uid="{00000000-0005-0000-0000-0000121B0000}"/>
    <cellStyle name="Normal 3 9" xfId="6932" xr:uid="{00000000-0005-0000-0000-0000131B0000}"/>
    <cellStyle name="Normal 4" xfId="6933" xr:uid="{00000000-0005-0000-0000-0000141B0000}"/>
    <cellStyle name="Normal 4 2" xfId="6934" xr:uid="{00000000-0005-0000-0000-0000151B0000}"/>
    <cellStyle name="Normal 5" xfId="6935" xr:uid="{00000000-0005-0000-0000-0000161B0000}"/>
    <cellStyle name="Normal 5 10" xfId="6936" xr:uid="{00000000-0005-0000-0000-0000171B0000}"/>
    <cellStyle name="Normal 5 10 2" xfId="6937" xr:uid="{00000000-0005-0000-0000-0000181B0000}"/>
    <cellStyle name="Normal 5 10 2 2" xfId="6938" xr:uid="{00000000-0005-0000-0000-0000191B0000}"/>
    <cellStyle name="Normal 5 10 2 2 2" xfId="6939" xr:uid="{00000000-0005-0000-0000-00001A1B0000}"/>
    <cellStyle name="Normal 5 10 2 3" xfId="6940" xr:uid="{00000000-0005-0000-0000-00001B1B0000}"/>
    <cellStyle name="Normal 5 10 3" xfId="6941" xr:uid="{00000000-0005-0000-0000-00001C1B0000}"/>
    <cellStyle name="Normal 5 10 3 2" xfId="6942" xr:uid="{00000000-0005-0000-0000-00001D1B0000}"/>
    <cellStyle name="Normal 5 10 4" xfId="6943" xr:uid="{00000000-0005-0000-0000-00001E1B0000}"/>
    <cellStyle name="Normal 5 11" xfId="6944" xr:uid="{00000000-0005-0000-0000-00001F1B0000}"/>
    <cellStyle name="Normal 5 11 2" xfId="6945" xr:uid="{00000000-0005-0000-0000-0000201B0000}"/>
    <cellStyle name="Normal 5 11 2 2" xfId="6946" xr:uid="{00000000-0005-0000-0000-0000211B0000}"/>
    <cellStyle name="Normal 5 11 3" xfId="6947" xr:uid="{00000000-0005-0000-0000-0000221B0000}"/>
    <cellStyle name="Normal 5 12" xfId="6948" xr:uid="{00000000-0005-0000-0000-0000231B0000}"/>
    <cellStyle name="Normal 5 12 2" xfId="6949" xr:uid="{00000000-0005-0000-0000-0000241B0000}"/>
    <cellStyle name="Normal 5 12 2 2" xfId="6950" xr:uid="{00000000-0005-0000-0000-0000251B0000}"/>
    <cellStyle name="Normal 5 12 3" xfId="6951" xr:uid="{00000000-0005-0000-0000-0000261B0000}"/>
    <cellStyle name="Normal 5 13" xfId="6952" xr:uid="{00000000-0005-0000-0000-0000271B0000}"/>
    <cellStyle name="Normal 5 13 2" xfId="6953" xr:uid="{00000000-0005-0000-0000-0000281B0000}"/>
    <cellStyle name="Normal 5 14" xfId="6954" xr:uid="{00000000-0005-0000-0000-0000291B0000}"/>
    <cellStyle name="Normal 5 2" xfId="6955" xr:uid="{00000000-0005-0000-0000-00002A1B0000}"/>
    <cellStyle name="Normal 5 2 10" xfId="6956" xr:uid="{00000000-0005-0000-0000-00002B1B0000}"/>
    <cellStyle name="Normal 5 2 10 2" xfId="6957" xr:uid="{00000000-0005-0000-0000-00002C1B0000}"/>
    <cellStyle name="Normal 5 2 10 2 2" xfId="6958" xr:uid="{00000000-0005-0000-0000-00002D1B0000}"/>
    <cellStyle name="Normal 5 2 10 3" xfId="6959" xr:uid="{00000000-0005-0000-0000-00002E1B0000}"/>
    <cellStyle name="Normal 5 2 11" xfId="6960" xr:uid="{00000000-0005-0000-0000-00002F1B0000}"/>
    <cellStyle name="Normal 5 2 11 2" xfId="6961" xr:uid="{00000000-0005-0000-0000-0000301B0000}"/>
    <cellStyle name="Normal 5 2 11 2 2" xfId="6962" xr:uid="{00000000-0005-0000-0000-0000311B0000}"/>
    <cellStyle name="Normal 5 2 11 3" xfId="6963" xr:uid="{00000000-0005-0000-0000-0000321B0000}"/>
    <cellStyle name="Normal 5 2 12" xfId="6964" xr:uid="{00000000-0005-0000-0000-0000331B0000}"/>
    <cellStyle name="Normal 5 2 12 2" xfId="6965" xr:uid="{00000000-0005-0000-0000-0000341B0000}"/>
    <cellStyle name="Normal 5 2 13" xfId="6966" xr:uid="{00000000-0005-0000-0000-0000351B0000}"/>
    <cellStyle name="Normal 5 2 2" xfId="6967" xr:uid="{00000000-0005-0000-0000-0000361B0000}"/>
    <cellStyle name="Normal 5 2 2 10" xfId="6968" xr:uid="{00000000-0005-0000-0000-0000371B0000}"/>
    <cellStyle name="Normal 5 2 2 10 2" xfId="6969" xr:uid="{00000000-0005-0000-0000-0000381B0000}"/>
    <cellStyle name="Normal 5 2 2 11" xfId="6970" xr:uid="{00000000-0005-0000-0000-0000391B0000}"/>
    <cellStyle name="Normal 5 2 2 2" xfId="6971" xr:uid="{00000000-0005-0000-0000-00003A1B0000}"/>
    <cellStyle name="Normal 5 2 2 2 2" xfId="6972" xr:uid="{00000000-0005-0000-0000-00003B1B0000}"/>
    <cellStyle name="Normal 5 2 2 2 2 2" xfId="6973" xr:uid="{00000000-0005-0000-0000-00003C1B0000}"/>
    <cellStyle name="Normal 5 2 2 2 2 2 2" xfId="6974" xr:uid="{00000000-0005-0000-0000-00003D1B0000}"/>
    <cellStyle name="Normal 5 2 2 2 2 2 2 2" xfId="6975" xr:uid="{00000000-0005-0000-0000-00003E1B0000}"/>
    <cellStyle name="Normal 5 2 2 2 2 2 2 2 2" xfId="6976" xr:uid="{00000000-0005-0000-0000-00003F1B0000}"/>
    <cellStyle name="Normal 5 2 2 2 2 2 2 2 2 2" xfId="6977" xr:uid="{00000000-0005-0000-0000-0000401B0000}"/>
    <cellStyle name="Normal 5 2 2 2 2 2 2 2 3" xfId="6978" xr:uid="{00000000-0005-0000-0000-0000411B0000}"/>
    <cellStyle name="Normal 5 2 2 2 2 2 2 3" xfId="6979" xr:uid="{00000000-0005-0000-0000-0000421B0000}"/>
    <cellStyle name="Normal 5 2 2 2 2 2 2 3 2" xfId="6980" xr:uid="{00000000-0005-0000-0000-0000431B0000}"/>
    <cellStyle name="Normal 5 2 2 2 2 2 2 4" xfId="6981" xr:uid="{00000000-0005-0000-0000-0000441B0000}"/>
    <cellStyle name="Normal 5 2 2 2 2 2 3" xfId="6982" xr:uid="{00000000-0005-0000-0000-0000451B0000}"/>
    <cellStyle name="Normal 5 2 2 2 2 2 3 2" xfId="6983" xr:uid="{00000000-0005-0000-0000-0000461B0000}"/>
    <cellStyle name="Normal 5 2 2 2 2 2 3 2 2" xfId="6984" xr:uid="{00000000-0005-0000-0000-0000471B0000}"/>
    <cellStyle name="Normal 5 2 2 2 2 2 3 2 2 2" xfId="6985" xr:uid="{00000000-0005-0000-0000-0000481B0000}"/>
    <cellStyle name="Normal 5 2 2 2 2 2 3 2 3" xfId="6986" xr:uid="{00000000-0005-0000-0000-0000491B0000}"/>
    <cellStyle name="Normal 5 2 2 2 2 2 3 3" xfId="6987" xr:uid="{00000000-0005-0000-0000-00004A1B0000}"/>
    <cellStyle name="Normal 5 2 2 2 2 2 3 3 2" xfId="6988" xr:uid="{00000000-0005-0000-0000-00004B1B0000}"/>
    <cellStyle name="Normal 5 2 2 2 2 2 3 4" xfId="6989" xr:uid="{00000000-0005-0000-0000-00004C1B0000}"/>
    <cellStyle name="Normal 5 2 2 2 2 2 4" xfId="6990" xr:uid="{00000000-0005-0000-0000-00004D1B0000}"/>
    <cellStyle name="Normal 5 2 2 2 2 2 4 2" xfId="6991" xr:uid="{00000000-0005-0000-0000-00004E1B0000}"/>
    <cellStyle name="Normal 5 2 2 2 2 2 4 2 2" xfId="6992" xr:uid="{00000000-0005-0000-0000-00004F1B0000}"/>
    <cellStyle name="Normal 5 2 2 2 2 2 4 3" xfId="6993" xr:uid="{00000000-0005-0000-0000-0000501B0000}"/>
    <cellStyle name="Normal 5 2 2 2 2 2 5" xfId="6994" xr:uid="{00000000-0005-0000-0000-0000511B0000}"/>
    <cellStyle name="Normal 5 2 2 2 2 2 5 2" xfId="6995" xr:uid="{00000000-0005-0000-0000-0000521B0000}"/>
    <cellStyle name="Normal 5 2 2 2 2 2 6" xfId="6996" xr:uid="{00000000-0005-0000-0000-0000531B0000}"/>
    <cellStyle name="Normal 5 2 2 2 2 3" xfId="6997" xr:uid="{00000000-0005-0000-0000-0000541B0000}"/>
    <cellStyle name="Normal 5 2 2 2 2 3 2" xfId="6998" xr:uid="{00000000-0005-0000-0000-0000551B0000}"/>
    <cellStyle name="Normal 5 2 2 2 2 3 2 2" xfId="6999" xr:uid="{00000000-0005-0000-0000-0000561B0000}"/>
    <cellStyle name="Normal 5 2 2 2 2 3 2 2 2" xfId="7000" xr:uid="{00000000-0005-0000-0000-0000571B0000}"/>
    <cellStyle name="Normal 5 2 2 2 2 3 2 2 2 2" xfId="7001" xr:uid="{00000000-0005-0000-0000-0000581B0000}"/>
    <cellStyle name="Normal 5 2 2 2 2 3 2 2 3" xfId="7002" xr:uid="{00000000-0005-0000-0000-0000591B0000}"/>
    <cellStyle name="Normal 5 2 2 2 2 3 2 3" xfId="7003" xr:uid="{00000000-0005-0000-0000-00005A1B0000}"/>
    <cellStyle name="Normal 5 2 2 2 2 3 2 3 2" xfId="7004" xr:uid="{00000000-0005-0000-0000-00005B1B0000}"/>
    <cellStyle name="Normal 5 2 2 2 2 3 2 4" xfId="7005" xr:uid="{00000000-0005-0000-0000-00005C1B0000}"/>
    <cellStyle name="Normal 5 2 2 2 2 3 3" xfId="7006" xr:uid="{00000000-0005-0000-0000-00005D1B0000}"/>
    <cellStyle name="Normal 5 2 2 2 2 3 3 2" xfId="7007" xr:uid="{00000000-0005-0000-0000-00005E1B0000}"/>
    <cellStyle name="Normal 5 2 2 2 2 3 3 2 2" xfId="7008" xr:uid="{00000000-0005-0000-0000-00005F1B0000}"/>
    <cellStyle name="Normal 5 2 2 2 2 3 3 3" xfId="7009" xr:uid="{00000000-0005-0000-0000-0000601B0000}"/>
    <cellStyle name="Normal 5 2 2 2 2 3 4" xfId="7010" xr:uid="{00000000-0005-0000-0000-0000611B0000}"/>
    <cellStyle name="Normal 5 2 2 2 2 3 4 2" xfId="7011" xr:uid="{00000000-0005-0000-0000-0000621B0000}"/>
    <cellStyle name="Normal 5 2 2 2 2 3 5" xfId="7012" xr:uid="{00000000-0005-0000-0000-0000631B0000}"/>
    <cellStyle name="Normal 5 2 2 2 2 4" xfId="7013" xr:uid="{00000000-0005-0000-0000-0000641B0000}"/>
    <cellStyle name="Normal 5 2 2 2 2 4 2" xfId="7014" xr:uid="{00000000-0005-0000-0000-0000651B0000}"/>
    <cellStyle name="Normal 5 2 2 2 2 4 2 2" xfId="7015" xr:uid="{00000000-0005-0000-0000-0000661B0000}"/>
    <cellStyle name="Normal 5 2 2 2 2 4 2 2 2" xfId="7016" xr:uid="{00000000-0005-0000-0000-0000671B0000}"/>
    <cellStyle name="Normal 5 2 2 2 2 4 2 3" xfId="7017" xr:uid="{00000000-0005-0000-0000-0000681B0000}"/>
    <cellStyle name="Normal 5 2 2 2 2 4 3" xfId="7018" xr:uid="{00000000-0005-0000-0000-0000691B0000}"/>
    <cellStyle name="Normal 5 2 2 2 2 4 3 2" xfId="7019" xr:uid="{00000000-0005-0000-0000-00006A1B0000}"/>
    <cellStyle name="Normal 5 2 2 2 2 4 4" xfId="7020" xr:uid="{00000000-0005-0000-0000-00006B1B0000}"/>
    <cellStyle name="Normal 5 2 2 2 2 5" xfId="7021" xr:uid="{00000000-0005-0000-0000-00006C1B0000}"/>
    <cellStyle name="Normal 5 2 2 2 2 5 2" xfId="7022" xr:uid="{00000000-0005-0000-0000-00006D1B0000}"/>
    <cellStyle name="Normal 5 2 2 2 2 5 2 2" xfId="7023" xr:uid="{00000000-0005-0000-0000-00006E1B0000}"/>
    <cellStyle name="Normal 5 2 2 2 2 5 3" xfId="7024" xr:uid="{00000000-0005-0000-0000-00006F1B0000}"/>
    <cellStyle name="Normal 5 2 2 2 2 6" xfId="7025" xr:uid="{00000000-0005-0000-0000-0000701B0000}"/>
    <cellStyle name="Normal 5 2 2 2 2 6 2" xfId="7026" xr:uid="{00000000-0005-0000-0000-0000711B0000}"/>
    <cellStyle name="Normal 5 2 2 2 2 6 2 2" xfId="7027" xr:uid="{00000000-0005-0000-0000-0000721B0000}"/>
    <cellStyle name="Normal 5 2 2 2 2 6 3" xfId="7028" xr:uid="{00000000-0005-0000-0000-0000731B0000}"/>
    <cellStyle name="Normal 5 2 2 2 2 7" xfId="7029" xr:uid="{00000000-0005-0000-0000-0000741B0000}"/>
    <cellStyle name="Normal 5 2 2 2 2 7 2" xfId="7030" xr:uid="{00000000-0005-0000-0000-0000751B0000}"/>
    <cellStyle name="Normal 5 2 2 2 2 8" xfId="7031" xr:uid="{00000000-0005-0000-0000-0000761B0000}"/>
    <cellStyle name="Normal 5 2 2 2 3" xfId="7032" xr:uid="{00000000-0005-0000-0000-0000771B0000}"/>
    <cellStyle name="Normal 5 2 2 2 3 2" xfId="7033" xr:uid="{00000000-0005-0000-0000-0000781B0000}"/>
    <cellStyle name="Normal 5 2 2 2 3 2 2" xfId="7034" xr:uid="{00000000-0005-0000-0000-0000791B0000}"/>
    <cellStyle name="Normal 5 2 2 2 3 2 2 2" xfId="7035" xr:uid="{00000000-0005-0000-0000-00007A1B0000}"/>
    <cellStyle name="Normal 5 2 2 2 3 2 2 2 2" xfId="7036" xr:uid="{00000000-0005-0000-0000-00007B1B0000}"/>
    <cellStyle name="Normal 5 2 2 2 3 2 2 3" xfId="7037" xr:uid="{00000000-0005-0000-0000-00007C1B0000}"/>
    <cellStyle name="Normal 5 2 2 2 3 2 3" xfId="7038" xr:uid="{00000000-0005-0000-0000-00007D1B0000}"/>
    <cellStyle name="Normal 5 2 2 2 3 2 3 2" xfId="7039" xr:uid="{00000000-0005-0000-0000-00007E1B0000}"/>
    <cellStyle name="Normal 5 2 2 2 3 2 4" xfId="7040" xr:uid="{00000000-0005-0000-0000-00007F1B0000}"/>
    <cellStyle name="Normal 5 2 2 2 3 3" xfId="7041" xr:uid="{00000000-0005-0000-0000-0000801B0000}"/>
    <cellStyle name="Normal 5 2 2 2 3 3 2" xfId="7042" xr:uid="{00000000-0005-0000-0000-0000811B0000}"/>
    <cellStyle name="Normal 5 2 2 2 3 3 2 2" xfId="7043" xr:uid="{00000000-0005-0000-0000-0000821B0000}"/>
    <cellStyle name="Normal 5 2 2 2 3 3 2 2 2" xfId="7044" xr:uid="{00000000-0005-0000-0000-0000831B0000}"/>
    <cellStyle name="Normal 5 2 2 2 3 3 2 3" xfId="7045" xr:uid="{00000000-0005-0000-0000-0000841B0000}"/>
    <cellStyle name="Normal 5 2 2 2 3 3 3" xfId="7046" xr:uid="{00000000-0005-0000-0000-0000851B0000}"/>
    <cellStyle name="Normal 5 2 2 2 3 3 3 2" xfId="7047" xr:uid="{00000000-0005-0000-0000-0000861B0000}"/>
    <cellStyle name="Normal 5 2 2 2 3 3 4" xfId="7048" xr:uid="{00000000-0005-0000-0000-0000871B0000}"/>
    <cellStyle name="Normal 5 2 2 2 3 4" xfId="7049" xr:uid="{00000000-0005-0000-0000-0000881B0000}"/>
    <cellStyle name="Normal 5 2 2 2 3 4 2" xfId="7050" xr:uid="{00000000-0005-0000-0000-0000891B0000}"/>
    <cellStyle name="Normal 5 2 2 2 3 4 2 2" xfId="7051" xr:uid="{00000000-0005-0000-0000-00008A1B0000}"/>
    <cellStyle name="Normal 5 2 2 2 3 4 3" xfId="7052" xr:uid="{00000000-0005-0000-0000-00008B1B0000}"/>
    <cellStyle name="Normal 5 2 2 2 3 5" xfId="7053" xr:uid="{00000000-0005-0000-0000-00008C1B0000}"/>
    <cellStyle name="Normal 5 2 2 2 3 5 2" xfId="7054" xr:uid="{00000000-0005-0000-0000-00008D1B0000}"/>
    <cellStyle name="Normal 5 2 2 2 3 6" xfId="7055" xr:uid="{00000000-0005-0000-0000-00008E1B0000}"/>
    <cellStyle name="Normal 5 2 2 2 4" xfId="7056" xr:uid="{00000000-0005-0000-0000-00008F1B0000}"/>
    <cellStyle name="Normal 5 2 2 2 4 2" xfId="7057" xr:uid="{00000000-0005-0000-0000-0000901B0000}"/>
    <cellStyle name="Normal 5 2 2 2 4 2 2" xfId="7058" xr:uid="{00000000-0005-0000-0000-0000911B0000}"/>
    <cellStyle name="Normal 5 2 2 2 4 2 2 2" xfId="7059" xr:uid="{00000000-0005-0000-0000-0000921B0000}"/>
    <cellStyle name="Normal 5 2 2 2 4 2 2 2 2" xfId="7060" xr:uid="{00000000-0005-0000-0000-0000931B0000}"/>
    <cellStyle name="Normal 5 2 2 2 4 2 2 3" xfId="7061" xr:uid="{00000000-0005-0000-0000-0000941B0000}"/>
    <cellStyle name="Normal 5 2 2 2 4 2 3" xfId="7062" xr:uid="{00000000-0005-0000-0000-0000951B0000}"/>
    <cellStyle name="Normal 5 2 2 2 4 2 3 2" xfId="7063" xr:uid="{00000000-0005-0000-0000-0000961B0000}"/>
    <cellStyle name="Normal 5 2 2 2 4 2 4" xfId="7064" xr:uid="{00000000-0005-0000-0000-0000971B0000}"/>
    <cellStyle name="Normal 5 2 2 2 4 3" xfId="7065" xr:uid="{00000000-0005-0000-0000-0000981B0000}"/>
    <cellStyle name="Normal 5 2 2 2 4 3 2" xfId="7066" xr:uid="{00000000-0005-0000-0000-0000991B0000}"/>
    <cellStyle name="Normal 5 2 2 2 4 3 2 2" xfId="7067" xr:uid="{00000000-0005-0000-0000-00009A1B0000}"/>
    <cellStyle name="Normal 5 2 2 2 4 3 3" xfId="7068" xr:uid="{00000000-0005-0000-0000-00009B1B0000}"/>
    <cellStyle name="Normal 5 2 2 2 4 4" xfId="7069" xr:uid="{00000000-0005-0000-0000-00009C1B0000}"/>
    <cellStyle name="Normal 5 2 2 2 4 4 2" xfId="7070" xr:uid="{00000000-0005-0000-0000-00009D1B0000}"/>
    <cellStyle name="Normal 5 2 2 2 4 5" xfId="7071" xr:uid="{00000000-0005-0000-0000-00009E1B0000}"/>
    <cellStyle name="Normal 5 2 2 2 5" xfId="7072" xr:uid="{00000000-0005-0000-0000-00009F1B0000}"/>
    <cellStyle name="Normal 5 2 2 2 5 2" xfId="7073" xr:uid="{00000000-0005-0000-0000-0000A01B0000}"/>
    <cellStyle name="Normal 5 2 2 2 5 2 2" xfId="7074" xr:uid="{00000000-0005-0000-0000-0000A11B0000}"/>
    <cellStyle name="Normal 5 2 2 2 5 2 2 2" xfId="7075" xr:uid="{00000000-0005-0000-0000-0000A21B0000}"/>
    <cellStyle name="Normal 5 2 2 2 5 2 3" xfId="7076" xr:uid="{00000000-0005-0000-0000-0000A31B0000}"/>
    <cellStyle name="Normal 5 2 2 2 5 3" xfId="7077" xr:uid="{00000000-0005-0000-0000-0000A41B0000}"/>
    <cellStyle name="Normal 5 2 2 2 5 3 2" xfId="7078" xr:uid="{00000000-0005-0000-0000-0000A51B0000}"/>
    <cellStyle name="Normal 5 2 2 2 5 4" xfId="7079" xr:uid="{00000000-0005-0000-0000-0000A61B0000}"/>
    <cellStyle name="Normal 5 2 2 2 6" xfId="7080" xr:uid="{00000000-0005-0000-0000-0000A71B0000}"/>
    <cellStyle name="Normal 5 2 2 2 6 2" xfId="7081" xr:uid="{00000000-0005-0000-0000-0000A81B0000}"/>
    <cellStyle name="Normal 5 2 2 2 6 2 2" xfId="7082" xr:uid="{00000000-0005-0000-0000-0000A91B0000}"/>
    <cellStyle name="Normal 5 2 2 2 6 3" xfId="7083" xr:uid="{00000000-0005-0000-0000-0000AA1B0000}"/>
    <cellStyle name="Normal 5 2 2 2 7" xfId="7084" xr:uid="{00000000-0005-0000-0000-0000AB1B0000}"/>
    <cellStyle name="Normal 5 2 2 2 7 2" xfId="7085" xr:uid="{00000000-0005-0000-0000-0000AC1B0000}"/>
    <cellStyle name="Normal 5 2 2 2 7 2 2" xfId="7086" xr:uid="{00000000-0005-0000-0000-0000AD1B0000}"/>
    <cellStyle name="Normal 5 2 2 2 7 3" xfId="7087" xr:uid="{00000000-0005-0000-0000-0000AE1B0000}"/>
    <cellStyle name="Normal 5 2 2 2 8" xfId="7088" xr:uid="{00000000-0005-0000-0000-0000AF1B0000}"/>
    <cellStyle name="Normal 5 2 2 2 8 2" xfId="7089" xr:uid="{00000000-0005-0000-0000-0000B01B0000}"/>
    <cellStyle name="Normal 5 2 2 2 9" xfId="7090" xr:uid="{00000000-0005-0000-0000-0000B11B0000}"/>
    <cellStyle name="Normal 5 2 2 3" xfId="7091" xr:uid="{00000000-0005-0000-0000-0000B21B0000}"/>
    <cellStyle name="Normal 5 2 2 3 2" xfId="7092" xr:uid="{00000000-0005-0000-0000-0000B31B0000}"/>
    <cellStyle name="Normal 5 2 2 3 2 2" xfId="7093" xr:uid="{00000000-0005-0000-0000-0000B41B0000}"/>
    <cellStyle name="Normal 5 2 2 3 2 2 2" xfId="7094" xr:uid="{00000000-0005-0000-0000-0000B51B0000}"/>
    <cellStyle name="Normal 5 2 2 3 2 2 2 2" xfId="7095" xr:uid="{00000000-0005-0000-0000-0000B61B0000}"/>
    <cellStyle name="Normal 5 2 2 3 2 2 2 2 2" xfId="7096" xr:uid="{00000000-0005-0000-0000-0000B71B0000}"/>
    <cellStyle name="Normal 5 2 2 3 2 2 2 2 2 2" xfId="7097" xr:uid="{00000000-0005-0000-0000-0000B81B0000}"/>
    <cellStyle name="Normal 5 2 2 3 2 2 2 2 3" xfId="7098" xr:uid="{00000000-0005-0000-0000-0000B91B0000}"/>
    <cellStyle name="Normal 5 2 2 3 2 2 2 3" xfId="7099" xr:uid="{00000000-0005-0000-0000-0000BA1B0000}"/>
    <cellStyle name="Normal 5 2 2 3 2 2 2 3 2" xfId="7100" xr:uid="{00000000-0005-0000-0000-0000BB1B0000}"/>
    <cellStyle name="Normal 5 2 2 3 2 2 2 4" xfId="7101" xr:uid="{00000000-0005-0000-0000-0000BC1B0000}"/>
    <cellStyle name="Normal 5 2 2 3 2 2 3" xfId="7102" xr:uid="{00000000-0005-0000-0000-0000BD1B0000}"/>
    <cellStyle name="Normal 5 2 2 3 2 2 3 2" xfId="7103" xr:uid="{00000000-0005-0000-0000-0000BE1B0000}"/>
    <cellStyle name="Normal 5 2 2 3 2 2 3 2 2" xfId="7104" xr:uid="{00000000-0005-0000-0000-0000BF1B0000}"/>
    <cellStyle name="Normal 5 2 2 3 2 2 3 2 2 2" xfId="7105" xr:uid="{00000000-0005-0000-0000-0000C01B0000}"/>
    <cellStyle name="Normal 5 2 2 3 2 2 3 2 3" xfId="7106" xr:uid="{00000000-0005-0000-0000-0000C11B0000}"/>
    <cellStyle name="Normal 5 2 2 3 2 2 3 3" xfId="7107" xr:uid="{00000000-0005-0000-0000-0000C21B0000}"/>
    <cellStyle name="Normal 5 2 2 3 2 2 3 3 2" xfId="7108" xr:uid="{00000000-0005-0000-0000-0000C31B0000}"/>
    <cellStyle name="Normal 5 2 2 3 2 2 3 4" xfId="7109" xr:uid="{00000000-0005-0000-0000-0000C41B0000}"/>
    <cellStyle name="Normal 5 2 2 3 2 2 4" xfId="7110" xr:uid="{00000000-0005-0000-0000-0000C51B0000}"/>
    <cellStyle name="Normal 5 2 2 3 2 2 4 2" xfId="7111" xr:uid="{00000000-0005-0000-0000-0000C61B0000}"/>
    <cellStyle name="Normal 5 2 2 3 2 2 4 2 2" xfId="7112" xr:uid="{00000000-0005-0000-0000-0000C71B0000}"/>
    <cellStyle name="Normal 5 2 2 3 2 2 4 3" xfId="7113" xr:uid="{00000000-0005-0000-0000-0000C81B0000}"/>
    <cellStyle name="Normal 5 2 2 3 2 2 5" xfId="7114" xr:uid="{00000000-0005-0000-0000-0000C91B0000}"/>
    <cellStyle name="Normal 5 2 2 3 2 2 5 2" xfId="7115" xr:uid="{00000000-0005-0000-0000-0000CA1B0000}"/>
    <cellStyle name="Normal 5 2 2 3 2 2 6" xfId="7116" xr:uid="{00000000-0005-0000-0000-0000CB1B0000}"/>
    <cellStyle name="Normal 5 2 2 3 2 3" xfId="7117" xr:uid="{00000000-0005-0000-0000-0000CC1B0000}"/>
    <cellStyle name="Normal 5 2 2 3 2 3 2" xfId="7118" xr:uid="{00000000-0005-0000-0000-0000CD1B0000}"/>
    <cellStyle name="Normal 5 2 2 3 2 3 2 2" xfId="7119" xr:uid="{00000000-0005-0000-0000-0000CE1B0000}"/>
    <cellStyle name="Normal 5 2 2 3 2 3 2 2 2" xfId="7120" xr:uid="{00000000-0005-0000-0000-0000CF1B0000}"/>
    <cellStyle name="Normal 5 2 2 3 2 3 2 2 2 2" xfId="7121" xr:uid="{00000000-0005-0000-0000-0000D01B0000}"/>
    <cellStyle name="Normal 5 2 2 3 2 3 2 2 3" xfId="7122" xr:uid="{00000000-0005-0000-0000-0000D11B0000}"/>
    <cellStyle name="Normal 5 2 2 3 2 3 2 3" xfId="7123" xr:uid="{00000000-0005-0000-0000-0000D21B0000}"/>
    <cellStyle name="Normal 5 2 2 3 2 3 2 3 2" xfId="7124" xr:uid="{00000000-0005-0000-0000-0000D31B0000}"/>
    <cellStyle name="Normal 5 2 2 3 2 3 2 4" xfId="7125" xr:uid="{00000000-0005-0000-0000-0000D41B0000}"/>
    <cellStyle name="Normal 5 2 2 3 2 3 3" xfId="7126" xr:uid="{00000000-0005-0000-0000-0000D51B0000}"/>
    <cellStyle name="Normal 5 2 2 3 2 3 3 2" xfId="7127" xr:uid="{00000000-0005-0000-0000-0000D61B0000}"/>
    <cellStyle name="Normal 5 2 2 3 2 3 3 2 2" xfId="7128" xr:uid="{00000000-0005-0000-0000-0000D71B0000}"/>
    <cellStyle name="Normal 5 2 2 3 2 3 3 3" xfId="7129" xr:uid="{00000000-0005-0000-0000-0000D81B0000}"/>
    <cellStyle name="Normal 5 2 2 3 2 3 4" xfId="7130" xr:uid="{00000000-0005-0000-0000-0000D91B0000}"/>
    <cellStyle name="Normal 5 2 2 3 2 3 4 2" xfId="7131" xr:uid="{00000000-0005-0000-0000-0000DA1B0000}"/>
    <cellStyle name="Normal 5 2 2 3 2 3 5" xfId="7132" xr:uid="{00000000-0005-0000-0000-0000DB1B0000}"/>
    <cellStyle name="Normal 5 2 2 3 2 4" xfId="7133" xr:uid="{00000000-0005-0000-0000-0000DC1B0000}"/>
    <cellStyle name="Normal 5 2 2 3 2 4 2" xfId="7134" xr:uid="{00000000-0005-0000-0000-0000DD1B0000}"/>
    <cellStyle name="Normal 5 2 2 3 2 4 2 2" xfId="7135" xr:uid="{00000000-0005-0000-0000-0000DE1B0000}"/>
    <cellStyle name="Normal 5 2 2 3 2 4 2 2 2" xfId="7136" xr:uid="{00000000-0005-0000-0000-0000DF1B0000}"/>
    <cellStyle name="Normal 5 2 2 3 2 4 2 3" xfId="7137" xr:uid="{00000000-0005-0000-0000-0000E01B0000}"/>
    <cellStyle name="Normal 5 2 2 3 2 4 3" xfId="7138" xr:uid="{00000000-0005-0000-0000-0000E11B0000}"/>
    <cellStyle name="Normal 5 2 2 3 2 4 3 2" xfId="7139" xr:uid="{00000000-0005-0000-0000-0000E21B0000}"/>
    <cellStyle name="Normal 5 2 2 3 2 4 4" xfId="7140" xr:uid="{00000000-0005-0000-0000-0000E31B0000}"/>
    <cellStyle name="Normal 5 2 2 3 2 5" xfId="7141" xr:uid="{00000000-0005-0000-0000-0000E41B0000}"/>
    <cellStyle name="Normal 5 2 2 3 2 5 2" xfId="7142" xr:uid="{00000000-0005-0000-0000-0000E51B0000}"/>
    <cellStyle name="Normal 5 2 2 3 2 5 2 2" xfId="7143" xr:uid="{00000000-0005-0000-0000-0000E61B0000}"/>
    <cellStyle name="Normal 5 2 2 3 2 5 3" xfId="7144" xr:uid="{00000000-0005-0000-0000-0000E71B0000}"/>
    <cellStyle name="Normal 5 2 2 3 2 6" xfId="7145" xr:uid="{00000000-0005-0000-0000-0000E81B0000}"/>
    <cellStyle name="Normal 5 2 2 3 2 6 2" xfId="7146" xr:uid="{00000000-0005-0000-0000-0000E91B0000}"/>
    <cellStyle name="Normal 5 2 2 3 2 6 2 2" xfId="7147" xr:uid="{00000000-0005-0000-0000-0000EA1B0000}"/>
    <cellStyle name="Normal 5 2 2 3 2 6 3" xfId="7148" xr:uid="{00000000-0005-0000-0000-0000EB1B0000}"/>
    <cellStyle name="Normal 5 2 2 3 2 7" xfId="7149" xr:uid="{00000000-0005-0000-0000-0000EC1B0000}"/>
    <cellStyle name="Normal 5 2 2 3 2 7 2" xfId="7150" xr:uid="{00000000-0005-0000-0000-0000ED1B0000}"/>
    <cellStyle name="Normal 5 2 2 3 2 8" xfId="7151" xr:uid="{00000000-0005-0000-0000-0000EE1B0000}"/>
    <cellStyle name="Normal 5 2 2 3 3" xfId="7152" xr:uid="{00000000-0005-0000-0000-0000EF1B0000}"/>
    <cellStyle name="Normal 5 2 2 3 3 2" xfId="7153" xr:uid="{00000000-0005-0000-0000-0000F01B0000}"/>
    <cellStyle name="Normal 5 2 2 3 3 2 2" xfId="7154" xr:uid="{00000000-0005-0000-0000-0000F11B0000}"/>
    <cellStyle name="Normal 5 2 2 3 3 2 2 2" xfId="7155" xr:uid="{00000000-0005-0000-0000-0000F21B0000}"/>
    <cellStyle name="Normal 5 2 2 3 3 2 2 2 2" xfId="7156" xr:uid="{00000000-0005-0000-0000-0000F31B0000}"/>
    <cellStyle name="Normal 5 2 2 3 3 2 2 3" xfId="7157" xr:uid="{00000000-0005-0000-0000-0000F41B0000}"/>
    <cellStyle name="Normal 5 2 2 3 3 2 3" xfId="7158" xr:uid="{00000000-0005-0000-0000-0000F51B0000}"/>
    <cellStyle name="Normal 5 2 2 3 3 2 3 2" xfId="7159" xr:uid="{00000000-0005-0000-0000-0000F61B0000}"/>
    <cellStyle name="Normal 5 2 2 3 3 2 4" xfId="7160" xr:uid="{00000000-0005-0000-0000-0000F71B0000}"/>
    <cellStyle name="Normal 5 2 2 3 3 3" xfId="7161" xr:uid="{00000000-0005-0000-0000-0000F81B0000}"/>
    <cellStyle name="Normal 5 2 2 3 3 3 2" xfId="7162" xr:uid="{00000000-0005-0000-0000-0000F91B0000}"/>
    <cellStyle name="Normal 5 2 2 3 3 3 2 2" xfId="7163" xr:uid="{00000000-0005-0000-0000-0000FA1B0000}"/>
    <cellStyle name="Normal 5 2 2 3 3 3 2 2 2" xfId="7164" xr:uid="{00000000-0005-0000-0000-0000FB1B0000}"/>
    <cellStyle name="Normal 5 2 2 3 3 3 2 3" xfId="7165" xr:uid="{00000000-0005-0000-0000-0000FC1B0000}"/>
    <cellStyle name="Normal 5 2 2 3 3 3 3" xfId="7166" xr:uid="{00000000-0005-0000-0000-0000FD1B0000}"/>
    <cellStyle name="Normal 5 2 2 3 3 3 3 2" xfId="7167" xr:uid="{00000000-0005-0000-0000-0000FE1B0000}"/>
    <cellStyle name="Normal 5 2 2 3 3 3 4" xfId="7168" xr:uid="{00000000-0005-0000-0000-0000FF1B0000}"/>
    <cellStyle name="Normal 5 2 2 3 3 4" xfId="7169" xr:uid="{00000000-0005-0000-0000-0000001C0000}"/>
    <cellStyle name="Normal 5 2 2 3 3 4 2" xfId="7170" xr:uid="{00000000-0005-0000-0000-0000011C0000}"/>
    <cellStyle name="Normal 5 2 2 3 3 4 2 2" xfId="7171" xr:uid="{00000000-0005-0000-0000-0000021C0000}"/>
    <cellStyle name="Normal 5 2 2 3 3 4 3" xfId="7172" xr:uid="{00000000-0005-0000-0000-0000031C0000}"/>
    <cellStyle name="Normal 5 2 2 3 3 5" xfId="7173" xr:uid="{00000000-0005-0000-0000-0000041C0000}"/>
    <cellStyle name="Normal 5 2 2 3 3 5 2" xfId="7174" xr:uid="{00000000-0005-0000-0000-0000051C0000}"/>
    <cellStyle name="Normal 5 2 2 3 3 6" xfId="7175" xr:uid="{00000000-0005-0000-0000-0000061C0000}"/>
    <cellStyle name="Normal 5 2 2 3 4" xfId="7176" xr:uid="{00000000-0005-0000-0000-0000071C0000}"/>
    <cellStyle name="Normal 5 2 2 3 4 2" xfId="7177" xr:uid="{00000000-0005-0000-0000-0000081C0000}"/>
    <cellStyle name="Normal 5 2 2 3 4 2 2" xfId="7178" xr:uid="{00000000-0005-0000-0000-0000091C0000}"/>
    <cellStyle name="Normal 5 2 2 3 4 2 2 2" xfId="7179" xr:uid="{00000000-0005-0000-0000-00000A1C0000}"/>
    <cellStyle name="Normal 5 2 2 3 4 2 2 2 2" xfId="7180" xr:uid="{00000000-0005-0000-0000-00000B1C0000}"/>
    <cellStyle name="Normal 5 2 2 3 4 2 2 3" xfId="7181" xr:uid="{00000000-0005-0000-0000-00000C1C0000}"/>
    <cellStyle name="Normal 5 2 2 3 4 2 3" xfId="7182" xr:uid="{00000000-0005-0000-0000-00000D1C0000}"/>
    <cellStyle name="Normal 5 2 2 3 4 2 3 2" xfId="7183" xr:uid="{00000000-0005-0000-0000-00000E1C0000}"/>
    <cellStyle name="Normal 5 2 2 3 4 2 4" xfId="7184" xr:uid="{00000000-0005-0000-0000-00000F1C0000}"/>
    <cellStyle name="Normal 5 2 2 3 4 3" xfId="7185" xr:uid="{00000000-0005-0000-0000-0000101C0000}"/>
    <cellStyle name="Normal 5 2 2 3 4 3 2" xfId="7186" xr:uid="{00000000-0005-0000-0000-0000111C0000}"/>
    <cellStyle name="Normal 5 2 2 3 4 3 2 2" xfId="7187" xr:uid="{00000000-0005-0000-0000-0000121C0000}"/>
    <cellStyle name="Normal 5 2 2 3 4 3 3" xfId="7188" xr:uid="{00000000-0005-0000-0000-0000131C0000}"/>
    <cellStyle name="Normal 5 2 2 3 4 4" xfId="7189" xr:uid="{00000000-0005-0000-0000-0000141C0000}"/>
    <cellStyle name="Normal 5 2 2 3 4 4 2" xfId="7190" xr:uid="{00000000-0005-0000-0000-0000151C0000}"/>
    <cellStyle name="Normal 5 2 2 3 4 5" xfId="7191" xr:uid="{00000000-0005-0000-0000-0000161C0000}"/>
    <cellStyle name="Normal 5 2 2 3 5" xfId="7192" xr:uid="{00000000-0005-0000-0000-0000171C0000}"/>
    <cellStyle name="Normal 5 2 2 3 5 2" xfId="7193" xr:uid="{00000000-0005-0000-0000-0000181C0000}"/>
    <cellStyle name="Normal 5 2 2 3 5 2 2" xfId="7194" xr:uid="{00000000-0005-0000-0000-0000191C0000}"/>
    <cellStyle name="Normal 5 2 2 3 5 2 2 2" xfId="7195" xr:uid="{00000000-0005-0000-0000-00001A1C0000}"/>
    <cellStyle name="Normal 5 2 2 3 5 2 3" xfId="7196" xr:uid="{00000000-0005-0000-0000-00001B1C0000}"/>
    <cellStyle name="Normal 5 2 2 3 5 3" xfId="7197" xr:uid="{00000000-0005-0000-0000-00001C1C0000}"/>
    <cellStyle name="Normal 5 2 2 3 5 3 2" xfId="7198" xr:uid="{00000000-0005-0000-0000-00001D1C0000}"/>
    <cellStyle name="Normal 5 2 2 3 5 4" xfId="7199" xr:uid="{00000000-0005-0000-0000-00001E1C0000}"/>
    <cellStyle name="Normal 5 2 2 3 6" xfId="7200" xr:uid="{00000000-0005-0000-0000-00001F1C0000}"/>
    <cellStyle name="Normal 5 2 2 3 6 2" xfId="7201" xr:uid="{00000000-0005-0000-0000-0000201C0000}"/>
    <cellStyle name="Normal 5 2 2 3 6 2 2" xfId="7202" xr:uid="{00000000-0005-0000-0000-0000211C0000}"/>
    <cellStyle name="Normal 5 2 2 3 6 3" xfId="7203" xr:uid="{00000000-0005-0000-0000-0000221C0000}"/>
    <cellStyle name="Normal 5 2 2 3 7" xfId="7204" xr:uid="{00000000-0005-0000-0000-0000231C0000}"/>
    <cellStyle name="Normal 5 2 2 3 7 2" xfId="7205" xr:uid="{00000000-0005-0000-0000-0000241C0000}"/>
    <cellStyle name="Normal 5 2 2 3 7 2 2" xfId="7206" xr:uid="{00000000-0005-0000-0000-0000251C0000}"/>
    <cellStyle name="Normal 5 2 2 3 7 3" xfId="7207" xr:uid="{00000000-0005-0000-0000-0000261C0000}"/>
    <cellStyle name="Normal 5 2 2 3 8" xfId="7208" xr:uid="{00000000-0005-0000-0000-0000271C0000}"/>
    <cellStyle name="Normal 5 2 2 3 8 2" xfId="7209" xr:uid="{00000000-0005-0000-0000-0000281C0000}"/>
    <cellStyle name="Normal 5 2 2 3 9" xfId="7210" xr:uid="{00000000-0005-0000-0000-0000291C0000}"/>
    <cellStyle name="Normal 5 2 2 4" xfId="7211" xr:uid="{00000000-0005-0000-0000-00002A1C0000}"/>
    <cellStyle name="Normal 5 2 2 4 2" xfId="7212" xr:uid="{00000000-0005-0000-0000-00002B1C0000}"/>
    <cellStyle name="Normal 5 2 2 4 2 2" xfId="7213" xr:uid="{00000000-0005-0000-0000-00002C1C0000}"/>
    <cellStyle name="Normal 5 2 2 4 2 2 2" xfId="7214" xr:uid="{00000000-0005-0000-0000-00002D1C0000}"/>
    <cellStyle name="Normal 5 2 2 4 2 2 2 2" xfId="7215" xr:uid="{00000000-0005-0000-0000-00002E1C0000}"/>
    <cellStyle name="Normal 5 2 2 4 2 2 2 2 2" xfId="7216" xr:uid="{00000000-0005-0000-0000-00002F1C0000}"/>
    <cellStyle name="Normal 5 2 2 4 2 2 2 3" xfId="7217" xr:uid="{00000000-0005-0000-0000-0000301C0000}"/>
    <cellStyle name="Normal 5 2 2 4 2 2 3" xfId="7218" xr:uid="{00000000-0005-0000-0000-0000311C0000}"/>
    <cellStyle name="Normal 5 2 2 4 2 2 3 2" xfId="7219" xr:uid="{00000000-0005-0000-0000-0000321C0000}"/>
    <cellStyle name="Normal 5 2 2 4 2 2 4" xfId="7220" xr:uid="{00000000-0005-0000-0000-0000331C0000}"/>
    <cellStyle name="Normal 5 2 2 4 2 3" xfId="7221" xr:uid="{00000000-0005-0000-0000-0000341C0000}"/>
    <cellStyle name="Normal 5 2 2 4 2 3 2" xfId="7222" xr:uid="{00000000-0005-0000-0000-0000351C0000}"/>
    <cellStyle name="Normal 5 2 2 4 2 3 2 2" xfId="7223" xr:uid="{00000000-0005-0000-0000-0000361C0000}"/>
    <cellStyle name="Normal 5 2 2 4 2 3 2 2 2" xfId="7224" xr:uid="{00000000-0005-0000-0000-0000371C0000}"/>
    <cellStyle name="Normal 5 2 2 4 2 3 2 3" xfId="7225" xr:uid="{00000000-0005-0000-0000-0000381C0000}"/>
    <cellStyle name="Normal 5 2 2 4 2 3 3" xfId="7226" xr:uid="{00000000-0005-0000-0000-0000391C0000}"/>
    <cellStyle name="Normal 5 2 2 4 2 3 3 2" xfId="7227" xr:uid="{00000000-0005-0000-0000-00003A1C0000}"/>
    <cellStyle name="Normal 5 2 2 4 2 3 4" xfId="7228" xr:uid="{00000000-0005-0000-0000-00003B1C0000}"/>
    <cellStyle name="Normal 5 2 2 4 2 4" xfId="7229" xr:uid="{00000000-0005-0000-0000-00003C1C0000}"/>
    <cellStyle name="Normal 5 2 2 4 2 4 2" xfId="7230" xr:uid="{00000000-0005-0000-0000-00003D1C0000}"/>
    <cellStyle name="Normal 5 2 2 4 2 4 2 2" xfId="7231" xr:uid="{00000000-0005-0000-0000-00003E1C0000}"/>
    <cellStyle name="Normal 5 2 2 4 2 4 3" xfId="7232" xr:uid="{00000000-0005-0000-0000-00003F1C0000}"/>
    <cellStyle name="Normal 5 2 2 4 2 5" xfId="7233" xr:uid="{00000000-0005-0000-0000-0000401C0000}"/>
    <cellStyle name="Normal 5 2 2 4 2 5 2" xfId="7234" xr:uid="{00000000-0005-0000-0000-0000411C0000}"/>
    <cellStyle name="Normal 5 2 2 4 2 6" xfId="7235" xr:uid="{00000000-0005-0000-0000-0000421C0000}"/>
    <cellStyle name="Normal 5 2 2 4 3" xfId="7236" xr:uid="{00000000-0005-0000-0000-0000431C0000}"/>
    <cellStyle name="Normal 5 2 2 4 3 2" xfId="7237" xr:uid="{00000000-0005-0000-0000-0000441C0000}"/>
    <cellStyle name="Normal 5 2 2 4 3 2 2" xfId="7238" xr:uid="{00000000-0005-0000-0000-0000451C0000}"/>
    <cellStyle name="Normal 5 2 2 4 3 2 2 2" xfId="7239" xr:uid="{00000000-0005-0000-0000-0000461C0000}"/>
    <cellStyle name="Normal 5 2 2 4 3 2 2 2 2" xfId="7240" xr:uid="{00000000-0005-0000-0000-0000471C0000}"/>
    <cellStyle name="Normal 5 2 2 4 3 2 2 3" xfId="7241" xr:uid="{00000000-0005-0000-0000-0000481C0000}"/>
    <cellStyle name="Normal 5 2 2 4 3 2 3" xfId="7242" xr:uid="{00000000-0005-0000-0000-0000491C0000}"/>
    <cellStyle name="Normal 5 2 2 4 3 2 3 2" xfId="7243" xr:uid="{00000000-0005-0000-0000-00004A1C0000}"/>
    <cellStyle name="Normal 5 2 2 4 3 2 4" xfId="7244" xr:uid="{00000000-0005-0000-0000-00004B1C0000}"/>
    <cellStyle name="Normal 5 2 2 4 3 3" xfId="7245" xr:uid="{00000000-0005-0000-0000-00004C1C0000}"/>
    <cellStyle name="Normal 5 2 2 4 3 3 2" xfId="7246" xr:uid="{00000000-0005-0000-0000-00004D1C0000}"/>
    <cellStyle name="Normal 5 2 2 4 3 3 2 2" xfId="7247" xr:uid="{00000000-0005-0000-0000-00004E1C0000}"/>
    <cellStyle name="Normal 5 2 2 4 3 3 3" xfId="7248" xr:uid="{00000000-0005-0000-0000-00004F1C0000}"/>
    <cellStyle name="Normal 5 2 2 4 3 4" xfId="7249" xr:uid="{00000000-0005-0000-0000-0000501C0000}"/>
    <cellStyle name="Normal 5 2 2 4 3 4 2" xfId="7250" xr:uid="{00000000-0005-0000-0000-0000511C0000}"/>
    <cellStyle name="Normal 5 2 2 4 3 5" xfId="7251" xr:uid="{00000000-0005-0000-0000-0000521C0000}"/>
    <cellStyle name="Normal 5 2 2 4 4" xfId="7252" xr:uid="{00000000-0005-0000-0000-0000531C0000}"/>
    <cellStyle name="Normal 5 2 2 4 4 2" xfId="7253" xr:uid="{00000000-0005-0000-0000-0000541C0000}"/>
    <cellStyle name="Normal 5 2 2 4 4 2 2" xfId="7254" xr:uid="{00000000-0005-0000-0000-0000551C0000}"/>
    <cellStyle name="Normal 5 2 2 4 4 2 2 2" xfId="7255" xr:uid="{00000000-0005-0000-0000-0000561C0000}"/>
    <cellStyle name="Normal 5 2 2 4 4 2 3" xfId="7256" xr:uid="{00000000-0005-0000-0000-0000571C0000}"/>
    <cellStyle name="Normal 5 2 2 4 4 3" xfId="7257" xr:uid="{00000000-0005-0000-0000-0000581C0000}"/>
    <cellStyle name="Normal 5 2 2 4 4 3 2" xfId="7258" xr:uid="{00000000-0005-0000-0000-0000591C0000}"/>
    <cellStyle name="Normal 5 2 2 4 4 4" xfId="7259" xr:uid="{00000000-0005-0000-0000-00005A1C0000}"/>
    <cellStyle name="Normal 5 2 2 4 5" xfId="7260" xr:uid="{00000000-0005-0000-0000-00005B1C0000}"/>
    <cellStyle name="Normal 5 2 2 4 5 2" xfId="7261" xr:uid="{00000000-0005-0000-0000-00005C1C0000}"/>
    <cellStyle name="Normal 5 2 2 4 5 2 2" xfId="7262" xr:uid="{00000000-0005-0000-0000-00005D1C0000}"/>
    <cellStyle name="Normal 5 2 2 4 5 3" xfId="7263" xr:uid="{00000000-0005-0000-0000-00005E1C0000}"/>
    <cellStyle name="Normal 5 2 2 4 6" xfId="7264" xr:uid="{00000000-0005-0000-0000-00005F1C0000}"/>
    <cellStyle name="Normal 5 2 2 4 6 2" xfId="7265" xr:uid="{00000000-0005-0000-0000-0000601C0000}"/>
    <cellStyle name="Normal 5 2 2 4 6 2 2" xfId="7266" xr:uid="{00000000-0005-0000-0000-0000611C0000}"/>
    <cellStyle name="Normal 5 2 2 4 6 3" xfId="7267" xr:uid="{00000000-0005-0000-0000-0000621C0000}"/>
    <cellStyle name="Normal 5 2 2 4 7" xfId="7268" xr:uid="{00000000-0005-0000-0000-0000631C0000}"/>
    <cellStyle name="Normal 5 2 2 4 7 2" xfId="7269" xr:uid="{00000000-0005-0000-0000-0000641C0000}"/>
    <cellStyle name="Normal 5 2 2 4 8" xfId="7270" xr:uid="{00000000-0005-0000-0000-0000651C0000}"/>
    <cellStyle name="Normal 5 2 2 5" xfId="7271" xr:uid="{00000000-0005-0000-0000-0000661C0000}"/>
    <cellStyle name="Normal 5 2 2 5 2" xfId="7272" xr:uid="{00000000-0005-0000-0000-0000671C0000}"/>
    <cellStyle name="Normal 5 2 2 5 2 2" xfId="7273" xr:uid="{00000000-0005-0000-0000-0000681C0000}"/>
    <cellStyle name="Normal 5 2 2 5 2 2 2" xfId="7274" xr:uid="{00000000-0005-0000-0000-0000691C0000}"/>
    <cellStyle name="Normal 5 2 2 5 2 2 2 2" xfId="7275" xr:uid="{00000000-0005-0000-0000-00006A1C0000}"/>
    <cellStyle name="Normal 5 2 2 5 2 2 3" xfId="7276" xr:uid="{00000000-0005-0000-0000-00006B1C0000}"/>
    <cellStyle name="Normal 5 2 2 5 2 3" xfId="7277" xr:uid="{00000000-0005-0000-0000-00006C1C0000}"/>
    <cellStyle name="Normal 5 2 2 5 2 3 2" xfId="7278" xr:uid="{00000000-0005-0000-0000-00006D1C0000}"/>
    <cellStyle name="Normal 5 2 2 5 2 4" xfId="7279" xr:uid="{00000000-0005-0000-0000-00006E1C0000}"/>
    <cellStyle name="Normal 5 2 2 5 3" xfId="7280" xr:uid="{00000000-0005-0000-0000-00006F1C0000}"/>
    <cellStyle name="Normal 5 2 2 5 3 2" xfId="7281" xr:uid="{00000000-0005-0000-0000-0000701C0000}"/>
    <cellStyle name="Normal 5 2 2 5 3 2 2" xfId="7282" xr:uid="{00000000-0005-0000-0000-0000711C0000}"/>
    <cellStyle name="Normal 5 2 2 5 3 2 2 2" xfId="7283" xr:uid="{00000000-0005-0000-0000-0000721C0000}"/>
    <cellStyle name="Normal 5 2 2 5 3 2 3" xfId="7284" xr:uid="{00000000-0005-0000-0000-0000731C0000}"/>
    <cellStyle name="Normal 5 2 2 5 3 3" xfId="7285" xr:uid="{00000000-0005-0000-0000-0000741C0000}"/>
    <cellStyle name="Normal 5 2 2 5 3 3 2" xfId="7286" xr:uid="{00000000-0005-0000-0000-0000751C0000}"/>
    <cellStyle name="Normal 5 2 2 5 3 4" xfId="7287" xr:uid="{00000000-0005-0000-0000-0000761C0000}"/>
    <cellStyle name="Normal 5 2 2 5 4" xfId="7288" xr:uid="{00000000-0005-0000-0000-0000771C0000}"/>
    <cellStyle name="Normal 5 2 2 5 4 2" xfId="7289" xr:uid="{00000000-0005-0000-0000-0000781C0000}"/>
    <cellStyle name="Normal 5 2 2 5 4 2 2" xfId="7290" xr:uid="{00000000-0005-0000-0000-0000791C0000}"/>
    <cellStyle name="Normal 5 2 2 5 4 3" xfId="7291" xr:uid="{00000000-0005-0000-0000-00007A1C0000}"/>
    <cellStyle name="Normal 5 2 2 5 5" xfId="7292" xr:uid="{00000000-0005-0000-0000-00007B1C0000}"/>
    <cellStyle name="Normal 5 2 2 5 5 2" xfId="7293" xr:uid="{00000000-0005-0000-0000-00007C1C0000}"/>
    <cellStyle name="Normal 5 2 2 5 6" xfId="7294" xr:uid="{00000000-0005-0000-0000-00007D1C0000}"/>
    <cellStyle name="Normal 5 2 2 6" xfId="7295" xr:uid="{00000000-0005-0000-0000-00007E1C0000}"/>
    <cellStyle name="Normal 5 2 2 6 2" xfId="7296" xr:uid="{00000000-0005-0000-0000-00007F1C0000}"/>
    <cellStyle name="Normal 5 2 2 6 2 2" xfId="7297" xr:uid="{00000000-0005-0000-0000-0000801C0000}"/>
    <cellStyle name="Normal 5 2 2 6 2 2 2" xfId="7298" xr:uid="{00000000-0005-0000-0000-0000811C0000}"/>
    <cellStyle name="Normal 5 2 2 6 2 2 2 2" xfId="7299" xr:uid="{00000000-0005-0000-0000-0000821C0000}"/>
    <cellStyle name="Normal 5 2 2 6 2 2 3" xfId="7300" xr:uid="{00000000-0005-0000-0000-0000831C0000}"/>
    <cellStyle name="Normal 5 2 2 6 2 3" xfId="7301" xr:uid="{00000000-0005-0000-0000-0000841C0000}"/>
    <cellStyle name="Normal 5 2 2 6 2 3 2" xfId="7302" xr:uid="{00000000-0005-0000-0000-0000851C0000}"/>
    <cellStyle name="Normal 5 2 2 6 2 4" xfId="7303" xr:uid="{00000000-0005-0000-0000-0000861C0000}"/>
    <cellStyle name="Normal 5 2 2 6 3" xfId="7304" xr:uid="{00000000-0005-0000-0000-0000871C0000}"/>
    <cellStyle name="Normal 5 2 2 6 3 2" xfId="7305" xr:uid="{00000000-0005-0000-0000-0000881C0000}"/>
    <cellStyle name="Normal 5 2 2 6 3 2 2" xfId="7306" xr:uid="{00000000-0005-0000-0000-0000891C0000}"/>
    <cellStyle name="Normal 5 2 2 6 3 3" xfId="7307" xr:uid="{00000000-0005-0000-0000-00008A1C0000}"/>
    <cellStyle name="Normal 5 2 2 6 4" xfId="7308" xr:uid="{00000000-0005-0000-0000-00008B1C0000}"/>
    <cellStyle name="Normal 5 2 2 6 4 2" xfId="7309" xr:uid="{00000000-0005-0000-0000-00008C1C0000}"/>
    <cellStyle name="Normal 5 2 2 6 5" xfId="7310" xr:uid="{00000000-0005-0000-0000-00008D1C0000}"/>
    <cellStyle name="Normal 5 2 2 7" xfId="7311" xr:uid="{00000000-0005-0000-0000-00008E1C0000}"/>
    <cellStyle name="Normal 5 2 2 7 2" xfId="7312" xr:uid="{00000000-0005-0000-0000-00008F1C0000}"/>
    <cellStyle name="Normal 5 2 2 7 2 2" xfId="7313" xr:uid="{00000000-0005-0000-0000-0000901C0000}"/>
    <cellStyle name="Normal 5 2 2 7 2 2 2" xfId="7314" xr:uid="{00000000-0005-0000-0000-0000911C0000}"/>
    <cellStyle name="Normal 5 2 2 7 2 3" xfId="7315" xr:uid="{00000000-0005-0000-0000-0000921C0000}"/>
    <cellStyle name="Normal 5 2 2 7 3" xfId="7316" xr:uid="{00000000-0005-0000-0000-0000931C0000}"/>
    <cellStyle name="Normal 5 2 2 7 3 2" xfId="7317" xr:uid="{00000000-0005-0000-0000-0000941C0000}"/>
    <cellStyle name="Normal 5 2 2 7 4" xfId="7318" xr:uid="{00000000-0005-0000-0000-0000951C0000}"/>
    <cellStyle name="Normal 5 2 2 8" xfId="7319" xr:uid="{00000000-0005-0000-0000-0000961C0000}"/>
    <cellStyle name="Normal 5 2 2 8 2" xfId="7320" xr:uid="{00000000-0005-0000-0000-0000971C0000}"/>
    <cellStyle name="Normal 5 2 2 8 2 2" xfId="7321" xr:uid="{00000000-0005-0000-0000-0000981C0000}"/>
    <cellStyle name="Normal 5 2 2 8 3" xfId="7322" xr:uid="{00000000-0005-0000-0000-0000991C0000}"/>
    <cellStyle name="Normal 5 2 2 9" xfId="7323" xr:uid="{00000000-0005-0000-0000-00009A1C0000}"/>
    <cellStyle name="Normal 5 2 2 9 2" xfId="7324" xr:uid="{00000000-0005-0000-0000-00009B1C0000}"/>
    <cellStyle name="Normal 5 2 2 9 2 2" xfId="7325" xr:uid="{00000000-0005-0000-0000-00009C1C0000}"/>
    <cellStyle name="Normal 5 2 2 9 3" xfId="7326" xr:uid="{00000000-0005-0000-0000-00009D1C0000}"/>
    <cellStyle name="Normal 5 2 3" xfId="7327" xr:uid="{00000000-0005-0000-0000-00009E1C0000}"/>
    <cellStyle name="Normal 5 2 3 2" xfId="7328" xr:uid="{00000000-0005-0000-0000-00009F1C0000}"/>
    <cellStyle name="Normal 5 2 3 2 2" xfId="7329" xr:uid="{00000000-0005-0000-0000-0000A01C0000}"/>
    <cellStyle name="Normal 5 2 3 2 2 2" xfId="7330" xr:uid="{00000000-0005-0000-0000-0000A11C0000}"/>
    <cellStyle name="Normal 5 2 3 2 2 2 2" xfId="7331" xr:uid="{00000000-0005-0000-0000-0000A21C0000}"/>
    <cellStyle name="Normal 5 2 3 2 2 2 2 2" xfId="7332" xr:uid="{00000000-0005-0000-0000-0000A31C0000}"/>
    <cellStyle name="Normal 5 2 3 2 2 2 2 2 2" xfId="7333" xr:uid="{00000000-0005-0000-0000-0000A41C0000}"/>
    <cellStyle name="Normal 5 2 3 2 2 2 2 3" xfId="7334" xr:uid="{00000000-0005-0000-0000-0000A51C0000}"/>
    <cellStyle name="Normal 5 2 3 2 2 2 3" xfId="7335" xr:uid="{00000000-0005-0000-0000-0000A61C0000}"/>
    <cellStyle name="Normal 5 2 3 2 2 2 3 2" xfId="7336" xr:uid="{00000000-0005-0000-0000-0000A71C0000}"/>
    <cellStyle name="Normal 5 2 3 2 2 2 4" xfId="7337" xr:uid="{00000000-0005-0000-0000-0000A81C0000}"/>
    <cellStyle name="Normal 5 2 3 2 2 3" xfId="7338" xr:uid="{00000000-0005-0000-0000-0000A91C0000}"/>
    <cellStyle name="Normal 5 2 3 2 2 3 2" xfId="7339" xr:uid="{00000000-0005-0000-0000-0000AA1C0000}"/>
    <cellStyle name="Normal 5 2 3 2 2 3 2 2" xfId="7340" xr:uid="{00000000-0005-0000-0000-0000AB1C0000}"/>
    <cellStyle name="Normal 5 2 3 2 2 3 2 2 2" xfId="7341" xr:uid="{00000000-0005-0000-0000-0000AC1C0000}"/>
    <cellStyle name="Normal 5 2 3 2 2 3 2 3" xfId="7342" xr:uid="{00000000-0005-0000-0000-0000AD1C0000}"/>
    <cellStyle name="Normal 5 2 3 2 2 3 3" xfId="7343" xr:uid="{00000000-0005-0000-0000-0000AE1C0000}"/>
    <cellStyle name="Normal 5 2 3 2 2 3 3 2" xfId="7344" xr:uid="{00000000-0005-0000-0000-0000AF1C0000}"/>
    <cellStyle name="Normal 5 2 3 2 2 3 4" xfId="7345" xr:uid="{00000000-0005-0000-0000-0000B01C0000}"/>
    <cellStyle name="Normal 5 2 3 2 2 4" xfId="7346" xr:uid="{00000000-0005-0000-0000-0000B11C0000}"/>
    <cellStyle name="Normal 5 2 3 2 2 4 2" xfId="7347" xr:uid="{00000000-0005-0000-0000-0000B21C0000}"/>
    <cellStyle name="Normal 5 2 3 2 2 4 2 2" xfId="7348" xr:uid="{00000000-0005-0000-0000-0000B31C0000}"/>
    <cellStyle name="Normal 5 2 3 2 2 4 3" xfId="7349" xr:uid="{00000000-0005-0000-0000-0000B41C0000}"/>
    <cellStyle name="Normal 5 2 3 2 2 5" xfId="7350" xr:uid="{00000000-0005-0000-0000-0000B51C0000}"/>
    <cellStyle name="Normal 5 2 3 2 2 5 2" xfId="7351" xr:uid="{00000000-0005-0000-0000-0000B61C0000}"/>
    <cellStyle name="Normal 5 2 3 2 2 6" xfId="7352" xr:uid="{00000000-0005-0000-0000-0000B71C0000}"/>
    <cellStyle name="Normal 5 2 3 2 3" xfId="7353" xr:uid="{00000000-0005-0000-0000-0000B81C0000}"/>
    <cellStyle name="Normal 5 2 3 2 3 2" xfId="7354" xr:uid="{00000000-0005-0000-0000-0000B91C0000}"/>
    <cellStyle name="Normal 5 2 3 2 3 2 2" xfId="7355" xr:uid="{00000000-0005-0000-0000-0000BA1C0000}"/>
    <cellStyle name="Normal 5 2 3 2 3 2 2 2" xfId="7356" xr:uid="{00000000-0005-0000-0000-0000BB1C0000}"/>
    <cellStyle name="Normal 5 2 3 2 3 2 2 2 2" xfId="7357" xr:uid="{00000000-0005-0000-0000-0000BC1C0000}"/>
    <cellStyle name="Normal 5 2 3 2 3 2 2 3" xfId="7358" xr:uid="{00000000-0005-0000-0000-0000BD1C0000}"/>
    <cellStyle name="Normal 5 2 3 2 3 2 3" xfId="7359" xr:uid="{00000000-0005-0000-0000-0000BE1C0000}"/>
    <cellStyle name="Normal 5 2 3 2 3 2 3 2" xfId="7360" xr:uid="{00000000-0005-0000-0000-0000BF1C0000}"/>
    <cellStyle name="Normal 5 2 3 2 3 2 4" xfId="7361" xr:uid="{00000000-0005-0000-0000-0000C01C0000}"/>
    <cellStyle name="Normal 5 2 3 2 3 3" xfId="7362" xr:uid="{00000000-0005-0000-0000-0000C11C0000}"/>
    <cellStyle name="Normal 5 2 3 2 3 3 2" xfId="7363" xr:uid="{00000000-0005-0000-0000-0000C21C0000}"/>
    <cellStyle name="Normal 5 2 3 2 3 3 2 2" xfId="7364" xr:uid="{00000000-0005-0000-0000-0000C31C0000}"/>
    <cellStyle name="Normal 5 2 3 2 3 3 3" xfId="7365" xr:uid="{00000000-0005-0000-0000-0000C41C0000}"/>
    <cellStyle name="Normal 5 2 3 2 3 4" xfId="7366" xr:uid="{00000000-0005-0000-0000-0000C51C0000}"/>
    <cellStyle name="Normal 5 2 3 2 3 4 2" xfId="7367" xr:uid="{00000000-0005-0000-0000-0000C61C0000}"/>
    <cellStyle name="Normal 5 2 3 2 3 5" xfId="7368" xr:uid="{00000000-0005-0000-0000-0000C71C0000}"/>
    <cellStyle name="Normal 5 2 3 2 4" xfId="7369" xr:uid="{00000000-0005-0000-0000-0000C81C0000}"/>
    <cellStyle name="Normal 5 2 3 2 4 2" xfId="7370" xr:uid="{00000000-0005-0000-0000-0000C91C0000}"/>
    <cellStyle name="Normal 5 2 3 2 4 2 2" xfId="7371" xr:uid="{00000000-0005-0000-0000-0000CA1C0000}"/>
    <cellStyle name="Normal 5 2 3 2 4 2 2 2" xfId="7372" xr:uid="{00000000-0005-0000-0000-0000CB1C0000}"/>
    <cellStyle name="Normal 5 2 3 2 4 2 3" xfId="7373" xr:uid="{00000000-0005-0000-0000-0000CC1C0000}"/>
    <cellStyle name="Normal 5 2 3 2 4 3" xfId="7374" xr:uid="{00000000-0005-0000-0000-0000CD1C0000}"/>
    <cellStyle name="Normal 5 2 3 2 4 3 2" xfId="7375" xr:uid="{00000000-0005-0000-0000-0000CE1C0000}"/>
    <cellStyle name="Normal 5 2 3 2 4 4" xfId="7376" xr:uid="{00000000-0005-0000-0000-0000CF1C0000}"/>
    <cellStyle name="Normal 5 2 3 2 5" xfId="7377" xr:uid="{00000000-0005-0000-0000-0000D01C0000}"/>
    <cellStyle name="Normal 5 2 3 2 5 2" xfId="7378" xr:uid="{00000000-0005-0000-0000-0000D11C0000}"/>
    <cellStyle name="Normal 5 2 3 2 5 2 2" xfId="7379" xr:uid="{00000000-0005-0000-0000-0000D21C0000}"/>
    <cellStyle name="Normal 5 2 3 2 5 3" xfId="7380" xr:uid="{00000000-0005-0000-0000-0000D31C0000}"/>
    <cellStyle name="Normal 5 2 3 2 6" xfId="7381" xr:uid="{00000000-0005-0000-0000-0000D41C0000}"/>
    <cellStyle name="Normal 5 2 3 2 6 2" xfId="7382" xr:uid="{00000000-0005-0000-0000-0000D51C0000}"/>
    <cellStyle name="Normal 5 2 3 2 6 2 2" xfId="7383" xr:uid="{00000000-0005-0000-0000-0000D61C0000}"/>
    <cellStyle name="Normal 5 2 3 2 6 3" xfId="7384" xr:uid="{00000000-0005-0000-0000-0000D71C0000}"/>
    <cellStyle name="Normal 5 2 3 2 7" xfId="7385" xr:uid="{00000000-0005-0000-0000-0000D81C0000}"/>
    <cellStyle name="Normal 5 2 3 2 7 2" xfId="7386" xr:uid="{00000000-0005-0000-0000-0000D91C0000}"/>
    <cellStyle name="Normal 5 2 3 2 8" xfId="7387" xr:uid="{00000000-0005-0000-0000-0000DA1C0000}"/>
    <cellStyle name="Normal 5 2 3 3" xfId="7388" xr:uid="{00000000-0005-0000-0000-0000DB1C0000}"/>
    <cellStyle name="Normal 5 2 3 3 2" xfId="7389" xr:uid="{00000000-0005-0000-0000-0000DC1C0000}"/>
    <cellStyle name="Normal 5 2 3 3 2 2" xfId="7390" xr:uid="{00000000-0005-0000-0000-0000DD1C0000}"/>
    <cellStyle name="Normal 5 2 3 3 2 2 2" xfId="7391" xr:uid="{00000000-0005-0000-0000-0000DE1C0000}"/>
    <cellStyle name="Normal 5 2 3 3 2 2 2 2" xfId="7392" xr:uid="{00000000-0005-0000-0000-0000DF1C0000}"/>
    <cellStyle name="Normal 5 2 3 3 2 2 3" xfId="7393" xr:uid="{00000000-0005-0000-0000-0000E01C0000}"/>
    <cellStyle name="Normal 5 2 3 3 2 3" xfId="7394" xr:uid="{00000000-0005-0000-0000-0000E11C0000}"/>
    <cellStyle name="Normal 5 2 3 3 2 3 2" xfId="7395" xr:uid="{00000000-0005-0000-0000-0000E21C0000}"/>
    <cellStyle name="Normal 5 2 3 3 2 4" xfId="7396" xr:uid="{00000000-0005-0000-0000-0000E31C0000}"/>
    <cellStyle name="Normal 5 2 3 3 3" xfId="7397" xr:uid="{00000000-0005-0000-0000-0000E41C0000}"/>
    <cellStyle name="Normal 5 2 3 3 3 2" xfId="7398" xr:uid="{00000000-0005-0000-0000-0000E51C0000}"/>
    <cellStyle name="Normal 5 2 3 3 3 2 2" xfId="7399" xr:uid="{00000000-0005-0000-0000-0000E61C0000}"/>
    <cellStyle name="Normal 5 2 3 3 3 2 2 2" xfId="7400" xr:uid="{00000000-0005-0000-0000-0000E71C0000}"/>
    <cellStyle name="Normal 5 2 3 3 3 2 3" xfId="7401" xr:uid="{00000000-0005-0000-0000-0000E81C0000}"/>
    <cellStyle name="Normal 5 2 3 3 3 3" xfId="7402" xr:uid="{00000000-0005-0000-0000-0000E91C0000}"/>
    <cellStyle name="Normal 5 2 3 3 3 3 2" xfId="7403" xr:uid="{00000000-0005-0000-0000-0000EA1C0000}"/>
    <cellStyle name="Normal 5 2 3 3 3 4" xfId="7404" xr:uid="{00000000-0005-0000-0000-0000EB1C0000}"/>
    <cellStyle name="Normal 5 2 3 3 4" xfId="7405" xr:uid="{00000000-0005-0000-0000-0000EC1C0000}"/>
    <cellStyle name="Normal 5 2 3 3 4 2" xfId="7406" xr:uid="{00000000-0005-0000-0000-0000ED1C0000}"/>
    <cellStyle name="Normal 5 2 3 3 4 2 2" xfId="7407" xr:uid="{00000000-0005-0000-0000-0000EE1C0000}"/>
    <cellStyle name="Normal 5 2 3 3 4 3" xfId="7408" xr:uid="{00000000-0005-0000-0000-0000EF1C0000}"/>
    <cellStyle name="Normal 5 2 3 3 5" xfId="7409" xr:uid="{00000000-0005-0000-0000-0000F01C0000}"/>
    <cellStyle name="Normal 5 2 3 3 5 2" xfId="7410" xr:uid="{00000000-0005-0000-0000-0000F11C0000}"/>
    <cellStyle name="Normal 5 2 3 3 6" xfId="7411" xr:uid="{00000000-0005-0000-0000-0000F21C0000}"/>
    <cellStyle name="Normal 5 2 3 4" xfId="7412" xr:uid="{00000000-0005-0000-0000-0000F31C0000}"/>
    <cellStyle name="Normal 5 2 3 4 2" xfId="7413" xr:uid="{00000000-0005-0000-0000-0000F41C0000}"/>
    <cellStyle name="Normal 5 2 3 4 2 2" xfId="7414" xr:uid="{00000000-0005-0000-0000-0000F51C0000}"/>
    <cellStyle name="Normal 5 2 3 4 2 2 2" xfId="7415" xr:uid="{00000000-0005-0000-0000-0000F61C0000}"/>
    <cellStyle name="Normal 5 2 3 4 2 2 2 2" xfId="7416" xr:uid="{00000000-0005-0000-0000-0000F71C0000}"/>
    <cellStyle name="Normal 5 2 3 4 2 2 3" xfId="7417" xr:uid="{00000000-0005-0000-0000-0000F81C0000}"/>
    <cellStyle name="Normal 5 2 3 4 2 3" xfId="7418" xr:uid="{00000000-0005-0000-0000-0000F91C0000}"/>
    <cellStyle name="Normal 5 2 3 4 2 3 2" xfId="7419" xr:uid="{00000000-0005-0000-0000-0000FA1C0000}"/>
    <cellStyle name="Normal 5 2 3 4 2 4" xfId="7420" xr:uid="{00000000-0005-0000-0000-0000FB1C0000}"/>
    <cellStyle name="Normal 5 2 3 4 3" xfId="7421" xr:uid="{00000000-0005-0000-0000-0000FC1C0000}"/>
    <cellStyle name="Normal 5 2 3 4 3 2" xfId="7422" xr:uid="{00000000-0005-0000-0000-0000FD1C0000}"/>
    <cellStyle name="Normal 5 2 3 4 3 2 2" xfId="7423" xr:uid="{00000000-0005-0000-0000-0000FE1C0000}"/>
    <cellStyle name="Normal 5 2 3 4 3 3" xfId="7424" xr:uid="{00000000-0005-0000-0000-0000FF1C0000}"/>
    <cellStyle name="Normal 5 2 3 4 4" xfId="7425" xr:uid="{00000000-0005-0000-0000-0000001D0000}"/>
    <cellStyle name="Normal 5 2 3 4 4 2" xfId="7426" xr:uid="{00000000-0005-0000-0000-0000011D0000}"/>
    <cellStyle name="Normal 5 2 3 4 5" xfId="7427" xr:uid="{00000000-0005-0000-0000-0000021D0000}"/>
    <cellStyle name="Normal 5 2 3 5" xfId="7428" xr:uid="{00000000-0005-0000-0000-0000031D0000}"/>
    <cellStyle name="Normal 5 2 3 5 2" xfId="7429" xr:uid="{00000000-0005-0000-0000-0000041D0000}"/>
    <cellStyle name="Normal 5 2 3 5 2 2" xfId="7430" xr:uid="{00000000-0005-0000-0000-0000051D0000}"/>
    <cellStyle name="Normal 5 2 3 5 2 2 2" xfId="7431" xr:uid="{00000000-0005-0000-0000-0000061D0000}"/>
    <cellStyle name="Normal 5 2 3 5 2 3" xfId="7432" xr:uid="{00000000-0005-0000-0000-0000071D0000}"/>
    <cellStyle name="Normal 5 2 3 5 3" xfId="7433" xr:uid="{00000000-0005-0000-0000-0000081D0000}"/>
    <cellStyle name="Normal 5 2 3 5 3 2" xfId="7434" xr:uid="{00000000-0005-0000-0000-0000091D0000}"/>
    <cellStyle name="Normal 5 2 3 5 4" xfId="7435" xr:uid="{00000000-0005-0000-0000-00000A1D0000}"/>
    <cellStyle name="Normal 5 2 3 6" xfId="7436" xr:uid="{00000000-0005-0000-0000-00000B1D0000}"/>
    <cellStyle name="Normal 5 2 3 6 2" xfId="7437" xr:uid="{00000000-0005-0000-0000-00000C1D0000}"/>
    <cellStyle name="Normal 5 2 3 6 2 2" xfId="7438" xr:uid="{00000000-0005-0000-0000-00000D1D0000}"/>
    <cellStyle name="Normal 5 2 3 6 3" xfId="7439" xr:uid="{00000000-0005-0000-0000-00000E1D0000}"/>
    <cellStyle name="Normal 5 2 3 7" xfId="7440" xr:uid="{00000000-0005-0000-0000-00000F1D0000}"/>
    <cellStyle name="Normal 5 2 3 7 2" xfId="7441" xr:uid="{00000000-0005-0000-0000-0000101D0000}"/>
    <cellStyle name="Normal 5 2 3 7 2 2" xfId="7442" xr:uid="{00000000-0005-0000-0000-0000111D0000}"/>
    <cellStyle name="Normal 5 2 3 7 3" xfId="7443" xr:uid="{00000000-0005-0000-0000-0000121D0000}"/>
    <cellStyle name="Normal 5 2 3 8" xfId="7444" xr:uid="{00000000-0005-0000-0000-0000131D0000}"/>
    <cellStyle name="Normal 5 2 3 8 2" xfId="7445" xr:uid="{00000000-0005-0000-0000-0000141D0000}"/>
    <cellStyle name="Normal 5 2 3 9" xfId="7446" xr:uid="{00000000-0005-0000-0000-0000151D0000}"/>
    <cellStyle name="Normal 5 2 4" xfId="7447" xr:uid="{00000000-0005-0000-0000-0000161D0000}"/>
    <cellStyle name="Normal 5 2 4 2" xfId="7448" xr:uid="{00000000-0005-0000-0000-0000171D0000}"/>
    <cellStyle name="Normal 5 2 4 2 2" xfId="7449" xr:uid="{00000000-0005-0000-0000-0000181D0000}"/>
    <cellStyle name="Normal 5 2 4 2 2 2" xfId="7450" xr:uid="{00000000-0005-0000-0000-0000191D0000}"/>
    <cellStyle name="Normal 5 2 4 2 2 2 2" xfId="7451" xr:uid="{00000000-0005-0000-0000-00001A1D0000}"/>
    <cellStyle name="Normal 5 2 4 2 2 2 2 2" xfId="7452" xr:uid="{00000000-0005-0000-0000-00001B1D0000}"/>
    <cellStyle name="Normal 5 2 4 2 2 2 2 2 2" xfId="7453" xr:uid="{00000000-0005-0000-0000-00001C1D0000}"/>
    <cellStyle name="Normal 5 2 4 2 2 2 2 3" xfId="7454" xr:uid="{00000000-0005-0000-0000-00001D1D0000}"/>
    <cellStyle name="Normal 5 2 4 2 2 2 3" xfId="7455" xr:uid="{00000000-0005-0000-0000-00001E1D0000}"/>
    <cellStyle name="Normal 5 2 4 2 2 2 3 2" xfId="7456" xr:uid="{00000000-0005-0000-0000-00001F1D0000}"/>
    <cellStyle name="Normal 5 2 4 2 2 2 4" xfId="7457" xr:uid="{00000000-0005-0000-0000-0000201D0000}"/>
    <cellStyle name="Normal 5 2 4 2 2 3" xfId="7458" xr:uid="{00000000-0005-0000-0000-0000211D0000}"/>
    <cellStyle name="Normal 5 2 4 2 2 3 2" xfId="7459" xr:uid="{00000000-0005-0000-0000-0000221D0000}"/>
    <cellStyle name="Normal 5 2 4 2 2 3 2 2" xfId="7460" xr:uid="{00000000-0005-0000-0000-0000231D0000}"/>
    <cellStyle name="Normal 5 2 4 2 2 3 2 2 2" xfId="7461" xr:uid="{00000000-0005-0000-0000-0000241D0000}"/>
    <cellStyle name="Normal 5 2 4 2 2 3 2 3" xfId="7462" xr:uid="{00000000-0005-0000-0000-0000251D0000}"/>
    <cellStyle name="Normal 5 2 4 2 2 3 3" xfId="7463" xr:uid="{00000000-0005-0000-0000-0000261D0000}"/>
    <cellStyle name="Normal 5 2 4 2 2 3 3 2" xfId="7464" xr:uid="{00000000-0005-0000-0000-0000271D0000}"/>
    <cellStyle name="Normal 5 2 4 2 2 3 4" xfId="7465" xr:uid="{00000000-0005-0000-0000-0000281D0000}"/>
    <cellStyle name="Normal 5 2 4 2 2 4" xfId="7466" xr:uid="{00000000-0005-0000-0000-0000291D0000}"/>
    <cellStyle name="Normal 5 2 4 2 2 4 2" xfId="7467" xr:uid="{00000000-0005-0000-0000-00002A1D0000}"/>
    <cellStyle name="Normal 5 2 4 2 2 4 2 2" xfId="7468" xr:uid="{00000000-0005-0000-0000-00002B1D0000}"/>
    <cellStyle name="Normal 5 2 4 2 2 4 3" xfId="7469" xr:uid="{00000000-0005-0000-0000-00002C1D0000}"/>
    <cellStyle name="Normal 5 2 4 2 2 5" xfId="7470" xr:uid="{00000000-0005-0000-0000-00002D1D0000}"/>
    <cellStyle name="Normal 5 2 4 2 2 5 2" xfId="7471" xr:uid="{00000000-0005-0000-0000-00002E1D0000}"/>
    <cellStyle name="Normal 5 2 4 2 2 6" xfId="7472" xr:uid="{00000000-0005-0000-0000-00002F1D0000}"/>
    <cellStyle name="Normal 5 2 4 2 3" xfId="7473" xr:uid="{00000000-0005-0000-0000-0000301D0000}"/>
    <cellStyle name="Normal 5 2 4 2 3 2" xfId="7474" xr:uid="{00000000-0005-0000-0000-0000311D0000}"/>
    <cellStyle name="Normal 5 2 4 2 3 2 2" xfId="7475" xr:uid="{00000000-0005-0000-0000-0000321D0000}"/>
    <cellStyle name="Normal 5 2 4 2 3 2 2 2" xfId="7476" xr:uid="{00000000-0005-0000-0000-0000331D0000}"/>
    <cellStyle name="Normal 5 2 4 2 3 2 2 2 2" xfId="7477" xr:uid="{00000000-0005-0000-0000-0000341D0000}"/>
    <cellStyle name="Normal 5 2 4 2 3 2 2 3" xfId="7478" xr:uid="{00000000-0005-0000-0000-0000351D0000}"/>
    <cellStyle name="Normal 5 2 4 2 3 2 3" xfId="7479" xr:uid="{00000000-0005-0000-0000-0000361D0000}"/>
    <cellStyle name="Normal 5 2 4 2 3 2 3 2" xfId="7480" xr:uid="{00000000-0005-0000-0000-0000371D0000}"/>
    <cellStyle name="Normal 5 2 4 2 3 2 4" xfId="7481" xr:uid="{00000000-0005-0000-0000-0000381D0000}"/>
    <cellStyle name="Normal 5 2 4 2 3 3" xfId="7482" xr:uid="{00000000-0005-0000-0000-0000391D0000}"/>
    <cellStyle name="Normal 5 2 4 2 3 3 2" xfId="7483" xr:uid="{00000000-0005-0000-0000-00003A1D0000}"/>
    <cellStyle name="Normal 5 2 4 2 3 3 2 2" xfId="7484" xr:uid="{00000000-0005-0000-0000-00003B1D0000}"/>
    <cellStyle name="Normal 5 2 4 2 3 3 3" xfId="7485" xr:uid="{00000000-0005-0000-0000-00003C1D0000}"/>
    <cellStyle name="Normal 5 2 4 2 3 4" xfId="7486" xr:uid="{00000000-0005-0000-0000-00003D1D0000}"/>
    <cellStyle name="Normal 5 2 4 2 3 4 2" xfId="7487" xr:uid="{00000000-0005-0000-0000-00003E1D0000}"/>
    <cellStyle name="Normal 5 2 4 2 3 5" xfId="7488" xr:uid="{00000000-0005-0000-0000-00003F1D0000}"/>
    <cellStyle name="Normal 5 2 4 2 4" xfId="7489" xr:uid="{00000000-0005-0000-0000-0000401D0000}"/>
    <cellStyle name="Normal 5 2 4 2 4 2" xfId="7490" xr:uid="{00000000-0005-0000-0000-0000411D0000}"/>
    <cellStyle name="Normal 5 2 4 2 4 2 2" xfId="7491" xr:uid="{00000000-0005-0000-0000-0000421D0000}"/>
    <cellStyle name="Normal 5 2 4 2 4 2 2 2" xfId="7492" xr:uid="{00000000-0005-0000-0000-0000431D0000}"/>
    <cellStyle name="Normal 5 2 4 2 4 2 3" xfId="7493" xr:uid="{00000000-0005-0000-0000-0000441D0000}"/>
    <cellStyle name="Normal 5 2 4 2 4 3" xfId="7494" xr:uid="{00000000-0005-0000-0000-0000451D0000}"/>
    <cellStyle name="Normal 5 2 4 2 4 3 2" xfId="7495" xr:uid="{00000000-0005-0000-0000-0000461D0000}"/>
    <cellStyle name="Normal 5 2 4 2 4 4" xfId="7496" xr:uid="{00000000-0005-0000-0000-0000471D0000}"/>
    <cellStyle name="Normal 5 2 4 2 5" xfId="7497" xr:uid="{00000000-0005-0000-0000-0000481D0000}"/>
    <cellStyle name="Normal 5 2 4 2 5 2" xfId="7498" xr:uid="{00000000-0005-0000-0000-0000491D0000}"/>
    <cellStyle name="Normal 5 2 4 2 5 2 2" xfId="7499" xr:uid="{00000000-0005-0000-0000-00004A1D0000}"/>
    <cellStyle name="Normal 5 2 4 2 5 3" xfId="7500" xr:uid="{00000000-0005-0000-0000-00004B1D0000}"/>
    <cellStyle name="Normal 5 2 4 2 6" xfId="7501" xr:uid="{00000000-0005-0000-0000-00004C1D0000}"/>
    <cellStyle name="Normal 5 2 4 2 6 2" xfId="7502" xr:uid="{00000000-0005-0000-0000-00004D1D0000}"/>
    <cellStyle name="Normal 5 2 4 2 6 2 2" xfId="7503" xr:uid="{00000000-0005-0000-0000-00004E1D0000}"/>
    <cellStyle name="Normal 5 2 4 2 6 3" xfId="7504" xr:uid="{00000000-0005-0000-0000-00004F1D0000}"/>
    <cellStyle name="Normal 5 2 4 2 7" xfId="7505" xr:uid="{00000000-0005-0000-0000-0000501D0000}"/>
    <cellStyle name="Normal 5 2 4 2 7 2" xfId="7506" xr:uid="{00000000-0005-0000-0000-0000511D0000}"/>
    <cellStyle name="Normal 5 2 4 2 8" xfId="7507" xr:uid="{00000000-0005-0000-0000-0000521D0000}"/>
    <cellStyle name="Normal 5 2 4 3" xfId="7508" xr:uid="{00000000-0005-0000-0000-0000531D0000}"/>
    <cellStyle name="Normal 5 2 4 3 2" xfId="7509" xr:uid="{00000000-0005-0000-0000-0000541D0000}"/>
    <cellStyle name="Normal 5 2 4 3 2 2" xfId="7510" xr:uid="{00000000-0005-0000-0000-0000551D0000}"/>
    <cellStyle name="Normal 5 2 4 3 2 2 2" xfId="7511" xr:uid="{00000000-0005-0000-0000-0000561D0000}"/>
    <cellStyle name="Normal 5 2 4 3 2 2 2 2" xfId="7512" xr:uid="{00000000-0005-0000-0000-0000571D0000}"/>
    <cellStyle name="Normal 5 2 4 3 2 2 3" xfId="7513" xr:uid="{00000000-0005-0000-0000-0000581D0000}"/>
    <cellStyle name="Normal 5 2 4 3 2 3" xfId="7514" xr:uid="{00000000-0005-0000-0000-0000591D0000}"/>
    <cellStyle name="Normal 5 2 4 3 2 3 2" xfId="7515" xr:uid="{00000000-0005-0000-0000-00005A1D0000}"/>
    <cellStyle name="Normal 5 2 4 3 2 4" xfId="7516" xr:uid="{00000000-0005-0000-0000-00005B1D0000}"/>
    <cellStyle name="Normal 5 2 4 3 3" xfId="7517" xr:uid="{00000000-0005-0000-0000-00005C1D0000}"/>
    <cellStyle name="Normal 5 2 4 3 3 2" xfId="7518" xr:uid="{00000000-0005-0000-0000-00005D1D0000}"/>
    <cellStyle name="Normal 5 2 4 3 3 2 2" xfId="7519" xr:uid="{00000000-0005-0000-0000-00005E1D0000}"/>
    <cellStyle name="Normal 5 2 4 3 3 2 2 2" xfId="7520" xr:uid="{00000000-0005-0000-0000-00005F1D0000}"/>
    <cellStyle name="Normal 5 2 4 3 3 2 3" xfId="7521" xr:uid="{00000000-0005-0000-0000-0000601D0000}"/>
    <cellStyle name="Normal 5 2 4 3 3 3" xfId="7522" xr:uid="{00000000-0005-0000-0000-0000611D0000}"/>
    <cellStyle name="Normal 5 2 4 3 3 3 2" xfId="7523" xr:uid="{00000000-0005-0000-0000-0000621D0000}"/>
    <cellStyle name="Normal 5 2 4 3 3 4" xfId="7524" xr:uid="{00000000-0005-0000-0000-0000631D0000}"/>
    <cellStyle name="Normal 5 2 4 3 4" xfId="7525" xr:uid="{00000000-0005-0000-0000-0000641D0000}"/>
    <cellStyle name="Normal 5 2 4 3 4 2" xfId="7526" xr:uid="{00000000-0005-0000-0000-0000651D0000}"/>
    <cellStyle name="Normal 5 2 4 3 4 2 2" xfId="7527" xr:uid="{00000000-0005-0000-0000-0000661D0000}"/>
    <cellStyle name="Normal 5 2 4 3 4 3" xfId="7528" xr:uid="{00000000-0005-0000-0000-0000671D0000}"/>
    <cellStyle name="Normal 5 2 4 3 5" xfId="7529" xr:uid="{00000000-0005-0000-0000-0000681D0000}"/>
    <cellStyle name="Normal 5 2 4 3 5 2" xfId="7530" xr:uid="{00000000-0005-0000-0000-0000691D0000}"/>
    <cellStyle name="Normal 5 2 4 3 6" xfId="7531" xr:uid="{00000000-0005-0000-0000-00006A1D0000}"/>
    <cellStyle name="Normal 5 2 4 4" xfId="7532" xr:uid="{00000000-0005-0000-0000-00006B1D0000}"/>
    <cellStyle name="Normal 5 2 4 4 2" xfId="7533" xr:uid="{00000000-0005-0000-0000-00006C1D0000}"/>
    <cellStyle name="Normal 5 2 4 4 2 2" xfId="7534" xr:uid="{00000000-0005-0000-0000-00006D1D0000}"/>
    <cellStyle name="Normal 5 2 4 4 2 2 2" xfId="7535" xr:uid="{00000000-0005-0000-0000-00006E1D0000}"/>
    <cellStyle name="Normal 5 2 4 4 2 2 2 2" xfId="7536" xr:uid="{00000000-0005-0000-0000-00006F1D0000}"/>
    <cellStyle name="Normal 5 2 4 4 2 2 3" xfId="7537" xr:uid="{00000000-0005-0000-0000-0000701D0000}"/>
    <cellStyle name="Normal 5 2 4 4 2 3" xfId="7538" xr:uid="{00000000-0005-0000-0000-0000711D0000}"/>
    <cellStyle name="Normal 5 2 4 4 2 3 2" xfId="7539" xr:uid="{00000000-0005-0000-0000-0000721D0000}"/>
    <cellStyle name="Normal 5 2 4 4 2 4" xfId="7540" xr:uid="{00000000-0005-0000-0000-0000731D0000}"/>
    <cellStyle name="Normal 5 2 4 4 3" xfId="7541" xr:uid="{00000000-0005-0000-0000-0000741D0000}"/>
    <cellStyle name="Normal 5 2 4 4 3 2" xfId="7542" xr:uid="{00000000-0005-0000-0000-0000751D0000}"/>
    <cellStyle name="Normal 5 2 4 4 3 2 2" xfId="7543" xr:uid="{00000000-0005-0000-0000-0000761D0000}"/>
    <cellStyle name="Normal 5 2 4 4 3 3" xfId="7544" xr:uid="{00000000-0005-0000-0000-0000771D0000}"/>
    <cellStyle name="Normal 5 2 4 4 4" xfId="7545" xr:uid="{00000000-0005-0000-0000-0000781D0000}"/>
    <cellStyle name="Normal 5 2 4 4 4 2" xfId="7546" xr:uid="{00000000-0005-0000-0000-0000791D0000}"/>
    <cellStyle name="Normal 5 2 4 4 5" xfId="7547" xr:uid="{00000000-0005-0000-0000-00007A1D0000}"/>
    <cellStyle name="Normal 5 2 4 5" xfId="7548" xr:uid="{00000000-0005-0000-0000-00007B1D0000}"/>
    <cellStyle name="Normal 5 2 4 5 2" xfId="7549" xr:uid="{00000000-0005-0000-0000-00007C1D0000}"/>
    <cellStyle name="Normal 5 2 4 5 2 2" xfId="7550" xr:uid="{00000000-0005-0000-0000-00007D1D0000}"/>
    <cellStyle name="Normal 5 2 4 5 2 2 2" xfId="7551" xr:uid="{00000000-0005-0000-0000-00007E1D0000}"/>
    <cellStyle name="Normal 5 2 4 5 2 3" xfId="7552" xr:uid="{00000000-0005-0000-0000-00007F1D0000}"/>
    <cellStyle name="Normal 5 2 4 5 3" xfId="7553" xr:uid="{00000000-0005-0000-0000-0000801D0000}"/>
    <cellStyle name="Normal 5 2 4 5 3 2" xfId="7554" xr:uid="{00000000-0005-0000-0000-0000811D0000}"/>
    <cellStyle name="Normal 5 2 4 5 4" xfId="7555" xr:uid="{00000000-0005-0000-0000-0000821D0000}"/>
    <cellStyle name="Normal 5 2 4 6" xfId="7556" xr:uid="{00000000-0005-0000-0000-0000831D0000}"/>
    <cellStyle name="Normal 5 2 4 6 2" xfId="7557" xr:uid="{00000000-0005-0000-0000-0000841D0000}"/>
    <cellStyle name="Normal 5 2 4 6 2 2" xfId="7558" xr:uid="{00000000-0005-0000-0000-0000851D0000}"/>
    <cellStyle name="Normal 5 2 4 6 3" xfId="7559" xr:uid="{00000000-0005-0000-0000-0000861D0000}"/>
    <cellStyle name="Normal 5 2 4 7" xfId="7560" xr:uid="{00000000-0005-0000-0000-0000871D0000}"/>
    <cellStyle name="Normal 5 2 4 7 2" xfId="7561" xr:uid="{00000000-0005-0000-0000-0000881D0000}"/>
    <cellStyle name="Normal 5 2 4 7 2 2" xfId="7562" xr:uid="{00000000-0005-0000-0000-0000891D0000}"/>
    <cellStyle name="Normal 5 2 4 7 3" xfId="7563" xr:uid="{00000000-0005-0000-0000-00008A1D0000}"/>
    <cellStyle name="Normal 5 2 4 8" xfId="7564" xr:uid="{00000000-0005-0000-0000-00008B1D0000}"/>
    <cellStyle name="Normal 5 2 4 8 2" xfId="7565" xr:uid="{00000000-0005-0000-0000-00008C1D0000}"/>
    <cellStyle name="Normal 5 2 4 9" xfId="7566" xr:uid="{00000000-0005-0000-0000-00008D1D0000}"/>
    <cellStyle name="Normal 5 2 5" xfId="7567" xr:uid="{00000000-0005-0000-0000-00008E1D0000}"/>
    <cellStyle name="Normal 5 2 5 2" xfId="7568" xr:uid="{00000000-0005-0000-0000-00008F1D0000}"/>
    <cellStyle name="Normal 5 2 5 2 2" xfId="7569" xr:uid="{00000000-0005-0000-0000-0000901D0000}"/>
    <cellStyle name="Normal 5 2 5 2 2 2" xfId="7570" xr:uid="{00000000-0005-0000-0000-0000911D0000}"/>
    <cellStyle name="Normal 5 2 5 2 2 2 2" xfId="7571" xr:uid="{00000000-0005-0000-0000-0000921D0000}"/>
    <cellStyle name="Normal 5 2 5 2 2 2 2 2" xfId="7572" xr:uid="{00000000-0005-0000-0000-0000931D0000}"/>
    <cellStyle name="Normal 5 2 5 2 2 2 2 2 2" xfId="7573" xr:uid="{00000000-0005-0000-0000-0000941D0000}"/>
    <cellStyle name="Normal 5 2 5 2 2 2 2 3" xfId="7574" xr:uid="{00000000-0005-0000-0000-0000951D0000}"/>
    <cellStyle name="Normal 5 2 5 2 2 2 3" xfId="7575" xr:uid="{00000000-0005-0000-0000-0000961D0000}"/>
    <cellStyle name="Normal 5 2 5 2 2 2 3 2" xfId="7576" xr:uid="{00000000-0005-0000-0000-0000971D0000}"/>
    <cellStyle name="Normal 5 2 5 2 2 2 4" xfId="7577" xr:uid="{00000000-0005-0000-0000-0000981D0000}"/>
    <cellStyle name="Normal 5 2 5 2 2 3" xfId="7578" xr:uid="{00000000-0005-0000-0000-0000991D0000}"/>
    <cellStyle name="Normal 5 2 5 2 2 3 2" xfId="7579" xr:uid="{00000000-0005-0000-0000-00009A1D0000}"/>
    <cellStyle name="Normal 5 2 5 2 2 3 2 2" xfId="7580" xr:uid="{00000000-0005-0000-0000-00009B1D0000}"/>
    <cellStyle name="Normal 5 2 5 2 2 3 2 2 2" xfId="7581" xr:uid="{00000000-0005-0000-0000-00009C1D0000}"/>
    <cellStyle name="Normal 5 2 5 2 2 3 2 3" xfId="7582" xr:uid="{00000000-0005-0000-0000-00009D1D0000}"/>
    <cellStyle name="Normal 5 2 5 2 2 3 3" xfId="7583" xr:uid="{00000000-0005-0000-0000-00009E1D0000}"/>
    <cellStyle name="Normal 5 2 5 2 2 3 3 2" xfId="7584" xr:uid="{00000000-0005-0000-0000-00009F1D0000}"/>
    <cellStyle name="Normal 5 2 5 2 2 3 4" xfId="7585" xr:uid="{00000000-0005-0000-0000-0000A01D0000}"/>
    <cellStyle name="Normal 5 2 5 2 2 4" xfId="7586" xr:uid="{00000000-0005-0000-0000-0000A11D0000}"/>
    <cellStyle name="Normal 5 2 5 2 2 4 2" xfId="7587" xr:uid="{00000000-0005-0000-0000-0000A21D0000}"/>
    <cellStyle name="Normal 5 2 5 2 2 4 2 2" xfId="7588" xr:uid="{00000000-0005-0000-0000-0000A31D0000}"/>
    <cellStyle name="Normal 5 2 5 2 2 4 3" xfId="7589" xr:uid="{00000000-0005-0000-0000-0000A41D0000}"/>
    <cellStyle name="Normal 5 2 5 2 2 5" xfId="7590" xr:uid="{00000000-0005-0000-0000-0000A51D0000}"/>
    <cellStyle name="Normal 5 2 5 2 2 5 2" xfId="7591" xr:uid="{00000000-0005-0000-0000-0000A61D0000}"/>
    <cellStyle name="Normal 5 2 5 2 2 6" xfId="7592" xr:uid="{00000000-0005-0000-0000-0000A71D0000}"/>
    <cellStyle name="Normal 5 2 5 2 3" xfId="7593" xr:uid="{00000000-0005-0000-0000-0000A81D0000}"/>
    <cellStyle name="Normal 5 2 5 2 3 2" xfId="7594" xr:uid="{00000000-0005-0000-0000-0000A91D0000}"/>
    <cellStyle name="Normal 5 2 5 2 3 2 2" xfId="7595" xr:uid="{00000000-0005-0000-0000-0000AA1D0000}"/>
    <cellStyle name="Normal 5 2 5 2 3 2 2 2" xfId="7596" xr:uid="{00000000-0005-0000-0000-0000AB1D0000}"/>
    <cellStyle name="Normal 5 2 5 2 3 2 2 2 2" xfId="7597" xr:uid="{00000000-0005-0000-0000-0000AC1D0000}"/>
    <cellStyle name="Normal 5 2 5 2 3 2 2 3" xfId="7598" xr:uid="{00000000-0005-0000-0000-0000AD1D0000}"/>
    <cellStyle name="Normal 5 2 5 2 3 2 3" xfId="7599" xr:uid="{00000000-0005-0000-0000-0000AE1D0000}"/>
    <cellStyle name="Normal 5 2 5 2 3 2 3 2" xfId="7600" xr:uid="{00000000-0005-0000-0000-0000AF1D0000}"/>
    <cellStyle name="Normal 5 2 5 2 3 2 4" xfId="7601" xr:uid="{00000000-0005-0000-0000-0000B01D0000}"/>
    <cellStyle name="Normal 5 2 5 2 3 3" xfId="7602" xr:uid="{00000000-0005-0000-0000-0000B11D0000}"/>
    <cellStyle name="Normal 5 2 5 2 3 3 2" xfId="7603" xr:uid="{00000000-0005-0000-0000-0000B21D0000}"/>
    <cellStyle name="Normal 5 2 5 2 3 3 2 2" xfId="7604" xr:uid="{00000000-0005-0000-0000-0000B31D0000}"/>
    <cellStyle name="Normal 5 2 5 2 3 3 3" xfId="7605" xr:uid="{00000000-0005-0000-0000-0000B41D0000}"/>
    <cellStyle name="Normal 5 2 5 2 3 4" xfId="7606" xr:uid="{00000000-0005-0000-0000-0000B51D0000}"/>
    <cellStyle name="Normal 5 2 5 2 3 4 2" xfId="7607" xr:uid="{00000000-0005-0000-0000-0000B61D0000}"/>
    <cellStyle name="Normal 5 2 5 2 3 5" xfId="7608" xr:uid="{00000000-0005-0000-0000-0000B71D0000}"/>
    <cellStyle name="Normal 5 2 5 2 4" xfId="7609" xr:uid="{00000000-0005-0000-0000-0000B81D0000}"/>
    <cellStyle name="Normal 5 2 5 2 4 2" xfId="7610" xr:uid="{00000000-0005-0000-0000-0000B91D0000}"/>
    <cellStyle name="Normal 5 2 5 2 4 2 2" xfId="7611" xr:uid="{00000000-0005-0000-0000-0000BA1D0000}"/>
    <cellStyle name="Normal 5 2 5 2 4 2 2 2" xfId="7612" xr:uid="{00000000-0005-0000-0000-0000BB1D0000}"/>
    <cellStyle name="Normal 5 2 5 2 4 2 3" xfId="7613" xr:uid="{00000000-0005-0000-0000-0000BC1D0000}"/>
    <cellStyle name="Normal 5 2 5 2 4 3" xfId="7614" xr:uid="{00000000-0005-0000-0000-0000BD1D0000}"/>
    <cellStyle name="Normal 5 2 5 2 4 3 2" xfId="7615" xr:uid="{00000000-0005-0000-0000-0000BE1D0000}"/>
    <cellStyle name="Normal 5 2 5 2 4 4" xfId="7616" xr:uid="{00000000-0005-0000-0000-0000BF1D0000}"/>
    <cellStyle name="Normal 5 2 5 2 5" xfId="7617" xr:uid="{00000000-0005-0000-0000-0000C01D0000}"/>
    <cellStyle name="Normal 5 2 5 2 5 2" xfId="7618" xr:uid="{00000000-0005-0000-0000-0000C11D0000}"/>
    <cellStyle name="Normal 5 2 5 2 5 2 2" xfId="7619" xr:uid="{00000000-0005-0000-0000-0000C21D0000}"/>
    <cellStyle name="Normal 5 2 5 2 5 3" xfId="7620" xr:uid="{00000000-0005-0000-0000-0000C31D0000}"/>
    <cellStyle name="Normal 5 2 5 2 6" xfId="7621" xr:uid="{00000000-0005-0000-0000-0000C41D0000}"/>
    <cellStyle name="Normal 5 2 5 2 6 2" xfId="7622" xr:uid="{00000000-0005-0000-0000-0000C51D0000}"/>
    <cellStyle name="Normal 5 2 5 2 6 2 2" xfId="7623" xr:uid="{00000000-0005-0000-0000-0000C61D0000}"/>
    <cellStyle name="Normal 5 2 5 2 6 3" xfId="7624" xr:uid="{00000000-0005-0000-0000-0000C71D0000}"/>
    <cellStyle name="Normal 5 2 5 2 7" xfId="7625" xr:uid="{00000000-0005-0000-0000-0000C81D0000}"/>
    <cellStyle name="Normal 5 2 5 2 7 2" xfId="7626" xr:uid="{00000000-0005-0000-0000-0000C91D0000}"/>
    <cellStyle name="Normal 5 2 5 2 8" xfId="7627" xr:uid="{00000000-0005-0000-0000-0000CA1D0000}"/>
    <cellStyle name="Normal 5 2 5 3" xfId="7628" xr:uid="{00000000-0005-0000-0000-0000CB1D0000}"/>
    <cellStyle name="Normal 5 2 5 3 2" xfId="7629" xr:uid="{00000000-0005-0000-0000-0000CC1D0000}"/>
    <cellStyle name="Normal 5 2 5 3 2 2" xfId="7630" xr:uid="{00000000-0005-0000-0000-0000CD1D0000}"/>
    <cellStyle name="Normal 5 2 5 3 2 2 2" xfId="7631" xr:uid="{00000000-0005-0000-0000-0000CE1D0000}"/>
    <cellStyle name="Normal 5 2 5 3 2 2 2 2" xfId="7632" xr:uid="{00000000-0005-0000-0000-0000CF1D0000}"/>
    <cellStyle name="Normal 5 2 5 3 2 2 3" xfId="7633" xr:uid="{00000000-0005-0000-0000-0000D01D0000}"/>
    <cellStyle name="Normal 5 2 5 3 2 3" xfId="7634" xr:uid="{00000000-0005-0000-0000-0000D11D0000}"/>
    <cellStyle name="Normal 5 2 5 3 2 3 2" xfId="7635" xr:uid="{00000000-0005-0000-0000-0000D21D0000}"/>
    <cellStyle name="Normal 5 2 5 3 2 4" xfId="7636" xr:uid="{00000000-0005-0000-0000-0000D31D0000}"/>
    <cellStyle name="Normal 5 2 5 3 3" xfId="7637" xr:uid="{00000000-0005-0000-0000-0000D41D0000}"/>
    <cellStyle name="Normal 5 2 5 3 3 2" xfId="7638" xr:uid="{00000000-0005-0000-0000-0000D51D0000}"/>
    <cellStyle name="Normal 5 2 5 3 3 2 2" xfId="7639" xr:uid="{00000000-0005-0000-0000-0000D61D0000}"/>
    <cellStyle name="Normal 5 2 5 3 3 2 2 2" xfId="7640" xr:uid="{00000000-0005-0000-0000-0000D71D0000}"/>
    <cellStyle name="Normal 5 2 5 3 3 2 3" xfId="7641" xr:uid="{00000000-0005-0000-0000-0000D81D0000}"/>
    <cellStyle name="Normal 5 2 5 3 3 3" xfId="7642" xr:uid="{00000000-0005-0000-0000-0000D91D0000}"/>
    <cellStyle name="Normal 5 2 5 3 3 3 2" xfId="7643" xr:uid="{00000000-0005-0000-0000-0000DA1D0000}"/>
    <cellStyle name="Normal 5 2 5 3 3 4" xfId="7644" xr:uid="{00000000-0005-0000-0000-0000DB1D0000}"/>
    <cellStyle name="Normal 5 2 5 3 4" xfId="7645" xr:uid="{00000000-0005-0000-0000-0000DC1D0000}"/>
    <cellStyle name="Normal 5 2 5 3 4 2" xfId="7646" xr:uid="{00000000-0005-0000-0000-0000DD1D0000}"/>
    <cellStyle name="Normal 5 2 5 3 4 2 2" xfId="7647" xr:uid="{00000000-0005-0000-0000-0000DE1D0000}"/>
    <cellStyle name="Normal 5 2 5 3 4 3" xfId="7648" xr:uid="{00000000-0005-0000-0000-0000DF1D0000}"/>
    <cellStyle name="Normal 5 2 5 3 5" xfId="7649" xr:uid="{00000000-0005-0000-0000-0000E01D0000}"/>
    <cellStyle name="Normal 5 2 5 3 5 2" xfId="7650" xr:uid="{00000000-0005-0000-0000-0000E11D0000}"/>
    <cellStyle name="Normal 5 2 5 3 6" xfId="7651" xr:uid="{00000000-0005-0000-0000-0000E21D0000}"/>
    <cellStyle name="Normal 5 2 5 4" xfId="7652" xr:uid="{00000000-0005-0000-0000-0000E31D0000}"/>
    <cellStyle name="Normal 5 2 5 4 2" xfId="7653" xr:uid="{00000000-0005-0000-0000-0000E41D0000}"/>
    <cellStyle name="Normal 5 2 5 4 2 2" xfId="7654" xr:uid="{00000000-0005-0000-0000-0000E51D0000}"/>
    <cellStyle name="Normal 5 2 5 4 2 2 2" xfId="7655" xr:uid="{00000000-0005-0000-0000-0000E61D0000}"/>
    <cellStyle name="Normal 5 2 5 4 2 2 2 2" xfId="7656" xr:uid="{00000000-0005-0000-0000-0000E71D0000}"/>
    <cellStyle name="Normal 5 2 5 4 2 2 3" xfId="7657" xr:uid="{00000000-0005-0000-0000-0000E81D0000}"/>
    <cellStyle name="Normal 5 2 5 4 2 3" xfId="7658" xr:uid="{00000000-0005-0000-0000-0000E91D0000}"/>
    <cellStyle name="Normal 5 2 5 4 2 3 2" xfId="7659" xr:uid="{00000000-0005-0000-0000-0000EA1D0000}"/>
    <cellStyle name="Normal 5 2 5 4 2 4" xfId="7660" xr:uid="{00000000-0005-0000-0000-0000EB1D0000}"/>
    <cellStyle name="Normal 5 2 5 4 3" xfId="7661" xr:uid="{00000000-0005-0000-0000-0000EC1D0000}"/>
    <cellStyle name="Normal 5 2 5 4 3 2" xfId="7662" xr:uid="{00000000-0005-0000-0000-0000ED1D0000}"/>
    <cellStyle name="Normal 5 2 5 4 3 2 2" xfId="7663" xr:uid="{00000000-0005-0000-0000-0000EE1D0000}"/>
    <cellStyle name="Normal 5 2 5 4 3 3" xfId="7664" xr:uid="{00000000-0005-0000-0000-0000EF1D0000}"/>
    <cellStyle name="Normal 5 2 5 4 4" xfId="7665" xr:uid="{00000000-0005-0000-0000-0000F01D0000}"/>
    <cellStyle name="Normal 5 2 5 4 4 2" xfId="7666" xr:uid="{00000000-0005-0000-0000-0000F11D0000}"/>
    <cellStyle name="Normal 5 2 5 4 5" xfId="7667" xr:uid="{00000000-0005-0000-0000-0000F21D0000}"/>
    <cellStyle name="Normal 5 2 5 5" xfId="7668" xr:uid="{00000000-0005-0000-0000-0000F31D0000}"/>
    <cellStyle name="Normal 5 2 5 5 2" xfId="7669" xr:uid="{00000000-0005-0000-0000-0000F41D0000}"/>
    <cellStyle name="Normal 5 2 5 5 2 2" xfId="7670" xr:uid="{00000000-0005-0000-0000-0000F51D0000}"/>
    <cellStyle name="Normal 5 2 5 5 2 2 2" xfId="7671" xr:uid="{00000000-0005-0000-0000-0000F61D0000}"/>
    <cellStyle name="Normal 5 2 5 5 2 3" xfId="7672" xr:uid="{00000000-0005-0000-0000-0000F71D0000}"/>
    <cellStyle name="Normal 5 2 5 5 3" xfId="7673" xr:uid="{00000000-0005-0000-0000-0000F81D0000}"/>
    <cellStyle name="Normal 5 2 5 5 3 2" xfId="7674" xr:uid="{00000000-0005-0000-0000-0000F91D0000}"/>
    <cellStyle name="Normal 5 2 5 5 4" xfId="7675" xr:uid="{00000000-0005-0000-0000-0000FA1D0000}"/>
    <cellStyle name="Normal 5 2 5 6" xfId="7676" xr:uid="{00000000-0005-0000-0000-0000FB1D0000}"/>
    <cellStyle name="Normal 5 2 5 6 2" xfId="7677" xr:uid="{00000000-0005-0000-0000-0000FC1D0000}"/>
    <cellStyle name="Normal 5 2 5 6 2 2" xfId="7678" xr:uid="{00000000-0005-0000-0000-0000FD1D0000}"/>
    <cellStyle name="Normal 5 2 5 6 3" xfId="7679" xr:uid="{00000000-0005-0000-0000-0000FE1D0000}"/>
    <cellStyle name="Normal 5 2 5 7" xfId="7680" xr:uid="{00000000-0005-0000-0000-0000FF1D0000}"/>
    <cellStyle name="Normal 5 2 5 7 2" xfId="7681" xr:uid="{00000000-0005-0000-0000-0000001E0000}"/>
    <cellStyle name="Normal 5 2 5 7 2 2" xfId="7682" xr:uid="{00000000-0005-0000-0000-0000011E0000}"/>
    <cellStyle name="Normal 5 2 5 7 3" xfId="7683" xr:uid="{00000000-0005-0000-0000-0000021E0000}"/>
    <cellStyle name="Normal 5 2 5 8" xfId="7684" xr:uid="{00000000-0005-0000-0000-0000031E0000}"/>
    <cellStyle name="Normal 5 2 5 8 2" xfId="7685" xr:uid="{00000000-0005-0000-0000-0000041E0000}"/>
    <cellStyle name="Normal 5 2 5 9" xfId="7686" xr:uid="{00000000-0005-0000-0000-0000051E0000}"/>
    <cellStyle name="Normal 5 2 6" xfId="7687" xr:uid="{00000000-0005-0000-0000-0000061E0000}"/>
    <cellStyle name="Normal 5 2 6 2" xfId="7688" xr:uid="{00000000-0005-0000-0000-0000071E0000}"/>
    <cellStyle name="Normal 5 2 6 2 2" xfId="7689" xr:uid="{00000000-0005-0000-0000-0000081E0000}"/>
    <cellStyle name="Normal 5 2 6 2 2 2" xfId="7690" xr:uid="{00000000-0005-0000-0000-0000091E0000}"/>
    <cellStyle name="Normal 5 2 6 2 2 2 2" xfId="7691" xr:uid="{00000000-0005-0000-0000-00000A1E0000}"/>
    <cellStyle name="Normal 5 2 6 2 2 2 2 2" xfId="7692" xr:uid="{00000000-0005-0000-0000-00000B1E0000}"/>
    <cellStyle name="Normal 5 2 6 2 2 2 3" xfId="7693" xr:uid="{00000000-0005-0000-0000-00000C1E0000}"/>
    <cellStyle name="Normal 5 2 6 2 2 3" xfId="7694" xr:uid="{00000000-0005-0000-0000-00000D1E0000}"/>
    <cellStyle name="Normal 5 2 6 2 2 3 2" xfId="7695" xr:uid="{00000000-0005-0000-0000-00000E1E0000}"/>
    <cellStyle name="Normal 5 2 6 2 2 4" xfId="7696" xr:uid="{00000000-0005-0000-0000-00000F1E0000}"/>
    <cellStyle name="Normal 5 2 6 2 3" xfId="7697" xr:uid="{00000000-0005-0000-0000-0000101E0000}"/>
    <cellStyle name="Normal 5 2 6 2 3 2" xfId="7698" xr:uid="{00000000-0005-0000-0000-0000111E0000}"/>
    <cellStyle name="Normal 5 2 6 2 3 2 2" xfId="7699" xr:uid="{00000000-0005-0000-0000-0000121E0000}"/>
    <cellStyle name="Normal 5 2 6 2 3 2 2 2" xfId="7700" xr:uid="{00000000-0005-0000-0000-0000131E0000}"/>
    <cellStyle name="Normal 5 2 6 2 3 2 3" xfId="7701" xr:uid="{00000000-0005-0000-0000-0000141E0000}"/>
    <cellStyle name="Normal 5 2 6 2 3 3" xfId="7702" xr:uid="{00000000-0005-0000-0000-0000151E0000}"/>
    <cellStyle name="Normal 5 2 6 2 3 3 2" xfId="7703" xr:uid="{00000000-0005-0000-0000-0000161E0000}"/>
    <cellStyle name="Normal 5 2 6 2 3 4" xfId="7704" xr:uid="{00000000-0005-0000-0000-0000171E0000}"/>
    <cellStyle name="Normal 5 2 6 2 4" xfId="7705" xr:uid="{00000000-0005-0000-0000-0000181E0000}"/>
    <cellStyle name="Normal 5 2 6 2 4 2" xfId="7706" xr:uid="{00000000-0005-0000-0000-0000191E0000}"/>
    <cellStyle name="Normal 5 2 6 2 4 2 2" xfId="7707" xr:uid="{00000000-0005-0000-0000-00001A1E0000}"/>
    <cellStyle name="Normal 5 2 6 2 4 3" xfId="7708" xr:uid="{00000000-0005-0000-0000-00001B1E0000}"/>
    <cellStyle name="Normal 5 2 6 2 5" xfId="7709" xr:uid="{00000000-0005-0000-0000-00001C1E0000}"/>
    <cellStyle name="Normal 5 2 6 2 5 2" xfId="7710" xr:uid="{00000000-0005-0000-0000-00001D1E0000}"/>
    <cellStyle name="Normal 5 2 6 2 6" xfId="7711" xr:uid="{00000000-0005-0000-0000-00001E1E0000}"/>
    <cellStyle name="Normal 5 2 6 3" xfId="7712" xr:uid="{00000000-0005-0000-0000-00001F1E0000}"/>
    <cellStyle name="Normal 5 2 6 3 2" xfId="7713" xr:uid="{00000000-0005-0000-0000-0000201E0000}"/>
    <cellStyle name="Normal 5 2 6 3 2 2" xfId="7714" xr:uid="{00000000-0005-0000-0000-0000211E0000}"/>
    <cellStyle name="Normal 5 2 6 3 2 2 2" xfId="7715" xr:uid="{00000000-0005-0000-0000-0000221E0000}"/>
    <cellStyle name="Normal 5 2 6 3 2 2 2 2" xfId="7716" xr:uid="{00000000-0005-0000-0000-0000231E0000}"/>
    <cellStyle name="Normal 5 2 6 3 2 2 3" xfId="7717" xr:uid="{00000000-0005-0000-0000-0000241E0000}"/>
    <cellStyle name="Normal 5 2 6 3 2 3" xfId="7718" xr:uid="{00000000-0005-0000-0000-0000251E0000}"/>
    <cellStyle name="Normal 5 2 6 3 2 3 2" xfId="7719" xr:uid="{00000000-0005-0000-0000-0000261E0000}"/>
    <cellStyle name="Normal 5 2 6 3 2 4" xfId="7720" xr:uid="{00000000-0005-0000-0000-0000271E0000}"/>
    <cellStyle name="Normal 5 2 6 3 3" xfId="7721" xr:uid="{00000000-0005-0000-0000-0000281E0000}"/>
    <cellStyle name="Normal 5 2 6 3 3 2" xfId="7722" xr:uid="{00000000-0005-0000-0000-0000291E0000}"/>
    <cellStyle name="Normal 5 2 6 3 3 2 2" xfId="7723" xr:uid="{00000000-0005-0000-0000-00002A1E0000}"/>
    <cellStyle name="Normal 5 2 6 3 3 3" xfId="7724" xr:uid="{00000000-0005-0000-0000-00002B1E0000}"/>
    <cellStyle name="Normal 5 2 6 3 4" xfId="7725" xr:uid="{00000000-0005-0000-0000-00002C1E0000}"/>
    <cellStyle name="Normal 5 2 6 3 4 2" xfId="7726" xr:uid="{00000000-0005-0000-0000-00002D1E0000}"/>
    <cellStyle name="Normal 5 2 6 3 5" xfId="7727" xr:uid="{00000000-0005-0000-0000-00002E1E0000}"/>
    <cellStyle name="Normal 5 2 6 4" xfId="7728" xr:uid="{00000000-0005-0000-0000-00002F1E0000}"/>
    <cellStyle name="Normal 5 2 6 4 2" xfId="7729" xr:uid="{00000000-0005-0000-0000-0000301E0000}"/>
    <cellStyle name="Normal 5 2 6 4 2 2" xfId="7730" xr:uid="{00000000-0005-0000-0000-0000311E0000}"/>
    <cellStyle name="Normal 5 2 6 4 2 2 2" xfId="7731" xr:uid="{00000000-0005-0000-0000-0000321E0000}"/>
    <cellStyle name="Normal 5 2 6 4 2 3" xfId="7732" xr:uid="{00000000-0005-0000-0000-0000331E0000}"/>
    <cellStyle name="Normal 5 2 6 4 3" xfId="7733" xr:uid="{00000000-0005-0000-0000-0000341E0000}"/>
    <cellStyle name="Normal 5 2 6 4 3 2" xfId="7734" xr:uid="{00000000-0005-0000-0000-0000351E0000}"/>
    <cellStyle name="Normal 5 2 6 4 4" xfId="7735" xr:uid="{00000000-0005-0000-0000-0000361E0000}"/>
    <cellStyle name="Normal 5 2 6 5" xfId="7736" xr:uid="{00000000-0005-0000-0000-0000371E0000}"/>
    <cellStyle name="Normal 5 2 6 5 2" xfId="7737" xr:uid="{00000000-0005-0000-0000-0000381E0000}"/>
    <cellStyle name="Normal 5 2 6 5 2 2" xfId="7738" xr:uid="{00000000-0005-0000-0000-0000391E0000}"/>
    <cellStyle name="Normal 5 2 6 5 3" xfId="7739" xr:uid="{00000000-0005-0000-0000-00003A1E0000}"/>
    <cellStyle name="Normal 5 2 6 6" xfId="7740" xr:uid="{00000000-0005-0000-0000-00003B1E0000}"/>
    <cellStyle name="Normal 5 2 6 6 2" xfId="7741" xr:uid="{00000000-0005-0000-0000-00003C1E0000}"/>
    <cellStyle name="Normal 5 2 6 6 2 2" xfId="7742" xr:uid="{00000000-0005-0000-0000-00003D1E0000}"/>
    <cellStyle name="Normal 5 2 6 6 3" xfId="7743" xr:uid="{00000000-0005-0000-0000-00003E1E0000}"/>
    <cellStyle name="Normal 5 2 6 7" xfId="7744" xr:uid="{00000000-0005-0000-0000-00003F1E0000}"/>
    <cellStyle name="Normal 5 2 6 7 2" xfId="7745" xr:uid="{00000000-0005-0000-0000-0000401E0000}"/>
    <cellStyle name="Normal 5 2 6 8" xfId="7746" xr:uid="{00000000-0005-0000-0000-0000411E0000}"/>
    <cellStyle name="Normal 5 2 7" xfId="7747" xr:uid="{00000000-0005-0000-0000-0000421E0000}"/>
    <cellStyle name="Normal 5 2 7 2" xfId="7748" xr:uid="{00000000-0005-0000-0000-0000431E0000}"/>
    <cellStyle name="Normal 5 2 7 2 2" xfId="7749" xr:uid="{00000000-0005-0000-0000-0000441E0000}"/>
    <cellStyle name="Normal 5 2 7 2 2 2" xfId="7750" xr:uid="{00000000-0005-0000-0000-0000451E0000}"/>
    <cellStyle name="Normal 5 2 7 2 2 2 2" xfId="7751" xr:uid="{00000000-0005-0000-0000-0000461E0000}"/>
    <cellStyle name="Normal 5 2 7 2 2 3" xfId="7752" xr:uid="{00000000-0005-0000-0000-0000471E0000}"/>
    <cellStyle name="Normal 5 2 7 2 3" xfId="7753" xr:uid="{00000000-0005-0000-0000-0000481E0000}"/>
    <cellStyle name="Normal 5 2 7 2 3 2" xfId="7754" xr:uid="{00000000-0005-0000-0000-0000491E0000}"/>
    <cellStyle name="Normal 5 2 7 2 4" xfId="7755" xr:uid="{00000000-0005-0000-0000-00004A1E0000}"/>
    <cellStyle name="Normal 5 2 7 3" xfId="7756" xr:uid="{00000000-0005-0000-0000-00004B1E0000}"/>
    <cellStyle name="Normal 5 2 7 3 2" xfId="7757" xr:uid="{00000000-0005-0000-0000-00004C1E0000}"/>
    <cellStyle name="Normal 5 2 7 3 2 2" xfId="7758" xr:uid="{00000000-0005-0000-0000-00004D1E0000}"/>
    <cellStyle name="Normal 5 2 7 3 2 2 2" xfId="7759" xr:uid="{00000000-0005-0000-0000-00004E1E0000}"/>
    <cellStyle name="Normal 5 2 7 3 2 3" xfId="7760" xr:uid="{00000000-0005-0000-0000-00004F1E0000}"/>
    <cellStyle name="Normal 5 2 7 3 3" xfId="7761" xr:uid="{00000000-0005-0000-0000-0000501E0000}"/>
    <cellStyle name="Normal 5 2 7 3 3 2" xfId="7762" xr:uid="{00000000-0005-0000-0000-0000511E0000}"/>
    <cellStyle name="Normal 5 2 7 3 4" xfId="7763" xr:uid="{00000000-0005-0000-0000-0000521E0000}"/>
    <cellStyle name="Normal 5 2 7 4" xfId="7764" xr:uid="{00000000-0005-0000-0000-0000531E0000}"/>
    <cellStyle name="Normal 5 2 7 4 2" xfId="7765" xr:uid="{00000000-0005-0000-0000-0000541E0000}"/>
    <cellStyle name="Normal 5 2 7 4 2 2" xfId="7766" xr:uid="{00000000-0005-0000-0000-0000551E0000}"/>
    <cellStyle name="Normal 5 2 7 4 3" xfId="7767" xr:uid="{00000000-0005-0000-0000-0000561E0000}"/>
    <cellStyle name="Normal 5 2 7 5" xfId="7768" xr:uid="{00000000-0005-0000-0000-0000571E0000}"/>
    <cellStyle name="Normal 5 2 7 5 2" xfId="7769" xr:uid="{00000000-0005-0000-0000-0000581E0000}"/>
    <cellStyle name="Normal 5 2 7 6" xfId="7770" xr:uid="{00000000-0005-0000-0000-0000591E0000}"/>
    <cellStyle name="Normal 5 2 8" xfId="7771" xr:uid="{00000000-0005-0000-0000-00005A1E0000}"/>
    <cellStyle name="Normal 5 2 8 2" xfId="7772" xr:uid="{00000000-0005-0000-0000-00005B1E0000}"/>
    <cellStyle name="Normal 5 2 8 2 2" xfId="7773" xr:uid="{00000000-0005-0000-0000-00005C1E0000}"/>
    <cellStyle name="Normal 5 2 8 2 2 2" xfId="7774" xr:uid="{00000000-0005-0000-0000-00005D1E0000}"/>
    <cellStyle name="Normal 5 2 8 2 2 2 2" xfId="7775" xr:uid="{00000000-0005-0000-0000-00005E1E0000}"/>
    <cellStyle name="Normal 5 2 8 2 2 3" xfId="7776" xr:uid="{00000000-0005-0000-0000-00005F1E0000}"/>
    <cellStyle name="Normal 5 2 8 2 3" xfId="7777" xr:uid="{00000000-0005-0000-0000-0000601E0000}"/>
    <cellStyle name="Normal 5 2 8 2 3 2" xfId="7778" xr:uid="{00000000-0005-0000-0000-0000611E0000}"/>
    <cellStyle name="Normal 5 2 8 2 4" xfId="7779" xr:uid="{00000000-0005-0000-0000-0000621E0000}"/>
    <cellStyle name="Normal 5 2 8 3" xfId="7780" xr:uid="{00000000-0005-0000-0000-0000631E0000}"/>
    <cellStyle name="Normal 5 2 8 3 2" xfId="7781" xr:uid="{00000000-0005-0000-0000-0000641E0000}"/>
    <cellStyle name="Normal 5 2 8 3 2 2" xfId="7782" xr:uid="{00000000-0005-0000-0000-0000651E0000}"/>
    <cellStyle name="Normal 5 2 8 3 3" xfId="7783" xr:uid="{00000000-0005-0000-0000-0000661E0000}"/>
    <cellStyle name="Normal 5 2 8 4" xfId="7784" xr:uid="{00000000-0005-0000-0000-0000671E0000}"/>
    <cellStyle name="Normal 5 2 8 4 2" xfId="7785" xr:uid="{00000000-0005-0000-0000-0000681E0000}"/>
    <cellStyle name="Normal 5 2 8 5" xfId="7786" xr:uid="{00000000-0005-0000-0000-0000691E0000}"/>
    <cellStyle name="Normal 5 2 9" xfId="7787" xr:uid="{00000000-0005-0000-0000-00006A1E0000}"/>
    <cellStyle name="Normal 5 2 9 2" xfId="7788" xr:uid="{00000000-0005-0000-0000-00006B1E0000}"/>
    <cellStyle name="Normal 5 2 9 2 2" xfId="7789" xr:uid="{00000000-0005-0000-0000-00006C1E0000}"/>
    <cellStyle name="Normal 5 2 9 2 2 2" xfId="7790" xr:uid="{00000000-0005-0000-0000-00006D1E0000}"/>
    <cellStyle name="Normal 5 2 9 2 3" xfId="7791" xr:uid="{00000000-0005-0000-0000-00006E1E0000}"/>
    <cellStyle name="Normal 5 2 9 3" xfId="7792" xr:uid="{00000000-0005-0000-0000-00006F1E0000}"/>
    <cellStyle name="Normal 5 2 9 3 2" xfId="7793" xr:uid="{00000000-0005-0000-0000-0000701E0000}"/>
    <cellStyle name="Normal 5 2 9 4" xfId="7794" xr:uid="{00000000-0005-0000-0000-0000711E0000}"/>
    <cellStyle name="Normal 5 3" xfId="7795" xr:uid="{00000000-0005-0000-0000-0000721E0000}"/>
    <cellStyle name="Normal 5 3 10" xfId="7796" xr:uid="{00000000-0005-0000-0000-0000731E0000}"/>
    <cellStyle name="Normal 5 3 10 2" xfId="7797" xr:uid="{00000000-0005-0000-0000-0000741E0000}"/>
    <cellStyle name="Normal 5 3 11" xfId="7798" xr:uid="{00000000-0005-0000-0000-0000751E0000}"/>
    <cellStyle name="Normal 5 3 2" xfId="7799" xr:uid="{00000000-0005-0000-0000-0000761E0000}"/>
    <cellStyle name="Normal 5 3 2 2" xfId="7800" xr:uid="{00000000-0005-0000-0000-0000771E0000}"/>
    <cellStyle name="Normal 5 3 2 2 2" xfId="7801" xr:uid="{00000000-0005-0000-0000-0000781E0000}"/>
    <cellStyle name="Normal 5 3 2 2 2 2" xfId="7802" xr:uid="{00000000-0005-0000-0000-0000791E0000}"/>
    <cellStyle name="Normal 5 3 2 2 2 2 2" xfId="7803" xr:uid="{00000000-0005-0000-0000-00007A1E0000}"/>
    <cellStyle name="Normal 5 3 2 2 2 2 2 2" xfId="7804" xr:uid="{00000000-0005-0000-0000-00007B1E0000}"/>
    <cellStyle name="Normal 5 3 2 2 2 2 2 2 2" xfId="7805" xr:uid="{00000000-0005-0000-0000-00007C1E0000}"/>
    <cellStyle name="Normal 5 3 2 2 2 2 2 3" xfId="7806" xr:uid="{00000000-0005-0000-0000-00007D1E0000}"/>
    <cellStyle name="Normal 5 3 2 2 2 2 3" xfId="7807" xr:uid="{00000000-0005-0000-0000-00007E1E0000}"/>
    <cellStyle name="Normal 5 3 2 2 2 2 3 2" xfId="7808" xr:uid="{00000000-0005-0000-0000-00007F1E0000}"/>
    <cellStyle name="Normal 5 3 2 2 2 2 4" xfId="7809" xr:uid="{00000000-0005-0000-0000-0000801E0000}"/>
    <cellStyle name="Normal 5 3 2 2 2 3" xfId="7810" xr:uid="{00000000-0005-0000-0000-0000811E0000}"/>
    <cellStyle name="Normal 5 3 2 2 2 3 2" xfId="7811" xr:uid="{00000000-0005-0000-0000-0000821E0000}"/>
    <cellStyle name="Normal 5 3 2 2 2 3 2 2" xfId="7812" xr:uid="{00000000-0005-0000-0000-0000831E0000}"/>
    <cellStyle name="Normal 5 3 2 2 2 3 2 2 2" xfId="7813" xr:uid="{00000000-0005-0000-0000-0000841E0000}"/>
    <cellStyle name="Normal 5 3 2 2 2 3 2 3" xfId="7814" xr:uid="{00000000-0005-0000-0000-0000851E0000}"/>
    <cellStyle name="Normal 5 3 2 2 2 3 3" xfId="7815" xr:uid="{00000000-0005-0000-0000-0000861E0000}"/>
    <cellStyle name="Normal 5 3 2 2 2 3 3 2" xfId="7816" xr:uid="{00000000-0005-0000-0000-0000871E0000}"/>
    <cellStyle name="Normal 5 3 2 2 2 3 4" xfId="7817" xr:uid="{00000000-0005-0000-0000-0000881E0000}"/>
    <cellStyle name="Normal 5 3 2 2 2 4" xfId="7818" xr:uid="{00000000-0005-0000-0000-0000891E0000}"/>
    <cellStyle name="Normal 5 3 2 2 2 4 2" xfId="7819" xr:uid="{00000000-0005-0000-0000-00008A1E0000}"/>
    <cellStyle name="Normal 5 3 2 2 2 4 2 2" xfId="7820" xr:uid="{00000000-0005-0000-0000-00008B1E0000}"/>
    <cellStyle name="Normal 5 3 2 2 2 4 3" xfId="7821" xr:uid="{00000000-0005-0000-0000-00008C1E0000}"/>
    <cellStyle name="Normal 5 3 2 2 2 5" xfId="7822" xr:uid="{00000000-0005-0000-0000-00008D1E0000}"/>
    <cellStyle name="Normal 5 3 2 2 2 5 2" xfId="7823" xr:uid="{00000000-0005-0000-0000-00008E1E0000}"/>
    <cellStyle name="Normal 5 3 2 2 2 6" xfId="7824" xr:uid="{00000000-0005-0000-0000-00008F1E0000}"/>
    <cellStyle name="Normal 5 3 2 2 3" xfId="7825" xr:uid="{00000000-0005-0000-0000-0000901E0000}"/>
    <cellStyle name="Normal 5 3 2 2 3 2" xfId="7826" xr:uid="{00000000-0005-0000-0000-0000911E0000}"/>
    <cellStyle name="Normal 5 3 2 2 3 2 2" xfId="7827" xr:uid="{00000000-0005-0000-0000-0000921E0000}"/>
    <cellStyle name="Normal 5 3 2 2 3 2 2 2" xfId="7828" xr:uid="{00000000-0005-0000-0000-0000931E0000}"/>
    <cellStyle name="Normal 5 3 2 2 3 2 2 2 2" xfId="7829" xr:uid="{00000000-0005-0000-0000-0000941E0000}"/>
    <cellStyle name="Normal 5 3 2 2 3 2 2 3" xfId="7830" xr:uid="{00000000-0005-0000-0000-0000951E0000}"/>
    <cellStyle name="Normal 5 3 2 2 3 2 3" xfId="7831" xr:uid="{00000000-0005-0000-0000-0000961E0000}"/>
    <cellStyle name="Normal 5 3 2 2 3 2 3 2" xfId="7832" xr:uid="{00000000-0005-0000-0000-0000971E0000}"/>
    <cellStyle name="Normal 5 3 2 2 3 2 4" xfId="7833" xr:uid="{00000000-0005-0000-0000-0000981E0000}"/>
    <cellStyle name="Normal 5 3 2 2 3 3" xfId="7834" xr:uid="{00000000-0005-0000-0000-0000991E0000}"/>
    <cellStyle name="Normal 5 3 2 2 3 3 2" xfId="7835" xr:uid="{00000000-0005-0000-0000-00009A1E0000}"/>
    <cellStyle name="Normal 5 3 2 2 3 3 2 2" xfId="7836" xr:uid="{00000000-0005-0000-0000-00009B1E0000}"/>
    <cellStyle name="Normal 5 3 2 2 3 3 3" xfId="7837" xr:uid="{00000000-0005-0000-0000-00009C1E0000}"/>
    <cellStyle name="Normal 5 3 2 2 3 4" xfId="7838" xr:uid="{00000000-0005-0000-0000-00009D1E0000}"/>
    <cellStyle name="Normal 5 3 2 2 3 4 2" xfId="7839" xr:uid="{00000000-0005-0000-0000-00009E1E0000}"/>
    <cellStyle name="Normal 5 3 2 2 3 5" xfId="7840" xr:uid="{00000000-0005-0000-0000-00009F1E0000}"/>
    <cellStyle name="Normal 5 3 2 2 4" xfId="7841" xr:uid="{00000000-0005-0000-0000-0000A01E0000}"/>
    <cellStyle name="Normal 5 3 2 2 4 2" xfId="7842" xr:uid="{00000000-0005-0000-0000-0000A11E0000}"/>
    <cellStyle name="Normal 5 3 2 2 4 2 2" xfId="7843" xr:uid="{00000000-0005-0000-0000-0000A21E0000}"/>
    <cellStyle name="Normal 5 3 2 2 4 2 2 2" xfId="7844" xr:uid="{00000000-0005-0000-0000-0000A31E0000}"/>
    <cellStyle name="Normal 5 3 2 2 4 2 3" xfId="7845" xr:uid="{00000000-0005-0000-0000-0000A41E0000}"/>
    <cellStyle name="Normal 5 3 2 2 4 3" xfId="7846" xr:uid="{00000000-0005-0000-0000-0000A51E0000}"/>
    <cellStyle name="Normal 5 3 2 2 4 3 2" xfId="7847" xr:uid="{00000000-0005-0000-0000-0000A61E0000}"/>
    <cellStyle name="Normal 5 3 2 2 4 4" xfId="7848" xr:uid="{00000000-0005-0000-0000-0000A71E0000}"/>
    <cellStyle name="Normal 5 3 2 2 5" xfId="7849" xr:uid="{00000000-0005-0000-0000-0000A81E0000}"/>
    <cellStyle name="Normal 5 3 2 2 5 2" xfId="7850" xr:uid="{00000000-0005-0000-0000-0000A91E0000}"/>
    <cellStyle name="Normal 5 3 2 2 5 2 2" xfId="7851" xr:uid="{00000000-0005-0000-0000-0000AA1E0000}"/>
    <cellStyle name="Normal 5 3 2 2 5 3" xfId="7852" xr:uid="{00000000-0005-0000-0000-0000AB1E0000}"/>
    <cellStyle name="Normal 5 3 2 2 6" xfId="7853" xr:uid="{00000000-0005-0000-0000-0000AC1E0000}"/>
    <cellStyle name="Normal 5 3 2 2 6 2" xfId="7854" xr:uid="{00000000-0005-0000-0000-0000AD1E0000}"/>
    <cellStyle name="Normal 5 3 2 2 6 2 2" xfId="7855" xr:uid="{00000000-0005-0000-0000-0000AE1E0000}"/>
    <cellStyle name="Normal 5 3 2 2 6 3" xfId="7856" xr:uid="{00000000-0005-0000-0000-0000AF1E0000}"/>
    <cellStyle name="Normal 5 3 2 2 7" xfId="7857" xr:uid="{00000000-0005-0000-0000-0000B01E0000}"/>
    <cellStyle name="Normal 5 3 2 2 7 2" xfId="7858" xr:uid="{00000000-0005-0000-0000-0000B11E0000}"/>
    <cellStyle name="Normal 5 3 2 2 8" xfId="7859" xr:uid="{00000000-0005-0000-0000-0000B21E0000}"/>
    <cellStyle name="Normal 5 3 2 3" xfId="7860" xr:uid="{00000000-0005-0000-0000-0000B31E0000}"/>
    <cellStyle name="Normal 5 3 2 3 2" xfId="7861" xr:uid="{00000000-0005-0000-0000-0000B41E0000}"/>
    <cellStyle name="Normal 5 3 2 3 2 2" xfId="7862" xr:uid="{00000000-0005-0000-0000-0000B51E0000}"/>
    <cellStyle name="Normal 5 3 2 3 2 2 2" xfId="7863" xr:uid="{00000000-0005-0000-0000-0000B61E0000}"/>
    <cellStyle name="Normal 5 3 2 3 2 2 2 2" xfId="7864" xr:uid="{00000000-0005-0000-0000-0000B71E0000}"/>
    <cellStyle name="Normal 5 3 2 3 2 2 3" xfId="7865" xr:uid="{00000000-0005-0000-0000-0000B81E0000}"/>
    <cellStyle name="Normal 5 3 2 3 2 3" xfId="7866" xr:uid="{00000000-0005-0000-0000-0000B91E0000}"/>
    <cellStyle name="Normal 5 3 2 3 2 3 2" xfId="7867" xr:uid="{00000000-0005-0000-0000-0000BA1E0000}"/>
    <cellStyle name="Normal 5 3 2 3 2 4" xfId="7868" xr:uid="{00000000-0005-0000-0000-0000BB1E0000}"/>
    <cellStyle name="Normal 5 3 2 3 3" xfId="7869" xr:uid="{00000000-0005-0000-0000-0000BC1E0000}"/>
    <cellStyle name="Normal 5 3 2 3 3 2" xfId="7870" xr:uid="{00000000-0005-0000-0000-0000BD1E0000}"/>
    <cellStyle name="Normal 5 3 2 3 3 2 2" xfId="7871" xr:uid="{00000000-0005-0000-0000-0000BE1E0000}"/>
    <cellStyle name="Normal 5 3 2 3 3 2 2 2" xfId="7872" xr:uid="{00000000-0005-0000-0000-0000BF1E0000}"/>
    <cellStyle name="Normal 5 3 2 3 3 2 3" xfId="7873" xr:uid="{00000000-0005-0000-0000-0000C01E0000}"/>
    <cellStyle name="Normal 5 3 2 3 3 3" xfId="7874" xr:uid="{00000000-0005-0000-0000-0000C11E0000}"/>
    <cellStyle name="Normal 5 3 2 3 3 3 2" xfId="7875" xr:uid="{00000000-0005-0000-0000-0000C21E0000}"/>
    <cellStyle name="Normal 5 3 2 3 3 4" xfId="7876" xr:uid="{00000000-0005-0000-0000-0000C31E0000}"/>
    <cellStyle name="Normal 5 3 2 3 4" xfId="7877" xr:uid="{00000000-0005-0000-0000-0000C41E0000}"/>
    <cellStyle name="Normal 5 3 2 3 4 2" xfId="7878" xr:uid="{00000000-0005-0000-0000-0000C51E0000}"/>
    <cellStyle name="Normal 5 3 2 3 4 2 2" xfId="7879" xr:uid="{00000000-0005-0000-0000-0000C61E0000}"/>
    <cellStyle name="Normal 5 3 2 3 4 3" xfId="7880" xr:uid="{00000000-0005-0000-0000-0000C71E0000}"/>
    <cellStyle name="Normal 5 3 2 3 5" xfId="7881" xr:uid="{00000000-0005-0000-0000-0000C81E0000}"/>
    <cellStyle name="Normal 5 3 2 3 5 2" xfId="7882" xr:uid="{00000000-0005-0000-0000-0000C91E0000}"/>
    <cellStyle name="Normal 5 3 2 3 6" xfId="7883" xr:uid="{00000000-0005-0000-0000-0000CA1E0000}"/>
    <cellStyle name="Normal 5 3 2 4" xfId="7884" xr:uid="{00000000-0005-0000-0000-0000CB1E0000}"/>
    <cellStyle name="Normal 5 3 2 4 2" xfId="7885" xr:uid="{00000000-0005-0000-0000-0000CC1E0000}"/>
    <cellStyle name="Normal 5 3 2 4 2 2" xfId="7886" xr:uid="{00000000-0005-0000-0000-0000CD1E0000}"/>
    <cellStyle name="Normal 5 3 2 4 2 2 2" xfId="7887" xr:uid="{00000000-0005-0000-0000-0000CE1E0000}"/>
    <cellStyle name="Normal 5 3 2 4 2 2 2 2" xfId="7888" xr:uid="{00000000-0005-0000-0000-0000CF1E0000}"/>
    <cellStyle name="Normal 5 3 2 4 2 2 3" xfId="7889" xr:uid="{00000000-0005-0000-0000-0000D01E0000}"/>
    <cellStyle name="Normal 5 3 2 4 2 3" xfId="7890" xr:uid="{00000000-0005-0000-0000-0000D11E0000}"/>
    <cellStyle name="Normal 5 3 2 4 2 3 2" xfId="7891" xr:uid="{00000000-0005-0000-0000-0000D21E0000}"/>
    <cellStyle name="Normal 5 3 2 4 2 4" xfId="7892" xr:uid="{00000000-0005-0000-0000-0000D31E0000}"/>
    <cellStyle name="Normal 5 3 2 4 3" xfId="7893" xr:uid="{00000000-0005-0000-0000-0000D41E0000}"/>
    <cellStyle name="Normal 5 3 2 4 3 2" xfId="7894" xr:uid="{00000000-0005-0000-0000-0000D51E0000}"/>
    <cellStyle name="Normal 5 3 2 4 3 2 2" xfId="7895" xr:uid="{00000000-0005-0000-0000-0000D61E0000}"/>
    <cellStyle name="Normal 5 3 2 4 3 3" xfId="7896" xr:uid="{00000000-0005-0000-0000-0000D71E0000}"/>
    <cellStyle name="Normal 5 3 2 4 4" xfId="7897" xr:uid="{00000000-0005-0000-0000-0000D81E0000}"/>
    <cellStyle name="Normal 5 3 2 4 4 2" xfId="7898" xr:uid="{00000000-0005-0000-0000-0000D91E0000}"/>
    <cellStyle name="Normal 5 3 2 4 5" xfId="7899" xr:uid="{00000000-0005-0000-0000-0000DA1E0000}"/>
    <cellStyle name="Normal 5 3 2 5" xfId="7900" xr:uid="{00000000-0005-0000-0000-0000DB1E0000}"/>
    <cellStyle name="Normal 5 3 2 5 2" xfId="7901" xr:uid="{00000000-0005-0000-0000-0000DC1E0000}"/>
    <cellStyle name="Normal 5 3 2 5 2 2" xfId="7902" xr:uid="{00000000-0005-0000-0000-0000DD1E0000}"/>
    <cellStyle name="Normal 5 3 2 5 2 2 2" xfId="7903" xr:uid="{00000000-0005-0000-0000-0000DE1E0000}"/>
    <cellStyle name="Normal 5 3 2 5 2 3" xfId="7904" xr:uid="{00000000-0005-0000-0000-0000DF1E0000}"/>
    <cellStyle name="Normal 5 3 2 5 3" xfId="7905" xr:uid="{00000000-0005-0000-0000-0000E01E0000}"/>
    <cellStyle name="Normal 5 3 2 5 3 2" xfId="7906" xr:uid="{00000000-0005-0000-0000-0000E11E0000}"/>
    <cellStyle name="Normal 5 3 2 5 4" xfId="7907" xr:uid="{00000000-0005-0000-0000-0000E21E0000}"/>
    <cellStyle name="Normal 5 3 2 6" xfId="7908" xr:uid="{00000000-0005-0000-0000-0000E31E0000}"/>
    <cellStyle name="Normal 5 3 2 6 2" xfId="7909" xr:uid="{00000000-0005-0000-0000-0000E41E0000}"/>
    <cellStyle name="Normal 5 3 2 6 2 2" xfId="7910" xr:uid="{00000000-0005-0000-0000-0000E51E0000}"/>
    <cellStyle name="Normal 5 3 2 6 3" xfId="7911" xr:uid="{00000000-0005-0000-0000-0000E61E0000}"/>
    <cellStyle name="Normal 5 3 2 7" xfId="7912" xr:uid="{00000000-0005-0000-0000-0000E71E0000}"/>
    <cellStyle name="Normal 5 3 2 7 2" xfId="7913" xr:uid="{00000000-0005-0000-0000-0000E81E0000}"/>
    <cellStyle name="Normal 5 3 2 7 2 2" xfId="7914" xr:uid="{00000000-0005-0000-0000-0000E91E0000}"/>
    <cellStyle name="Normal 5 3 2 7 3" xfId="7915" xr:uid="{00000000-0005-0000-0000-0000EA1E0000}"/>
    <cellStyle name="Normal 5 3 2 8" xfId="7916" xr:uid="{00000000-0005-0000-0000-0000EB1E0000}"/>
    <cellStyle name="Normal 5 3 2 8 2" xfId="7917" xr:uid="{00000000-0005-0000-0000-0000EC1E0000}"/>
    <cellStyle name="Normal 5 3 2 9" xfId="7918" xr:uid="{00000000-0005-0000-0000-0000ED1E0000}"/>
    <cellStyle name="Normal 5 3 3" xfId="7919" xr:uid="{00000000-0005-0000-0000-0000EE1E0000}"/>
    <cellStyle name="Normal 5 3 3 2" xfId="7920" xr:uid="{00000000-0005-0000-0000-0000EF1E0000}"/>
    <cellStyle name="Normal 5 3 3 2 2" xfId="7921" xr:uid="{00000000-0005-0000-0000-0000F01E0000}"/>
    <cellStyle name="Normal 5 3 3 2 2 2" xfId="7922" xr:uid="{00000000-0005-0000-0000-0000F11E0000}"/>
    <cellStyle name="Normal 5 3 3 2 2 2 2" xfId="7923" xr:uid="{00000000-0005-0000-0000-0000F21E0000}"/>
    <cellStyle name="Normal 5 3 3 2 2 2 2 2" xfId="7924" xr:uid="{00000000-0005-0000-0000-0000F31E0000}"/>
    <cellStyle name="Normal 5 3 3 2 2 2 2 2 2" xfId="7925" xr:uid="{00000000-0005-0000-0000-0000F41E0000}"/>
    <cellStyle name="Normal 5 3 3 2 2 2 2 3" xfId="7926" xr:uid="{00000000-0005-0000-0000-0000F51E0000}"/>
    <cellStyle name="Normal 5 3 3 2 2 2 3" xfId="7927" xr:uid="{00000000-0005-0000-0000-0000F61E0000}"/>
    <cellStyle name="Normal 5 3 3 2 2 2 3 2" xfId="7928" xr:uid="{00000000-0005-0000-0000-0000F71E0000}"/>
    <cellStyle name="Normal 5 3 3 2 2 2 4" xfId="7929" xr:uid="{00000000-0005-0000-0000-0000F81E0000}"/>
    <cellStyle name="Normal 5 3 3 2 2 3" xfId="7930" xr:uid="{00000000-0005-0000-0000-0000F91E0000}"/>
    <cellStyle name="Normal 5 3 3 2 2 3 2" xfId="7931" xr:uid="{00000000-0005-0000-0000-0000FA1E0000}"/>
    <cellStyle name="Normal 5 3 3 2 2 3 2 2" xfId="7932" xr:uid="{00000000-0005-0000-0000-0000FB1E0000}"/>
    <cellStyle name="Normal 5 3 3 2 2 3 2 2 2" xfId="7933" xr:uid="{00000000-0005-0000-0000-0000FC1E0000}"/>
    <cellStyle name="Normal 5 3 3 2 2 3 2 3" xfId="7934" xr:uid="{00000000-0005-0000-0000-0000FD1E0000}"/>
    <cellStyle name="Normal 5 3 3 2 2 3 3" xfId="7935" xr:uid="{00000000-0005-0000-0000-0000FE1E0000}"/>
    <cellStyle name="Normal 5 3 3 2 2 3 3 2" xfId="7936" xr:uid="{00000000-0005-0000-0000-0000FF1E0000}"/>
    <cellStyle name="Normal 5 3 3 2 2 3 4" xfId="7937" xr:uid="{00000000-0005-0000-0000-0000001F0000}"/>
    <cellStyle name="Normal 5 3 3 2 2 4" xfId="7938" xr:uid="{00000000-0005-0000-0000-0000011F0000}"/>
    <cellStyle name="Normal 5 3 3 2 2 4 2" xfId="7939" xr:uid="{00000000-0005-0000-0000-0000021F0000}"/>
    <cellStyle name="Normal 5 3 3 2 2 4 2 2" xfId="7940" xr:uid="{00000000-0005-0000-0000-0000031F0000}"/>
    <cellStyle name="Normal 5 3 3 2 2 4 3" xfId="7941" xr:uid="{00000000-0005-0000-0000-0000041F0000}"/>
    <cellStyle name="Normal 5 3 3 2 2 5" xfId="7942" xr:uid="{00000000-0005-0000-0000-0000051F0000}"/>
    <cellStyle name="Normal 5 3 3 2 2 5 2" xfId="7943" xr:uid="{00000000-0005-0000-0000-0000061F0000}"/>
    <cellStyle name="Normal 5 3 3 2 2 6" xfId="7944" xr:uid="{00000000-0005-0000-0000-0000071F0000}"/>
    <cellStyle name="Normal 5 3 3 2 3" xfId="7945" xr:uid="{00000000-0005-0000-0000-0000081F0000}"/>
    <cellStyle name="Normal 5 3 3 2 3 2" xfId="7946" xr:uid="{00000000-0005-0000-0000-0000091F0000}"/>
    <cellStyle name="Normal 5 3 3 2 3 2 2" xfId="7947" xr:uid="{00000000-0005-0000-0000-00000A1F0000}"/>
    <cellStyle name="Normal 5 3 3 2 3 2 2 2" xfId="7948" xr:uid="{00000000-0005-0000-0000-00000B1F0000}"/>
    <cellStyle name="Normal 5 3 3 2 3 2 2 2 2" xfId="7949" xr:uid="{00000000-0005-0000-0000-00000C1F0000}"/>
    <cellStyle name="Normal 5 3 3 2 3 2 2 3" xfId="7950" xr:uid="{00000000-0005-0000-0000-00000D1F0000}"/>
    <cellStyle name="Normal 5 3 3 2 3 2 3" xfId="7951" xr:uid="{00000000-0005-0000-0000-00000E1F0000}"/>
    <cellStyle name="Normal 5 3 3 2 3 2 3 2" xfId="7952" xr:uid="{00000000-0005-0000-0000-00000F1F0000}"/>
    <cellStyle name="Normal 5 3 3 2 3 2 4" xfId="7953" xr:uid="{00000000-0005-0000-0000-0000101F0000}"/>
    <cellStyle name="Normal 5 3 3 2 3 3" xfId="7954" xr:uid="{00000000-0005-0000-0000-0000111F0000}"/>
    <cellStyle name="Normal 5 3 3 2 3 3 2" xfId="7955" xr:uid="{00000000-0005-0000-0000-0000121F0000}"/>
    <cellStyle name="Normal 5 3 3 2 3 3 2 2" xfId="7956" xr:uid="{00000000-0005-0000-0000-0000131F0000}"/>
    <cellStyle name="Normal 5 3 3 2 3 3 3" xfId="7957" xr:uid="{00000000-0005-0000-0000-0000141F0000}"/>
    <cellStyle name="Normal 5 3 3 2 3 4" xfId="7958" xr:uid="{00000000-0005-0000-0000-0000151F0000}"/>
    <cellStyle name="Normal 5 3 3 2 3 4 2" xfId="7959" xr:uid="{00000000-0005-0000-0000-0000161F0000}"/>
    <cellStyle name="Normal 5 3 3 2 3 5" xfId="7960" xr:uid="{00000000-0005-0000-0000-0000171F0000}"/>
    <cellStyle name="Normal 5 3 3 2 4" xfId="7961" xr:uid="{00000000-0005-0000-0000-0000181F0000}"/>
    <cellStyle name="Normal 5 3 3 2 4 2" xfId="7962" xr:uid="{00000000-0005-0000-0000-0000191F0000}"/>
    <cellStyle name="Normal 5 3 3 2 4 2 2" xfId="7963" xr:uid="{00000000-0005-0000-0000-00001A1F0000}"/>
    <cellStyle name="Normal 5 3 3 2 4 2 2 2" xfId="7964" xr:uid="{00000000-0005-0000-0000-00001B1F0000}"/>
    <cellStyle name="Normal 5 3 3 2 4 2 3" xfId="7965" xr:uid="{00000000-0005-0000-0000-00001C1F0000}"/>
    <cellStyle name="Normal 5 3 3 2 4 3" xfId="7966" xr:uid="{00000000-0005-0000-0000-00001D1F0000}"/>
    <cellStyle name="Normal 5 3 3 2 4 3 2" xfId="7967" xr:uid="{00000000-0005-0000-0000-00001E1F0000}"/>
    <cellStyle name="Normal 5 3 3 2 4 4" xfId="7968" xr:uid="{00000000-0005-0000-0000-00001F1F0000}"/>
    <cellStyle name="Normal 5 3 3 2 5" xfId="7969" xr:uid="{00000000-0005-0000-0000-0000201F0000}"/>
    <cellStyle name="Normal 5 3 3 2 5 2" xfId="7970" xr:uid="{00000000-0005-0000-0000-0000211F0000}"/>
    <cellStyle name="Normal 5 3 3 2 5 2 2" xfId="7971" xr:uid="{00000000-0005-0000-0000-0000221F0000}"/>
    <cellStyle name="Normal 5 3 3 2 5 3" xfId="7972" xr:uid="{00000000-0005-0000-0000-0000231F0000}"/>
    <cellStyle name="Normal 5 3 3 2 6" xfId="7973" xr:uid="{00000000-0005-0000-0000-0000241F0000}"/>
    <cellStyle name="Normal 5 3 3 2 6 2" xfId="7974" xr:uid="{00000000-0005-0000-0000-0000251F0000}"/>
    <cellStyle name="Normal 5 3 3 2 6 2 2" xfId="7975" xr:uid="{00000000-0005-0000-0000-0000261F0000}"/>
    <cellStyle name="Normal 5 3 3 2 6 3" xfId="7976" xr:uid="{00000000-0005-0000-0000-0000271F0000}"/>
    <cellStyle name="Normal 5 3 3 2 7" xfId="7977" xr:uid="{00000000-0005-0000-0000-0000281F0000}"/>
    <cellStyle name="Normal 5 3 3 2 7 2" xfId="7978" xr:uid="{00000000-0005-0000-0000-0000291F0000}"/>
    <cellStyle name="Normal 5 3 3 2 8" xfId="7979" xr:uid="{00000000-0005-0000-0000-00002A1F0000}"/>
    <cellStyle name="Normal 5 3 3 3" xfId="7980" xr:uid="{00000000-0005-0000-0000-00002B1F0000}"/>
    <cellStyle name="Normal 5 3 3 3 2" xfId="7981" xr:uid="{00000000-0005-0000-0000-00002C1F0000}"/>
    <cellStyle name="Normal 5 3 3 3 2 2" xfId="7982" xr:uid="{00000000-0005-0000-0000-00002D1F0000}"/>
    <cellStyle name="Normal 5 3 3 3 2 2 2" xfId="7983" xr:uid="{00000000-0005-0000-0000-00002E1F0000}"/>
    <cellStyle name="Normal 5 3 3 3 2 2 2 2" xfId="7984" xr:uid="{00000000-0005-0000-0000-00002F1F0000}"/>
    <cellStyle name="Normal 5 3 3 3 2 2 3" xfId="7985" xr:uid="{00000000-0005-0000-0000-0000301F0000}"/>
    <cellStyle name="Normal 5 3 3 3 2 3" xfId="7986" xr:uid="{00000000-0005-0000-0000-0000311F0000}"/>
    <cellStyle name="Normal 5 3 3 3 2 3 2" xfId="7987" xr:uid="{00000000-0005-0000-0000-0000321F0000}"/>
    <cellStyle name="Normal 5 3 3 3 2 4" xfId="7988" xr:uid="{00000000-0005-0000-0000-0000331F0000}"/>
    <cellStyle name="Normal 5 3 3 3 3" xfId="7989" xr:uid="{00000000-0005-0000-0000-0000341F0000}"/>
    <cellStyle name="Normal 5 3 3 3 3 2" xfId="7990" xr:uid="{00000000-0005-0000-0000-0000351F0000}"/>
    <cellStyle name="Normal 5 3 3 3 3 2 2" xfId="7991" xr:uid="{00000000-0005-0000-0000-0000361F0000}"/>
    <cellStyle name="Normal 5 3 3 3 3 2 2 2" xfId="7992" xr:uid="{00000000-0005-0000-0000-0000371F0000}"/>
    <cellStyle name="Normal 5 3 3 3 3 2 3" xfId="7993" xr:uid="{00000000-0005-0000-0000-0000381F0000}"/>
    <cellStyle name="Normal 5 3 3 3 3 3" xfId="7994" xr:uid="{00000000-0005-0000-0000-0000391F0000}"/>
    <cellStyle name="Normal 5 3 3 3 3 3 2" xfId="7995" xr:uid="{00000000-0005-0000-0000-00003A1F0000}"/>
    <cellStyle name="Normal 5 3 3 3 3 4" xfId="7996" xr:uid="{00000000-0005-0000-0000-00003B1F0000}"/>
    <cellStyle name="Normal 5 3 3 3 4" xfId="7997" xr:uid="{00000000-0005-0000-0000-00003C1F0000}"/>
    <cellStyle name="Normal 5 3 3 3 4 2" xfId="7998" xr:uid="{00000000-0005-0000-0000-00003D1F0000}"/>
    <cellStyle name="Normal 5 3 3 3 4 2 2" xfId="7999" xr:uid="{00000000-0005-0000-0000-00003E1F0000}"/>
    <cellStyle name="Normal 5 3 3 3 4 3" xfId="8000" xr:uid="{00000000-0005-0000-0000-00003F1F0000}"/>
    <cellStyle name="Normal 5 3 3 3 5" xfId="8001" xr:uid="{00000000-0005-0000-0000-0000401F0000}"/>
    <cellStyle name="Normal 5 3 3 3 5 2" xfId="8002" xr:uid="{00000000-0005-0000-0000-0000411F0000}"/>
    <cellStyle name="Normal 5 3 3 3 6" xfId="8003" xr:uid="{00000000-0005-0000-0000-0000421F0000}"/>
    <cellStyle name="Normal 5 3 3 4" xfId="8004" xr:uid="{00000000-0005-0000-0000-0000431F0000}"/>
    <cellStyle name="Normal 5 3 3 4 2" xfId="8005" xr:uid="{00000000-0005-0000-0000-0000441F0000}"/>
    <cellStyle name="Normal 5 3 3 4 2 2" xfId="8006" xr:uid="{00000000-0005-0000-0000-0000451F0000}"/>
    <cellStyle name="Normal 5 3 3 4 2 2 2" xfId="8007" xr:uid="{00000000-0005-0000-0000-0000461F0000}"/>
    <cellStyle name="Normal 5 3 3 4 2 2 2 2" xfId="8008" xr:uid="{00000000-0005-0000-0000-0000471F0000}"/>
    <cellStyle name="Normal 5 3 3 4 2 2 3" xfId="8009" xr:uid="{00000000-0005-0000-0000-0000481F0000}"/>
    <cellStyle name="Normal 5 3 3 4 2 3" xfId="8010" xr:uid="{00000000-0005-0000-0000-0000491F0000}"/>
    <cellStyle name="Normal 5 3 3 4 2 3 2" xfId="8011" xr:uid="{00000000-0005-0000-0000-00004A1F0000}"/>
    <cellStyle name="Normal 5 3 3 4 2 4" xfId="8012" xr:uid="{00000000-0005-0000-0000-00004B1F0000}"/>
    <cellStyle name="Normal 5 3 3 4 3" xfId="8013" xr:uid="{00000000-0005-0000-0000-00004C1F0000}"/>
    <cellStyle name="Normal 5 3 3 4 3 2" xfId="8014" xr:uid="{00000000-0005-0000-0000-00004D1F0000}"/>
    <cellStyle name="Normal 5 3 3 4 3 2 2" xfId="8015" xr:uid="{00000000-0005-0000-0000-00004E1F0000}"/>
    <cellStyle name="Normal 5 3 3 4 3 3" xfId="8016" xr:uid="{00000000-0005-0000-0000-00004F1F0000}"/>
    <cellStyle name="Normal 5 3 3 4 4" xfId="8017" xr:uid="{00000000-0005-0000-0000-0000501F0000}"/>
    <cellStyle name="Normal 5 3 3 4 4 2" xfId="8018" xr:uid="{00000000-0005-0000-0000-0000511F0000}"/>
    <cellStyle name="Normal 5 3 3 4 5" xfId="8019" xr:uid="{00000000-0005-0000-0000-0000521F0000}"/>
    <cellStyle name="Normal 5 3 3 5" xfId="8020" xr:uid="{00000000-0005-0000-0000-0000531F0000}"/>
    <cellStyle name="Normal 5 3 3 5 2" xfId="8021" xr:uid="{00000000-0005-0000-0000-0000541F0000}"/>
    <cellStyle name="Normal 5 3 3 5 2 2" xfId="8022" xr:uid="{00000000-0005-0000-0000-0000551F0000}"/>
    <cellStyle name="Normal 5 3 3 5 2 2 2" xfId="8023" xr:uid="{00000000-0005-0000-0000-0000561F0000}"/>
    <cellStyle name="Normal 5 3 3 5 2 3" xfId="8024" xr:uid="{00000000-0005-0000-0000-0000571F0000}"/>
    <cellStyle name="Normal 5 3 3 5 3" xfId="8025" xr:uid="{00000000-0005-0000-0000-0000581F0000}"/>
    <cellStyle name="Normal 5 3 3 5 3 2" xfId="8026" xr:uid="{00000000-0005-0000-0000-0000591F0000}"/>
    <cellStyle name="Normal 5 3 3 5 4" xfId="8027" xr:uid="{00000000-0005-0000-0000-00005A1F0000}"/>
    <cellStyle name="Normal 5 3 3 6" xfId="8028" xr:uid="{00000000-0005-0000-0000-00005B1F0000}"/>
    <cellStyle name="Normal 5 3 3 6 2" xfId="8029" xr:uid="{00000000-0005-0000-0000-00005C1F0000}"/>
    <cellStyle name="Normal 5 3 3 6 2 2" xfId="8030" xr:uid="{00000000-0005-0000-0000-00005D1F0000}"/>
    <cellStyle name="Normal 5 3 3 6 3" xfId="8031" xr:uid="{00000000-0005-0000-0000-00005E1F0000}"/>
    <cellStyle name="Normal 5 3 3 7" xfId="8032" xr:uid="{00000000-0005-0000-0000-00005F1F0000}"/>
    <cellStyle name="Normal 5 3 3 7 2" xfId="8033" xr:uid="{00000000-0005-0000-0000-0000601F0000}"/>
    <cellStyle name="Normal 5 3 3 7 2 2" xfId="8034" xr:uid="{00000000-0005-0000-0000-0000611F0000}"/>
    <cellStyle name="Normal 5 3 3 7 3" xfId="8035" xr:uid="{00000000-0005-0000-0000-0000621F0000}"/>
    <cellStyle name="Normal 5 3 3 8" xfId="8036" xr:uid="{00000000-0005-0000-0000-0000631F0000}"/>
    <cellStyle name="Normal 5 3 3 8 2" xfId="8037" xr:uid="{00000000-0005-0000-0000-0000641F0000}"/>
    <cellStyle name="Normal 5 3 3 9" xfId="8038" xr:uid="{00000000-0005-0000-0000-0000651F0000}"/>
    <cellStyle name="Normal 5 3 4" xfId="8039" xr:uid="{00000000-0005-0000-0000-0000661F0000}"/>
    <cellStyle name="Normal 5 3 4 2" xfId="8040" xr:uid="{00000000-0005-0000-0000-0000671F0000}"/>
    <cellStyle name="Normal 5 3 4 2 2" xfId="8041" xr:uid="{00000000-0005-0000-0000-0000681F0000}"/>
    <cellStyle name="Normal 5 3 4 2 2 2" xfId="8042" xr:uid="{00000000-0005-0000-0000-0000691F0000}"/>
    <cellStyle name="Normal 5 3 4 2 2 2 2" xfId="8043" xr:uid="{00000000-0005-0000-0000-00006A1F0000}"/>
    <cellStyle name="Normal 5 3 4 2 2 2 2 2" xfId="8044" xr:uid="{00000000-0005-0000-0000-00006B1F0000}"/>
    <cellStyle name="Normal 5 3 4 2 2 2 3" xfId="8045" xr:uid="{00000000-0005-0000-0000-00006C1F0000}"/>
    <cellStyle name="Normal 5 3 4 2 2 3" xfId="8046" xr:uid="{00000000-0005-0000-0000-00006D1F0000}"/>
    <cellStyle name="Normal 5 3 4 2 2 3 2" xfId="8047" xr:uid="{00000000-0005-0000-0000-00006E1F0000}"/>
    <cellStyle name="Normal 5 3 4 2 2 4" xfId="8048" xr:uid="{00000000-0005-0000-0000-00006F1F0000}"/>
    <cellStyle name="Normal 5 3 4 2 3" xfId="8049" xr:uid="{00000000-0005-0000-0000-0000701F0000}"/>
    <cellStyle name="Normal 5 3 4 2 3 2" xfId="8050" xr:uid="{00000000-0005-0000-0000-0000711F0000}"/>
    <cellStyle name="Normal 5 3 4 2 3 2 2" xfId="8051" xr:uid="{00000000-0005-0000-0000-0000721F0000}"/>
    <cellStyle name="Normal 5 3 4 2 3 2 2 2" xfId="8052" xr:uid="{00000000-0005-0000-0000-0000731F0000}"/>
    <cellStyle name="Normal 5 3 4 2 3 2 3" xfId="8053" xr:uid="{00000000-0005-0000-0000-0000741F0000}"/>
    <cellStyle name="Normal 5 3 4 2 3 3" xfId="8054" xr:uid="{00000000-0005-0000-0000-0000751F0000}"/>
    <cellStyle name="Normal 5 3 4 2 3 3 2" xfId="8055" xr:uid="{00000000-0005-0000-0000-0000761F0000}"/>
    <cellStyle name="Normal 5 3 4 2 3 4" xfId="8056" xr:uid="{00000000-0005-0000-0000-0000771F0000}"/>
    <cellStyle name="Normal 5 3 4 2 4" xfId="8057" xr:uid="{00000000-0005-0000-0000-0000781F0000}"/>
    <cellStyle name="Normal 5 3 4 2 4 2" xfId="8058" xr:uid="{00000000-0005-0000-0000-0000791F0000}"/>
    <cellStyle name="Normal 5 3 4 2 4 2 2" xfId="8059" xr:uid="{00000000-0005-0000-0000-00007A1F0000}"/>
    <cellStyle name="Normal 5 3 4 2 4 3" xfId="8060" xr:uid="{00000000-0005-0000-0000-00007B1F0000}"/>
    <cellStyle name="Normal 5 3 4 2 5" xfId="8061" xr:uid="{00000000-0005-0000-0000-00007C1F0000}"/>
    <cellStyle name="Normal 5 3 4 2 5 2" xfId="8062" xr:uid="{00000000-0005-0000-0000-00007D1F0000}"/>
    <cellStyle name="Normal 5 3 4 2 6" xfId="8063" xr:uid="{00000000-0005-0000-0000-00007E1F0000}"/>
    <cellStyle name="Normal 5 3 4 3" xfId="8064" xr:uid="{00000000-0005-0000-0000-00007F1F0000}"/>
    <cellStyle name="Normal 5 3 4 3 2" xfId="8065" xr:uid="{00000000-0005-0000-0000-0000801F0000}"/>
    <cellStyle name="Normal 5 3 4 3 2 2" xfId="8066" xr:uid="{00000000-0005-0000-0000-0000811F0000}"/>
    <cellStyle name="Normal 5 3 4 3 2 2 2" xfId="8067" xr:uid="{00000000-0005-0000-0000-0000821F0000}"/>
    <cellStyle name="Normal 5 3 4 3 2 2 2 2" xfId="8068" xr:uid="{00000000-0005-0000-0000-0000831F0000}"/>
    <cellStyle name="Normal 5 3 4 3 2 2 3" xfId="8069" xr:uid="{00000000-0005-0000-0000-0000841F0000}"/>
    <cellStyle name="Normal 5 3 4 3 2 3" xfId="8070" xr:uid="{00000000-0005-0000-0000-0000851F0000}"/>
    <cellStyle name="Normal 5 3 4 3 2 3 2" xfId="8071" xr:uid="{00000000-0005-0000-0000-0000861F0000}"/>
    <cellStyle name="Normal 5 3 4 3 2 4" xfId="8072" xr:uid="{00000000-0005-0000-0000-0000871F0000}"/>
    <cellStyle name="Normal 5 3 4 3 3" xfId="8073" xr:uid="{00000000-0005-0000-0000-0000881F0000}"/>
    <cellStyle name="Normal 5 3 4 3 3 2" xfId="8074" xr:uid="{00000000-0005-0000-0000-0000891F0000}"/>
    <cellStyle name="Normal 5 3 4 3 3 2 2" xfId="8075" xr:uid="{00000000-0005-0000-0000-00008A1F0000}"/>
    <cellStyle name="Normal 5 3 4 3 3 3" xfId="8076" xr:uid="{00000000-0005-0000-0000-00008B1F0000}"/>
    <cellStyle name="Normal 5 3 4 3 4" xfId="8077" xr:uid="{00000000-0005-0000-0000-00008C1F0000}"/>
    <cellStyle name="Normal 5 3 4 3 4 2" xfId="8078" xr:uid="{00000000-0005-0000-0000-00008D1F0000}"/>
    <cellStyle name="Normal 5 3 4 3 5" xfId="8079" xr:uid="{00000000-0005-0000-0000-00008E1F0000}"/>
    <cellStyle name="Normal 5 3 4 4" xfId="8080" xr:uid="{00000000-0005-0000-0000-00008F1F0000}"/>
    <cellStyle name="Normal 5 3 4 4 2" xfId="8081" xr:uid="{00000000-0005-0000-0000-0000901F0000}"/>
    <cellStyle name="Normal 5 3 4 4 2 2" xfId="8082" xr:uid="{00000000-0005-0000-0000-0000911F0000}"/>
    <cellStyle name="Normal 5 3 4 4 2 2 2" xfId="8083" xr:uid="{00000000-0005-0000-0000-0000921F0000}"/>
    <cellStyle name="Normal 5 3 4 4 2 3" xfId="8084" xr:uid="{00000000-0005-0000-0000-0000931F0000}"/>
    <cellStyle name="Normal 5 3 4 4 3" xfId="8085" xr:uid="{00000000-0005-0000-0000-0000941F0000}"/>
    <cellStyle name="Normal 5 3 4 4 3 2" xfId="8086" xr:uid="{00000000-0005-0000-0000-0000951F0000}"/>
    <cellStyle name="Normal 5 3 4 4 4" xfId="8087" xr:uid="{00000000-0005-0000-0000-0000961F0000}"/>
    <cellStyle name="Normal 5 3 4 5" xfId="8088" xr:uid="{00000000-0005-0000-0000-0000971F0000}"/>
    <cellStyle name="Normal 5 3 4 5 2" xfId="8089" xr:uid="{00000000-0005-0000-0000-0000981F0000}"/>
    <cellStyle name="Normal 5 3 4 5 2 2" xfId="8090" xr:uid="{00000000-0005-0000-0000-0000991F0000}"/>
    <cellStyle name="Normal 5 3 4 5 3" xfId="8091" xr:uid="{00000000-0005-0000-0000-00009A1F0000}"/>
    <cellStyle name="Normal 5 3 4 6" xfId="8092" xr:uid="{00000000-0005-0000-0000-00009B1F0000}"/>
    <cellStyle name="Normal 5 3 4 6 2" xfId="8093" xr:uid="{00000000-0005-0000-0000-00009C1F0000}"/>
    <cellStyle name="Normal 5 3 4 6 2 2" xfId="8094" xr:uid="{00000000-0005-0000-0000-00009D1F0000}"/>
    <cellStyle name="Normal 5 3 4 6 3" xfId="8095" xr:uid="{00000000-0005-0000-0000-00009E1F0000}"/>
    <cellStyle name="Normal 5 3 4 7" xfId="8096" xr:uid="{00000000-0005-0000-0000-00009F1F0000}"/>
    <cellStyle name="Normal 5 3 4 7 2" xfId="8097" xr:uid="{00000000-0005-0000-0000-0000A01F0000}"/>
    <cellStyle name="Normal 5 3 4 8" xfId="8098" xr:uid="{00000000-0005-0000-0000-0000A11F0000}"/>
    <cellStyle name="Normal 5 3 5" xfId="8099" xr:uid="{00000000-0005-0000-0000-0000A21F0000}"/>
    <cellStyle name="Normal 5 3 5 2" xfId="8100" xr:uid="{00000000-0005-0000-0000-0000A31F0000}"/>
    <cellStyle name="Normal 5 3 5 2 2" xfId="8101" xr:uid="{00000000-0005-0000-0000-0000A41F0000}"/>
    <cellStyle name="Normal 5 3 5 2 2 2" xfId="8102" xr:uid="{00000000-0005-0000-0000-0000A51F0000}"/>
    <cellStyle name="Normal 5 3 5 2 2 2 2" xfId="8103" xr:uid="{00000000-0005-0000-0000-0000A61F0000}"/>
    <cellStyle name="Normal 5 3 5 2 2 3" xfId="8104" xr:uid="{00000000-0005-0000-0000-0000A71F0000}"/>
    <cellStyle name="Normal 5 3 5 2 3" xfId="8105" xr:uid="{00000000-0005-0000-0000-0000A81F0000}"/>
    <cellStyle name="Normal 5 3 5 2 3 2" xfId="8106" xr:uid="{00000000-0005-0000-0000-0000A91F0000}"/>
    <cellStyle name="Normal 5 3 5 2 4" xfId="8107" xr:uid="{00000000-0005-0000-0000-0000AA1F0000}"/>
    <cellStyle name="Normal 5 3 5 3" xfId="8108" xr:uid="{00000000-0005-0000-0000-0000AB1F0000}"/>
    <cellStyle name="Normal 5 3 5 3 2" xfId="8109" xr:uid="{00000000-0005-0000-0000-0000AC1F0000}"/>
    <cellStyle name="Normal 5 3 5 3 2 2" xfId="8110" xr:uid="{00000000-0005-0000-0000-0000AD1F0000}"/>
    <cellStyle name="Normal 5 3 5 3 2 2 2" xfId="8111" xr:uid="{00000000-0005-0000-0000-0000AE1F0000}"/>
    <cellStyle name="Normal 5 3 5 3 2 3" xfId="8112" xr:uid="{00000000-0005-0000-0000-0000AF1F0000}"/>
    <cellStyle name="Normal 5 3 5 3 3" xfId="8113" xr:uid="{00000000-0005-0000-0000-0000B01F0000}"/>
    <cellStyle name="Normal 5 3 5 3 3 2" xfId="8114" xr:uid="{00000000-0005-0000-0000-0000B11F0000}"/>
    <cellStyle name="Normal 5 3 5 3 4" xfId="8115" xr:uid="{00000000-0005-0000-0000-0000B21F0000}"/>
    <cellStyle name="Normal 5 3 5 4" xfId="8116" xr:uid="{00000000-0005-0000-0000-0000B31F0000}"/>
    <cellStyle name="Normal 5 3 5 4 2" xfId="8117" xr:uid="{00000000-0005-0000-0000-0000B41F0000}"/>
    <cellStyle name="Normal 5 3 5 4 2 2" xfId="8118" xr:uid="{00000000-0005-0000-0000-0000B51F0000}"/>
    <cellStyle name="Normal 5 3 5 4 3" xfId="8119" xr:uid="{00000000-0005-0000-0000-0000B61F0000}"/>
    <cellStyle name="Normal 5 3 5 5" xfId="8120" xr:uid="{00000000-0005-0000-0000-0000B71F0000}"/>
    <cellStyle name="Normal 5 3 5 5 2" xfId="8121" xr:uid="{00000000-0005-0000-0000-0000B81F0000}"/>
    <cellStyle name="Normal 5 3 5 6" xfId="8122" xr:uid="{00000000-0005-0000-0000-0000B91F0000}"/>
    <cellStyle name="Normal 5 3 6" xfId="8123" xr:uid="{00000000-0005-0000-0000-0000BA1F0000}"/>
    <cellStyle name="Normal 5 3 6 2" xfId="8124" xr:uid="{00000000-0005-0000-0000-0000BB1F0000}"/>
    <cellStyle name="Normal 5 3 6 2 2" xfId="8125" xr:uid="{00000000-0005-0000-0000-0000BC1F0000}"/>
    <cellStyle name="Normal 5 3 6 2 2 2" xfId="8126" xr:uid="{00000000-0005-0000-0000-0000BD1F0000}"/>
    <cellStyle name="Normal 5 3 6 2 2 2 2" xfId="8127" xr:uid="{00000000-0005-0000-0000-0000BE1F0000}"/>
    <cellStyle name="Normal 5 3 6 2 2 3" xfId="8128" xr:uid="{00000000-0005-0000-0000-0000BF1F0000}"/>
    <cellStyle name="Normal 5 3 6 2 3" xfId="8129" xr:uid="{00000000-0005-0000-0000-0000C01F0000}"/>
    <cellStyle name="Normal 5 3 6 2 3 2" xfId="8130" xr:uid="{00000000-0005-0000-0000-0000C11F0000}"/>
    <cellStyle name="Normal 5 3 6 2 4" xfId="8131" xr:uid="{00000000-0005-0000-0000-0000C21F0000}"/>
    <cellStyle name="Normal 5 3 6 3" xfId="8132" xr:uid="{00000000-0005-0000-0000-0000C31F0000}"/>
    <cellStyle name="Normal 5 3 6 3 2" xfId="8133" xr:uid="{00000000-0005-0000-0000-0000C41F0000}"/>
    <cellStyle name="Normal 5 3 6 3 2 2" xfId="8134" xr:uid="{00000000-0005-0000-0000-0000C51F0000}"/>
    <cellStyle name="Normal 5 3 6 3 3" xfId="8135" xr:uid="{00000000-0005-0000-0000-0000C61F0000}"/>
    <cellStyle name="Normal 5 3 6 4" xfId="8136" xr:uid="{00000000-0005-0000-0000-0000C71F0000}"/>
    <cellStyle name="Normal 5 3 6 4 2" xfId="8137" xr:uid="{00000000-0005-0000-0000-0000C81F0000}"/>
    <cellStyle name="Normal 5 3 6 5" xfId="8138" xr:uid="{00000000-0005-0000-0000-0000C91F0000}"/>
    <cellStyle name="Normal 5 3 7" xfId="8139" xr:uid="{00000000-0005-0000-0000-0000CA1F0000}"/>
    <cellStyle name="Normal 5 3 7 2" xfId="8140" xr:uid="{00000000-0005-0000-0000-0000CB1F0000}"/>
    <cellStyle name="Normal 5 3 7 2 2" xfId="8141" xr:uid="{00000000-0005-0000-0000-0000CC1F0000}"/>
    <cellStyle name="Normal 5 3 7 2 2 2" xfId="8142" xr:uid="{00000000-0005-0000-0000-0000CD1F0000}"/>
    <cellStyle name="Normal 5 3 7 2 3" xfId="8143" xr:uid="{00000000-0005-0000-0000-0000CE1F0000}"/>
    <cellStyle name="Normal 5 3 7 3" xfId="8144" xr:uid="{00000000-0005-0000-0000-0000CF1F0000}"/>
    <cellStyle name="Normal 5 3 7 3 2" xfId="8145" xr:uid="{00000000-0005-0000-0000-0000D01F0000}"/>
    <cellStyle name="Normal 5 3 7 4" xfId="8146" xr:uid="{00000000-0005-0000-0000-0000D11F0000}"/>
    <cellStyle name="Normal 5 3 8" xfId="8147" xr:uid="{00000000-0005-0000-0000-0000D21F0000}"/>
    <cellStyle name="Normal 5 3 8 2" xfId="8148" xr:uid="{00000000-0005-0000-0000-0000D31F0000}"/>
    <cellStyle name="Normal 5 3 8 2 2" xfId="8149" xr:uid="{00000000-0005-0000-0000-0000D41F0000}"/>
    <cellStyle name="Normal 5 3 8 3" xfId="8150" xr:uid="{00000000-0005-0000-0000-0000D51F0000}"/>
    <cellStyle name="Normal 5 3 9" xfId="8151" xr:uid="{00000000-0005-0000-0000-0000D61F0000}"/>
    <cellStyle name="Normal 5 3 9 2" xfId="8152" xr:uid="{00000000-0005-0000-0000-0000D71F0000}"/>
    <cellStyle name="Normal 5 3 9 2 2" xfId="8153" xr:uid="{00000000-0005-0000-0000-0000D81F0000}"/>
    <cellStyle name="Normal 5 3 9 3" xfId="8154" xr:uid="{00000000-0005-0000-0000-0000D91F0000}"/>
    <cellStyle name="Normal 5 4" xfId="8155" xr:uid="{00000000-0005-0000-0000-0000DA1F0000}"/>
    <cellStyle name="Normal 5 4 2" xfId="8156" xr:uid="{00000000-0005-0000-0000-0000DB1F0000}"/>
    <cellStyle name="Normal 5 4 2 2" xfId="8157" xr:uid="{00000000-0005-0000-0000-0000DC1F0000}"/>
    <cellStyle name="Normal 5 4 2 2 2" xfId="8158" xr:uid="{00000000-0005-0000-0000-0000DD1F0000}"/>
    <cellStyle name="Normal 5 4 2 2 2 2" xfId="8159" xr:uid="{00000000-0005-0000-0000-0000DE1F0000}"/>
    <cellStyle name="Normal 5 4 2 2 2 2 2" xfId="8160" xr:uid="{00000000-0005-0000-0000-0000DF1F0000}"/>
    <cellStyle name="Normal 5 4 2 2 2 2 2 2" xfId="8161" xr:uid="{00000000-0005-0000-0000-0000E01F0000}"/>
    <cellStyle name="Normal 5 4 2 2 2 2 3" xfId="8162" xr:uid="{00000000-0005-0000-0000-0000E11F0000}"/>
    <cellStyle name="Normal 5 4 2 2 2 3" xfId="8163" xr:uid="{00000000-0005-0000-0000-0000E21F0000}"/>
    <cellStyle name="Normal 5 4 2 2 2 3 2" xfId="8164" xr:uid="{00000000-0005-0000-0000-0000E31F0000}"/>
    <cellStyle name="Normal 5 4 2 2 2 4" xfId="8165" xr:uid="{00000000-0005-0000-0000-0000E41F0000}"/>
    <cellStyle name="Normal 5 4 2 2 3" xfId="8166" xr:uid="{00000000-0005-0000-0000-0000E51F0000}"/>
    <cellStyle name="Normal 5 4 2 2 3 2" xfId="8167" xr:uid="{00000000-0005-0000-0000-0000E61F0000}"/>
    <cellStyle name="Normal 5 4 2 2 3 2 2" xfId="8168" xr:uid="{00000000-0005-0000-0000-0000E71F0000}"/>
    <cellStyle name="Normal 5 4 2 2 3 2 2 2" xfId="8169" xr:uid="{00000000-0005-0000-0000-0000E81F0000}"/>
    <cellStyle name="Normal 5 4 2 2 3 2 3" xfId="8170" xr:uid="{00000000-0005-0000-0000-0000E91F0000}"/>
    <cellStyle name="Normal 5 4 2 2 3 3" xfId="8171" xr:uid="{00000000-0005-0000-0000-0000EA1F0000}"/>
    <cellStyle name="Normal 5 4 2 2 3 3 2" xfId="8172" xr:uid="{00000000-0005-0000-0000-0000EB1F0000}"/>
    <cellStyle name="Normal 5 4 2 2 3 4" xfId="8173" xr:uid="{00000000-0005-0000-0000-0000EC1F0000}"/>
    <cellStyle name="Normal 5 4 2 2 4" xfId="8174" xr:uid="{00000000-0005-0000-0000-0000ED1F0000}"/>
    <cellStyle name="Normal 5 4 2 2 4 2" xfId="8175" xr:uid="{00000000-0005-0000-0000-0000EE1F0000}"/>
    <cellStyle name="Normal 5 4 2 2 4 2 2" xfId="8176" xr:uid="{00000000-0005-0000-0000-0000EF1F0000}"/>
    <cellStyle name="Normal 5 4 2 2 4 3" xfId="8177" xr:uid="{00000000-0005-0000-0000-0000F01F0000}"/>
    <cellStyle name="Normal 5 4 2 2 5" xfId="8178" xr:uid="{00000000-0005-0000-0000-0000F11F0000}"/>
    <cellStyle name="Normal 5 4 2 2 5 2" xfId="8179" xr:uid="{00000000-0005-0000-0000-0000F21F0000}"/>
    <cellStyle name="Normal 5 4 2 2 6" xfId="8180" xr:uid="{00000000-0005-0000-0000-0000F31F0000}"/>
    <cellStyle name="Normal 5 4 2 3" xfId="8181" xr:uid="{00000000-0005-0000-0000-0000F41F0000}"/>
    <cellStyle name="Normal 5 4 2 3 2" xfId="8182" xr:uid="{00000000-0005-0000-0000-0000F51F0000}"/>
    <cellStyle name="Normal 5 4 2 3 2 2" xfId="8183" xr:uid="{00000000-0005-0000-0000-0000F61F0000}"/>
    <cellStyle name="Normal 5 4 2 3 2 2 2" xfId="8184" xr:uid="{00000000-0005-0000-0000-0000F71F0000}"/>
    <cellStyle name="Normal 5 4 2 3 2 2 2 2" xfId="8185" xr:uid="{00000000-0005-0000-0000-0000F81F0000}"/>
    <cellStyle name="Normal 5 4 2 3 2 2 3" xfId="8186" xr:uid="{00000000-0005-0000-0000-0000F91F0000}"/>
    <cellStyle name="Normal 5 4 2 3 2 3" xfId="8187" xr:uid="{00000000-0005-0000-0000-0000FA1F0000}"/>
    <cellStyle name="Normal 5 4 2 3 2 3 2" xfId="8188" xr:uid="{00000000-0005-0000-0000-0000FB1F0000}"/>
    <cellStyle name="Normal 5 4 2 3 2 4" xfId="8189" xr:uid="{00000000-0005-0000-0000-0000FC1F0000}"/>
    <cellStyle name="Normal 5 4 2 3 3" xfId="8190" xr:uid="{00000000-0005-0000-0000-0000FD1F0000}"/>
    <cellStyle name="Normal 5 4 2 3 3 2" xfId="8191" xr:uid="{00000000-0005-0000-0000-0000FE1F0000}"/>
    <cellStyle name="Normal 5 4 2 3 3 2 2" xfId="8192" xr:uid="{00000000-0005-0000-0000-0000FF1F0000}"/>
    <cellStyle name="Normal 5 4 2 3 3 3" xfId="8193" xr:uid="{00000000-0005-0000-0000-000000200000}"/>
    <cellStyle name="Normal 5 4 2 3 4" xfId="8194" xr:uid="{00000000-0005-0000-0000-000001200000}"/>
    <cellStyle name="Normal 5 4 2 3 4 2" xfId="8195" xr:uid="{00000000-0005-0000-0000-000002200000}"/>
    <cellStyle name="Normal 5 4 2 3 5" xfId="8196" xr:uid="{00000000-0005-0000-0000-000003200000}"/>
    <cellStyle name="Normal 5 4 2 4" xfId="8197" xr:uid="{00000000-0005-0000-0000-000004200000}"/>
    <cellStyle name="Normal 5 4 2 4 2" xfId="8198" xr:uid="{00000000-0005-0000-0000-000005200000}"/>
    <cellStyle name="Normal 5 4 2 4 2 2" xfId="8199" xr:uid="{00000000-0005-0000-0000-000006200000}"/>
    <cellStyle name="Normal 5 4 2 4 2 2 2" xfId="8200" xr:uid="{00000000-0005-0000-0000-000007200000}"/>
    <cellStyle name="Normal 5 4 2 4 2 3" xfId="8201" xr:uid="{00000000-0005-0000-0000-000008200000}"/>
    <cellStyle name="Normal 5 4 2 4 3" xfId="8202" xr:uid="{00000000-0005-0000-0000-000009200000}"/>
    <cellStyle name="Normal 5 4 2 4 3 2" xfId="8203" xr:uid="{00000000-0005-0000-0000-00000A200000}"/>
    <cellStyle name="Normal 5 4 2 4 4" xfId="8204" xr:uid="{00000000-0005-0000-0000-00000B200000}"/>
    <cellStyle name="Normal 5 4 2 5" xfId="8205" xr:uid="{00000000-0005-0000-0000-00000C200000}"/>
    <cellStyle name="Normal 5 4 2 5 2" xfId="8206" xr:uid="{00000000-0005-0000-0000-00000D200000}"/>
    <cellStyle name="Normal 5 4 2 5 2 2" xfId="8207" xr:uid="{00000000-0005-0000-0000-00000E200000}"/>
    <cellStyle name="Normal 5 4 2 5 3" xfId="8208" xr:uid="{00000000-0005-0000-0000-00000F200000}"/>
    <cellStyle name="Normal 5 4 2 6" xfId="8209" xr:uid="{00000000-0005-0000-0000-000010200000}"/>
    <cellStyle name="Normal 5 4 2 6 2" xfId="8210" xr:uid="{00000000-0005-0000-0000-000011200000}"/>
    <cellStyle name="Normal 5 4 2 6 2 2" xfId="8211" xr:uid="{00000000-0005-0000-0000-000012200000}"/>
    <cellStyle name="Normal 5 4 2 6 3" xfId="8212" xr:uid="{00000000-0005-0000-0000-000013200000}"/>
    <cellStyle name="Normal 5 4 2 7" xfId="8213" xr:uid="{00000000-0005-0000-0000-000014200000}"/>
    <cellStyle name="Normal 5 4 2 7 2" xfId="8214" xr:uid="{00000000-0005-0000-0000-000015200000}"/>
    <cellStyle name="Normal 5 4 2 8" xfId="8215" xr:uid="{00000000-0005-0000-0000-000016200000}"/>
    <cellStyle name="Normal 5 4 3" xfId="8216" xr:uid="{00000000-0005-0000-0000-000017200000}"/>
    <cellStyle name="Normal 5 4 3 2" xfId="8217" xr:uid="{00000000-0005-0000-0000-000018200000}"/>
    <cellStyle name="Normal 5 4 3 2 2" xfId="8218" xr:uid="{00000000-0005-0000-0000-000019200000}"/>
    <cellStyle name="Normal 5 4 3 2 2 2" xfId="8219" xr:uid="{00000000-0005-0000-0000-00001A200000}"/>
    <cellStyle name="Normal 5 4 3 2 2 2 2" xfId="8220" xr:uid="{00000000-0005-0000-0000-00001B200000}"/>
    <cellStyle name="Normal 5 4 3 2 2 3" xfId="8221" xr:uid="{00000000-0005-0000-0000-00001C200000}"/>
    <cellStyle name="Normal 5 4 3 2 3" xfId="8222" xr:uid="{00000000-0005-0000-0000-00001D200000}"/>
    <cellStyle name="Normal 5 4 3 2 3 2" xfId="8223" xr:uid="{00000000-0005-0000-0000-00001E200000}"/>
    <cellStyle name="Normal 5 4 3 2 4" xfId="8224" xr:uid="{00000000-0005-0000-0000-00001F200000}"/>
    <cellStyle name="Normal 5 4 3 3" xfId="8225" xr:uid="{00000000-0005-0000-0000-000020200000}"/>
    <cellStyle name="Normal 5 4 3 3 2" xfId="8226" xr:uid="{00000000-0005-0000-0000-000021200000}"/>
    <cellStyle name="Normal 5 4 3 3 2 2" xfId="8227" xr:uid="{00000000-0005-0000-0000-000022200000}"/>
    <cellStyle name="Normal 5 4 3 3 2 2 2" xfId="8228" xr:uid="{00000000-0005-0000-0000-000023200000}"/>
    <cellStyle name="Normal 5 4 3 3 2 3" xfId="8229" xr:uid="{00000000-0005-0000-0000-000024200000}"/>
    <cellStyle name="Normal 5 4 3 3 3" xfId="8230" xr:uid="{00000000-0005-0000-0000-000025200000}"/>
    <cellStyle name="Normal 5 4 3 3 3 2" xfId="8231" xr:uid="{00000000-0005-0000-0000-000026200000}"/>
    <cellStyle name="Normal 5 4 3 3 4" xfId="8232" xr:uid="{00000000-0005-0000-0000-000027200000}"/>
    <cellStyle name="Normal 5 4 3 4" xfId="8233" xr:uid="{00000000-0005-0000-0000-000028200000}"/>
    <cellStyle name="Normal 5 4 3 4 2" xfId="8234" xr:uid="{00000000-0005-0000-0000-000029200000}"/>
    <cellStyle name="Normal 5 4 3 4 2 2" xfId="8235" xr:uid="{00000000-0005-0000-0000-00002A200000}"/>
    <cellStyle name="Normal 5 4 3 4 3" xfId="8236" xr:uid="{00000000-0005-0000-0000-00002B200000}"/>
    <cellStyle name="Normal 5 4 3 5" xfId="8237" xr:uid="{00000000-0005-0000-0000-00002C200000}"/>
    <cellStyle name="Normal 5 4 3 5 2" xfId="8238" xr:uid="{00000000-0005-0000-0000-00002D200000}"/>
    <cellStyle name="Normal 5 4 3 6" xfId="8239" xr:uid="{00000000-0005-0000-0000-00002E200000}"/>
    <cellStyle name="Normal 5 4 4" xfId="8240" xr:uid="{00000000-0005-0000-0000-00002F200000}"/>
    <cellStyle name="Normal 5 4 4 2" xfId="8241" xr:uid="{00000000-0005-0000-0000-000030200000}"/>
    <cellStyle name="Normal 5 4 4 2 2" xfId="8242" xr:uid="{00000000-0005-0000-0000-000031200000}"/>
    <cellStyle name="Normal 5 4 4 2 2 2" xfId="8243" xr:uid="{00000000-0005-0000-0000-000032200000}"/>
    <cellStyle name="Normal 5 4 4 2 2 2 2" xfId="8244" xr:uid="{00000000-0005-0000-0000-000033200000}"/>
    <cellStyle name="Normal 5 4 4 2 2 3" xfId="8245" xr:uid="{00000000-0005-0000-0000-000034200000}"/>
    <cellStyle name="Normal 5 4 4 2 3" xfId="8246" xr:uid="{00000000-0005-0000-0000-000035200000}"/>
    <cellStyle name="Normal 5 4 4 2 3 2" xfId="8247" xr:uid="{00000000-0005-0000-0000-000036200000}"/>
    <cellStyle name="Normal 5 4 4 2 4" xfId="8248" xr:uid="{00000000-0005-0000-0000-000037200000}"/>
    <cellStyle name="Normal 5 4 4 3" xfId="8249" xr:uid="{00000000-0005-0000-0000-000038200000}"/>
    <cellStyle name="Normal 5 4 4 3 2" xfId="8250" xr:uid="{00000000-0005-0000-0000-000039200000}"/>
    <cellStyle name="Normal 5 4 4 3 2 2" xfId="8251" xr:uid="{00000000-0005-0000-0000-00003A200000}"/>
    <cellStyle name="Normal 5 4 4 3 3" xfId="8252" xr:uid="{00000000-0005-0000-0000-00003B200000}"/>
    <cellStyle name="Normal 5 4 4 4" xfId="8253" xr:uid="{00000000-0005-0000-0000-00003C200000}"/>
    <cellStyle name="Normal 5 4 4 4 2" xfId="8254" xr:uid="{00000000-0005-0000-0000-00003D200000}"/>
    <cellStyle name="Normal 5 4 4 5" xfId="8255" xr:uid="{00000000-0005-0000-0000-00003E200000}"/>
    <cellStyle name="Normal 5 4 5" xfId="8256" xr:uid="{00000000-0005-0000-0000-00003F200000}"/>
    <cellStyle name="Normal 5 4 5 2" xfId="8257" xr:uid="{00000000-0005-0000-0000-000040200000}"/>
    <cellStyle name="Normal 5 4 5 2 2" xfId="8258" xr:uid="{00000000-0005-0000-0000-000041200000}"/>
    <cellStyle name="Normal 5 4 5 2 2 2" xfId="8259" xr:uid="{00000000-0005-0000-0000-000042200000}"/>
    <cellStyle name="Normal 5 4 5 2 3" xfId="8260" xr:uid="{00000000-0005-0000-0000-000043200000}"/>
    <cellStyle name="Normal 5 4 5 3" xfId="8261" xr:uid="{00000000-0005-0000-0000-000044200000}"/>
    <cellStyle name="Normal 5 4 5 3 2" xfId="8262" xr:uid="{00000000-0005-0000-0000-000045200000}"/>
    <cellStyle name="Normal 5 4 5 4" xfId="8263" xr:uid="{00000000-0005-0000-0000-000046200000}"/>
    <cellStyle name="Normal 5 4 6" xfId="8264" xr:uid="{00000000-0005-0000-0000-000047200000}"/>
    <cellStyle name="Normal 5 4 6 2" xfId="8265" xr:uid="{00000000-0005-0000-0000-000048200000}"/>
    <cellStyle name="Normal 5 4 6 2 2" xfId="8266" xr:uid="{00000000-0005-0000-0000-000049200000}"/>
    <cellStyle name="Normal 5 4 6 3" xfId="8267" xr:uid="{00000000-0005-0000-0000-00004A200000}"/>
    <cellStyle name="Normal 5 4 7" xfId="8268" xr:uid="{00000000-0005-0000-0000-00004B200000}"/>
    <cellStyle name="Normal 5 4 7 2" xfId="8269" xr:uid="{00000000-0005-0000-0000-00004C200000}"/>
    <cellStyle name="Normal 5 4 7 2 2" xfId="8270" xr:uid="{00000000-0005-0000-0000-00004D200000}"/>
    <cellStyle name="Normal 5 4 7 3" xfId="8271" xr:uid="{00000000-0005-0000-0000-00004E200000}"/>
    <cellStyle name="Normal 5 4 8" xfId="8272" xr:uid="{00000000-0005-0000-0000-00004F200000}"/>
    <cellStyle name="Normal 5 4 8 2" xfId="8273" xr:uid="{00000000-0005-0000-0000-000050200000}"/>
    <cellStyle name="Normal 5 4 9" xfId="8274" xr:uid="{00000000-0005-0000-0000-000051200000}"/>
    <cellStyle name="Normal 5 5" xfId="8275" xr:uid="{00000000-0005-0000-0000-000052200000}"/>
    <cellStyle name="Normal 5 5 2" xfId="8276" xr:uid="{00000000-0005-0000-0000-000053200000}"/>
    <cellStyle name="Normal 5 5 2 2" xfId="8277" xr:uid="{00000000-0005-0000-0000-000054200000}"/>
    <cellStyle name="Normal 5 5 2 2 2" xfId="8278" xr:uid="{00000000-0005-0000-0000-000055200000}"/>
    <cellStyle name="Normal 5 5 2 2 2 2" xfId="8279" xr:uid="{00000000-0005-0000-0000-000056200000}"/>
    <cellStyle name="Normal 5 5 2 2 2 2 2" xfId="8280" xr:uid="{00000000-0005-0000-0000-000057200000}"/>
    <cellStyle name="Normal 5 5 2 2 2 2 2 2" xfId="8281" xr:uid="{00000000-0005-0000-0000-000058200000}"/>
    <cellStyle name="Normal 5 5 2 2 2 2 3" xfId="8282" xr:uid="{00000000-0005-0000-0000-000059200000}"/>
    <cellStyle name="Normal 5 5 2 2 2 3" xfId="8283" xr:uid="{00000000-0005-0000-0000-00005A200000}"/>
    <cellStyle name="Normal 5 5 2 2 2 3 2" xfId="8284" xr:uid="{00000000-0005-0000-0000-00005B200000}"/>
    <cellStyle name="Normal 5 5 2 2 2 4" xfId="8285" xr:uid="{00000000-0005-0000-0000-00005C200000}"/>
    <cellStyle name="Normal 5 5 2 2 3" xfId="8286" xr:uid="{00000000-0005-0000-0000-00005D200000}"/>
    <cellStyle name="Normal 5 5 2 2 3 2" xfId="8287" xr:uid="{00000000-0005-0000-0000-00005E200000}"/>
    <cellStyle name="Normal 5 5 2 2 3 2 2" xfId="8288" xr:uid="{00000000-0005-0000-0000-00005F200000}"/>
    <cellStyle name="Normal 5 5 2 2 3 2 2 2" xfId="8289" xr:uid="{00000000-0005-0000-0000-000060200000}"/>
    <cellStyle name="Normal 5 5 2 2 3 2 3" xfId="8290" xr:uid="{00000000-0005-0000-0000-000061200000}"/>
    <cellStyle name="Normal 5 5 2 2 3 3" xfId="8291" xr:uid="{00000000-0005-0000-0000-000062200000}"/>
    <cellStyle name="Normal 5 5 2 2 3 3 2" xfId="8292" xr:uid="{00000000-0005-0000-0000-000063200000}"/>
    <cellStyle name="Normal 5 5 2 2 3 4" xfId="8293" xr:uid="{00000000-0005-0000-0000-000064200000}"/>
    <cellStyle name="Normal 5 5 2 2 4" xfId="8294" xr:uid="{00000000-0005-0000-0000-000065200000}"/>
    <cellStyle name="Normal 5 5 2 2 4 2" xfId="8295" xr:uid="{00000000-0005-0000-0000-000066200000}"/>
    <cellStyle name="Normal 5 5 2 2 4 2 2" xfId="8296" xr:uid="{00000000-0005-0000-0000-000067200000}"/>
    <cellStyle name="Normal 5 5 2 2 4 3" xfId="8297" xr:uid="{00000000-0005-0000-0000-000068200000}"/>
    <cellStyle name="Normal 5 5 2 2 5" xfId="8298" xr:uid="{00000000-0005-0000-0000-000069200000}"/>
    <cellStyle name="Normal 5 5 2 2 5 2" xfId="8299" xr:uid="{00000000-0005-0000-0000-00006A200000}"/>
    <cellStyle name="Normal 5 5 2 2 6" xfId="8300" xr:uid="{00000000-0005-0000-0000-00006B200000}"/>
    <cellStyle name="Normal 5 5 2 3" xfId="8301" xr:uid="{00000000-0005-0000-0000-00006C200000}"/>
    <cellStyle name="Normal 5 5 2 3 2" xfId="8302" xr:uid="{00000000-0005-0000-0000-00006D200000}"/>
    <cellStyle name="Normal 5 5 2 3 2 2" xfId="8303" xr:uid="{00000000-0005-0000-0000-00006E200000}"/>
    <cellStyle name="Normal 5 5 2 3 2 2 2" xfId="8304" xr:uid="{00000000-0005-0000-0000-00006F200000}"/>
    <cellStyle name="Normal 5 5 2 3 2 2 2 2" xfId="8305" xr:uid="{00000000-0005-0000-0000-000070200000}"/>
    <cellStyle name="Normal 5 5 2 3 2 2 3" xfId="8306" xr:uid="{00000000-0005-0000-0000-000071200000}"/>
    <cellStyle name="Normal 5 5 2 3 2 3" xfId="8307" xr:uid="{00000000-0005-0000-0000-000072200000}"/>
    <cellStyle name="Normal 5 5 2 3 2 3 2" xfId="8308" xr:uid="{00000000-0005-0000-0000-000073200000}"/>
    <cellStyle name="Normal 5 5 2 3 2 4" xfId="8309" xr:uid="{00000000-0005-0000-0000-000074200000}"/>
    <cellStyle name="Normal 5 5 2 3 3" xfId="8310" xr:uid="{00000000-0005-0000-0000-000075200000}"/>
    <cellStyle name="Normal 5 5 2 3 3 2" xfId="8311" xr:uid="{00000000-0005-0000-0000-000076200000}"/>
    <cellStyle name="Normal 5 5 2 3 3 2 2" xfId="8312" xr:uid="{00000000-0005-0000-0000-000077200000}"/>
    <cellStyle name="Normal 5 5 2 3 3 3" xfId="8313" xr:uid="{00000000-0005-0000-0000-000078200000}"/>
    <cellStyle name="Normal 5 5 2 3 4" xfId="8314" xr:uid="{00000000-0005-0000-0000-000079200000}"/>
    <cellStyle name="Normal 5 5 2 3 4 2" xfId="8315" xr:uid="{00000000-0005-0000-0000-00007A200000}"/>
    <cellStyle name="Normal 5 5 2 3 5" xfId="8316" xr:uid="{00000000-0005-0000-0000-00007B200000}"/>
    <cellStyle name="Normal 5 5 2 4" xfId="8317" xr:uid="{00000000-0005-0000-0000-00007C200000}"/>
    <cellStyle name="Normal 5 5 2 4 2" xfId="8318" xr:uid="{00000000-0005-0000-0000-00007D200000}"/>
    <cellStyle name="Normal 5 5 2 4 2 2" xfId="8319" xr:uid="{00000000-0005-0000-0000-00007E200000}"/>
    <cellStyle name="Normal 5 5 2 4 2 2 2" xfId="8320" xr:uid="{00000000-0005-0000-0000-00007F200000}"/>
    <cellStyle name="Normal 5 5 2 4 2 3" xfId="8321" xr:uid="{00000000-0005-0000-0000-000080200000}"/>
    <cellStyle name="Normal 5 5 2 4 3" xfId="8322" xr:uid="{00000000-0005-0000-0000-000081200000}"/>
    <cellStyle name="Normal 5 5 2 4 3 2" xfId="8323" xr:uid="{00000000-0005-0000-0000-000082200000}"/>
    <cellStyle name="Normal 5 5 2 4 4" xfId="8324" xr:uid="{00000000-0005-0000-0000-000083200000}"/>
    <cellStyle name="Normal 5 5 2 5" xfId="8325" xr:uid="{00000000-0005-0000-0000-000084200000}"/>
    <cellStyle name="Normal 5 5 2 5 2" xfId="8326" xr:uid="{00000000-0005-0000-0000-000085200000}"/>
    <cellStyle name="Normal 5 5 2 5 2 2" xfId="8327" xr:uid="{00000000-0005-0000-0000-000086200000}"/>
    <cellStyle name="Normal 5 5 2 5 3" xfId="8328" xr:uid="{00000000-0005-0000-0000-000087200000}"/>
    <cellStyle name="Normal 5 5 2 6" xfId="8329" xr:uid="{00000000-0005-0000-0000-000088200000}"/>
    <cellStyle name="Normal 5 5 2 6 2" xfId="8330" xr:uid="{00000000-0005-0000-0000-000089200000}"/>
    <cellStyle name="Normal 5 5 2 6 2 2" xfId="8331" xr:uid="{00000000-0005-0000-0000-00008A200000}"/>
    <cellStyle name="Normal 5 5 2 6 3" xfId="8332" xr:uid="{00000000-0005-0000-0000-00008B200000}"/>
    <cellStyle name="Normal 5 5 2 7" xfId="8333" xr:uid="{00000000-0005-0000-0000-00008C200000}"/>
    <cellStyle name="Normal 5 5 2 7 2" xfId="8334" xr:uid="{00000000-0005-0000-0000-00008D200000}"/>
    <cellStyle name="Normal 5 5 2 8" xfId="8335" xr:uid="{00000000-0005-0000-0000-00008E200000}"/>
    <cellStyle name="Normal 5 5 3" xfId="8336" xr:uid="{00000000-0005-0000-0000-00008F200000}"/>
    <cellStyle name="Normal 5 5 3 2" xfId="8337" xr:uid="{00000000-0005-0000-0000-000090200000}"/>
    <cellStyle name="Normal 5 5 3 2 2" xfId="8338" xr:uid="{00000000-0005-0000-0000-000091200000}"/>
    <cellStyle name="Normal 5 5 3 2 2 2" xfId="8339" xr:uid="{00000000-0005-0000-0000-000092200000}"/>
    <cellStyle name="Normal 5 5 3 2 2 2 2" xfId="8340" xr:uid="{00000000-0005-0000-0000-000093200000}"/>
    <cellStyle name="Normal 5 5 3 2 2 3" xfId="8341" xr:uid="{00000000-0005-0000-0000-000094200000}"/>
    <cellStyle name="Normal 5 5 3 2 3" xfId="8342" xr:uid="{00000000-0005-0000-0000-000095200000}"/>
    <cellStyle name="Normal 5 5 3 2 3 2" xfId="8343" xr:uid="{00000000-0005-0000-0000-000096200000}"/>
    <cellStyle name="Normal 5 5 3 2 4" xfId="8344" xr:uid="{00000000-0005-0000-0000-000097200000}"/>
    <cellStyle name="Normal 5 5 3 3" xfId="8345" xr:uid="{00000000-0005-0000-0000-000098200000}"/>
    <cellStyle name="Normal 5 5 3 3 2" xfId="8346" xr:uid="{00000000-0005-0000-0000-000099200000}"/>
    <cellStyle name="Normal 5 5 3 3 2 2" xfId="8347" xr:uid="{00000000-0005-0000-0000-00009A200000}"/>
    <cellStyle name="Normal 5 5 3 3 2 2 2" xfId="8348" xr:uid="{00000000-0005-0000-0000-00009B200000}"/>
    <cellStyle name="Normal 5 5 3 3 2 3" xfId="8349" xr:uid="{00000000-0005-0000-0000-00009C200000}"/>
    <cellStyle name="Normal 5 5 3 3 3" xfId="8350" xr:uid="{00000000-0005-0000-0000-00009D200000}"/>
    <cellStyle name="Normal 5 5 3 3 3 2" xfId="8351" xr:uid="{00000000-0005-0000-0000-00009E200000}"/>
    <cellStyle name="Normal 5 5 3 3 4" xfId="8352" xr:uid="{00000000-0005-0000-0000-00009F200000}"/>
    <cellStyle name="Normal 5 5 3 4" xfId="8353" xr:uid="{00000000-0005-0000-0000-0000A0200000}"/>
    <cellStyle name="Normal 5 5 3 4 2" xfId="8354" xr:uid="{00000000-0005-0000-0000-0000A1200000}"/>
    <cellStyle name="Normal 5 5 3 4 2 2" xfId="8355" xr:uid="{00000000-0005-0000-0000-0000A2200000}"/>
    <cellStyle name="Normal 5 5 3 4 3" xfId="8356" xr:uid="{00000000-0005-0000-0000-0000A3200000}"/>
    <cellStyle name="Normal 5 5 3 5" xfId="8357" xr:uid="{00000000-0005-0000-0000-0000A4200000}"/>
    <cellStyle name="Normal 5 5 3 5 2" xfId="8358" xr:uid="{00000000-0005-0000-0000-0000A5200000}"/>
    <cellStyle name="Normal 5 5 3 6" xfId="8359" xr:uid="{00000000-0005-0000-0000-0000A6200000}"/>
    <cellStyle name="Normal 5 5 4" xfId="8360" xr:uid="{00000000-0005-0000-0000-0000A7200000}"/>
    <cellStyle name="Normal 5 5 4 2" xfId="8361" xr:uid="{00000000-0005-0000-0000-0000A8200000}"/>
    <cellStyle name="Normal 5 5 4 2 2" xfId="8362" xr:uid="{00000000-0005-0000-0000-0000A9200000}"/>
    <cellStyle name="Normal 5 5 4 2 2 2" xfId="8363" xr:uid="{00000000-0005-0000-0000-0000AA200000}"/>
    <cellStyle name="Normal 5 5 4 2 2 2 2" xfId="8364" xr:uid="{00000000-0005-0000-0000-0000AB200000}"/>
    <cellStyle name="Normal 5 5 4 2 2 3" xfId="8365" xr:uid="{00000000-0005-0000-0000-0000AC200000}"/>
    <cellStyle name="Normal 5 5 4 2 3" xfId="8366" xr:uid="{00000000-0005-0000-0000-0000AD200000}"/>
    <cellStyle name="Normal 5 5 4 2 3 2" xfId="8367" xr:uid="{00000000-0005-0000-0000-0000AE200000}"/>
    <cellStyle name="Normal 5 5 4 2 4" xfId="8368" xr:uid="{00000000-0005-0000-0000-0000AF200000}"/>
    <cellStyle name="Normal 5 5 4 3" xfId="8369" xr:uid="{00000000-0005-0000-0000-0000B0200000}"/>
    <cellStyle name="Normal 5 5 4 3 2" xfId="8370" xr:uid="{00000000-0005-0000-0000-0000B1200000}"/>
    <cellStyle name="Normal 5 5 4 3 2 2" xfId="8371" xr:uid="{00000000-0005-0000-0000-0000B2200000}"/>
    <cellStyle name="Normal 5 5 4 3 3" xfId="8372" xr:uid="{00000000-0005-0000-0000-0000B3200000}"/>
    <cellStyle name="Normal 5 5 4 4" xfId="8373" xr:uid="{00000000-0005-0000-0000-0000B4200000}"/>
    <cellStyle name="Normal 5 5 4 4 2" xfId="8374" xr:uid="{00000000-0005-0000-0000-0000B5200000}"/>
    <cellStyle name="Normal 5 5 4 5" xfId="8375" xr:uid="{00000000-0005-0000-0000-0000B6200000}"/>
    <cellStyle name="Normal 5 5 5" xfId="8376" xr:uid="{00000000-0005-0000-0000-0000B7200000}"/>
    <cellStyle name="Normal 5 5 5 2" xfId="8377" xr:uid="{00000000-0005-0000-0000-0000B8200000}"/>
    <cellStyle name="Normal 5 5 5 2 2" xfId="8378" xr:uid="{00000000-0005-0000-0000-0000B9200000}"/>
    <cellStyle name="Normal 5 5 5 2 2 2" xfId="8379" xr:uid="{00000000-0005-0000-0000-0000BA200000}"/>
    <cellStyle name="Normal 5 5 5 2 3" xfId="8380" xr:uid="{00000000-0005-0000-0000-0000BB200000}"/>
    <cellStyle name="Normal 5 5 5 3" xfId="8381" xr:uid="{00000000-0005-0000-0000-0000BC200000}"/>
    <cellStyle name="Normal 5 5 5 3 2" xfId="8382" xr:uid="{00000000-0005-0000-0000-0000BD200000}"/>
    <cellStyle name="Normal 5 5 5 4" xfId="8383" xr:uid="{00000000-0005-0000-0000-0000BE200000}"/>
    <cellStyle name="Normal 5 5 6" xfId="8384" xr:uid="{00000000-0005-0000-0000-0000BF200000}"/>
    <cellStyle name="Normal 5 5 6 2" xfId="8385" xr:uid="{00000000-0005-0000-0000-0000C0200000}"/>
    <cellStyle name="Normal 5 5 6 2 2" xfId="8386" xr:uid="{00000000-0005-0000-0000-0000C1200000}"/>
    <cellStyle name="Normal 5 5 6 3" xfId="8387" xr:uid="{00000000-0005-0000-0000-0000C2200000}"/>
    <cellStyle name="Normal 5 5 7" xfId="8388" xr:uid="{00000000-0005-0000-0000-0000C3200000}"/>
    <cellStyle name="Normal 5 5 7 2" xfId="8389" xr:uid="{00000000-0005-0000-0000-0000C4200000}"/>
    <cellStyle name="Normal 5 5 7 2 2" xfId="8390" xr:uid="{00000000-0005-0000-0000-0000C5200000}"/>
    <cellStyle name="Normal 5 5 7 3" xfId="8391" xr:uid="{00000000-0005-0000-0000-0000C6200000}"/>
    <cellStyle name="Normal 5 5 8" xfId="8392" xr:uid="{00000000-0005-0000-0000-0000C7200000}"/>
    <cellStyle name="Normal 5 5 8 2" xfId="8393" xr:uid="{00000000-0005-0000-0000-0000C8200000}"/>
    <cellStyle name="Normal 5 5 9" xfId="8394" xr:uid="{00000000-0005-0000-0000-0000C9200000}"/>
    <cellStyle name="Normal 5 6" xfId="8395" xr:uid="{00000000-0005-0000-0000-0000CA200000}"/>
    <cellStyle name="Normal 5 6 2" xfId="8396" xr:uid="{00000000-0005-0000-0000-0000CB200000}"/>
    <cellStyle name="Normal 5 6 2 2" xfId="8397" xr:uid="{00000000-0005-0000-0000-0000CC200000}"/>
    <cellStyle name="Normal 5 6 2 2 2" xfId="8398" xr:uid="{00000000-0005-0000-0000-0000CD200000}"/>
    <cellStyle name="Normal 5 6 2 2 2 2" xfId="8399" xr:uid="{00000000-0005-0000-0000-0000CE200000}"/>
    <cellStyle name="Normal 5 6 2 2 2 2 2" xfId="8400" xr:uid="{00000000-0005-0000-0000-0000CF200000}"/>
    <cellStyle name="Normal 5 6 2 2 2 2 2 2" xfId="8401" xr:uid="{00000000-0005-0000-0000-0000D0200000}"/>
    <cellStyle name="Normal 5 6 2 2 2 2 3" xfId="8402" xr:uid="{00000000-0005-0000-0000-0000D1200000}"/>
    <cellStyle name="Normal 5 6 2 2 2 3" xfId="8403" xr:uid="{00000000-0005-0000-0000-0000D2200000}"/>
    <cellStyle name="Normal 5 6 2 2 2 3 2" xfId="8404" xr:uid="{00000000-0005-0000-0000-0000D3200000}"/>
    <cellStyle name="Normal 5 6 2 2 2 4" xfId="8405" xr:uid="{00000000-0005-0000-0000-0000D4200000}"/>
    <cellStyle name="Normal 5 6 2 2 3" xfId="8406" xr:uid="{00000000-0005-0000-0000-0000D5200000}"/>
    <cellStyle name="Normal 5 6 2 2 3 2" xfId="8407" xr:uid="{00000000-0005-0000-0000-0000D6200000}"/>
    <cellStyle name="Normal 5 6 2 2 3 2 2" xfId="8408" xr:uid="{00000000-0005-0000-0000-0000D7200000}"/>
    <cellStyle name="Normal 5 6 2 2 3 2 2 2" xfId="8409" xr:uid="{00000000-0005-0000-0000-0000D8200000}"/>
    <cellStyle name="Normal 5 6 2 2 3 2 3" xfId="8410" xr:uid="{00000000-0005-0000-0000-0000D9200000}"/>
    <cellStyle name="Normal 5 6 2 2 3 3" xfId="8411" xr:uid="{00000000-0005-0000-0000-0000DA200000}"/>
    <cellStyle name="Normal 5 6 2 2 3 3 2" xfId="8412" xr:uid="{00000000-0005-0000-0000-0000DB200000}"/>
    <cellStyle name="Normal 5 6 2 2 3 4" xfId="8413" xr:uid="{00000000-0005-0000-0000-0000DC200000}"/>
    <cellStyle name="Normal 5 6 2 2 4" xfId="8414" xr:uid="{00000000-0005-0000-0000-0000DD200000}"/>
    <cellStyle name="Normal 5 6 2 2 4 2" xfId="8415" xr:uid="{00000000-0005-0000-0000-0000DE200000}"/>
    <cellStyle name="Normal 5 6 2 2 4 2 2" xfId="8416" xr:uid="{00000000-0005-0000-0000-0000DF200000}"/>
    <cellStyle name="Normal 5 6 2 2 4 3" xfId="8417" xr:uid="{00000000-0005-0000-0000-0000E0200000}"/>
    <cellStyle name="Normal 5 6 2 2 5" xfId="8418" xr:uid="{00000000-0005-0000-0000-0000E1200000}"/>
    <cellStyle name="Normal 5 6 2 2 5 2" xfId="8419" xr:uid="{00000000-0005-0000-0000-0000E2200000}"/>
    <cellStyle name="Normal 5 6 2 2 6" xfId="8420" xr:uid="{00000000-0005-0000-0000-0000E3200000}"/>
    <cellStyle name="Normal 5 6 2 3" xfId="8421" xr:uid="{00000000-0005-0000-0000-0000E4200000}"/>
    <cellStyle name="Normal 5 6 2 3 2" xfId="8422" xr:uid="{00000000-0005-0000-0000-0000E5200000}"/>
    <cellStyle name="Normal 5 6 2 3 2 2" xfId="8423" xr:uid="{00000000-0005-0000-0000-0000E6200000}"/>
    <cellStyle name="Normal 5 6 2 3 2 2 2" xfId="8424" xr:uid="{00000000-0005-0000-0000-0000E7200000}"/>
    <cellStyle name="Normal 5 6 2 3 2 2 2 2" xfId="8425" xr:uid="{00000000-0005-0000-0000-0000E8200000}"/>
    <cellStyle name="Normal 5 6 2 3 2 2 3" xfId="8426" xr:uid="{00000000-0005-0000-0000-0000E9200000}"/>
    <cellStyle name="Normal 5 6 2 3 2 3" xfId="8427" xr:uid="{00000000-0005-0000-0000-0000EA200000}"/>
    <cellStyle name="Normal 5 6 2 3 2 3 2" xfId="8428" xr:uid="{00000000-0005-0000-0000-0000EB200000}"/>
    <cellStyle name="Normal 5 6 2 3 2 4" xfId="8429" xr:uid="{00000000-0005-0000-0000-0000EC200000}"/>
    <cellStyle name="Normal 5 6 2 3 3" xfId="8430" xr:uid="{00000000-0005-0000-0000-0000ED200000}"/>
    <cellStyle name="Normal 5 6 2 3 3 2" xfId="8431" xr:uid="{00000000-0005-0000-0000-0000EE200000}"/>
    <cellStyle name="Normal 5 6 2 3 3 2 2" xfId="8432" xr:uid="{00000000-0005-0000-0000-0000EF200000}"/>
    <cellStyle name="Normal 5 6 2 3 3 3" xfId="8433" xr:uid="{00000000-0005-0000-0000-0000F0200000}"/>
    <cellStyle name="Normal 5 6 2 3 4" xfId="8434" xr:uid="{00000000-0005-0000-0000-0000F1200000}"/>
    <cellStyle name="Normal 5 6 2 3 4 2" xfId="8435" xr:uid="{00000000-0005-0000-0000-0000F2200000}"/>
    <cellStyle name="Normal 5 6 2 3 5" xfId="8436" xr:uid="{00000000-0005-0000-0000-0000F3200000}"/>
    <cellStyle name="Normal 5 6 2 4" xfId="8437" xr:uid="{00000000-0005-0000-0000-0000F4200000}"/>
    <cellStyle name="Normal 5 6 2 4 2" xfId="8438" xr:uid="{00000000-0005-0000-0000-0000F5200000}"/>
    <cellStyle name="Normal 5 6 2 4 2 2" xfId="8439" xr:uid="{00000000-0005-0000-0000-0000F6200000}"/>
    <cellStyle name="Normal 5 6 2 4 2 2 2" xfId="8440" xr:uid="{00000000-0005-0000-0000-0000F7200000}"/>
    <cellStyle name="Normal 5 6 2 4 2 3" xfId="8441" xr:uid="{00000000-0005-0000-0000-0000F8200000}"/>
    <cellStyle name="Normal 5 6 2 4 3" xfId="8442" xr:uid="{00000000-0005-0000-0000-0000F9200000}"/>
    <cellStyle name="Normal 5 6 2 4 3 2" xfId="8443" xr:uid="{00000000-0005-0000-0000-0000FA200000}"/>
    <cellStyle name="Normal 5 6 2 4 4" xfId="8444" xr:uid="{00000000-0005-0000-0000-0000FB200000}"/>
    <cellStyle name="Normal 5 6 2 5" xfId="8445" xr:uid="{00000000-0005-0000-0000-0000FC200000}"/>
    <cellStyle name="Normal 5 6 2 5 2" xfId="8446" xr:uid="{00000000-0005-0000-0000-0000FD200000}"/>
    <cellStyle name="Normal 5 6 2 5 2 2" xfId="8447" xr:uid="{00000000-0005-0000-0000-0000FE200000}"/>
    <cellStyle name="Normal 5 6 2 5 3" xfId="8448" xr:uid="{00000000-0005-0000-0000-0000FF200000}"/>
    <cellStyle name="Normal 5 6 2 6" xfId="8449" xr:uid="{00000000-0005-0000-0000-000000210000}"/>
    <cellStyle name="Normal 5 6 2 6 2" xfId="8450" xr:uid="{00000000-0005-0000-0000-000001210000}"/>
    <cellStyle name="Normal 5 6 2 6 2 2" xfId="8451" xr:uid="{00000000-0005-0000-0000-000002210000}"/>
    <cellStyle name="Normal 5 6 2 6 3" xfId="8452" xr:uid="{00000000-0005-0000-0000-000003210000}"/>
    <cellStyle name="Normal 5 6 2 7" xfId="8453" xr:uid="{00000000-0005-0000-0000-000004210000}"/>
    <cellStyle name="Normal 5 6 2 7 2" xfId="8454" xr:uid="{00000000-0005-0000-0000-000005210000}"/>
    <cellStyle name="Normal 5 6 2 8" xfId="8455" xr:uid="{00000000-0005-0000-0000-000006210000}"/>
    <cellStyle name="Normal 5 6 3" xfId="8456" xr:uid="{00000000-0005-0000-0000-000007210000}"/>
    <cellStyle name="Normal 5 6 3 2" xfId="8457" xr:uid="{00000000-0005-0000-0000-000008210000}"/>
    <cellStyle name="Normal 5 6 3 2 2" xfId="8458" xr:uid="{00000000-0005-0000-0000-000009210000}"/>
    <cellStyle name="Normal 5 6 3 2 2 2" xfId="8459" xr:uid="{00000000-0005-0000-0000-00000A210000}"/>
    <cellStyle name="Normal 5 6 3 2 2 2 2" xfId="8460" xr:uid="{00000000-0005-0000-0000-00000B210000}"/>
    <cellStyle name="Normal 5 6 3 2 2 3" xfId="8461" xr:uid="{00000000-0005-0000-0000-00000C210000}"/>
    <cellStyle name="Normal 5 6 3 2 3" xfId="8462" xr:uid="{00000000-0005-0000-0000-00000D210000}"/>
    <cellStyle name="Normal 5 6 3 2 3 2" xfId="8463" xr:uid="{00000000-0005-0000-0000-00000E210000}"/>
    <cellStyle name="Normal 5 6 3 2 4" xfId="8464" xr:uid="{00000000-0005-0000-0000-00000F210000}"/>
    <cellStyle name="Normal 5 6 3 3" xfId="8465" xr:uid="{00000000-0005-0000-0000-000010210000}"/>
    <cellStyle name="Normal 5 6 3 3 2" xfId="8466" xr:uid="{00000000-0005-0000-0000-000011210000}"/>
    <cellStyle name="Normal 5 6 3 3 2 2" xfId="8467" xr:uid="{00000000-0005-0000-0000-000012210000}"/>
    <cellStyle name="Normal 5 6 3 3 2 2 2" xfId="8468" xr:uid="{00000000-0005-0000-0000-000013210000}"/>
    <cellStyle name="Normal 5 6 3 3 2 3" xfId="8469" xr:uid="{00000000-0005-0000-0000-000014210000}"/>
    <cellStyle name="Normal 5 6 3 3 3" xfId="8470" xr:uid="{00000000-0005-0000-0000-000015210000}"/>
    <cellStyle name="Normal 5 6 3 3 3 2" xfId="8471" xr:uid="{00000000-0005-0000-0000-000016210000}"/>
    <cellStyle name="Normal 5 6 3 3 4" xfId="8472" xr:uid="{00000000-0005-0000-0000-000017210000}"/>
    <cellStyle name="Normal 5 6 3 4" xfId="8473" xr:uid="{00000000-0005-0000-0000-000018210000}"/>
    <cellStyle name="Normal 5 6 3 4 2" xfId="8474" xr:uid="{00000000-0005-0000-0000-000019210000}"/>
    <cellStyle name="Normal 5 6 3 4 2 2" xfId="8475" xr:uid="{00000000-0005-0000-0000-00001A210000}"/>
    <cellStyle name="Normal 5 6 3 4 3" xfId="8476" xr:uid="{00000000-0005-0000-0000-00001B210000}"/>
    <cellStyle name="Normal 5 6 3 5" xfId="8477" xr:uid="{00000000-0005-0000-0000-00001C210000}"/>
    <cellStyle name="Normal 5 6 3 5 2" xfId="8478" xr:uid="{00000000-0005-0000-0000-00001D210000}"/>
    <cellStyle name="Normal 5 6 3 6" xfId="8479" xr:uid="{00000000-0005-0000-0000-00001E210000}"/>
    <cellStyle name="Normal 5 6 4" xfId="8480" xr:uid="{00000000-0005-0000-0000-00001F210000}"/>
    <cellStyle name="Normal 5 6 4 2" xfId="8481" xr:uid="{00000000-0005-0000-0000-000020210000}"/>
    <cellStyle name="Normal 5 6 4 2 2" xfId="8482" xr:uid="{00000000-0005-0000-0000-000021210000}"/>
    <cellStyle name="Normal 5 6 4 2 2 2" xfId="8483" xr:uid="{00000000-0005-0000-0000-000022210000}"/>
    <cellStyle name="Normal 5 6 4 2 2 2 2" xfId="8484" xr:uid="{00000000-0005-0000-0000-000023210000}"/>
    <cellStyle name="Normal 5 6 4 2 2 3" xfId="8485" xr:uid="{00000000-0005-0000-0000-000024210000}"/>
    <cellStyle name="Normal 5 6 4 2 3" xfId="8486" xr:uid="{00000000-0005-0000-0000-000025210000}"/>
    <cellStyle name="Normal 5 6 4 2 3 2" xfId="8487" xr:uid="{00000000-0005-0000-0000-000026210000}"/>
    <cellStyle name="Normal 5 6 4 2 4" xfId="8488" xr:uid="{00000000-0005-0000-0000-000027210000}"/>
    <cellStyle name="Normal 5 6 4 3" xfId="8489" xr:uid="{00000000-0005-0000-0000-000028210000}"/>
    <cellStyle name="Normal 5 6 4 3 2" xfId="8490" xr:uid="{00000000-0005-0000-0000-000029210000}"/>
    <cellStyle name="Normal 5 6 4 3 2 2" xfId="8491" xr:uid="{00000000-0005-0000-0000-00002A210000}"/>
    <cellStyle name="Normal 5 6 4 3 3" xfId="8492" xr:uid="{00000000-0005-0000-0000-00002B210000}"/>
    <cellStyle name="Normal 5 6 4 4" xfId="8493" xr:uid="{00000000-0005-0000-0000-00002C210000}"/>
    <cellStyle name="Normal 5 6 4 4 2" xfId="8494" xr:uid="{00000000-0005-0000-0000-00002D210000}"/>
    <cellStyle name="Normal 5 6 4 5" xfId="8495" xr:uid="{00000000-0005-0000-0000-00002E210000}"/>
    <cellStyle name="Normal 5 6 5" xfId="8496" xr:uid="{00000000-0005-0000-0000-00002F210000}"/>
    <cellStyle name="Normal 5 6 5 2" xfId="8497" xr:uid="{00000000-0005-0000-0000-000030210000}"/>
    <cellStyle name="Normal 5 6 5 2 2" xfId="8498" xr:uid="{00000000-0005-0000-0000-000031210000}"/>
    <cellStyle name="Normal 5 6 5 2 2 2" xfId="8499" xr:uid="{00000000-0005-0000-0000-000032210000}"/>
    <cellStyle name="Normal 5 6 5 2 3" xfId="8500" xr:uid="{00000000-0005-0000-0000-000033210000}"/>
    <cellStyle name="Normal 5 6 5 3" xfId="8501" xr:uid="{00000000-0005-0000-0000-000034210000}"/>
    <cellStyle name="Normal 5 6 5 3 2" xfId="8502" xr:uid="{00000000-0005-0000-0000-000035210000}"/>
    <cellStyle name="Normal 5 6 5 4" xfId="8503" xr:uid="{00000000-0005-0000-0000-000036210000}"/>
    <cellStyle name="Normal 5 6 6" xfId="8504" xr:uid="{00000000-0005-0000-0000-000037210000}"/>
    <cellStyle name="Normal 5 6 6 2" xfId="8505" xr:uid="{00000000-0005-0000-0000-000038210000}"/>
    <cellStyle name="Normal 5 6 6 2 2" xfId="8506" xr:uid="{00000000-0005-0000-0000-000039210000}"/>
    <cellStyle name="Normal 5 6 6 3" xfId="8507" xr:uid="{00000000-0005-0000-0000-00003A210000}"/>
    <cellStyle name="Normal 5 6 7" xfId="8508" xr:uid="{00000000-0005-0000-0000-00003B210000}"/>
    <cellStyle name="Normal 5 6 7 2" xfId="8509" xr:uid="{00000000-0005-0000-0000-00003C210000}"/>
    <cellStyle name="Normal 5 6 7 2 2" xfId="8510" xr:uid="{00000000-0005-0000-0000-00003D210000}"/>
    <cellStyle name="Normal 5 6 7 3" xfId="8511" xr:uid="{00000000-0005-0000-0000-00003E210000}"/>
    <cellStyle name="Normal 5 6 8" xfId="8512" xr:uid="{00000000-0005-0000-0000-00003F210000}"/>
    <cellStyle name="Normal 5 6 8 2" xfId="8513" xr:uid="{00000000-0005-0000-0000-000040210000}"/>
    <cellStyle name="Normal 5 6 9" xfId="8514" xr:uid="{00000000-0005-0000-0000-000041210000}"/>
    <cellStyle name="Normal 5 7" xfId="8515" xr:uid="{00000000-0005-0000-0000-000042210000}"/>
    <cellStyle name="Normal 5 7 2" xfId="8516" xr:uid="{00000000-0005-0000-0000-000043210000}"/>
    <cellStyle name="Normal 5 7 2 2" xfId="8517" xr:uid="{00000000-0005-0000-0000-000044210000}"/>
    <cellStyle name="Normal 5 7 2 2 2" xfId="8518" xr:uid="{00000000-0005-0000-0000-000045210000}"/>
    <cellStyle name="Normal 5 7 2 2 2 2" xfId="8519" xr:uid="{00000000-0005-0000-0000-000046210000}"/>
    <cellStyle name="Normal 5 7 2 2 2 2 2" xfId="8520" xr:uid="{00000000-0005-0000-0000-000047210000}"/>
    <cellStyle name="Normal 5 7 2 2 2 3" xfId="8521" xr:uid="{00000000-0005-0000-0000-000048210000}"/>
    <cellStyle name="Normal 5 7 2 2 3" xfId="8522" xr:uid="{00000000-0005-0000-0000-000049210000}"/>
    <cellStyle name="Normal 5 7 2 2 3 2" xfId="8523" xr:uid="{00000000-0005-0000-0000-00004A210000}"/>
    <cellStyle name="Normal 5 7 2 2 4" xfId="8524" xr:uid="{00000000-0005-0000-0000-00004B210000}"/>
    <cellStyle name="Normal 5 7 2 3" xfId="8525" xr:uid="{00000000-0005-0000-0000-00004C210000}"/>
    <cellStyle name="Normal 5 7 2 3 2" xfId="8526" xr:uid="{00000000-0005-0000-0000-00004D210000}"/>
    <cellStyle name="Normal 5 7 2 3 2 2" xfId="8527" xr:uid="{00000000-0005-0000-0000-00004E210000}"/>
    <cellStyle name="Normal 5 7 2 3 2 2 2" xfId="8528" xr:uid="{00000000-0005-0000-0000-00004F210000}"/>
    <cellStyle name="Normal 5 7 2 3 2 3" xfId="8529" xr:uid="{00000000-0005-0000-0000-000050210000}"/>
    <cellStyle name="Normal 5 7 2 3 3" xfId="8530" xr:uid="{00000000-0005-0000-0000-000051210000}"/>
    <cellStyle name="Normal 5 7 2 3 3 2" xfId="8531" xr:uid="{00000000-0005-0000-0000-000052210000}"/>
    <cellStyle name="Normal 5 7 2 3 4" xfId="8532" xr:uid="{00000000-0005-0000-0000-000053210000}"/>
    <cellStyle name="Normal 5 7 2 4" xfId="8533" xr:uid="{00000000-0005-0000-0000-000054210000}"/>
    <cellStyle name="Normal 5 7 2 4 2" xfId="8534" xr:uid="{00000000-0005-0000-0000-000055210000}"/>
    <cellStyle name="Normal 5 7 2 4 2 2" xfId="8535" xr:uid="{00000000-0005-0000-0000-000056210000}"/>
    <cellStyle name="Normal 5 7 2 4 3" xfId="8536" xr:uid="{00000000-0005-0000-0000-000057210000}"/>
    <cellStyle name="Normal 5 7 2 5" xfId="8537" xr:uid="{00000000-0005-0000-0000-000058210000}"/>
    <cellStyle name="Normal 5 7 2 5 2" xfId="8538" xr:uid="{00000000-0005-0000-0000-000059210000}"/>
    <cellStyle name="Normal 5 7 2 6" xfId="8539" xr:uid="{00000000-0005-0000-0000-00005A210000}"/>
    <cellStyle name="Normal 5 7 3" xfId="8540" xr:uid="{00000000-0005-0000-0000-00005B210000}"/>
    <cellStyle name="Normal 5 7 3 2" xfId="8541" xr:uid="{00000000-0005-0000-0000-00005C210000}"/>
    <cellStyle name="Normal 5 7 3 2 2" xfId="8542" xr:uid="{00000000-0005-0000-0000-00005D210000}"/>
    <cellStyle name="Normal 5 7 3 2 2 2" xfId="8543" xr:uid="{00000000-0005-0000-0000-00005E210000}"/>
    <cellStyle name="Normal 5 7 3 2 2 2 2" xfId="8544" xr:uid="{00000000-0005-0000-0000-00005F210000}"/>
    <cellStyle name="Normal 5 7 3 2 2 3" xfId="8545" xr:uid="{00000000-0005-0000-0000-000060210000}"/>
    <cellStyle name="Normal 5 7 3 2 3" xfId="8546" xr:uid="{00000000-0005-0000-0000-000061210000}"/>
    <cellStyle name="Normal 5 7 3 2 3 2" xfId="8547" xr:uid="{00000000-0005-0000-0000-000062210000}"/>
    <cellStyle name="Normal 5 7 3 2 4" xfId="8548" xr:uid="{00000000-0005-0000-0000-000063210000}"/>
    <cellStyle name="Normal 5 7 3 3" xfId="8549" xr:uid="{00000000-0005-0000-0000-000064210000}"/>
    <cellStyle name="Normal 5 7 3 3 2" xfId="8550" xr:uid="{00000000-0005-0000-0000-000065210000}"/>
    <cellStyle name="Normal 5 7 3 3 2 2" xfId="8551" xr:uid="{00000000-0005-0000-0000-000066210000}"/>
    <cellStyle name="Normal 5 7 3 3 3" xfId="8552" xr:uid="{00000000-0005-0000-0000-000067210000}"/>
    <cellStyle name="Normal 5 7 3 4" xfId="8553" xr:uid="{00000000-0005-0000-0000-000068210000}"/>
    <cellStyle name="Normal 5 7 3 4 2" xfId="8554" xr:uid="{00000000-0005-0000-0000-000069210000}"/>
    <cellStyle name="Normal 5 7 3 5" xfId="8555" xr:uid="{00000000-0005-0000-0000-00006A210000}"/>
    <cellStyle name="Normal 5 7 4" xfId="8556" xr:uid="{00000000-0005-0000-0000-00006B210000}"/>
    <cellStyle name="Normal 5 7 4 2" xfId="8557" xr:uid="{00000000-0005-0000-0000-00006C210000}"/>
    <cellStyle name="Normal 5 7 4 2 2" xfId="8558" xr:uid="{00000000-0005-0000-0000-00006D210000}"/>
    <cellStyle name="Normal 5 7 4 2 2 2" xfId="8559" xr:uid="{00000000-0005-0000-0000-00006E210000}"/>
    <cellStyle name="Normal 5 7 4 2 3" xfId="8560" xr:uid="{00000000-0005-0000-0000-00006F210000}"/>
    <cellStyle name="Normal 5 7 4 3" xfId="8561" xr:uid="{00000000-0005-0000-0000-000070210000}"/>
    <cellStyle name="Normal 5 7 4 3 2" xfId="8562" xr:uid="{00000000-0005-0000-0000-000071210000}"/>
    <cellStyle name="Normal 5 7 4 4" xfId="8563" xr:uid="{00000000-0005-0000-0000-000072210000}"/>
    <cellStyle name="Normal 5 7 5" xfId="8564" xr:uid="{00000000-0005-0000-0000-000073210000}"/>
    <cellStyle name="Normal 5 7 5 2" xfId="8565" xr:uid="{00000000-0005-0000-0000-000074210000}"/>
    <cellStyle name="Normal 5 7 5 2 2" xfId="8566" xr:uid="{00000000-0005-0000-0000-000075210000}"/>
    <cellStyle name="Normal 5 7 5 3" xfId="8567" xr:uid="{00000000-0005-0000-0000-000076210000}"/>
    <cellStyle name="Normal 5 7 6" xfId="8568" xr:uid="{00000000-0005-0000-0000-000077210000}"/>
    <cellStyle name="Normal 5 7 6 2" xfId="8569" xr:uid="{00000000-0005-0000-0000-000078210000}"/>
    <cellStyle name="Normal 5 7 6 2 2" xfId="8570" xr:uid="{00000000-0005-0000-0000-000079210000}"/>
    <cellStyle name="Normal 5 7 6 3" xfId="8571" xr:uid="{00000000-0005-0000-0000-00007A210000}"/>
    <cellStyle name="Normal 5 7 7" xfId="8572" xr:uid="{00000000-0005-0000-0000-00007B210000}"/>
    <cellStyle name="Normal 5 7 7 2" xfId="8573" xr:uid="{00000000-0005-0000-0000-00007C210000}"/>
    <cellStyle name="Normal 5 7 8" xfId="8574" xr:uid="{00000000-0005-0000-0000-00007D210000}"/>
    <cellStyle name="Normal 5 8" xfId="8575" xr:uid="{00000000-0005-0000-0000-00007E210000}"/>
    <cellStyle name="Normal 5 8 2" xfId="8576" xr:uid="{00000000-0005-0000-0000-00007F210000}"/>
    <cellStyle name="Normal 5 8 2 2" xfId="8577" xr:uid="{00000000-0005-0000-0000-000080210000}"/>
    <cellStyle name="Normal 5 8 2 2 2" xfId="8578" xr:uid="{00000000-0005-0000-0000-000081210000}"/>
    <cellStyle name="Normal 5 8 2 2 2 2" xfId="8579" xr:uid="{00000000-0005-0000-0000-000082210000}"/>
    <cellStyle name="Normal 5 8 2 2 3" xfId="8580" xr:uid="{00000000-0005-0000-0000-000083210000}"/>
    <cellStyle name="Normal 5 8 2 3" xfId="8581" xr:uid="{00000000-0005-0000-0000-000084210000}"/>
    <cellStyle name="Normal 5 8 2 3 2" xfId="8582" xr:uid="{00000000-0005-0000-0000-000085210000}"/>
    <cellStyle name="Normal 5 8 2 4" xfId="8583" xr:uid="{00000000-0005-0000-0000-000086210000}"/>
    <cellStyle name="Normal 5 8 3" xfId="8584" xr:uid="{00000000-0005-0000-0000-000087210000}"/>
    <cellStyle name="Normal 5 8 3 2" xfId="8585" xr:uid="{00000000-0005-0000-0000-000088210000}"/>
    <cellStyle name="Normal 5 8 3 2 2" xfId="8586" xr:uid="{00000000-0005-0000-0000-000089210000}"/>
    <cellStyle name="Normal 5 8 3 2 2 2" xfId="8587" xr:uid="{00000000-0005-0000-0000-00008A210000}"/>
    <cellStyle name="Normal 5 8 3 2 3" xfId="8588" xr:uid="{00000000-0005-0000-0000-00008B210000}"/>
    <cellStyle name="Normal 5 8 3 3" xfId="8589" xr:uid="{00000000-0005-0000-0000-00008C210000}"/>
    <cellStyle name="Normal 5 8 3 3 2" xfId="8590" xr:uid="{00000000-0005-0000-0000-00008D210000}"/>
    <cellStyle name="Normal 5 8 3 4" xfId="8591" xr:uid="{00000000-0005-0000-0000-00008E210000}"/>
    <cellStyle name="Normal 5 8 4" xfId="8592" xr:uid="{00000000-0005-0000-0000-00008F210000}"/>
    <cellStyle name="Normal 5 8 4 2" xfId="8593" xr:uid="{00000000-0005-0000-0000-000090210000}"/>
    <cellStyle name="Normal 5 8 4 2 2" xfId="8594" xr:uid="{00000000-0005-0000-0000-000091210000}"/>
    <cellStyle name="Normal 5 8 4 3" xfId="8595" xr:uid="{00000000-0005-0000-0000-000092210000}"/>
    <cellStyle name="Normal 5 8 5" xfId="8596" xr:uid="{00000000-0005-0000-0000-000093210000}"/>
    <cellStyle name="Normal 5 8 5 2" xfId="8597" xr:uid="{00000000-0005-0000-0000-000094210000}"/>
    <cellStyle name="Normal 5 8 6" xfId="8598" xr:uid="{00000000-0005-0000-0000-000095210000}"/>
    <cellStyle name="Normal 5 9" xfId="8599" xr:uid="{00000000-0005-0000-0000-000096210000}"/>
    <cellStyle name="Normal 5 9 2" xfId="8600" xr:uid="{00000000-0005-0000-0000-000097210000}"/>
    <cellStyle name="Normal 5 9 2 2" xfId="8601" xr:uid="{00000000-0005-0000-0000-000098210000}"/>
    <cellStyle name="Normal 5 9 2 2 2" xfId="8602" xr:uid="{00000000-0005-0000-0000-000099210000}"/>
    <cellStyle name="Normal 5 9 2 2 2 2" xfId="8603" xr:uid="{00000000-0005-0000-0000-00009A210000}"/>
    <cellStyle name="Normal 5 9 2 2 3" xfId="8604" xr:uid="{00000000-0005-0000-0000-00009B210000}"/>
    <cellStyle name="Normal 5 9 2 3" xfId="8605" xr:uid="{00000000-0005-0000-0000-00009C210000}"/>
    <cellStyle name="Normal 5 9 2 3 2" xfId="8606" xr:uid="{00000000-0005-0000-0000-00009D210000}"/>
    <cellStyle name="Normal 5 9 2 4" xfId="8607" xr:uid="{00000000-0005-0000-0000-00009E210000}"/>
    <cellStyle name="Normal 5 9 3" xfId="8608" xr:uid="{00000000-0005-0000-0000-00009F210000}"/>
    <cellStyle name="Normal 5 9 3 2" xfId="8609" xr:uid="{00000000-0005-0000-0000-0000A0210000}"/>
    <cellStyle name="Normal 5 9 3 2 2" xfId="8610" xr:uid="{00000000-0005-0000-0000-0000A1210000}"/>
    <cellStyle name="Normal 5 9 3 3" xfId="8611" xr:uid="{00000000-0005-0000-0000-0000A2210000}"/>
    <cellStyle name="Normal 5 9 4" xfId="8612" xr:uid="{00000000-0005-0000-0000-0000A3210000}"/>
    <cellStyle name="Normal 5 9 4 2" xfId="8613" xr:uid="{00000000-0005-0000-0000-0000A4210000}"/>
    <cellStyle name="Normal 5 9 5" xfId="8614" xr:uid="{00000000-0005-0000-0000-0000A5210000}"/>
    <cellStyle name="Normal 6" xfId="8615" xr:uid="{00000000-0005-0000-0000-0000A6210000}"/>
    <cellStyle name="Normal 6 10" xfId="8616" xr:uid="{00000000-0005-0000-0000-0000A7210000}"/>
    <cellStyle name="Normal 6 10 2" xfId="8617" xr:uid="{00000000-0005-0000-0000-0000A8210000}"/>
    <cellStyle name="Normal 6 10 2 2" xfId="8618" xr:uid="{00000000-0005-0000-0000-0000A9210000}"/>
    <cellStyle name="Normal 6 10 2 2 2" xfId="8619" xr:uid="{00000000-0005-0000-0000-0000AA210000}"/>
    <cellStyle name="Normal 6 10 2 3" xfId="8620" xr:uid="{00000000-0005-0000-0000-0000AB210000}"/>
    <cellStyle name="Normal 6 10 3" xfId="8621" xr:uid="{00000000-0005-0000-0000-0000AC210000}"/>
    <cellStyle name="Normal 6 10 3 2" xfId="8622" xr:uid="{00000000-0005-0000-0000-0000AD210000}"/>
    <cellStyle name="Normal 6 10 4" xfId="8623" xr:uid="{00000000-0005-0000-0000-0000AE210000}"/>
    <cellStyle name="Normal 6 11" xfId="8624" xr:uid="{00000000-0005-0000-0000-0000AF210000}"/>
    <cellStyle name="Normal 6 11 2" xfId="8625" xr:uid="{00000000-0005-0000-0000-0000B0210000}"/>
    <cellStyle name="Normal 6 11 2 2" xfId="8626" xr:uid="{00000000-0005-0000-0000-0000B1210000}"/>
    <cellStyle name="Normal 6 11 3" xfId="8627" xr:uid="{00000000-0005-0000-0000-0000B2210000}"/>
    <cellStyle name="Normal 6 12" xfId="8628" xr:uid="{00000000-0005-0000-0000-0000B3210000}"/>
    <cellStyle name="Normal 6 12 2" xfId="8629" xr:uid="{00000000-0005-0000-0000-0000B4210000}"/>
    <cellStyle name="Normal 6 12 2 2" xfId="8630" xr:uid="{00000000-0005-0000-0000-0000B5210000}"/>
    <cellStyle name="Normal 6 12 3" xfId="8631" xr:uid="{00000000-0005-0000-0000-0000B6210000}"/>
    <cellStyle name="Normal 6 13" xfId="8632" xr:uid="{00000000-0005-0000-0000-0000B7210000}"/>
    <cellStyle name="Normal 6 13 2" xfId="8633" xr:uid="{00000000-0005-0000-0000-0000B8210000}"/>
    <cellStyle name="Normal 6 14" xfId="8634" xr:uid="{00000000-0005-0000-0000-0000B9210000}"/>
    <cellStyle name="Normal 6 2" xfId="8635" xr:uid="{00000000-0005-0000-0000-0000BA210000}"/>
    <cellStyle name="Normal 6 2 10" xfId="8636" xr:uid="{00000000-0005-0000-0000-0000BB210000}"/>
    <cellStyle name="Normal 6 2 10 2" xfId="8637" xr:uid="{00000000-0005-0000-0000-0000BC210000}"/>
    <cellStyle name="Normal 6 2 10 2 2" xfId="8638" xr:uid="{00000000-0005-0000-0000-0000BD210000}"/>
    <cellStyle name="Normal 6 2 10 3" xfId="8639" xr:uid="{00000000-0005-0000-0000-0000BE210000}"/>
    <cellStyle name="Normal 6 2 11" xfId="8640" xr:uid="{00000000-0005-0000-0000-0000BF210000}"/>
    <cellStyle name="Normal 6 2 11 2" xfId="8641" xr:uid="{00000000-0005-0000-0000-0000C0210000}"/>
    <cellStyle name="Normal 6 2 11 2 2" xfId="8642" xr:uid="{00000000-0005-0000-0000-0000C1210000}"/>
    <cellStyle name="Normal 6 2 11 3" xfId="8643" xr:uid="{00000000-0005-0000-0000-0000C2210000}"/>
    <cellStyle name="Normal 6 2 12" xfId="8644" xr:uid="{00000000-0005-0000-0000-0000C3210000}"/>
    <cellStyle name="Normal 6 2 12 2" xfId="8645" xr:uid="{00000000-0005-0000-0000-0000C4210000}"/>
    <cellStyle name="Normal 6 2 13" xfId="8646" xr:uid="{00000000-0005-0000-0000-0000C5210000}"/>
    <cellStyle name="Normal 6 2 2" xfId="8647" xr:uid="{00000000-0005-0000-0000-0000C6210000}"/>
    <cellStyle name="Normal 6 2 2 2" xfId="8648" xr:uid="{00000000-0005-0000-0000-0000C7210000}"/>
    <cellStyle name="Normal 6 2 2 2 2" xfId="8649" xr:uid="{00000000-0005-0000-0000-0000C8210000}"/>
    <cellStyle name="Normal 6 2 2 2 2 2" xfId="8650" xr:uid="{00000000-0005-0000-0000-0000C9210000}"/>
    <cellStyle name="Normal 6 2 2 2 2 2 2" xfId="8651" xr:uid="{00000000-0005-0000-0000-0000CA210000}"/>
    <cellStyle name="Normal 6 2 2 2 2 2 2 2" xfId="8652" xr:uid="{00000000-0005-0000-0000-0000CB210000}"/>
    <cellStyle name="Normal 6 2 2 2 2 2 2 2 2" xfId="8653" xr:uid="{00000000-0005-0000-0000-0000CC210000}"/>
    <cellStyle name="Normal 6 2 2 2 2 2 2 3" xfId="8654" xr:uid="{00000000-0005-0000-0000-0000CD210000}"/>
    <cellStyle name="Normal 6 2 2 2 2 2 3" xfId="8655" xr:uid="{00000000-0005-0000-0000-0000CE210000}"/>
    <cellStyle name="Normal 6 2 2 2 2 2 3 2" xfId="8656" xr:uid="{00000000-0005-0000-0000-0000CF210000}"/>
    <cellStyle name="Normal 6 2 2 2 2 2 4" xfId="8657" xr:uid="{00000000-0005-0000-0000-0000D0210000}"/>
    <cellStyle name="Normal 6 2 2 2 2 3" xfId="8658" xr:uid="{00000000-0005-0000-0000-0000D1210000}"/>
    <cellStyle name="Normal 6 2 2 2 2 3 2" xfId="8659" xr:uid="{00000000-0005-0000-0000-0000D2210000}"/>
    <cellStyle name="Normal 6 2 2 2 2 3 2 2" xfId="8660" xr:uid="{00000000-0005-0000-0000-0000D3210000}"/>
    <cellStyle name="Normal 6 2 2 2 2 3 2 2 2" xfId="8661" xr:uid="{00000000-0005-0000-0000-0000D4210000}"/>
    <cellStyle name="Normal 6 2 2 2 2 3 2 3" xfId="8662" xr:uid="{00000000-0005-0000-0000-0000D5210000}"/>
    <cellStyle name="Normal 6 2 2 2 2 3 3" xfId="8663" xr:uid="{00000000-0005-0000-0000-0000D6210000}"/>
    <cellStyle name="Normal 6 2 2 2 2 3 3 2" xfId="8664" xr:uid="{00000000-0005-0000-0000-0000D7210000}"/>
    <cellStyle name="Normal 6 2 2 2 2 3 4" xfId="8665" xr:uid="{00000000-0005-0000-0000-0000D8210000}"/>
    <cellStyle name="Normal 6 2 2 2 2 4" xfId="8666" xr:uid="{00000000-0005-0000-0000-0000D9210000}"/>
    <cellStyle name="Normal 6 2 2 2 2 4 2" xfId="8667" xr:uid="{00000000-0005-0000-0000-0000DA210000}"/>
    <cellStyle name="Normal 6 2 2 2 2 4 2 2" xfId="8668" xr:uid="{00000000-0005-0000-0000-0000DB210000}"/>
    <cellStyle name="Normal 6 2 2 2 2 4 3" xfId="8669" xr:uid="{00000000-0005-0000-0000-0000DC210000}"/>
    <cellStyle name="Normal 6 2 2 2 2 5" xfId="8670" xr:uid="{00000000-0005-0000-0000-0000DD210000}"/>
    <cellStyle name="Normal 6 2 2 2 2 5 2" xfId="8671" xr:uid="{00000000-0005-0000-0000-0000DE210000}"/>
    <cellStyle name="Normal 6 2 2 2 2 6" xfId="8672" xr:uid="{00000000-0005-0000-0000-0000DF210000}"/>
    <cellStyle name="Normal 6 2 2 2 3" xfId="8673" xr:uid="{00000000-0005-0000-0000-0000E0210000}"/>
    <cellStyle name="Normal 6 2 2 2 3 2" xfId="8674" xr:uid="{00000000-0005-0000-0000-0000E1210000}"/>
    <cellStyle name="Normal 6 2 2 2 3 2 2" xfId="8675" xr:uid="{00000000-0005-0000-0000-0000E2210000}"/>
    <cellStyle name="Normal 6 2 2 2 3 2 2 2" xfId="8676" xr:uid="{00000000-0005-0000-0000-0000E3210000}"/>
    <cellStyle name="Normal 6 2 2 2 3 2 2 2 2" xfId="8677" xr:uid="{00000000-0005-0000-0000-0000E4210000}"/>
    <cellStyle name="Normal 6 2 2 2 3 2 2 3" xfId="8678" xr:uid="{00000000-0005-0000-0000-0000E5210000}"/>
    <cellStyle name="Normal 6 2 2 2 3 2 3" xfId="8679" xr:uid="{00000000-0005-0000-0000-0000E6210000}"/>
    <cellStyle name="Normal 6 2 2 2 3 2 3 2" xfId="8680" xr:uid="{00000000-0005-0000-0000-0000E7210000}"/>
    <cellStyle name="Normal 6 2 2 2 3 2 4" xfId="8681" xr:uid="{00000000-0005-0000-0000-0000E8210000}"/>
    <cellStyle name="Normal 6 2 2 2 3 3" xfId="8682" xr:uid="{00000000-0005-0000-0000-0000E9210000}"/>
    <cellStyle name="Normal 6 2 2 2 3 3 2" xfId="8683" xr:uid="{00000000-0005-0000-0000-0000EA210000}"/>
    <cellStyle name="Normal 6 2 2 2 3 3 2 2" xfId="8684" xr:uid="{00000000-0005-0000-0000-0000EB210000}"/>
    <cellStyle name="Normal 6 2 2 2 3 3 3" xfId="8685" xr:uid="{00000000-0005-0000-0000-0000EC210000}"/>
    <cellStyle name="Normal 6 2 2 2 3 4" xfId="8686" xr:uid="{00000000-0005-0000-0000-0000ED210000}"/>
    <cellStyle name="Normal 6 2 2 2 3 4 2" xfId="8687" xr:uid="{00000000-0005-0000-0000-0000EE210000}"/>
    <cellStyle name="Normal 6 2 2 2 3 5" xfId="8688" xr:uid="{00000000-0005-0000-0000-0000EF210000}"/>
    <cellStyle name="Normal 6 2 2 2 4" xfId="8689" xr:uid="{00000000-0005-0000-0000-0000F0210000}"/>
    <cellStyle name="Normal 6 2 2 2 4 2" xfId="8690" xr:uid="{00000000-0005-0000-0000-0000F1210000}"/>
    <cellStyle name="Normal 6 2 2 2 4 2 2" xfId="8691" xr:uid="{00000000-0005-0000-0000-0000F2210000}"/>
    <cellStyle name="Normal 6 2 2 2 4 2 2 2" xfId="8692" xr:uid="{00000000-0005-0000-0000-0000F3210000}"/>
    <cellStyle name="Normal 6 2 2 2 4 2 3" xfId="8693" xr:uid="{00000000-0005-0000-0000-0000F4210000}"/>
    <cellStyle name="Normal 6 2 2 2 4 3" xfId="8694" xr:uid="{00000000-0005-0000-0000-0000F5210000}"/>
    <cellStyle name="Normal 6 2 2 2 4 3 2" xfId="8695" xr:uid="{00000000-0005-0000-0000-0000F6210000}"/>
    <cellStyle name="Normal 6 2 2 2 4 4" xfId="8696" xr:uid="{00000000-0005-0000-0000-0000F7210000}"/>
    <cellStyle name="Normal 6 2 2 2 5" xfId="8697" xr:uid="{00000000-0005-0000-0000-0000F8210000}"/>
    <cellStyle name="Normal 6 2 2 2 5 2" xfId="8698" xr:uid="{00000000-0005-0000-0000-0000F9210000}"/>
    <cellStyle name="Normal 6 2 2 2 5 2 2" xfId="8699" xr:uid="{00000000-0005-0000-0000-0000FA210000}"/>
    <cellStyle name="Normal 6 2 2 2 5 3" xfId="8700" xr:uid="{00000000-0005-0000-0000-0000FB210000}"/>
    <cellStyle name="Normal 6 2 2 2 6" xfId="8701" xr:uid="{00000000-0005-0000-0000-0000FC210000}"/>
    <cellStyle name="Normal 6 2 2 2 6 2" xfId="8702" xr:uid="{00000000-0005-0000-0000-0000FD210000}"/>
    <cellStyle name="Normal 6 2 2 2 6 2 2" xfId="8703" xr:uid="{00000000-0005-0000-0000-0000FE210000}"/>
    <cellStyle name="Normal 6 2 2 2 6 3" xfId="8704" xr:uid="{00000000-0005-0000-0000-0000FF210000}"/>
    <cellStyle name="Normal 6 2 2 2 7" xfId="8705" xr:uid="{00000000-0005-0000-0000-000000220000}"/>
    <cellStyle name="Normal 6 2 2 2 7 2" xfId="8706" xr:uid="{00000000-0005-0000-0000-000001220000}"/>
    <cellStyle name="Normal 6 2 2 2 8" xfId="8707" xr:uid="{00000000-0005-0000-0000-000002220000}"/>
    <cellStyle name="Normal 6 2 2 3" xfId="8708" xr:uid="{00000000-0005-0000-0000-000003220000}"/>
    <cellStyle name="Normal 6 2 2 3 2" xfId="8709" xr:uid="{00000000-0005-0000-0000-000004220000}"/>
    <cellStyle name="Normal 6 2 2 3 2 2" xfId="8710" xr:uid="{00000000-0005-0000-0000-000005220000}"/>
    <cellStyle name="Normal 6 2 2 3 2 2 2" xfId="8711" xr:uid="{00000000-0005-0000-0000-000006220000}"/>
    <cellStyle name="Normal 6 2 2 3 2 2 2 2" xfId="8712" xr:uid="{00000000-0005-0000-0000-000007220000}"/>
    <cellStyle name="Normal 6 2 2 3 2 2 3" xfId="8713" xr:uid="{00000000-0005-0000-0000-000008220000}"/>
    <cellStyle name="Normal 6 2 2 3 2 3" xfId="8714" xr:uid="{00000000-0005-0000-0000-000009220000}"/>
    <cellStyle name="Normal 6 2 2 3 2 3 2" xfId="8715" xr:uid="{00000000-0005-0000-0000-00000A220000}"/>
    <cellStyle name="Normal 6 2 2 3 2 4" xfId="8716" xr:uid="{00000000-0005-0000-0000-00000B220000}"/>
    <cellStyle name="Normal 6 2 2 3 3" xfId="8717" xr:uid="{00000000-0005-0000-0000-00000C220000}"/>
    <cellStyle name="Normal 6 2 2 3 3 2" xfId="8718" xr:uid="{00000000-0005-0000-0000-00000D220000}"/>
    <cellStyle name="Normal 6 2 2 3 3 2 2" xfId="8719" xr:uid="{00000000-0005-0000-0000-00000E220000}"/>
    <cellStyle name="Normal 6 2 2 3 3 2 2 2" xfId="8720" xr:uid="{00000000-0005-0000-0000-00000F220000}"/>
    <cellStyle name="Normal 6 2 2 3 3 2 3" xfId="8721" xr:uid="{00000000-0005-0000-0000-000010220000}"/>
    <cellStyle name="Normal 6 2 2 3 3 3" xfId="8722" xr:uid="{00000000-0005-0000-0000-000011220000}"/>
    <cellStyle name="Normal 6 2 2 3 3 3 2" xfId="8723" xr:uid="{00000000-0005-0000-0000-000012220000}"/>
    <cellStyle name="Normal 6 2 2 3 3 4" xfId="8724" xr:uid="{00000000-0005-0000-0000-000013220000}"/>
    <cellStyle name="Normal 6 2 2 3 4" xfId="8725" xr:uid="{00000000-0005-0000-0000-000014220000}"/>
    <cellStyle name="Normal 6 2 2 3 4 2" xfId="8726" xr:uid="{00000000-0005-0000-0000-000015220000}"/>
    <cellStyle name="Normal 6 2 2 3 4 2 2" xfId="8727" xr:uid="{00000000-0005-0000-0000-000016220000}"/>
    <cellStyle name="Normal 6 2 2 3 4 3" xfId="8728" xr:uid="{00000000-0005-0000-0000-000017220000}"/>
    <cellStyle name="Normal 6 2 2 3 5" xfId="8729" xr:uid="{00000000-0005-0000-0000-000018220000}"/>
    <cellStyle name="Normal 6 2 2 3 5 2" xfId="8730" xr:uid="{00000000-0005-0000-0000-000019220000}"/>
    <cellStyle name="Normal 6 2 2 3 6" xfId="8731" xr:uid="{00000000-0005-0000-0000-00001A220000}"/>
    <cellStyle name="Normal 6 2 2 4" xfId="8732" xr:uid="{00000000-0005-0000-0000-00001B220000}"/>
    <cellStyle name="Normal 6 2 2 4 2" xfId="8733" xr:uid="{00000000-0005-0000-0000-00001C220000}"/>
    <cellStyle name="Normal 6 2 2 4 2 2" xfId="8734" xr:uid="{00000000-0005-0000-0000-00001D220000}"/>
    <cellStyle name="Normal 6 2 2 4 2 2 2" xfId="8735" xr:uid="{00000000-0005-0000-0000-00001E220000}"/>
    <cellStyle name="Normal 6 2 2 4 2 2 2 2" xfId="8736" xr:uid="{00000000-0005-0000-0000-00001F220000}"/>
    <cellStyle name="Normal 6 2 2 4 2 2 3" xfId="8737" xr:uid="{00000000-0005-0000-0000-000020220000}"/>
    <cellStyle name="Normal 6 2 2 4 2 3" xfId="8738" xr:uid="{00000000-0005-0000-0000-000021220000}"/>
    <cellStyle name="Normal 6 2 2 4 2 3 2" xfId="8739" xr:uid="{00000000-0005-0000-0000-000022220000}"/>
    <cellStyle name="Normal 6 2 2 4 2 4" xfId="8740" xr:uid="{00000000-0005-0000-0000-000023220000}"/>
    <cellStyle name="Normal 6 2 2 4 3" xfId="8741" xr:uid="{00000000-0005-0000-0000-000024220000}"/>
    <cellStyle name="Normal 6 2 2 4 3 2" xfId="8742" xr:uid="{00000000-0005-0000-0000-000025220000}"/>
    <cellStyle name="Normal 6 2 2 4 3 2 2" xfId="8743" xr:uid="{00000000-0005-0000-0000-000026220000}"/>
    <cellStyle name="Normal 6 2 2 4 3 3" xfId="8744" xr:uid="{00000000-0005-0000-0000-000027220000}"/>
    <cellStyle name="Normal 6 2 2 4 4" xfId="8745" xr:uid="{00000000-0005-0000-0000-000028220000}"/>
    <cellStyle name="Normal 6 2 2 4 4 2" xfId="8746" xr:uid="{00000000-0005-0000-0000-000029220000}"/>
    <cellStyle name="Normal 6 2 2 4 5" xfId="8747" xr:uid="{00000000-0005-0000-0000-00002A220000}"/>
    <cellStyle name="Normal 6 2 2 5" xfId="8748" xr:uid="{00000000-0005-0000-0000-00002B220000}"/>
    <cellStyle name="Normal 6 2 2 5 2" xfId="8749" xr:uid="{00000000-0005-0000-0000-00002C220000}"/>
    <cellStyle name="Normal 6 2 2 5 2 2" xfId="8750" xr:uid="{00000000-0005-0000-0000-00002D220000}"/>
    <cellStyle name="Normal 6 2 2 5 2 2 2" xfId="8751" xr:uid="{00000000-0005-0000-0000-00002E220000}"/>
    <cellStyle name="Normal 6 2 2 5 2 3" xfId="8752" xr:uid="{00000000-0005-0000-0000-00002F220000}"/>
    <cellStyle name="Normal 6 2 2 5 3" xfId="8753" xr:uid="{00000000-0005-0000-0000-000030220000}"/>
    <cellStyle name="Normal 6 2 2 5 3 2" xfId="8754" xr:uid="{00000000-0005-0000-0000-000031220000}"/>
    <cellStyle name="Normal 6 2 2 5 4" xfId="8755" xr:uid="{00000000-0005-0000-0000-000032220000}"/>
    <cellStyle name="Normal 6 2 2 6" xfId="8756" xr:uid="{00000000-0005-0000-0000-000033220000}"/>
    <cellStyle name="Normal 6 2 2 6 2" xfId="8757" xr:uid="{00000000-0005-0000-0000-000034220000}"/>
    <cellStyle name="Normal 6 2 2 6 2 2" xfId="8758" xr:uid="{00000000-0005-0000-0000-000035220000}"/>
    <cellStyle name="Normal 6 2 2 6 3" xfId="8759" xr:uid="{00000000-0005-0000-0000-000036220000}"/>
    <cellStyle name="Normal 6 2 2 7" xfId="8760" xr:uid="{00000000-0005-0000-0000-000037220000}"/>
    <cellStyle name="Normal 6 2 2 7 2" xfId="8761" xr:uid="{00000000-0005-0000-0000-000038220000}"/>
    <cellStyle name="Normal 6 2 2 7 2 2" xfId="8762" xr:uid="{00000000-0005-0000-0000-000039220000}"/>
    <cellStyle name="Normal 6 2 2 7 3" xfId="8763" xr:uid="{00000000-0005-0000-0000-00003A220000}"/>
    <cellStyle name="Normal 6 2 2 8" xfId="8764" xr:uid="{00000000-0005-0000-0000-00003B220000}"/>
    <cellStyle name="Normal 6 2 2 8 2" xfId="8765" xr:uid="{00000000-0005-0000-0000-00003C220000}"/>
    <cellStyle name="Normal 6 2 2 9" xfId="8766" xr:uid="{00000000-0005-0000-0000-00003D220000}"/>
    <cellStyle name="Normal 6 2 3" xfId="8767" xr:uid="{00000000-0005-0000-0000-00003E220000}"/>
    <cellStyle name="Normal 6 2 3 2" xfId="8768" xr:uid="{00000000-0005-0000-0000-00003F220000}"/>
    <cellStyle name="Normal 6 2 3 2 2" xfId="8769" xr:uid="{00000000-0005-0000-0000-000040220000}"/>
    <cellStyle name="Normal 6 2 3 2 2 2" xfId="8770" xr:uid="{00000000-0005-0000-0000-000041220000}"/>
    <cellStyle name="Normal 6 2 3 2 2 2 2" xfId="8771" xr:uid="{00000000-0005-0000-0000-000042220000}"/>
    <cellStyle name="Normal 6 2 3 2 2 2 2 2" xfId="8772" xr:uid="{00000000-0005-0000-0000-000043220000}"/>
    <cellStyle name="Normal 6 2 3 2 2 2 2 2 2" xfId="8773" xr:uid="{00000000-0005-0000-0000-000044220000}"/>
    <cellStyle name="Normal 6 2 3 2 2 2 2 3" xfId="8774" xr:uid="{00000000-0005-0000-0000-000045220000}"/>
    <cellStyle name="Normal 6 2 3 2 2 2 3" xfId="8775" xr:uid="{00000000-0005-0000-0000-000046220000}"/>
    <cellStyle name="Normal 6 2 3 2 2 2 3 2" xfId="8776" xr:uid="{00000000-0005-0000-0000-000047220000}"/>
    <cellStyle name="Normal 6 2 3 2 2 2 4" xfId="8777" xr:uid="{00000000-0005-0000-0000-000048220000}"/>
    <cellStyle name="Normal 6 2 3 2 2 3" xfId="8778" xr:uid="{00000000-0005-0000-0000-000049220000}"/>
    <cellStyle name="Normal 6 2 3 2 2 3 2" xfId="8779" xr:uid="{00000000-0005-0000-0000-00004A220000}"/>
    <cellStyle name="Normal 6 2 3 2 2 3 2 2" xfId="8780" xr:uid="{00000000-0005-0000-0000-00004B220000}"/>
    <cellStyle name="Normal 6 2 3 2 2 3 2 2 2" xfId="8781" xr:uid="{00000000-0005-0000-0000-00004C220000}"/>
    <cellStyle name="Normal 6 2 3 2 2 3 2 3" xfId="8782" xr:uid="{00000000-0005-0000-0000-00004D220000}"/>
    <cellStyle name="Normal 6 2 3 2 2 3 3" xfId="8783" xr:uid="{00000000-0005-0000-0000-00004E220000}"/>
    <cellStyle name="Normal 6 2 3 2 2 3 3 2" xfId="8784" xr:uid="{00000000-0005-0000-0000-00004F220000}"/>
    <cellStyle name="Normal 6 2 3 2 2 3 4" xfId="8785" xr:uid="{00000000-0005-0000-0000-000050220000}"/>
    <cellStyle name="Normal 6 2 3 2 2 4" xfId="8786" xr:uid="{00000000-0005-0000-0000-000051220000}"/>
    <cellStyle name="Normal 6 2 3 2 2 4 2" xfId="8787" xr:uid="{00000000-0005-0000-0000-000052220000}"/>
    <cellStyle name="Normal 6 2 3 2 2 4 2 2" xfId="8788" xr:uid="{00000000-0005-0000-0000-000053220000}"/>
    <cellStyle name="Normal 6 2 3 2 2 4 3" xfId="8789" xr:uid="{00000000-0005-0000-0000-000054220000}"/>
    <cellStyle name="Normal 6 2 3 2 2 5" xfId="8790" xr:uid="{00000000-0005-0000-0000-000055220000}"/>
    <cellStyle name="Normal 6 2 3 2 2 5 2" xfId="8791" xr:uid="{00000000-0005-0000-0000-000056220000}"/>
    <cellStyle name="Normal 6 2 3 2 2 6" xfId="8792" xr:uid="{00000000-0005-0000-0000-000057220000}"/>
    <cellStyle name="Normal 6 2 3 2 3" xfId="8793" xr:uid="{00000000-0005-0000-0000-000058220000}"/>
    <cellStyle name="Normal 6 2 3 2 3 2" xfId="8794" xr:uid="{00000000-0005-0000-0000-000059220000}"/>
    <cellStyle name="Normal 6 2 3 2 3 2 2" xfId="8795" xr:uid="{00000000-0005-0000-0000-00005A220000}"/>
    <cellStyle name="Normal 6 2 3 2 3 2 2 2" xfId="8796" xr:uid="{00000000-0005-0000-0000-00005B220000}"/>
    <cellStyle name="Normal 6 2 3 2 3 2 2 2 2" xfId="8797" xr:uid="{00000000-0005-0000-0000-00005C220000}"/>
    <cellStyle name="Normal 6 2 3 2 3 2 2 3" xfId="8798" xr:uid="{00000000-0005-0000-0000-00005D220000}"/>
    <cellStyle name="Normal 6 2 3 2 3 2 3" xfId="8799" xr:uid="{00000000-0005-0000-0000-00005E220000}"/>
    <cellStyle name="Normal 6 2 3 2 3 2 3 2" xfId="8800" xr:uid="{00000000-0005-0000-0000-00005F220000}"/>
    <cellStyle name="Normal 6 2 3 2 3 2 4" xfId="8801" xr:uid="{00000000-0005-0000-0000-000060220000}"/>
    <cellStyle name="Normal 6 2 3 2 3 3" xfId="8802" xr:uid="{00000000-0005-0000-0000-000061220000}"/>
    <cellStyle name="Normal 6 2 3 2 3 3 2" xfId="8803" xr:uid="{00000000-0005-0000-0000-000062220000}"/>
    <cellStyle name="Normal 6 2 3 2 3 3 2 2" xfId="8804" xr:uid="{00000000-0005-0000-0000-000063220000}"/>
    <cellStyle name="Normal 6 2 3 2 3 3 3" xfId="8805" xr:uid="{00000000-0005-0000-0000-000064220000}"/>
    <cellStyle name="Normal 6 2 3 2 3 4" xfId="8806" xr:uid="{00000000-0005-0000-0000-000065220000}"/>
    <cellStyle name="Normal 6 2 3 2 3 4 2" xfId="8807" xr:uid="{00000000-0005-0000-0000-000066220000}"/>
    <cellStyle name="Normal 6 2 3 2 3 5" xfId="8808" xr:uid="{00000000-0005-0000-0000-000067220000}"/>
    <cellStyle name="Normal 6 2 3 2 4" xfId="8809" xr:uid="{00000000-0005-0000-0000-000068220000}"/>
    <cellStyle name="Normal 6 2 3 2 4 2" xfId="8810" xr:uid="{00000000-0005-0000-0000-000069220000}"/>
    <cellStyle name="Normal 6 2 3 2 4 2 2" xfId="8811" xr:uid="{00000000-0005-0000-0000-00006A220000}"/>
    <cellStyle name="Normal 6 2 3 2 4 2 2 2" xfId="8812" xr:uid="{00000000-0005-0000-0000-00006B220000}"/>
    <cellStyle name="Normal 6 2 3 2 4 2 3" xfId="8813" xr:uid="{00000000-0005-0000-0000-00006C220000}"/>
    <cellStyle name="Normal 6 2 3 2 4 3" xfId="8814" xr:uid="{00000000-0005-0000-0000-00006D220000}"/>
    <cellStyle name="Normal 6 2 3 2 4 3 2" xfId="8815" xr:uid="{00000000-0005-0000-0000-00006E220000}"/>
    <cellStyle name="Normal 6 2 3 2 4 4" xfId="8816" xr:uid="{00000000-0005-0000-0000-00006F220000}"/>
    <cellStyle name="Normal 6 2 3 2 5" xfId="8817" xr:uid="{00000000-0005-0000-0000-000070220000}"/>
    <cellStyle name="Normal 6 2 3 2 5 2" xfId="8818" xr:uid="{00000000-0005-0000-0000-000071220000}"/>
    <cellStyle name="Normal 6 2 3 2 5 2 2" xfId="8819" xr:uid="{00000000-0005-0000-0000-000072220000}"/>
    <cellStyle name="Normal 6 2 3 2 5 3" xfId="8820" xr:uid="{00000000-0005-0000-0000-000073220000}"/>
    <cellStyle name="Normal 6 2 3 2 6" xfId="8821" xr:uid="{00000000-0005-0000-0000-000074220000}"/>
    <cellStyle name="Normal 6 2 3 2 6 2" xfId="8822" xr:uid="{00000000-0005-0000-0000-000075220000}"/>
    <cellStyle name="Normal 6 2 3 2 6 2 2" xfId="8823" xr:uid="{00000000-0005-0000-0000-000076220000}"/>
    <cellStyle name="Normal 6 2 3 2 6 3" xfId="8824" xr:uid="{00000000-0005-0000-0000-000077220000}"/>
    <cellStyle name="Normal 6 2 3 2 7" xfId="8825" xr:uid="{00000000-0005-0000-0000-000078220000}"/>
    <cellStyle name="Normal 6 2 3 2 7 2" xfId="8826" xr:uid="{00000000-0005-0000-0000-000079220000}"/>
    <cellStyle name="Normal 6 2 3 2 8" xfId="8827" xr:uid="{00000000-0005-0000-0000-00007A220000}"/>
    <cellStyle name="Normal 6 2 3 3" xfId="8828" xr:uid="{00000000-0005-0000-0000-00007B220000}"/>
    <cellStyle name="Normal 6 2 3 3 2" xfId="8829" xr:uid="{00000000-0005-0000-0000-00007C220000}"/>
    <cellStyle name="Normal 6 2 3 3 2 2" xfId="8830" xr:uid="{00000000-0005-0000-0000-00007D220000}"/>
    <cellStyle name="Normal 6 2 3 3 2 2 2" xfId="8831" xr:uid="{00000000-0005-0000-0000-00007E220000}"/>
    <cellStyle name="Normal 6 2 3 3 2 2 2 2" xfId="8832" xr:uid="{00000000-0005-0000-0000-00007F220000}"/>
    <cellStyle name="Normal 6 2 3 3 2 2 3" xfId="8833" xr:uid="{00000000-0005-0000-0000-000080220000}"/>
    <cellStyle name="Normal 6 2 3 3 2 3" xfId="8834" xr:uid="{00000000-0005-0000-0000-000081220000}"/>
    <cellStyle name="Normal 6 2 3 3 2 3 2" xfId="8835" xr:uid="{00000000-0005-0000-0000-000082220000}"/>
    <cellStyle name="Normal 6 2 3 3 2 4" xfId="8836" xr:uid="{00000000-0005-0000-0000-000083220000}"/>
    <cellStyle name="Normal 6 2 3 3 3" xfId="8837" xr:uid="{00000000-0005-0000-0000-000084220000}"/>
    <cellStyle name="Normal 6 2 3 3 3 2" xfId="8838" xr:uid="{00000000-0005-0000-0000-000085220000}"/>
    <cellStyle name="Normal 6 2 3 3 3 2 2" xfId="8839" xr:uid="{00000000-0005-0000-0000-000086220000}"/>
    <cellStyle name="Normal 6 2 3 3 3 2 2 2" xfId="8840" xr:uid="{00000000-0005-0000-0000-000087220000}"/>
    <cellStyle name="Normal 6 2 3 3 3 2 3" xfId="8841" xr:uid="{00000000-0005-0000-0000-000088220000}"/>
    <cellStyle name="Normal 6 2 3 3 3 3" xfId="8842" xr:uid="{00000000-0005-0000-0000-000089220000}"/>
    <cellStyle name="Normal 6 2 3 3 3 3 2" xfId="8843" xr:uid="{00000000-0005-0000-0000-00008A220000}"/>
    <cellStyle name="Normal 6 2 3 3 3 4" xfId="8844" xr:uid="{00000000-0005-0000-0000-00008B220000}"/>
    <cellStyle name="Normal 6 2 3 3 4" xfId="8845" xr:uid="{00000000-0005-0000-0000-00008C220000}"/>
    <cellStyle name="Normal 6 2 3 3 4 2" xfId="8846" xr:uid="{00000000-0005-0000-0000-00008D220000}"/>
    <cellStyle name="Normal 6 2 3 3 4 2 2" xfId="8847" xr:uid="{00000000-0005-0000-0000-00008E220000}"/>
    <cellStyle name="Normal 6 2 3 3 4 3" xfId="8848" xr:uid="{00000000-0005-0000-0000-00008F220000}"/>
    <cellStyle name="Normal 6 2 3 3 5" xfId="8849" xr:uid="{00000000-0005-0000-0000-000090220000}"/>
    <cellStyle name="Normal 6 2 3 3 5 2" xfId="8850" xr:uid="{00000000-0005-0000-0000-000091220000}"/>
    <cellStyle name="Normal 6 2 3 3 6" xfId="8851" xr:uid="{00000000-0005-0000-0000-000092220000}"/>
    <cellStyle name="Normal 6 2 3 4" xfId="8852" xr:uid="{00000000-0005-0000-0000-000093220000}"/>
    <cellStyle name="Normal 6 2 3 4 2" xfId="8853" xr:uid="{00000000-0005-0000-0000-000094220000}"/>
    <cellStyle name="Normal 6 2 3 4 2 2" xfId="8854" xr:uid="{00000000-0005-0000-0000-000095220000}"/>
    <cellStyle name="Normal 6 2 3 4 2 2 2" xfId="8855" xr:uid="{00000000-0005-0000-0000-000096220000}"/>
    <cellStyle name="Normal 6 2 3 4 2 2 2 2" xfId="8856" xr:uid="{00000000-0005-0000-0000-000097220000}"/>
    <cellStyle name="Normal 6 2 3 4 2 2 3" xfId="8857" xr:uid="{00000000-0005-0000-0000-000098220000}"/>
    <cellStyle name="Normal 6 2 3 4 2 3" xfId="8858" xr:uid="{00000000-0005-0000-0000-000099220000}"/>
    <cellStyle name="Normal 6 2 3 4 2 3 2" xfId="8859" xr:uid="{00000000-0005-0000-0000-00009A220000}"/>
    <cellStyle name="Normal 6 2 3 4 2 4" xfId="8860" xr:uid="{00000000-0005-0000-0000-00009B220000}"/>
    <cellStyle name="Normal 6 2 3 4 3" xfId="8861" xr:uid="{00000000-0005-0000-0000-00009C220000}"/>
    <cellStyle name="Normal 6 2 3 4 3 2" xfId="8862" xr:uid="{00000000-0005-0000-0000-00009D220000}"/>
    <cellStyle name="Normal 6 2 3 4 3 2 2" xfId="8863" xr:uid="{00000000-0005-0000-0000-00009E220000}"/>
    <cellStyle name="Normal 6 2 3 4 3 3" xfId="8864" xr:uid="{00000000-0005-0000-0000-00009F220000}"/>
    <cellStyle name="Normal 6 2 3 4 4" xfId="8865" xr:uid="{00000000-0005-0000-0000-0000A0220000}"/>
    <cellStyle name="Normal 6 2 3 4 4 2" xfId="8866" xr:uid="{00000000-0005-0000-0000-0000A1220000}"/>
    <cellStyle name="Normal 6 2 3 4 5" xfId="8867" xr:uid="{00000000-0005-0000-0000-0000A2220000}"/>
    <cellStyle name="Normal 6 2 3 5" xfId="8868" xr:uid="{00000000-0005-0000-0000-0000A3220000}"/>
    <cellStyle name="Normal 6 2 3 5 2" xfId="8869" xr:uid="{00000000-0005-0000-0000-0000A4220000}"/>
    <cellStyle name="Normal 6 2 3 5 2 2" xfId="8870" xr:uid="{00000000-0005-0000-0000-0000A5220000}"/>
    <cellStyle name="Normal 6 2 3 5 2 2 2" xfId="8871" xr:uid="{00000000-0005-0000-0000-0000A6220000}"/>
    <cellStyle name="Normal 6 2 3 5 2 3" xfId="8872" xr:uid="{00000000-0005-0000-0000-0000A7220000}"/>
    <cellStyle name="Normal 6 2 3 5 3" xfId="8873" xr:uid="{00000000-0005-0000-0000-0000A8220000}"/>
    <cellStyle name="Normal 6 2 3 5 3 2" xfId="8874" xr:uid="{00000000-0005-0000-0000-0000A9220000}"/>
    <cellStyle name="Normal 6 2 3 5 4" xfId="8875" xr:uid="{00000000-0005-0000-0000-0000AA220000}"/>
    <cellStyle name="Normal 6 2 3 6" xfId="8876" xr:uid="{00000000-0005-0000-0000-0000AB220000}"/>
    <cellStyle name="Normal 6 2 3 6 2" xfId="8877" xr:uid="{00000000-0005-0000-0000-0000AC220000}"/>
    <cellStyle name="Normal 6 2 3 6 2 2" xfId="8878" xr:uid="{00000000-0005-0000-0000-0000AD220000}"/>
    <cellStyle name="Normal 6 2 3 6 3" xfId="8879" xr:uid="{00000000-0005-0000-0000-0000AE220000}"/>
    <cellStyle name="Normal 6 2 3 7" xfId="8880" xr:uid="{00000000-0005-0000-0000-0000AF220000}"/>
    <cellStyle name="Normal 6 2 3 7 2" xfId="8881" xr:uid="{00000000-0005-0000-0000-0000B0220000}"/>
    <cellStyle name="Normal 6 2 3 7 2 2" xfId="8882" xr:uid="{00000000-0005-0000-0000-0000B1220000}"/>
    <cellStyle name="Normal 6 2 3 7 3" xfId="8883" xr:uid="{00000000-0005-0000-0000-0000B2220000}"/>
    <cellStyle name="Normal 6 2 3 8" xfId="8884" xr:uid="{00000000-0005-0000-0000-0000B3220000}"/>
    <cellStyle name="Normal 6 2 3 8 2" xfId="8885" xr:uid="{00000000-0005-0000-0000-0000B4220000}"/>
    <cellStyle name="Normal 6 2 3 9" xfId="8886" xr:uid="{00000000-0005-0000-0000-0000B5220000}"/>
    <cellStyle name="Normal 6 2 4" xfId="8887" xr:uid="{00000000-0005-0000-0000-0000B6220000}"/>
    <cellStyle name="Normal 6 2 5" xfId="8888" xr:uid="{00000000-0005-0000-0000-0000B7220000}"/>
    <cellStyle name="Normal 6 2 5 2" xfId="8889" xr:uid="{00000000-0005-0000-0000-0000B8220000}"/>
    <cellStyle name="Normal 6 2 5 2 2" xfId="8890" xr:uid="{00000000-0005-0000-0000-0000B9220000}"/>
    <cellStyle name="Normal 6 2 5 2 2 2" xfId="8891" xr:uid="{00000000-0005-0000-0000-0000BA220000}"/>
    <cellStyle name="Normal 6 2 5 2 2 2 2" xfId="8892" xr:uid="{00000000-0005-0000-0000-0000BB220000}"/>
    <cellStyle name="Normal 6 2 5 2 2 2 2 2" xfId="8893" xr:uid="{00000000-0005-0000-0000-0000BC220000}"/>
    <cellStyle name="Normal 6 2 5 2 2 2 2 2 2" xfId="8894" xr:uid="{00000000-0005-0000-0000-0000BD220000}"/>
    <cellStyle name="Normal 6 2 5 2 2 2 2 3" xfId="8895" xr:uid="{00000000-0005-0000-0000-0000BE220000}"/>
    <cellStyle name="Normal 6 2 5 2 2 2 3" xfId="8896" xr:uid="{00000000-0005-0000-0000-0000BF220000}"/>
    <cellStyle name="Normal 6 2 5 2 2 2 3 2" xfId="8897" xr:uid="{00000000-0005-0000-0000-0000C0220000}"/>
    <cellStyle name="Normal 6 2 5 2 2 2 4" xfId="8898" xr:uid="{00000000-0005-0000-0000-0000C1220000}"/>
    <cellStyle name="Normal 6 2 5 2 2 3" xfId="8899" xr:uid="{00000000-0005-0000-0000-0000C2220000}"/>
    <cellStyle name="Normal 6 2 5 2 2 3 2" xfId="8900" xr:uid="{00000000-0005-0000-0000-0000C3220000}"/>
    <cellStyle name="Normal 6 2 5 2 2 3 2 2" xfId="8901" xr:uid="{00000000-0005-0000-0000-0000C4220000}"/>
    <cellStyle name="Normal 6 2 5 2 2 3 2 2 2" xfId="8902" xr:uid="{00000000-0005-0000-0000-0000C5220000}"/>
    <cellStyle name="Normal 6 2 5 2 2 3 2 3" xfId="8903" xr:uid="{00000000-0005-0000-0000-0000C6220000}"/>
    <cellStyle name="Normal 6 2 5 2 2 3 3" xfId="8904" xr:uid="{00000000-0005-0000-0000-0000C7220000}"/>
    <cellStyle name="Normal 6 2 5 2 2 3 3 2" xfId="8905" xr:uid="{00000000-0005-0000-0000-0000C8220000}"/>
    <cellStyle name="Normal 6 2 5 2 2 3 4" xfId="8906" xr:uid="{00000000-0005-0000-0000-0000C9220000}"/>
    <cellStyle name="Normal 6 2 5 2 2 4" xfId="8907" xr:uid="{00000000-0005-0000-0000-0000CA220000}"/>
    <cellStyle name="Normal 6 2 5 2 2 4 2" xfId="8908" xr:uid="{00000000-0005-0000-0000-0000CB220000}"/>
    <cellStyle name="Normal 6 2 5 2 2 4 2 2" xfId="8909" xr:uid="{00000000-0005-0000-0000-0000CC220000}"/>
    <cellStyle name="Normal 6 2 5 2 2 4 3" xfId="8910" xr:uid="{00000000-0005-0000-0000-0000CD220000}"/>
    <cellStyle name="Normal 6 2 5 2 2 5" xfId="8911" xr:uid="{00000000-0005-0000-0000-0000CE220000}"/>
    <cellStyle name="Normal 6 2 5 2 2 5 2" xfId="8912" xr:uid="{00000000-0005-0000-0000-0000CF220000}"/>
    <cellStyle name="Normal 6 2 5 2 2 6" xfId="8913" xr:uid="{00000000-0005-0000-0000-0000D0220000}"/>
    <cellStyle name="Normal 6 2 5 2 3" xfId="8914" xr:uid="{00000000-0005-0000-0000-0000D1220000}"/>
    <cellStyle name="Normal 6 2 5 2 3 2" xfId="8915" xr:uid="{00000000-0005-0000-0000-0000D2220000}"/>
    <cellStyle name="Normal 6 2 5 2 3 2 2" xfId="8916" xr:uid="{00000000-0005-0000-0000-0000D3220000}"/>
    <cellStyle name="Normal 6 2 5 2 3 2 2 2" xfId="8917" xr:uid="{00000000-0005-0000-0000-0000D4220000}"/>
    <cellStyle name="Normal 6 2 5 2 3 2 2 2 2" xfId="8918" xr:uid="{00000000-0005-0000-0000-0000D5220000}"/>
    <cellStyle name="Normal 6 2 5 2 3 2 2 3" xfId="8919" xr:uid="{00000000-0005-0000-0000-0000D6220000}"/>
    <cellStyle name="Normal 6 2 5 2 3 2 3" xfId="8920" xr:uid="{00000000-0005-0000-0000-0000D7220000}"/>
    <cellStyle name="Normal 6 2 5 2 3 2 3 2" xfId="8921" xr:uid="{00000000-0005-0000-0000-0000D8220000}"/>
    <cellStyle name="Normal 6 2 5 2 3 2 4" xfId="8922" xr:uid="{00000000-0005-0000-0000-0000D9220000}"/>
    <cellStyle name="Normal 6 2 5 2 3 3" xfId="8923" xr:uid="{00000000-0005-0000-0000-0000DA220000}"/>
    <cellStyle name="Normal 6 2 5 2 3 3 2" xfId="8924" xr:uid="{00000000-0005-0000-0000-0000DB220000}"/>
    <cellStyle name="Normal 6 2 5 2 3 3 2 2" xfId="8925" xr:uid="{00000000-0005-0000-0000-0000DC220000}"/>
    <cellStyle name="Normal 6 2 5 2 3 3 3" xfId="8926" xr:uid="{00000000-0005-0000-0000-0000DD220000}"/>
    <cellStyle name="Normal 6 2 5 2 3 4" xfId="8927" xr:uid="{00000000-0005-0000-0000-0000DE220000}"/>
    <cellStyle name="Normal 6 2 5 2 3 4 2" xfId="8928" xr:uid="{00000000-0005-0000-0000-0000DF220000}"/>
    <cellStyle name="Normal 6 2 5 2 3 5" xfId="8929" xr:uid="{00000000-0005-0000-0000-0000E0220000}"/>
    <cellStyle name="Normal 6 2 5 2 4" xfId="8930" xr:uid="{00000000-0005-0000-0000-0000E1220000}"/>
    <cellStyle name="Normal 6 2 5 2 4 2" xfId="8931" xr:uid="{00000000-0005-0000-0000-0000E2220000}"/>
    <cellStyle name="Normal 6 2 5 2 4 2 2" xfId="8932" xr:uid="{00000000-0005-0000-0000-0000E3220000}"/>
    <cellStyle name="Normal 6 2 5 2 4 2 2 2" xfId="8933" xr:uid="{00000000-0005-0000-0000-0000E4220000}"/>
    <cellStyle name="Normal 6 2 5 2 4 2 3" xfId="8934" xr:uid="{00000000-0005-0000-0000-0000E5220000}"/>
    <cellStyle name="Normal 6 2 5 2 4 3" xfId="8935" xr:uid="{00000000-0005-0000-0000-0000E6220000}"/>
    <cellStyle name="Normal 6 2 5 2 4 3 2" xfId="8936" xr:uid="{00000000-0005-0000-0000-0000E7220000}"/>
    <cellStyle name="Normal 6 2 5 2 4 4" xfId="8937" xr:uid="{00000000-0005-0000-0000-0000E8220000}"/>
    <cellStyle name="Normal 6 2 5 2 5" xfId="8938" xr:uid="{00000000-0005-0000-0000-0000E9220000}"/>
    <cellStyle name="Normal 6 2 5 2 5 2" xfId="8939" xr:uid="{00000000-0005-0000-0000-0000EA220000}"/>
    <cellStyle name="Normal 6 2 5 2 5 2 2" xfId="8940" xr:uid="{00000000-0005-0000-0000-0000EB220000}"/>
    <cellStyle name="Normal 6 2 5 2 5 3" xfId="8941" xr:uid="{00000000-0005-0000-0000-0000EC220000}"/>
    <cellStyle name="Normal 6 2 5 2 6" xfId="8942" xr:uid="{00000000-0005-0000-0000-0000ED220000}"/>
    <cellStyle name="Normal 6 2 5 2 6 2" xfId="8943" xr:uid="{00000000-0005-0000-0000-0000EE220000}"/>
    <cellStyle name="Normal 6 2 5 2 6 2 2" xfId="8944" xr:uid="{00000000-0005-0000-0000-0000EF220000}"/>
    <cellStyle name="Normal 6 2 5 2 6 3" xfId="8945" xr:uid="{00000000-0005-0000-0000-0000F0220000}"/>
    <cellStyle name="Normal 6 2 5 2 7" xfId="8946" xr:uid="{00000000-0005-0000-0000-0000F1220000}"/>
    <cellStyle name="Normal 6 2 5 2 7 2" xfId="8947" xr:uid="{00000000-0005-0000-0000-0000F2220000}"/>
    <cellStyle name="Normal 6 2 5 2 8" xfId="8948" xr:uid="{00000000-0005-0000-0000-0000F3220000}"/>
    <cellStyle name="Normal 6 2 5 3" xfId="8949" xr:uid="{00000000-0005-0000-0000-0000F4220000}"/>
    <cellStyle name="Normal 6 2 5 3 2" xfId="8950" xr:uid="{00000000-0005-0000-0000-0000F5220000}"/>
    <cellStyle name="Normal 6 2 5 3 2 2" xfId="8951" xr:uid="{00000000-0005-0000-0000-0000F6220000}"/>
    <cellStyle name="Normal 6 2 5 3 2 2 2" xfId="8952" xr:uid="{00000000-0005-0000-0000-0000F7220000}"/>
    <cellStyle name="Normal 6 2 5 3 2 2 2 2" xfId="8953" xr:uid="{00000000-0005-0000-0000-0000F8220000}"/>
    <cellStyle name="Normal 6 2 5 3 2 2 3" xfId="8954" xr:uid="{00000000-0005-0000-0000-0000F9220000}"/>
    <cellStyle name="Normal 6 2 5 3 2 3" xfId="8955" xr:uid="{00000000-0005-0000-0000-0000FA220000}"/>
    <cellStyle name="Normal 6 2 5 3 2 3 2" xfId="8956" xr:uid="{00000000-0005-0000-0000-0000FB220000}"/>
    <cellStyle name="Normal 6 2 5 3 2 4" xfId="8957" xr:uid="{00000000-0005-0000-0000-0000FC220000}"/>
    <cellStyle name="Normal 6 2 5 3 3" xfId="8958" xr:uid="{00000000-0005-0000-0000-0000FD220000}"/>
    <cellStyle name="Normal 6 2 5 3 3 2" xfId="8959" xr:uid="{00000000-0005-0000-0000-0000FE220000}"/>
    <cellStyle name="Normal 6 2 5 3 3 2 2" xfId="8960" xr:uid="{00000000-0005-0000-0000-0000FF220000}"/>
    <cellStyle name="Normal 6 2 5 3 3 2 2 2" xfId="8961" xr:uid="{00000000-0005-0000-0000-000000230000}"/>
    <cellStyle name="Normal 6 2 5 3 3 2 3" xfId="8962" xr:uid="{00000000-0005-0000-0000-000001230000}"/>
    <cellStyle name="Normal 6 2 5 3 3 3" xfId="8963" xr:uid="{00000000-0005-0000-0000-000002230000}"/>
    <cellStyle name="Normal 6 2 5 3 3 3 2" xfId="8964" xr:uid="{00000000-0005-0000-0000-000003230000}"/>
    <cellStyle name="Normal 6 2 5 3 3 4" xfId="8965" xr:uid="{00000000-0005-0000-0000-000004230000}"/>
    <cellStyle name="Normal 6 2 5 3 4" xfId="8966" xr:uid="{00000000-0005-0000-0000-000005230000}"/>
    <cellStyle name="Normal 6 2 5 3 4 2" xfId="8967" xr:uid="{00000000-0005-0000-0000-000006230000}"/>
    <cellStyle name="Normal 6 2 5 3 4 2 2" xfId="8968" xr:uid="{00000000-0005-0000-0000-000007230000}"/>
    <cellStyle name="Normal 6 2 5 3 4 3" xfId="8969" xr:uid="{00000000-0005-0000-0000-000008230000}"/>
    <cellStyle name="Normal 6 2 5 3 5" xfId="8970" xr:uid="{00000000-0005-0000-0000-000009230000}"/>
    <cellStyle name="Normal 6 2 5 3 5 2" xfId="8971" xr:uid="{00000000-0005-0000-0000-00000A230000}"/>
    <cellStyle name="Normal 6 2 5 3 6" xfId="8972" xr:uid="{00000000-0005-0000-0000-00000B230000}"/>
    <cellStyle name="Normal 6 2 5 4" xfId="8973" xr:uid="{00000000-0005-0000-0000-00000C230000}"/>
    <cellStyle name="Normal 6 2 5 4 2" xfId="8974" xr:uid="{00000000-0005-0000-0000-00000D230000}"/>
    <cellStyle name="Normal 6 2 5 4 2 2" xfId="8975" xr:uid="{00000000-0005-0000-0000-00000E230000}"/>
    <cellStyle name="Normal 6 2 5 4 2 2 2" xfId="8976" xr:uid="{00000000-0005-0000-0000-00000F230000}"/>
    <cellStyle name="Normal 6 2 5 4 2 2 2 2" xfId="8977" xr:uid="{00000000-0005-0000-0000-000010230000}"/>
    <cellStyle name="Normal 6 2 5 4 2 2 3" xfId="8978" xr:uid="{00000000-0005-0000-0000-000011230000}"/>
    <cellStyle name="Normal 6 2 5 4 2 3" xfId="8979" xr:uid="{00000000-0005-0000-0000-000012230000}"/>
    <cellStyle name="Normal 6 2 5 4 2 3 2" xfId="8980" xr:uid="{00000000-0005-0000-0000-000013230000}"/>
    <cellStyle name="Normal 6 2 5 4 2 4" xfId="8981" xr:uid="{00000000-0005-0000-0000-000014230000}"/>
    <cellStyle name="Normal 6 2 5 4 3" xfId="8982" xr:uid="{00000000-0005-0000-0000-000015230000}"/>
    <cellStyle name="Normal 6 2 5 4 3 2" xfId="8983" xr:uid="{00000000-0005-0000-0000-000016230000}"/>
    <cellStyle name="Normal 6 2 5 4 3 2 2" xfId="8984" xr:uid="{00000000-0005-0000-0000-000017230000}"/>
    <cellStyle name="Normal 6 2 5 4 3 3" xfId="8985" xr:uid="{00000000-0005-0000-0000-000018230000}"/>
    <cellStyle name="Normal 6 2 5 4 4" xfId="8986" xr:uid="{00000000-0005-0000-0000-000019230000}"/>
    <cellStyle name="Normal 6 2 5 4 4 2" xfId="8987" xr:uid="{00000000-0005-0000-0000-00001A230000}"/>
    <cellStyle name="Normal 6 2 5 4 5" xfId="8988" xr:uid="{00000000-0005-0000-0000-00001B230000}"/>
    <cellStyle name="Normal 6 2 5 5" xfId="8989" xr:uid="{00000000-0005-0000-0000-00001C230000}"/>
    <cellStyle name="Normal 6 2 5 5 2" xfId="8990" xr:uid="{00000000-0005-0000-0000-00001D230000}"/>
    <cellStyle name="Normal 6 2 5 5 2 2" xfId="8991" xr:uid="{00000000-0005-0000-0000-00001E230000}"/>
    <cellStyle name="Normal 6 2 5 5 2 2 2" xfId="8992" xr:uid="{00000000-0005-0000-0000-00001F230000}"/>
    <cellStyle name="Normal 6 2 5 5 2 3" xfId="8993" xr:uid="{00000000-0005-0000-0000-000020230000}"/>
    <cellStyle name="Normal 6 2 5 5 3" xfId="8994" xr:uid="{00000000-0005-0000-0000-000021230000}"/>
    <cellStyle name="Normal 6 2 5 5 3 2" xfId="8995" xr:uid="{00000000-0005-0000-0000-000022230000}"/>
    <cellStyle name="Normal 6 2 5 5 4" xfId="8996" xr:uid="{00000000-0005-0000-0000-000023230000}"/>
    <cellStyle name="Normal 6 2 5 6" xfId="8997" xr:uid="{00000000-0005-0000-0000-000024230000}"/>
    <cellStyle name="Normal 6 2 5 6 2" xfId="8998" xr:uid="{00000000-0005-0000-0000-000025230000}"/>
    <cellStyle name="Normal 6 2 5 6 2 2" xfId="8999" xr:uid="{00000000-0005-0000-0000-000026230000}"/>
    <cellStyle name="Normal 6 2 5 6 3" xfId="9000" xr:uid="{00000000-0005-0000-0000-000027230000}"/>
    <cellStyle name="Normal 6 2 5 7" xfId="9001" xr:uid="{00000000-0005-0000-0000-000028230000}"/>
    <cellStyle name="Normal 6 2 5 7 2" xfId="9002" xr:uid="{00000000-0005-0000-0000-000029230000}"/>
    <cellStyle name="Normal 6 2 5 7 2 2" xfId="9003" xr:uid="{00000000-0005-0000-0000-00002A230000}"/>
    <cellStyle name="Normal 6 2 5 7 3" xfId="9004" xr:uid="{00000000-0005-0000-0000-00002B230000}"/>
    <cellStyle name="Normal 6 2 5 8" xfId="9005" xr:uid="{00000000-0005-0000-0000-00002C230000}"/>
    <cellStyle name="Normal 6 2 5 8 2" xfId="9006" xr:uid="{00000000-0005-0000-0000-00002D230000}"/>
    <cellStyle name="Normal 6 2 5 9" xfId="9007" xr:uid="{00000000-0005-0000-0000-00002E230000}"/>
    <cellStyle name="Normal 6 2 6" xfId="9008" xr:uid="{00000000-0005-0000-0000-00002F230000}"/>
    <cellStyle name="Normal 6 2 6 2" xfId="9009" xr:uid="{00000000-0005-0000-0000-000030230000}"/>
    <cellStyle name="Normal 6 2 6 2 2" xfId="9010" xr:uid="{00000000-0005-0000-0000-000031230000}"/>
    <cellStyle name="Normal 6 2 6 2 2 2" xfId="9011" xr:uid="{00000000-0005-0000-0000-000032230000}"/>
    <cellStyle name="Normal 6 2 6 2 2 2 2" xfId="9012" xr:uid="{00000000-0005-0000-0000-000033230000}"/>
    <cellStyle name="Normal 6 2 6 2 2 2 2 2" xfId="9013" xr:uid="{00000000-0005-0000-0000-000034230000}"/>
    <cellStyle name="Normal 6 2 6 2 2 2 3" xfId="9014" xr:uid="{00000000-0005-0000-0000-000035230000}"/>
    <cellStyle name="Normal 6 2 6 2 2 3" xfId="9015" xr:uid="{00000000-0005-0000-0000-000036230000}"/>
    <cellStyle name="Normal 6 2 6 2 2 3 2" xfId="9016" xr:uid="{00000000-0005-0000-0000-000037230000}"/>
    <cellStyle name="Normal 6 2 6 2 2 4" xfId="9017" xr:uid="{00000000-0005-0000-0000-000038230000}"/>
    <cellStyle name="Normal 6 2 6 2 3" xfId="9018" xr:uid="{00000000-0005-0000-0000-000039230000}"/>
    <cellStyle name="Normal 6 2 6 2 3 2" xfId="9019" xr:uid="{00000000-0005-0000-0000-00003A230000}"/>
    <cellStyle name="Normal 6 2 6 2 3 2 2" xfId="9020" xr:uid="{00000000-0005-0000-0000-00003B230000}"/>
    <cellStyle name="Normal 6 2 6 2 3 2 2 2" xfId="9021" xr:uid="{00000000-0005-0000-0000-00003C230000}"/>
    <cellStyle name="Normal 6 2 6 2 3 2 3" xfId="9022" xr:uid="{00000000-0005-0000-0000-00003D230000}"/>
    <cellStyle name="Normal 6 2 6 2 3 3" xfId="9023" xr:uid="{00000000-0005-0000-0000-00003E230000}"/>
    <cellStyle name="Normal 6 2 6 2 3 3 2" xfId="9024" xr:uid="{00000000-0005-0000-0000-00003F230000}"/>
    <cellStyle name="Normal 6 2 6 2 3 4" xfId="9025" xr:uid="{00000000-0005-0000-0000-000040230000}"/>
    <cellStyle name="Normal 6 2 6 2 4" xfId="9026" xr:uid="{00000000-0005-0000-0000-000041230000}"/>
    <cellStyle name="Normal 6 2 6 2 4 2" xfId="9027" xr:uid="{00000000-0005-0000-0000-000042230000}"/>
    <cellStyle name="Normal 6 2 6 2 4 2 2" xfId="9028" xr:uid="{00000000-0005-0000-0000-000043230000}"/>
    <cellStyle name="Normal 6 2 6 2 4 3" xfId="9029" xr:uid="{00000000-0005-0000-0000-000044230000}"/>
    <cellStyle name="Normal 6 2 6 2 5" xfId="9030" xr:uid="{00000000-0005-0000-0000-000045230000}"/>
    <cellStyle name="Normal 6 2 6 2 5 2" xfId="9031" xr:uid="{00000000-0005-0000-0000-000046230000}"/>
    <cellStyle name="Normal 6 2 6 2 6" xfId="9032" xr:uid="{00000000-0005-0000-0000-000047230000}"/>
    <cellStyle name="Normal 6 2 6 2 7" xfId="9033" xr:uid="{00000000-0005-0000-0000-000048230000}"/>
    <cellStyle name="Normal 6 2 6 3" xfId="9034" xr:uid="{00000000-0005-0000-0000-000049230000}"/>
    <cellStyle name="Normal 6 2 6 3 2" xfId="9035" xr:uid="{00000000-0005-0000-0000-00004A230000}"/>
    <cellStyle name="Normal 6 2 6 3 2 2" xfId="9036" xr:uid="{00000000-0005-0000-0000-00004B230000}"/>
    <cellStyle name="Normal 6 2 6 3 2 2 2" xfId="9037" xr:uid="{00000000-0005-0000-0000-00004C230000}"/>
    <cellStyle name="Normal 6 2 6 3 2 2 2 2" xfId="9038" xr:uid="{00000000-0005-0000-0000-00004D230000}"/>
    <cellStyle name="Normal 6 2 6 3 2 2 3" xfId="9039" xr:uid="{00000000-0005-0000-0000-00004E230000}"/>
    <cellStyle name="Normal 6 2 6 3 2 3" xfId="9040" xr:uid="{00000000-0005-0000-0000-00004F230000}"/>
    <cellStyle name="Normal 6 2 6 3 2 3 2" xfId="9041" xr:uid="{00000000-0005-0000-0000-000050230000}"/>
    <cellStyle name="Normal 6 2 6 3 2 4" xfId="9042" xr:uid="{00000000-0005-0000-0000-000051230000}"/>
    <cellStyle name="Normal 6 2 6 3 3" xfId="9043" xr:uid="{00000000-0005-0000-0000-000052230000}"/>
    <cellStyle name="Normal 6 2 6 3 3 2" xfId="9044" xr:uid="{00000000-0005-0000-0000-000053230000}"/>
    <cellStyle name="Normal 6 2 6 3 3 2 2" xfId="9045" xr:uid="{00000000-0005-0000-0000-000054230000}"/>
    <cellStyle name="Normal 6 2 6 3 3 3" xfId="9046" xr:uid="{00000000-0005-0000-0000-000055230000}"/>
    <cellStyle name="Normal 6 2 6 3 4" xfId="9047" xr:uid="{00000000-0005-0000-0000-000056230000}"/>
    <cellStyle name="Normal 6 2 6 3 4 2" xfId="9048" xr:uid="{00000000-0005-0000-0000-000057230000}"/>
    <cellStyle name="Normal 6 2 6 3 5" xfId="9049" xr:uid="{00000000-0005-0000-0000-000058230000}"/>
    <cellStyle name="Normal 6 2 6 4" xfId="9050" xr:uid="{00000000-0005-0000-0000-000059230000}"/>
    <cellStyle name="Normal 6 2 6 4 2" xfId="9051" xr:uid="{00000000-0005-0000-0000-00005A230000}"/>
    <cellStyle name="Normal 6 2 6 4 2 2" xfId="9052" xr:uid="{00000000-0005-0000-0000-00005B230000}"/>
    <cellStyle name="Normal 6 2 6 4 2 2 2" xfId="9053" xr:uid="{00000000-0005-0000-0000-00005C230000}"/>
    <cellStyle name="Normal 6 2 6 4 2 3" xfId="9054" xr:uid="{00000000-0005-0000-0000-00005D230000}"/>
    <cellStyle name="Normal 6 2 6 4 3" xfId="9055" xr:uid="{00000000-0005-0000-0000-00005E230000}"/>
    <cellStyle name="Normal 6 2 6 4 3 2" xfId="9056" xr:uid="{00000000-0005-0000-0000-00005F230000}"/>
    <cellStyle name="Normal 6 2 6 4 4" xfId="9057" xr:uid="{00000000-0005-0000-0000-000060230000}"/>
    <cellStyle name="Normal 6 2 6 5" xfId="9058" xr:uid="{00000000-0005-0000-0000-000061230000}"/>
    <cellStyle name="Normal 6 2 6 5 2" xfId="9059" xr:uid="{00000000-0005-0000-0000-000062230000}"/>
    <cellStyle name="Normal 6 2 6 5 2 2" xfId="9060" xr:uid="{00000000-0005-0000-0000-000063230000}"/>
    <cellStyle name="Normal 6 2 6 5 3" xfId="9061" xr:uid="{00000000-0005-0000-0000-000064230000}"/>
    <cellStyle name="Normal 6 2 6 6" xfId="9062" xr:uid="{00000000-0005-0000-0000-000065230000}"/>
    <cellStyle name="Normal 6 2 6 6 2" xfId="9063" xr:uid="{00000000-0005-0000-0000-000066230000}"/>
    <cellStyle name="Normal 6 2 6 6 2 2" xfId="9064" xr:uid="{00000000-0005-0000-0000-000067230000}"/>
    <cellStyle name="Normal 6 2 6 6 3" xfId="9065" xr:uid="{00000000-0005-0000-0000-000068230000}"/>
    <cellStyle name="Normal 6 2 6 7" xfId="9066" xr:uid="{00000000-0005-0000-0000-000069230000}"/>
    <cellStyle name="Normal 6 2 6 7 2" xfId="9067" xr:uid="{00000000-0005-0000-0000-00006A230000}"/>
    <cellStyle name="Normal 6 2 6 8" xfId="9068" xr:uid="{00000000-0005-0000-0000-00006B230000}"/>
    <cellStyle name="Normal 6 2 6 9" xfId="9069" xr:uid="{00000000-0005-0000-0000-00006C230000}"/>
    <cellStyle name="Normal 6 2 7" xfId="9070" xr:uid="{00000000-0005-0000-0000-00006D230000}"/>
    <cellStyle name="Normal 6 2 7 2" xfId="9071" xr:uid="{00000000-0005-0000-0000-00006E230000}"/>
    <cellStyle name="Normal 6 2 7 2 2" xfId="9072" xr:uid="{00000000-0005-0000-0000-00006F230000}"/>
    <cellStyle name="Normal 6 2 7 2 2 2" xfId="9073" xr:uid="{00000000-0005-0000-0000-000070230000}"/>
    <cellStyle name="Normal 6 2 7 2 2 2 2" xfId="9074" xr:uid="{00000000-0005-0000-0000-000071230000}"/>
    <cellStyle name="Normal 6 2 7 2 2 3" xfId="9075" xr:uid="{00000000-0005-0000-0000-000072230000}"/>
    <cellStyle name="Normal 6 2 7 2 3" xfId="9076" xr:uid="{00000000-0005-0000-0000-000073230000}"/>
    <cellStyle name="Normal 6 2 7 2 3 2" xfId="9077" xr:uid="{00000000-0005-0000-0000-000074230000}"/>
    <cellStyle name="Normal 6 2 7 2 4" xfId="9078" xr:uid="{00000000-0005-0000-0000-000075230000}"/>
    <cellStyle name="Normal 6 2 7 3" xfId="9079" xr:uid="{00000000-0005-0000-0000-000076230000}"/>
    <cellStyle name="Normal 6 2 7 3 2" xfId="9080" xr:uid="{00000000-0005-0000-0000-000077230000}"/>
    <cellStyle name="Normal 6 2 7 3 2 2" xfId="9081" xr:uid="{00000000-0005-0000-0000-000078230000}"/>
    <cellStyle name="Normal 6 2 7 3 2 2 2" xfId="9082" xr:uid="{00000000-0005-0000-0000-000079230000}"/>
    <cellStyle name="Normal 6 2 7 3 2 3" xfId="9083" xr:uid="{00000000-0005-0000-0000-00007A230000}"/>
    <cellStyle name="Normal 6 2 7 3 3" xfId="9084" xr:uid="{00000000-0005-0000-0000-00007B230000}"/>
    <cellStyle name="Normal 6 2 7 3 3 2" xfId="9085" xr:uid="{00000000-0005-0000-0000-00007C230000}"/>
    <cellStyle name="Normal 6 2 7 3 4" xfId="9086" xr:uid="{00000000-0005-0000-0000-00007D230000}"/>
    <cellStyle name="Normal 6 2 7 4" xfId="9087" xr:uid="{00000000-0005-0000-0000-00007E230000}"/>
    <cellStyle name="Normal 6 2 7 4 2" xfId="9088" xr:uid="{00000000-0005-0000-0000-00007F230000}"/>
    <cellStyle name="Normal 6 2 7 4 2 2" xfId="9089" xr:uid="{00000000-0005-0000-0000-000080230000}"/>
    <cellStyle name="Normal 6 2 7 4 3" xfId="9090" xr:uid="{00000000-0005-0000-0000-000081230000}"/>
    <cellStyle name="Normal 6 2 7 5" xfId="9091" xr:uid="{00000000-0005-0000-0000-000082230000}"/>
    <cellStyle name="Normal 6 2 7 5 2" xfId="9092" xr:uid="{00000000-0005-0000-0000-000083230000}"/>
    <cellStyle name="Normal 6 2 7 6" xfId="9093" xr:uid="{00000000-0005-0000-0000-000084230000}"/>
    <cellStyle name="Normal 6 2 8" xfId="9094" xr:uid="{00000000-0005-0000-0000-000085230000}"/>
    <cellStyle name="Normal 6 2 8 2" xfId="9095" xr:uid="{00000000-0005-0000-0000-000086230000}"/>
    <cellStyle name="Normal 6 2 8 2 2" xfId="9096" xr:uid="{00000000-0005-0000-0000-000087230000}"/>
    <cellStyle name="Normal 6 2 8 2 2 2" xfId="9097" xr:uid="{00000000-0005-0000-0000-000088230000}"/>
    <cellStyle name="Normal 6 2 8 2 2 2 2" xfId="9098" xr:uid="{00000000-0005-0000-0000-000089230000}"/>
    <cellStyle name="Normal 6 2 8 2 2 3" xfId="9099" xr:uid="{00000000-0005-0000-0000-00008A230000}"/>
    <cellStyle name="Normal 6 2 8 2 3" xfId="9100" xr:uid="{00000000-0005-0000-0000-00008B230000}"/>
    <cellStyle name="Normal 6 2 8 2 3 2" xfId="9101" xr:uid="{00000000-0005-0000-0000-00008C230000}"/>
    <cellStyle name="Normal 6 2 8 2 4" xfId="9102" xr:uid="{00000000-0005-0000-0000-00008D230000}"/>
    <cellStyle name="Normal 6 2 8 3" xfId="9103" xr:uid="{00000000-0005-0000-0000-00008E230000}"/>
    <cellStyle name="Normal 6 2 8 3 2" xfId="9104" xr:uid="{00000000-0005-0000-0000-00008F230000}"/>
    <cellStyle name="Normal 6 2 8 3 2 2" xfId="9105" xr:uid="{00000000-0005-0000-0000-000090230000}"/>
    <cellStyle name="Normal 6 2 8 3 3" xfId="9106" xr:uid="{00000000-0005-0000-0000-000091230000}"/>
    <cellStyle name="Normal 6 2 8 4" xfId="9107" xr:uid="{00000000-0005-0000-0000-000092230000}"/>
    <cellStyle name="Normal 6 2 8 4 2" xfId="9108" xr:uid="{00000000-0005-0000-0000-000093230000}"/>
    <cellStyle name="Normal 6 2 8 5" xfId="9109" xr:uid="{00000000-0005-0000-0000-000094230000}"/>
    <cellStyle name="Normal 6 2 9" xfId="9110" xr:uid="{00000000-0005-0000-0000-000095230000}"/>
    <cellStyle name="Normal 6 2 9 2" xfId="9111" xr:uid="{00000000-0005-0000-0000-000096230000}"/>
    <cellStyle name="Normal 6 2 9 2 2" xfId="9112" xr:uid="{00000000-0005-0000-0000-000097230000}"/>
    <cellStyle name="Normal 6 2 9 2 2 2" xfId="9113" xr:uid="{00000000-0005-0000-0000-000098230000}"/>
    <cellStyle name="Normal 6 2 9 2 3" xfId="9114" xr:uid="{00000000-0005-0000-0000-000099230000}"/>
    <cellStyle name="Normal 6 2 9 3" xfId="9115" xr:uid="{00000000-0005-0000-0000-00009A230000}"/>
    <cellStyle name="Normal 6 2 9 3 2" xfId="9116" xr:uid="{00000000-0005-0000-0000-00009B230000}"/>
    <cellStyle name="Normal 6 2 9 4" xfId="9117" xr:uid="{00000000-0005-0000-0000-00009C230000}"/>
    <cellStyle name="Normal 6 3" xfId="9118" xr:uid="{00000000-0005-0000-0000-00009D230000}"/>
    <cellStyle name="Normal 6 3 10" xfId="9119" xr:uid="{00000000-0005-0000-0000-00009E230000}"/>
    <cellStyle name="Normal 6 3 10 2" xfId="9120" xr:uid="{00000000-0005-0000-0000-00009F230000}"/>
    <cellStyle name="Normal 6 3 11" xfId="9121" xr:uid="{00000000-0005-0000-0000-0000A0230000}"/>
    <cellStyle name="Normal 6 3 2" xfId="9122" xr:uid="{00000000-0005-0000-0000-0000A1230000}"/>
    <cellStyle name="Normal 6 3 2 2" xfId="9123" xr:uid="{00000000-0005-0000-0000-0000A2230000}"/>
    <cellStyle name="Normal 6 3 2 2 2" xfId="9124" xr:uid="{00000000-0005-0000-0000-0000A3230000}"/>
    <cellStyle name="Normal 6 3 2 2 2 2" xfId="9125" xr:uid="{00000000-0005-0000-0000-0000A4230000}"/>
    <cellStyle name="Normal 6 3 2 2 2 2 2" xfId="9126" xr:uid="{00000000-0005-0000-0000-0000A5230000}"/>
    <cellStyle name="Normal 6 3 2 2 2 2 2 2" xfId="9127" xr:uid="{00000000-0005-0000-0000-0000A6230000}"/>
    <cellStyle name="Normal 6 3 2 2 2 2 2 2 2" xfId="9128" xr:uid="{00000000-0005-0000-0000-0000A7230000}"/>
    <cellStyle name="Normal 6 3 2 2 2 2 2 3" xfId="9129" xr:uid="{00000000-0005-0000-0000-0000A8230000}"/>
    <cellStyle name="Normal 6 3 2 2 2 2 3" xfId="9130" xr:uid="{00000000-0005-0000-0000-0000A9230000}"/>
    <cellStyle name="Normal 6 3 2 2 2 2 3 2" xfId="9131" xr:uid="{00000000-0005-0000-0000-0000AA230000}"/>
    <cellStyle name="Normal 6 3 2 2 2 2 4" xfId="9132" xr:uid="{00000000-0005-0000-0000-0000AB230000}"/>
    <cellStyle name="Normal 6 3 2 2 2 3" xfId="9133" xr:uid="{00000000-0005-0000-0000-0000AC230000}"/>
    <cellStyle name="Normal 6 3 2 2 2 3 2" xfId="9134" xr:uid="{00000000-0005-0000-0000-0000AD230000}"/>
    <cellStyle name="Normal 6 3 2 2 2 3 2 2" xfId="9135" xr:uid="{00000000-0005-0000-0000-0000AE230000}"/>
    <cellStyle name="Normal 6 3 2 2 2 3 2 2 2" xfId="9136" xr:uid="{00000000-0005-0000-0000-0000AF230000}"/>
    <cellStyle name="Normal 6 3 2 2 2 3 2 3" xfId="9137" xr:uid="{00000000-0005-0000-0000-0000B0230000}"/>
    <cellStyle name="Normal 6 3 2 2 2 3 3" xfId="9138" xr:uid="{00000000-0005-0000-0000-0000B1230000}"/>
    <cellStyle name="Normal 6 3 2 2 2 3 3 2" xfId="9139" xr:uid="{00000000-0005-0000-0000-0000B2230000}"/>
    <cellStyle name="Normal 6 3 2 2 2 3 4" xfId="9140" xr:uid="{00000000-0005-0000-0000-0000B3230000}"/>
    <cellStyle name="Normal 6 3 2 2 2 4" xfId="9141" xr:uid="{00000000-0005-0000-0000-0000B4230000}"/>
    <cellStyle name="Normal 6 3 2 2 2 4 2" xfId="9142" xr:uid="{00000000-0005-0000-0000-0000B5230000}"/>
    <cellStyle name="Normal 6 3 2 2 2 4 2 2" xfId="9143" xr:uid="{00000000-0005-0000-0000-0000B6230000}"/>
    <cellStyle name="Normal 6 3 2 2 2 4 3" xfId="9144" xr:uid="{00000000-0005-0000-0000-0000B7230000}"/>
    <cellStyle name="Normal 6 3 2 2 2 5" xfId="9145" xr:uid="{00000000-0005-0000-0000-0000B8230000}"/>
    <cellStyle name="Normal 6 3 2 2 2 5 2" xfId="9146" xr:uid="{00000000-0005-0000-0000-0000B9230000}"/>
    <cellStyle name="Normal 6 3 2 2 2 6" xfId="9147" xr:uid="{00000000-0005-0000-0000-0000BA230000}"/>
    <cellStyle name="Normal 6 3 2 2 3" xfId="9148" xr:uid="{00000000-0005-0000-0000-0000BB230000}"/>
    <cellStyle name="Normal 6 3 2 2 3 2" xfId="9149" xr:uid="{00000000-0005-0000-0000-0000BC230000}"/>
    <cellStyle name="Normal 6 3 2 2 3 2 2" xfId="9150" xr:uid="{00000000-0005-0000-0000-0000BD230000}"/>
    <cellStyle name="Normal 6 3 2 2 3 2 2 2" xfId="9151" xr:uid="{00000000-0005-0000-0000-0000BE230000}"/>
    <cellStyle name="Normal 6 3 2 2 3 2 2 2 2" xfId="9152" xr:uid="{00000000-0005-0000-0000-0000BF230000}"/>
    <cellStyle name="Normal 6 3 2 2 3 2 2 3" xfId="9153" xr:uid="{00000000-0005-0000-0000-0000C0230000}"/>
    <cellStyle name="Normal 6 3 2 2 3 2 3" xfId="9154" xr:uid="{00000000-0005-0000-0000-0000C1230000}"/>
    <cellStyle name="Normal 6 3 2 2 3 2 3 2" xfId="9155" xr:uid="{00000000-0005-0000-0000-0000C2230000}"/>
    <cellStyle name="Normal 6 3 2 2 3 2 4" xfId="9156" xr:uid="{00000000-0005-0000-0000-0000C3230000}"/>
    <cellStyle name="Normal 6 3 2 2 3 3" xfId="9157" xr:uid="{00000000-0005-0000-0000-0000C4230000}"/>
    <cellStyle name="Normal 6 3 2 2 3 3 2" xfId="9158" xr:uid="{00000000-0005-0000-0000-0000C5230000}"/>
    <cellStyle name="Normal 6 3 2 2 3 3 2 2" xfId="9159" xr:uid="{00000000-0005-0000-0000-0000C6230000}"/>
    <cellStyle name="Normal 6 3 2 2 3 3 3" xfId="9160" xr:uid="{00000000-0005-0000-0000-0000C7230000}"/>
    <cellStyle name="Normal 6 3 2 2 3 4" xfId="9161" xr:uid="{00000000-0005-0000-0000-0000C8230000}"/>
    <cellStyle name="Normal 6 3 2 2 3 4 2" xfId="9162" xr:uid="{00000000-0005-0000-0000-0000C9230000}"/>
    <cellStyle name="Normal 6 3 2 2 3 5" xfId="9163" xr:uid="{00000000-0005-0000-0000-0000CA230000}"/>
    <cellStyle name="Normal 6 3 2 2 4" xfId="9164" xr:uid="{00000000-0005-0000-0000-0000CB230000}"/>
    <cellStyle name="Normal 6 3 2 2 4 2" xfId="9165" xr:uid="{00000000-0005-0000-0000-0000CC230000}"/>
    <cellStyle name="Normal 6 3 2 2 4 2 2" xfId="9166" xr:uid="{00000000-0005-0000-0000-0000CD230000}"/>
    <cellStyle name="Normal 6 3 2 2 4 2 2 2" xfId="9167" xr:uid="{00000000-0005-0000-0000-0000CE230000}"/>
    <cellStyle name="Normal 6 3 2 2 4 2 3" xfId="9168" xr:uid="{00000000-0005-0000-0000-0000CF230000}"/>
    <cellStyle name="Normal 6 3 2 2 4 3" xfId="9169" xr:uid="{00000000-0005-0000-0000-0000D0230000}"/>
    <cellStyle name="Normal 6 3 2 2 4 3 2" xfId="9170" xr:uid="{00000000-0005-0000-0000-0000D1230000}"/>
    <cellStyle name="Normal 6 3 2 2 4 4" xfId="9171" xr:uid="{00000000-0005-0000-0000-0000D2230000}"/>
    <cellStyle name="Normal 6 3 2 2 5" xfId="9172" xr:uid="{00000000-0005-0000-0000-0000D3230000}"/>
    <cellStyle name="Normal 6 3 2 2 5 2" xfId="9173" xr:uid="{00000000-0005-0000-0000-0000D4230000}"/>
    <cellStyle name="Normal 6 3 2 2 5 2 2" xfId="9174" xr:uid="{00000000-0005-0000-0000-0000D5230000}"/>
    <cellStyle name="Normal 6 3 2 2 5 3" xfId="9175" xr:uid="{00000000-0005-0000-0000-0000D6230000}"/>
    <cellStyle name="Normal 6 3 2 2 6" xfId="9176" xr:uid="{00000000-0005-0000-0000-0000D7230000}"/>
    <cellStyle name="Normal 6 3 2 2 6 2" xfId="9177" xr:uid="{00000000-0005-0000-0000-0000D8230000}"/>
    <cellStyle name="Normal 6 3 2 2 6 2 2" xfId="9178" xr:uid="{00000000-0005-0000-0000-0000D9230000}"/>
    <cellStyle name="Normal 6 3 2 2 6 3" xfId="9179" xr:uid="{00000000-0005-0000-0000-0000DA230000}"/>
    <cellStyle name="Normal 6 3 2 2 7" xfId="9180" xr:uid="{00000000-0005-0000-0000-0000DB230000}"/>
    <cellStyle name="Normal 6 3 2 2 7 2" xfId="9181" xr:uid="{00000000-0005-0000-0000-0000DC230000}"/>
    <cellStyle name="Normal 6 3 2 2 8" xfId="9182" xr:uid="{00000000-0005-0000-0000-0000DD230000}"/>
    <cellStyle name="Normal 6 3 2 3" xfId="9183" xr:uid="{00000000-0005-0000-0000-0000DE230000}"/>
    <cellStyle name="Normal 6 3 2 3 2" xfId="9184" xr:uid="{00000000-0005-0000-0000-0000DF230000}"/>
    <cellStyle name="Normal 6 3 2 3 2 2" xfId="9185" xr:uid="{00000000-0005-0000-0000-0000E0230000}"/>
    <cellStyle name="Normal 6 3 2 3 2 2 2" xfId="9186" xr:uid="{00000000-0005-0000-0000-0000E1230000}"/>
    <cellStyle name="Normal 6 3 2 3 2 2 2 2" xfId="9187" xr:uid="{00000000-0005-0000-0000-0000E2230000}"/>
    <cellStyle name="Normal 6 3 2 3 2 2 3" xfId="9188" xr:uid="{00000000-0005-0000-0000-0000E3230000}"/>
    <cellStyle name="Normal 6 3 2 3 2 3" xfId="9189" xr:uid="{00000000-0005-0000-0000-0000E4230000}"/>
    <cellStyle name="Normal 6 3 2 3 2 3 2" xfId="9190" xr:uid="{00000000-0005-0000-0000-0000E5230000}"/>
    <cellStyle name="Normal 6 3 2 3 2 4" xfId="9191" xr:uid="{00000000-0005-0000-0000-0000E6230000}"/>
    <cellStyle name="Normal 6 3 2 3 3" xfId="9192" xr:uid="{00000000-0005-0000-0000-0000E7230000}"/>
    <cellStyle name="Normal 6 3 2 3 3 2" xfId="9193" xr:uid="{00000000-0005-0000-0000-0000E8230000}"/>
    <cellStyle name="Normal 6 3 2 3 3 2 2" xfId="9194" xr:uid="{00000000-0005-0000-0000-0000E9230000}"/>
    <cellStyle name="Normal 6 3 2 3 3 2 2 2" xfId="9195" xr:uid="{00000000-0005-0000-0000-0000EA230000}"/>
    <cellStyle name="Normal 6 3 2 3 3 2 3" xfId="9196" xr:uid="{00000000-0005-0000-0000-0000EB230000}"/>
    <cellStyle name="Normal 6 3 2 3 3 3" xfId="9197" xr:uid="{00000000-0005-0000-0000-0000EC230000}"/>
    <cellStyle name="Normal 6 3 2 3 3 3 2" xfId="9198" xr:uid="{00000000-0005-0000-0000-0000ED230000}"/>
    <cellStyle name="Normal 6 3 2 3 3 4" xfId="9199" xr:uid="{00000000-0005-0000-0000-0000EE230000}"/>
    <cellStyle name="Normal 6 3 2 3 4" xfId="9200" xr:uid="{00000000-0005-0000-0000-0000EF230000}"/>
    <cellStyle name="Normal 6 3 2 3 4 2" xfId="9201" xr:uid="{00000000-0005-0000-0000-0000F0230000}"/>
    <cellStyle name="Normal 6 3 2 3 4 2 2" xfId="9202" xr:uid="{00000000-0005-0000-0000-0000F1230000}"/>
    <cellStyle name="Normal 6 3 2 3 4 3" xfId="9203" xr:uid="{00000000-0005-0000-0000-0000F2230000}"/>
    <cellStyle name="Normal 6 3 2 3 5" xfId="9204" xr:uid="{00000000-0005-0000-0000-0000F3230000}"/>
    <cellStyle name="Normal 6 3 2 3 5 2" xfId="9205" xr:uid="{00000000-0005-0000-0000-0000F4230000}"/>
    <cellStyle name="Normal 6 3 2 3 6" xfId="9206" xr:uid="{00000000-0005-0000-0000-0000F5230000}"/>
    <cellStyle name="Normal 6 3 2 4" xfId="9207" xr:uid="{00000000-0005-0000-0000-0000F6230000}"/>
    <cellStyle name="Normal 6 3 2 4 2" xfId="9208" xr:uid="{00000000-0005-0000-0000-0000F7230000}"/>
    <cellStyle name="Normal 6 3 2 4 2 2" xfId="9209" xr:uid="{00000000-0005-0000-0000-0000F8230000}"/>
    <cellStyle name="Normal 6 3 2 4 2 2 2" xfId="9210" xr:uid="{00000000-0005-0000-0000-0000F9230000}"/>
    <cellStyle name="Normal 6 3 2 4 2 2 2 2" xfId="9211" xr:uid="{00000000-0005-0000-0000-0000FA230000}"/>
    <cellStyle name="Normal 6 3 2 4 2 2 3" xfId="9212" xr:uid="{00000000-0005-0000-0000-0000FB230000}"/>
    <cellStyle name="Normal 6 3 2 4 2 3" xfId="9213" xr:uid="{00000000-0005-0000-0000-0000FC230000}"/>
    <cellStyle name="Normal 6 3 2 4 2 3 2" xfId="9214" xr:uid="{00000000-0005-0000-0000-0000FD230000}"/>
    <cellStyle name="Normal 6 3 2 4 2 4" xfId="9215" xr:uid="{00000000-0005-0000-0000-0000FE230000}"/>
    <cellStyle name="Normal 6 3 2 4 3" xfId="9216" xr:uid="{00000000-0005-0000-0000-0000FF230000}"/>
    <cellStyle name="Normal 6 3 2 4 3 2" xfId="9217" xr:uid="{00000000-0005-0000-0000-000000240000}"/>
    <cellStyle name="Normal 6 3 2 4 3 2 2" xfId="9218" xr:uid="{00000000-0005-0000-0000-000001240000}"/>
    <cellStyle name="Normal 6 3 2 4 3 3" xfId="9219" xr:uid="{00000000-0005-0000-0000-000002240000}"/>
    <cellStyle name="Normal 6 3 2 4 4" xfId="9220" xr:uid="{00000000-0005-0000-0000-000003240000}"/>
    <cellStyle name="Normal 6 3 2 4 4 2" xfId="9221" xr:uid="{00000000-0005-0000-0000-000004240000}"/>
    <cellStyle name="Normal 6 3 2 4 5" xfId="9222" xr:uid="{00000000-0005-0000-0000-000005240000}"/>
    <cellStyle name="Normal 6 3 2 5" xfId="9223" xr:uid="{00000000-0005-0000-0000-000006240000}"/>
    <cellStyle name="Normal 6 3 2 5 2" xfId="9224" xr:uid="{00000000-0005-0000-0000-000007240000}"/>
    <cellStyle name="Normal 6 3 2 5 2 2" xfId="9225" xr:uid="{00000000-0005-0000-0000-000008240000}"/>
    <cellStyle name="Normal 6 3 2 5 2 2 2" xfId="9226" xr:uid="{00000000-0005-0000-0000-000009240000}"/>
    <cellStyle name="Normal 6 3 2 5 2 3" xfId="9227" xr:uid="{00000000-0005-0000-0000-00000A240000}"/>
    <cellStyle name="Normal 6 3 2 5 3" xfId="9228" xr:uid="{00000000-0005-0000-0000-00000B240000}"/>
    <cellStyle name="Normal 6 3 2 5 3 2" xfId="9229" xr:uid="{00000000-0005-0000-0000-00000C240000}"/>
    <cellStyle name="Normal 6 3 2 5 4" xfId="9230" xr:uid="{00000000-0005-0000-0000-00000D240000}"/>
    <cellStyle name="Normal 6 3 2 6" xfId="9231" xr:uid="{00000000-0005-0000-0000-00000E240000}"/>
    <cellStyle name="Normal 6 3 2 6 2" xfId="9232" xr:uid="{00000000-0005-0000-0000-00000F240000}"/>
    <cellStyle name="Normal 6 3 2 6 2 2" xfId="9233" xr:uid="{00000000-0005-0000-0000-000010240000}"/>
    <cellStyle name="Normal 6 3 2 6 3" xfId="9234" xr:uid="{00000000-0005-0000-0000-000011240000}"/>
    <cellStyle name="Normal 6 3 2 7" xfId="9235" xr:uid="{00000000-0005-0000-0000-000012240000}"/>
    <cellStyle name="Normal 6 3 2 7 2" xfId="9236" xr:uid="{00000000-0005-0000-0000-000013240000}"/>
    <cellStyle name="Normal 6 3 2 7 2 2" xfId="9237" xr:uid="{00000000-0005-0000-0000-000014240000}"/>
    <cellStyle name="Normal 6 3 2 7 3" xfId="9238" xr:uid="{00000000-0005-0000-0000-000015240000}"/>
    <cellStyle name="Normal 6 3 2 8" xfId="9239" xr:uid="{00000000-0005-0000-0000-000016240000}"/>
    <cellStyle name="Normal 6 3 2 8 2" xfId="9240" xr:uid="{00000000-0005-0000-0000-000017240000}"/>
    <cellStyle name="Normal 6 3 2 9" xfId="9241" xr:uid="{00000000-0005-0000-0000-000018240000}"/>
    <cellStyle name="Normal 6 3 3" xfId="9242" xr:uid="{00000000-0005-0000-0000-000019240000}"/>
    <cellStyle name="Normal 6 3 4" xfId="9243" xr:uid="{00000000-0005-0000-0000-00001A240000}"/>
    <cellStyle name="Normal 6 3 4 2" xfId="9244" xr:uid="{00000000-0005-0000-0000-00001B240000}"/>
    <cellStyle name="Normal 6 3 4 2 2" xfId="9245" xr:uid="{00000000-0005-0000-0000-00001C240000}"/>
    <cellStyle name="Normal 6 3 4 2 2 2" xfId="9246" xr:uid="{00000000-0005-0000-0000-00001D240000}"/>
    <cellStyle name="Normal 6 3 4 2 2 2 2" xfId="9247" xr:uid="{00000000-0005-0000-0000-00001E240000}"/>
    <cellStyle name="Normal 6 3 4 2 2 2 2 2" xfId="9248" xr:uid="{00000000-0005-0000-0000-00001F240000}"/>
    <cellStyle name="Normal 6 3 4 2 2 2 3" xfId="9249" xr:uid="{00000000-0005-0000-0000-000020240000}"/>
    <cellStyle name="Normal 6 3 4 2 2 3" xfId="9250" xr:uid="{00000000-0005-0000-0000-000021240000}"/>
    <cellStyle name="Normal 6 3 4 2 2 3 2" xfId="9251" xr:uid="{00000000-0005-0000-0000-000022240000}"/>
    <cellStyle name="Normal 6 3 4 2 2 4" xfId="9252" xr:uid="{00000000-0005-0000-0000-000023240000}"/>
    <cellStyle name="Normal 6 3 4 2 3" xfId="9253" xr:uid="{00000000-0005-0000-0000-000024240000}"/>
    <cellStyle name="Normal 6 3 4 2 3 2" xfId="9254" xr:uid="{00000000-0005-0000-0000-000025240000}"/>
    <cellStyle name="Normal 6 3 4 2 3 2 2" xfId="9255" xr:uid="{00000000-0005-0000-0000-000026240000}"/>
    <cellStyle name="Normal 6 3 4 2 3 2 2 2" xfId="9256" xr:uid="{00000000-0005-0000-0000-000027240000}"/>
    <cellStyle name="Normal 6 3 4 2 3 2 3" xfId="9257" xr:uid="{00000000-0005-0000-0000-000028240000}"/>
    <cellStyle name="Normal 6 3 4 2 3 3" xfId="9258" xr:uid="{00000000-0005-0000-0000-000029240000}"/>
    <cellStyle name="Normal 6 3 4 2 3 3 2" xfId="9259" xr:uid="{00000000-0005-0000-0000-00002A240000}"/>
    <cellStyle name="Normal 6 3 4 2 3 4" xfId="9260" xr:uid="{00000000-0005-0000-0000-00002B240000}"/>
    <cellStyle name="Normal 6 3 4 2 4" xfId="9261" xr:uid="{00000000-0005-0000-0000-00002C240000}"/>
    <cellStyle name="Normal 6 3 4 2 4 2" xfId="9262" xr:uid="{00000000-0005-0000-0000-00002D240000}"/>
    <cellStyle name="Normal 6 3 4 2 4 2 2" xfId="9263" xr:uid="{00000000-0005-0000-0000-00002E240000}"/>
    <cellStyle name="Normal 6 3 4 2 4 3" xfId="9264" xr:uid="{00000000-0005-0000-0000-00002F240000}"/>
    <cellStyle name="Normal 6 3 4 2 5" xfId="9265" xr:uid="{00000000-0005-0000-0000-000030240000}"/>
    <cellStyle name="Normal 6 3 4 2 5 2" xfId="9266" xr:uid="{00000000-0005-0000-0000-000031240000}"/>
    <cellStyle name="Normal 6 3 4 2 6" xfId="9267" xr:uid="{00000000-0005-0000-0000-000032240000}"/>
    <cellStyle name="Normal 6 3 4 2 7" xfId="9268" xr:uid="{00000000-0005-0000-0000-000033240000}"/>
    <cellStyle name="Normal 6 3 4 3" xfId="9269" xr:uid="{00000000-0005-0000-0000-000034240000}"/>
    <cellStyle name="Normal 6 3 4 3 2" xfId="9270" xr:uid="{00000000-0005-0000-0000-000035240000}"/>
    <cellStyle name="Normal 6 3 4 3 2 2" xfId="9271" xr:uid="{00000000-0005-0000-0000-000036240000}"/>
    <cellStyle name="Normal 6 3 4 3 2 2 2" xfId="9272" xr:uid="{00000000-0005-0000-0000-000037240000}"/>
    <cellStyle name="Normal 6 3 4 3 2 2 2 2" xfId="9273" xr:uid="{00000000-0005-0000-0000-000038240000}"/>
    <cellStyle name="Normal 6 3 4 3 2 2 3" xfId="9274" xr:uid="{00000000-0005-0000-0000-000039240000}"/>
    <cellStyle name="Normal 6 3 4 3 2 3" xfId="9275" xr:uid="{00000000-0005-0000-0000-00003A240000}"/>
    <cellStyle name="Normal 6 3 4 3 2 3 2" xfId="9276" xr:uid="{00000000-0005-0000-0000-00003B240000}"/>
    <cellStyle name="Normal 6 3 4 3 2 4" xfId="9277" xr:uid="{00000000-0005-0000-0000-00003C240000}"/>
    <cellStyle name="Normal 6 3 4 3 3" xfId="9278" xr:uid="{00000000-0005-0000-0000-00003D240000}"/>
    <cellStyle name="Normal 6 3 4 3 3 2" xfId="9279" xr:uid="{00000000-0005-0000-0000-00003E240000}"/>
    <cellStyle name="Normal 6 3 4 3 3 2 2" xfId="9280" xr:uid="{00000000-0005-0000-0000-00003F240000}"/>
    <cellStyle name="Normal 6 3 4 3 3 3" xfId="9281" xr:uid="{00000000-0005-0000-0000-000040240000}"/>
    <cellStyle name="Normal 6 3 4 3 4" xfId="9282" xr:uid="{00000000-0005-0000-0000-000041240000}"/>
    <cellStyle name="Normal 6 3 4 3 4 2" xfId="9283" xr:uid="{00000000-0005-0000-0000-000042240000}"/>
    <cellStyle name="Normal 6 3 4 3 5" xfId="9284" xr:uid="{00000000-0005-0000-0000-000043240000}"/>
    <cellStyle name="Normal 6 3 4 4" xfId="9285" xr:uid="{00000000-0005-0000-0000-000044240000}"/>
    <cellStyle name="Normal 6 3 4 4 2" xfId="9286" xr:uid="{00000000-0005-0000-0000-000045240000}"/>
    <cellStyle name="Normal 6 3 4 4 2 2" xfId="9287" xr:uid="{00000000-0005-0000-0000-000046240000}"/>
    <cellStyle name="Normal 6 3 4 4 2 2 2" xfId="9288" xr:uid="{00000000-0005-0000-0000-000047240000}"/>
    <cellStyle name="Normal 6 3 4 4 2 3" xfId="9289" xr:uid="{00000000-0005-0000-0000-000048240000}"/>
    <cellStyle name="Normal 6 3 4 4 3" xfId="9290" xr:uid="{00000000-0005-0000-0000-000049240000}"/>
    <cellStyle name="Normal 6 3 4 4 3 2" xfId="9291" xr:uid="{00000000-0005-0000-0000-00004A240000}"/>
    <cellStyle name="Normal 6 3 4 4 4" xfId="9292" xr:uid="{00000000-0005-0000-0000-00004B240000}"/>
    <cellStyle name="Normal 6 3 4 5" xfId="9293" xr:uid="{00000000-0005-0000-0000-00004C240000}"/>
    <cellStyle name="Normal 6 3 4 5 2" xfId="9294" xr:uid="{00000000-0005-0000-0000-00004D240000}"/>
    <cellStyle name="Normal 6 3 4 5 2 2" xfId="9295" xr:uid="{00000000-0005-0000-0000-00004E240000}"/>
    <cellStyle name="Normal 6 3 4 5 3" xfId="9296" xr:uid="{00000000-0005-0000-0000-00004F240000}"/>
    <cellStyle name="Normal 6 3 4 6" xfId="9297" xr:uid="{00000000-0005-0000-0000-000050240000}"/>
    <cellStyle name="Normal 6 3 4 6 2" xfId="9298" xr:uid="{00000000-0005-0000-0000-000051240000}"/>
    <cellStyle name="Normal 6 3 4 6 2 2" xfId="9299" xr:uid="{00000000-0005-0000-0000-000052240000}"/>
    <cellStyle name="Normal 6 3 4 6 3" xfId="9300" xr:uid="{00000000-0005-0000-0000-000053240000}"/>
    <cellStyle name="Normal 6 3 4 7" xfId="9301" xr:uid="{00000000-0005-0000-0000-000054240000}"/>
    <cellStyle name="Normal 6 3 4 7 2" xfId="9302" xr:uid="{00000000-0005-0000-0000-000055240000}"/>
    <cellStyle name="Normal 6 3 4 8" xfId="9303" xr:uid="{00000000-0005-0000-0000-000056240000}"/>
    <cellStyle name="Normal 6 3 4 9" xfId="9304" xr:uid="{00000000-0005-0000-0000-000057240000}"/>
    <cellStyle name="Normal 6 3 5" xfId="9305" xr:uid="{00000000-0005-0000-0000-000058240000}"/>
    <cellStyle name="Normal 6 3 5 2" xfId="9306" xr:uid="{00000000-0005-0000-0000-000059240000}"/>
    <cellStyle name="Normal 6 3 5 2 2" xfId="9307" xr:uid="{00000000-0005-0000-0000-00005A240000}"/>
    <cellStyle name="Normal 6 3 5 2 2 2" xfId="9308" xr:uid="{00000000-0005-0000-0000-00005B240000}"/>
    <cellStyle name="Normal 6 3 5 2 2 2 2" xfId="9309" xr:uid="{00000000-0005-0000-0000-00005C240000}"/>
    <cellStyle name="Normal 6 3 5 2 2 3" xfId="9310" xr:uid="{00000000-0005-0000-0000-00005D240000}"/>
    <cellStyle name="Normal 6 3 5 2 3" xfId="9311" xr:uid="{00000000-0005-0000-0000-00005E240000}"/>
    <cellStyle name="Normal 6 3 5 2 3 2" xfId="9312" xr:uid="{00000000-0005-0000-0000-00005F240000}"/>
    <cellStyle name="Normal 6 3 5 2 4" xfId="9313" xr:uid="{00000000-0005-0000-0000-000060240000}"/>
    <cellStyle name="Normal 6 3 5 3" xfId="9314" xr:uid="{00000000-0005-0000-0000-000061240000}"/>
    <cellStyle name="Normal 6 3 5 3 2" xfId="9315" xr:uid="{00000000-0005-0000-0000-000062240000}"/>
    <cellStyle name="Normal 6 3 5 3 2 2" xfId="9316" xr:uid="{00000000-0005-0000-0000-000063240000}"/>
    <cellStyle name="Normal 6 3 5 3 2 2 2" xfId="9317" xr:uid="{00000000-0005-0000-0000-000064240000}"/>
    <cellStyle name="Normal 6 3 5 3 2 3" xfId="9318" xr:uid="{00000000-0005-0000-0000-000065240000}"/>
    <cellStyle name="Normal 6 3 5 3 3" xfId="9319" xr:uid="{00000000-0005-0000-0000-000066240000}"/>
    <cellStyle name="Normal 6 3 5 3 3 2" xfId="9320" xr:uid="{00000000-0005-0000-0000-000067240000}"/>
    <cellStyle name="Normal 6 3 5 3 4" xfId="9321" xr:uid="{00000000-0005-0000-0000-000068240000}"/>
    <cellStyle name="Normal 6 3 5 4" xfId="9322" xr:uid="{00000000-0005-0000-0000-000069240000}"/>
    <cellStyle name="Normal 6 3 5 4 2" xfId="9323" xr:uid="{00000000-0005-0000-0000-00006A240000}"/>
    <cellStyle name="Normal 6 3 5 4 2 2" xfId="9324" xr:uid="{00000000-0005-0000-0000-00006B240000}"/>
    <cellStyle name="Normal 6 3 5 4 3" xfId="9325" xr:uid="{00000000-0005-0000-0000-00006C240000}"/>
    <cellStyle name="Normal 6 3 5 5" xfId="9326" xr:uid="{00000000-0005-0000-0000-00006D240000}"/>
    <cellStyle name="Normal 6 3 5 5 2" xfId="9327" xr:uid="{00000000-0005-0000-0000-00006E240000}"/>
    <cellStyle name="Normal 6 3 5 6" xfId="9328" xr:uid="{00000000-0005-0000-0000-00006F240000}"/>
    <cellStyle name="Normal 6 3 6" xfId="9329" xr:uid="{00000000-0005-0000-0000-000070240000}"/>
    <cellStyle name="Normal 6 3 6 2" xfId="9330" xr:uid="{00000000-0005-0000-0000-000071240000}"/>
    <cellStyle name="Normal 6 3 6 2 2" xfId="9331" xr:uid="{00000000-0005-0000-0000-000072240000}"/>
    <cellStyle name="Normal 6 3 6 2 2 2" xfId="9332" xr:uid="{00000000-0005-0000-0000-000073240000}"/>
    <cellStyle name="Normal 6 3 6 2 2 2 2" xfId="9333" xr:uid="{00000000-0005-0000-0000-000074240000}"/>
    <cellStyle name="Normal 6 3 6 2 2 3" xfId="9334" xr:uid="{00000000-0005-0000-0000-000075240000}"/>
    <cellStyle name="Normal 6 3 6 2 3" xfId="9335" xr:uid="{00000000-0005-0000-0000-000076240000}"/>
    <cellStyle name="Normal 6 3 6 2 3 2" xfId="9336" xr:uid="{00000000-0005-0000-0000-000077240000}"/>
    <cellStyle name="Normal 6 3 6 2 4" xfId="9337" xr:uid="{00000000-0005-0000-0000-000078240000}"/>
    <cellStyle name="Normal 6 3 6 3" xfId="9338" xr:uid="{00000000-0005-0000-0000-000079240000}"/>
    <cellStyle name="Normal 6 3 6 3 2" xfId="9339" xr:uid="{00000000-0005-0000-0000-00007A240000}"/>
    <cellStyle name="Normal 6 3 6 3 2 2" xfId="9340" xr:uid="{00000000-0005-0000-0000-00007B240000}"/>
    <cellStyle name="Normal 6 3 6 3 3" xfId="9341" xr:uid="{00000000-0005-0000-0000-00007C240000}"/>
    <cellStyle name="Normal 6 3 6 4" xfId="9342" xr:uid="{00000000-0005-0000-0000-00007D240000}"/>
    <cellStyle name="Normal 6 3 6 4 2" xfId="9343" xr:uid="{00000000-0005-0000-0000-00007E240000}"/>
    <cellStyle name="Normal 6 3 6 5" xfId="9344" xr:uid="{00000000-0005-0000-0000-00007F240000}"/>
    <cellStyle name="Normal 6 3 7" xfId="9345" xr:uid="{00000000-0005-0000-0000-000080240000}"/>
    <cellStyle name="Normal 6 3 7 2" xfId="9346" xr:uid="{00000000-0005-0000-0000-000081240000}"/>
    <cellStyle name="Normal 6 3 7 2 2" xfId="9347" xr:uid="{00000000-0005-0000-0000-000082240000}"/>
    <cellStyle name="Normal 6 3 7 2 2 2" xfId="9348" xr:uid="{00000000-0005-0000-0000-000083240000}"/>
    <cellStyle name="Normal 6 3 7 2 3" xfId="9349" xr:uid="{00000000-0005-0000-0000-000084240000}"/>
    <cellStyle name="Normal 6 3 7 3" xfId="9350" xr:uid="{00000000-0005-0000-0000-000085240000}"/>
    <cellStyle name="Normal 6 3 7 3 2" xfId="9351" xr:uid="{00000000-0005-0000-0000-000086240000}"/>
    <cellStyle name="Normal 6 3 7 4" xfId="9352" xr:uid="{00000000-0005-0000-0000-000087240000}"/>
    <cellStyle name="Normal 6 3 8" xfId="9353" xr:uid="{00000000-0005-0000-0000-000088240000}"/>
    <cellStyle name="Normal 6 3 8 2" xfId="9354" xr:uid="{00000000-0005-0000-0000-000089240000}"/>
    <cellStyle name="Normal 6 3 8 2 2" xfId="9355" xr:uid="{00000000-0005-0000-0000-00008A240000}"/>
    <cellStyle name="Normal 6 3 8 3" xfId="9356" xr:uid="{00000000-0005-0000-0000-00008B240000}"/>
    <cellStyle name="Normal 6 3 9" xfId="9357" xr:uid="{00000000-0005-0000-0000-00008C240000}"/>
    <cellStyle name="Normal 6 3 9 2" xfId="9358" xr:uid="{00000000-0005-0000-0000-00008D240000}"/>
    <cellStyle name="Normal 6 3 9 2 2" xfId="9359" xr:uid="{00000000-0005-0000-0000-00008E240000}"/>
    <cellStyle name="Normal 6 3 9 3" xfId="9360" xr:uid="{00000000-0005-0000-0000-00008F240000}"/>
    <cellStyle name="Normal 6 4" xfId="9361" xr:uid="{00000000-0005-0000-0000-000090240000}"/>
    <cellStyle name="Normal 6 4 2" xfId="9362" xr:uid="{00000000-0005-0000-0000-000091240000}"/>
    <cellStyle name="Normal 6 4 2 2" xfId="9363" xr:uid="{00000000-0005-0000-0000-000092240000}"/>
    <cellStyle name="Normal 6 4 2 2 2" xfId="9364" xr:uid="{00000000-0005-0000-0000-000093240000}"/>
    <cellStyle name="Normal 6 4 2 2 2 2" xfId="9365" xr:uid="{00000000-0005-0000-0000-000094240000}"/>
    <cellStyle name="Normal 6 4 2 2 2 2 2" xfId="9366" xr:uid="{00000000-0005-0000-0000-000095240000}"/>
    <cellStyle name="Normal 6 4 2 2 2 2 2 2" xfId="9367" xr:uid="{00000000-0005-0000-0000-000096240000}"/>
    <cellStyle name="Normal 6 4 2 2 2 2 3" xfId="9368" xr:uid="{00000000-0005-0000-0000-000097240000}"/>
    <cellStyle name="Normal 6 4 2 2 2 3" xfId="9369" xr:uid="{00000000-0005-0000-0000-000098240000}"/>
    <cellStyle name="Normal 6 4 2 2 2 3 2" xfId="9370" xr:uid="{00000000-0005-0000-0000-000099240000}"/>
    <cellStyle name="Normal 6 4 2 2 2 4" xfId="9371" xr:uid="{00000000-0005-0000-0000-00009A240000}"/>
    <cellStyle name="Normal 6 4 2 2 3" xfId="9372" xr:uid="{00000000-0005-0000-0000-00009B240000}"/>
    <cellStyle name="Normal 6 4 2 2 3 2" xfId="9373" xr:uid="{00000000-0005-0000-0000-00009C240000}"/>
    <cellStyle name="Normal 6 4 2 2 3 2 2" xfId="9374" xr:uid="{00000000-0005-0000-0000-00009D240000}"/>
    <cellStyle name="Normal 6 4 2 2 3 2 2 2" xfId="9375" xr:uid="{00000000-0005-0000-0000-00009E240000}"/>
    <cellStyle name="Normal 6 4 2 2 3 2 3" xfId="9376" xr:uid="{00000000-0005-0000-0000-00009F240000}"/>
    <cellStyle name="Normal 6 4 2 2 3 3" xfId="9377" xr:uid="{00000000-0005-0000-0000-0000A0240000}"/>
    <cellStyle name="Normal 6 4 2 2 3 3 2" xfId="9378" xr:uid="{00000000-0005-0000-0000-0000A1240000}"/>
    <cellStyle name="Normal 6 4 2 2 3 4" xfId="9379" xr:uid="{00000000-0005-0000-0000-0000A2240000}"/>
    <cellStyle name="Normal 6 4 2 2 4" xfId="9380" xr:uid="{00000000-0005-0000-0000-0000A3240000}"/>
    <cellStyle name="Normal 6 4 2 2 4 2" xfId="9381" xr:uid="{00000000-0005-0000-0000-0000A4240000}"/>
    <cellStyle name="Normal 6 4 2 2 4 2 2" xfId="9382" xr:uid="{00000000-0005-0000-0000-0000A5240000}"/>
    <cellStyle name="Normal 6 4 2 2 4 3" xfId="9383" xr:uid="{00000000-0005-0000-0000-0000A6240000}"/>
    <cellStyle name="Normal 6 4 2 2 5" xfId="9384" xr:uid="{00000000-0005-0000-0000-0000A7240000}"/>
    <cellStyle name="Normal 6 4 2 2 5 2" xfId="9385" xr:uid="{00000000-0005-0000-0000-0000A8240000}"/>
    <cellStyle name="Normal 6 4 2 2 6" xfId="9386" xr:uid="{00000000-0005-0000-0000-0000A9240000}"/>
    <cellStyle name="Normal 6 4 2 3" xfId="9387" xr:uid="{00000000-0005-0000-0000-0000AA240000}"/>
    <cellStyle name="Normal 6 4 2 3 2" xfId="9388" xr:uid="{00000000-0005-0000-0000-0000AB240000}"/>
    <cellStyle name="Normal 6 4 2 3 2 2" xfId="9389" xr:uid="{00000000-0005-0000-0000-0000AC240000}"/>
    <cellStyle name="Normal 6 4 2 3 2 2 2" xfId="9390" xr:uid="{00000000-0005-0000-0000-0000AD240000}"/>
    <cellStyle name="Normal 6 4 2 3 2 2 2 2" xfId="9391" xr:uid="{00000000-0005-0000-0000-0000AE240000}"/>
    <cellStyle name="Normal 6 4 2 3 2 2 3" xfId="9392" xr:uid="{00000000-0005-0000-0000-0000AF240000}"/>
    <cellStyle name="Normal 6 4 2 3 2 3" xfId="9393" xr:uid="{00000000-0005-0000-0000-0000B0240000}"/>
    <cellStyle name="Normal 6 4 2 3 2 3 2" xfId="9394" xr:uid="{00000000-0005-0000-0000-0000B1240000}"/>
    <cellStyle name="Normal 6 4 2 3 2 4" xfId="9395" xr:uid="{00000000-0005-0000-0000-0000B2240000}"/>
    <cellStyle name="Normal 6 4 2 3 3" xfId="9396" xr:uid="{00000000-0005-0000-0000-0000B3240000}"/>
    <cellStyle name="Normal 6 4 2 3 3 2" xfId="9397" xr:uid="{00000000-0005-0000-0000-0000B4240000}"/>
    <cellStyle name="Normal 6 4 2 3 3 2 2" xfId="9398" xr:uid="{00000000-0005-0000-0000-0000B5240000}"/>
    <cellStyle name="Normal 6 4 2 3 3 3" xfId="9399" xr:uid="{00000000-0005-0000-0000-0000B6240000}"/>
    <cellStyle name="Normal 6 4 2 3 4" xfId="9400" xr:uid="{00000000-0005-0000-0000-0000B7240000}"/>
    <cellStyle name="Normal 6 4 2 3 4 2" xfId="9401" xr:uid="{00000000-0005-0000-0000-0000B8240000}"/>
    <cellStyle name="Normal 6 4 2 3 5" xfId="9402" xr:uid="{00000000-0005-0000-0000-0000B9240000}"/>
    <cellStyle name="Normal 6 4 2 4" xfId="9403" xr:uid="{00000000-0005-0000-0000-0000BA240000}"/>
    <cellStyle name="Normal 6 4 2 4 2" xfId="9404" xr:uid="{00000000-0005-0000-0000-0000BB240000}"/>
    <cellStyle name="Normal 6 4 2 4 2 2" xfId="9405" xr:uid="{00000000-0005-0000-0000-0000BC240000}"/>
    <cellStyle name="Normal 6 4 2 4 2 2 2" xfId="9406" xr:uid="{00000000-0005-0000-0000-0000BD240000}"/>
    <cellStyle name="Normal 6 4 2 4 2 3" xfId="9407" xr:uid="{00000000-0005-0000-0000-0000BE240000}"/>
    <cellStyle name="Normal 6 4 2 4 3" xfId="9408" xr:uid="{00000000-0005-0000-0000-0000BF240000}"/>
    <cellStyle name="Normal 6 4 2 4 3 2" xfId="9409" xr:uid="{00000000-0005-0000-0000-0000C0240000}"/>
    <cellStyle name="Normal 6 4 2 4 4" xfId="9410" xr:uid="{00000000-0005-0000-0000-0000C1240000}"/>
    <cellStyle name="Normal 6 4 2 5" xfId="9411" xr:uid="{00000000-0005-0000-0000-0000C2240000}"/>
    <cellStyle name="Normal 6 4 2 5 2" xfId="9412" xr:uid="{00000000-0005-0000-0000-0000C3240000}"/>
    <cellStyle name="Normal 6 4 2 5 2 2" xfId="9413" xr:uid="{00000000-0005-0000-0000-0000C4240000}"/>
    <cellStyle name="Normal 6 4 2 5 3" xfId="9414" xr:uid="{00000000-0005-0000-0000-0000C5240000}"/>
    <cellStyle name="Normal 6 4 2 6" xfId="9415" xr:uid="{00000000-0005-0000-0000-0000C6240000}"/>
    <cellStyle name="Normal 6 4 2 6 2" xfId="9416" xr:uid="{00000000-0005-0000-0000-0000C7240000}"/>
    <cellStyle name="Normal 6 4 2 6 2 2" xfId="9417" xr:uid="{00000000-0005-0000-0000-0000C8240000}"/>
    <cellStyle name="Normal 6 4 2 6 3" xfId="9418" xr:uid="{00000000-0005-0000-0000-0000C9240000}"/>
    <cellStyle name="Normal 6 4 2 7" xfId="9419" xr:uid="{00000000-0005-0000-0000-0000CA240000}"/>
    <cellStyle name="Normal 6 4 2 7 2" xfId="9420" xr:uid="{00000000-0005-0000-0000-0000CB240000}"/>
    <cellStyle name="Normal 6 4 2 8" xfId="9421" xr:uid="{00000000-0005-0000-0000-0000CC240000}"/>
    <cellStyle name="Normal 6 4 3" xfId="9422" xr:uid="{00000000-0005-0000-0000-0000CD240000}"/>
    <cellStyle name="Normal 6 4 3 2" xfId="9423" xr:uid="{00000000-0005-0000-0000-0000CE240000}"/>
    <cellStyle name="Normal 6 4 3 2 2" xfId="9424" xr:uid="{00000000-0005-0000-0000-0000CF240000}"/>
    <cellStyle name="Normal 6 4 3 2 2 2" xfId="9425" xr:uid="{00000000-0005-0000-0000-0000D0240000}"/>
    <cellStyle name="Normal 6 4 3 2 2 2 2" xfId="9426" xr:uid="{00000000-0005-0000-0000-0000D1240000}"/>
    <cellStyle name="Normal 6 4 3 2 2 3" xfId="9427" xr:uid="{00000000-0005-0000-0000-0000D2240000}"/>
    <cellStyle name="Normal 6 4 3 2 3" xfId="9428" xr:uid="{00000000-0005-0000-0000-0000D3240000}"/>
    <cellStyle name="Normal 6 4 3 2 3 2" xfId="9429" xr:uid="{00000000-0005-0000-0000-0000D4240000}"/>
    <cellStyle name="Normal 6 4 3 2 4" xfId="9430" xr:uid="{00000000-0005-0000-0000-0000D5240000}"/>
    <cellStyle name="Normal 6 4 3 3" xfId="9431" xr:uid="{00000000-0005-0000-0000-0000D6240000}"/>
    <cellStyle name="Normal 6 4 3 3 2" xfId="9432" xr:uid="{00000000-0005-0000-0000-0000D7240000}"/>
    <cellStyle name="Normal 6 4 3 3 2 2" xfId="9433" xr:uid="{00000000-0005-0000-0000-0000D8240000}"/>
    <cellStyle name="Normal 6 4 3 3 2 2 2" xfId="9434" xr:uid="{00000000-0005-0000-0000-0000D9240000}"/>
    <cellStyle name="Normal 6 4 3 3 2 3" xfId="9435" xr:uid="{00000000-0005-0000-0000-0000DA240000}"/>
    <cellStyle name="Normal 6 4 3 3 3" xfId="9436" xr:uid="{00000000-0005-0000-0000-0000DB240000}"/>
    <cellStyle name="Normal 6 4 3 3 3 2" xfId="9437" xr:uid="{00000000-0005-0000-0000-0000DC240000}"/>
    <cellStyle name="Normal 6 4 3 3 4" xfId="9438" xr:uid="{00000000-0005-0000-0000-0000DD240000}"/>
    <cellStyle name="Normal 6 4 3 4" xfId="9439" xr:uid="{00000000-0005-0000-0000-0000DE240000}"/>
    <cellStyle name="Normal 6 4 3 4 2" xfId="9440" xr:uid="{00000000-0005-0000-0000-0000DF240000}"/>
    <cellStyle name="Normal 6 4 3 4 2 2" xfId="9441" xr:uid="{00000000-0005-0000-0000-0000E0240000}"/>
    <cellStyle name="Normal 6 4 3 4 3" xfId="9442" xr:uid="{00000000-0005-0000-0000-0000E1240000}"/>
    <cellStyle name="Normal 6 4 3 5" xfId="9443" xr:uid="{00000000-0005-0000-0000-0000E2240000}"/>
    <cellStyle name="Normal 6 4 3 5 2" xfId="9444" xr:uid="{00000000-0005-0000-0000-0000E3240000}"/>
    <cellStyle name="Normal 6 4 3 6" xfId="9445" xr:uid="{00000000-0005-0000-0000-0000E4240000}"/>
    <cellStyle name="Normal 6 4 4" xfId="9446" xr:uid="{00000000-0005-0000-0000-0000E5240000}"/>
    <cellStyle name="Normal 6 4 4 2" xfId="9447" xr:uid="{00000000-0005-0000-0000-0000E6240000}"/>
    <cellStyle name="Normal 6 4 4 2 2" xfId="9448" xr:uid="{00000000-0005-0000-0000-0000E7240000}"/>
    <cellStyle name="Normal 6 4 4 2 2 2" xfId="9449" xr:uid="{00000000-0005-0000-0000-0000E8240000}"/>
    <cellStyle name="Normal 6 4 4 2 2 2 2" xfId="9450" xr:uid="{00000000-0005-0000-0000-0000E9240000}"/>
    <cellStyle name="Normal 6 4 4 2 2 3" xfId="9451" xr:uid="{00000000-0005-0000-0000-0000EA240000}"/>
    <cellStyle name="Normal 6 4 4 2 3" xfId="9452" xr:uid="{00000000-0005-0000-0000-0000EB240000}"/>
    <cellStyle name="Normal 6 4 4 2 3 2" xfId="9453" xr:uid="{00000000-0005-0000-0000-0000EC240000}"/>
    <cellStyle name="Normal 6 4 4 2 4" xfId="9454" xr:uid="{00000000-0005-0000-0000-0000ED240000}"/>
    <cellStyle name="Normal 6 4 4 3" xfId="9455" xr:uid="{00000000-0005-0000-0000-0000EE240000}"/>
    <cellStyle name="Normal 6 4 4 3 2" xfId="9456" xr:uid="{00000000-0005-0000-0000-0000EF240000}"/>
    <cellStyle name="Normal 6 4 4 3 2 2" xfId="9457" xr:uid="{00000000-0005-0000-0000-0000F0240000}"/>
    <cellStyle name="Normal 6 4 4 3 3" xfId="9458" xr:uid="{00000000-0005-0000-0000-0000F1240000}"/>
    <cellStyle name="Normal 6 4 4 4" xfId="9459" xr:uid="{00000000-0005-0000-0000-0000F2240000}"/>
    <cellStyle name="Normal 6 4 4 4 2" xfId="9460" xr:uid="{00000000-0005-0000-0000-0000F3240000}"/>
    <cellStyle name="Normal 6 4 4 5" xfId="9461" xr:uid="{00000000-0005-0000-0000-0000F4240000}"/>
    <cellStyle name="Normal 6 4 5" xfId="9462" xr:uid="{00000000-0005-0000-0000-0000F5240000}"/>
    <cellStyle name="Normal 6 4 5 2" xfId="9463" xr:uid="{00000000-0005-0000-0000-0000F6240000}"/>
    <cellStyle name="Normal 6 4 5 2 2" xfId="9464" xr:uid="{00000000-0005-0000-0000-0000F7240000}"/>
    <cellStyle name="Normal 6 4 5 2 2 2" xfId="9465" xr:uid="{00000000-0005-0000-0000-0000F8240000}"/>
    <cellStyle name="Normal 6 4 5 2 3" xfId="9466" xr:uid="{00000000-0005-0000-0000-0000F9240000}"/>
    <cellStyle name="Normal 6 4 5 3" xfId="9467" xr:uid="{00000000-0005-0000-0000-0000FA240000}"/>
    <cellStyle name="Normal 6 4 5 3 2" xfId="9468" xr:uid="{00000000-0005-0000-0000-0000FB240000}"/>
    <cellStyle name="Normal 6 4 5 4" xfId="9469" xr:uid="{00000000-0005-0000-0000-0000FC240000}"/>
    <cellStyle name="Normal 6 4 6" xfId="9470" xr:uid="{00000000-0005-0000-0000-0000FD240000}"/>
    <cellStyle name="Normal 6 4 6 2" xfId="9471" xr:uid="{00000000-0005-0000-0000-0000FE240000}"/>
    <cellStyle name="Normal 6 4 6 2 2" xfId="9472" xr:uid="{00000000-0005-0000-0000-0000FF240000}"/>
    <cellStyle name="Normal 6 4 6 3" xfId="9473" xr:uid="{00000000-0005-0000-0000-000000250000}"/>
    <cellStyle name="Normal 6 4 7" xfId="9474" xr:uid="{00000000-0005-0000-0000-000001250000}"/>
    <cellStyle name="Normal 6 4 7 2" xfId="9475" xr:uid="{00000000-0005-0000-0000-000002250000}"/>
    <cellStyle name="Normal 6 4 7 2 2" xfId="9476" xr:uid="{00000000-0005-0000-0000-000003250000}"/>
    <cellStyle name="Normal 6 4 7 3" xfId="9477" xr:uid="{00000000-0005-0000-0000-000004250000}"/>
    <cellStyle name="Normal 6 4 8" xfId="9478" xr:uid="{00000000-0005-0000-0000-000005250000}"/>
    <cellStyle name="Normal 6 4 8 2" xfId="9479" xr:uid="{00000000-0005-0000-0000-000006250000}"/>
    <cellStyle name="Normal 6 4 9" xfId="9480" xr:uid="{00000000-0005-0000-0000-000007250000}"/>
    <cellStyle name="Normal 6 5" xfId="9481" xr:uid="{00000000-0005-0000-0000-000008250000}"/>
    <cellStyle name="Normal 6 5 2" xfId="9482" xr:uid="{00000000-0005-0000-0000-000009250000}"/>
    <cellStyle name="Normal 6 5 2 2" xfId="9483" xr:uid="{00000000-0005-0000-0000-00000A250000}"/>
    <cellStyle name="Normal 6 5 2 2 2" xfId="9484" xr:uid="{00000000-0005-0000-0000-00000B250000}"/>
    <cellStyle name="Normal 6 5 2 2 2 2" xfId="9485" xr:uid="{00000000-0005-0000-0000-00000C250000}"/>
    <cellStyle name="Normal 6 5 2 2 2 2 2" xfId="9486" xr:uid="{00000000-0005-0000-0000-00000D250000}"/>
    <cellStyle name="Normal 6 5 2 2 2 2 2 2" xfId="9487" xr:uid="{00000000-0005-0000-0000-00000E250000}"/>
    <cellStyle name="Normal 6 5 2 2 2 2 3" xfId="9488" xr:uid="{00000000-0005-0000-0000-00000F250000}"/>
    <cellStyle name="Normal 6 5 2 2 2 3" xfId="9489" xr:uid="{00000000-0005-0000-0000-000010250000}"/>
    <cellStyle name="Normal 6 5 2 2 2 3 2" xfId="9490" xr:uid="{00000000-0005-0000-0000-000011250000}"/>
    <cellStyle name="Normal 6 5 2 2 2 4" xfId="9491" xr:uid="{00000000-0005-0000-0000-000012250000}"/>
    <cellStyle name="Normal 6 5 2 2 3" xfId="9492" xr:uid="{00000000-0005-0000-0000-000013250000}"/>
    <cellStyle name="Normal 6 5 2 2 3 2" xfId="9493" xr:uid="{00000000-0005-0000-0000-000014250000}"/>
    <cellStyle name="Normal 6 5 2 2 3 2 2" xfId="9494" xr:uid="{00000000-0005-0000-0000-000015250000}"/>
    <cellStyle name="Normal 6 5 2 2 3 2 2 2" xfId="9495" xr:uid="{00000000-0005-0000-0000-000016250000}"/>
    <cellStyle name="Normal 6 5 2 2 3 2 3" xfId="9496" xr:uid="{00000000-0005-0000-0000-000017250000}"/>
    <cellStyle name="Normal 6 5 2 2 3 3" xfId="9497" xr:uid="{00000000-0005-0000-0000-000018250000}"/>
    <cellStyle name="Normal 6 5 2 2 3 3 2" xfId="9498" xr:uid="{00000000-0005-0000-0000-000019250000}"/>
    <cellStyle name="Normal 6 5 2 2 3 4" xfId="9499" xr:uid="{00000000-0005-0000-0000-00001A250000}"/>
    <cellStyle name="Normal 6 5 2 2 4" xfId="9500" xr:uid="{00000000-0005-0000-0000-00001B250000}"/>
    <cellStyle name="Normal 6 5 2 2 4 2" xfId="9501" xr:uid="{00000000-0005-0000-0000-00001C250000}"/>
    <cellStyle name="Normal 6 5 2 2 4 2 2" xfId="9502" xr:uid="{00000000-0005-0000-0000-00001D250000}"/>
    <cellStyle name="Normal 6 5 2 2 4 3" xfId="9503" xr:uid="{00000000-0005-0000-0000-00001E250000}"/>
    <cellStyle name="Normal 6 5 2 2 5" xfId="9504" xr:uid="{00000000-0005-0000-0000-00001F250000}"/>
    <cellStyle name="Normal 6 5 2 2 5 2" xfId="9505" xr:uid="{00000000-0005-0000-0000-000020250000}"/>
    <cellStyle name="Normal 6 5 2 2 6" xfId="9506" xr:uid="{00000000-0005-0000-0000-000021250000}"/>
    <cellStyle name="Normal 6 5 2 3" xfId="9507" xr:uid="{00000000-0005-0000-0000-000022250000}"/>
    <cellStyle name="Normal 6 5 2 3 2" xfId="9508" xr:uid="{00000000-0005-0000-0000-000023250000}"/>
    <cellStyle name="Normal 6 5 2 3 2 2" xfId="9509" xr:uid="{00000000-0005-0000-0000-000024250000}"/>
    <cellStyle name="Normal 6 5 2 3 2 2 2" xfId="9510" xr:uid="{00000000-0005-0000-0000-000025250000}"/>
    <cellStyle name="Normal 6 5 2 3 2 2 2 2" xfId="9511" xr:uid="{00000000-0005-0000-0000-000026250000}"/>
    <cellStyle name="Normal 6 5 2 3 2 2 3" xfId="9512" xr:uid="{00000000-0005-0000-0000-000027250000}"/>
    <cellStyle name="Normal 6 5 2 3 2 3" xfId="9513" xr:uid="{00000000-0005-0000-0000-000028250000}"/>
    <cellStyle name="Normal 6 5 2 3 2 3 2" xfId="9514" xr:uid="{00000000-0005-0000-0000-000029250000}"/>
    <cellStyle name="Normal 6 5 2 3 2 4" xfId="9515" xr:uid="{00000000-0005-0000-0000-00002A250000}"/>
    <cellStyle name="Normal 6 5 2 3 3" xfId="9516" xr:uid="{00000000-0005-0000-0000-00002B250000}"/>
    <cellStyle name="Normal 6 5 2 3 3 2" xfId="9517" xr:uid="{00000000-0005-0000-0000-00002C250000}"/>
    <cellStyle name="Normal 6 5 2 3 3 2 2" xfId="9518" xr:uid="{00000000-0005-0000-0000-00002D250000}"/>
    <cellStyle name="Normal 6 5 2 3 3 3" xfId="9519" xr:uid="{00000000-0005-0000-0000-00002E250000}"/>
    <cellStyle name="Normal 6 5 2 3 4" xfId="9520" xr:uid="{00000000-0005-0000-0000-00002F250000}"/>
    <cellStyle name="Normal 6 5 2 3 4 2" xfId="9521" xr:uid="{00000000-0005-0000-0000-000030250000}"/>
    <cellStyle name="Normal 6 5 2 3 5" xfId="9522" xr:uid="{00000000-0005-0000-0000-000031250000}"/>
    <cellStyle name="Normal 6 5 2 4" xfId="9523" xr:uid="{00000000-0005-0000-0000-000032250000}"/>
    <cellStyle name="Normal 6 5 2 4 2" xfId="9524" xr:uid="{00000000-0005-0000-0000-000033250000}"/>
    <cellStyle name="Normal 6 5 2 4 2 2" xfId="9525" xr:uid="{00000000-0005-0000-0000-000034250000}"/>
    <cellStyle name="Normal 6 5 2 4 2 2 2" xfId="9526" xr:uid="{00000000-0005-0000-0000-000035250000}"/>
    <cellStyle name="Normal 6 5 2 4 2 3" xfId="9527" xr:uid="{00000000-0005-0000-0000-000036250000}"/>
    <cellStyle name="Normal 6 5 2 4 3" xfId="9528" xr:uid="{00000000-0005-0000-0000-000037250000}"/>
    <cellStyle name="Normal 6 5 2 4 3 2" xfId="9529" xr:uid="{00000000-0005-0000-0000-000038250000}"/>
    <cellStyle name="Normal 6 5 2 4 4" xfId="9530" xr:uid="{00000000-0005-0000-0000-000039250000}"/>
    <cellStyle name="Normal 6 5 2 5" xfId="9531" xr:uid="{00000000-0005-0000-0000-00003A250000}"/>
    <cellStyle name="Normal 6 5 2 5 2" xfId="9532" xr:uid="{00000000-0005-0000-0000-00003B250000}"/>
    <cellStyle name="Normal 6 5 2 5 2 2" xfId="9533" xr:uid="{00000000-0005-0000-0000-00003C250000}"/>
    <cellStyle name="Normal 6 5 2 5 3" xfId="9534" xr:uid="{00000000-0005-0000-0000-00003D250000}"/>
    <cellStyle name="Normal 6 5 2 6" xfId="9535" xr:uid="{00000000-0005-0000-0000-00003E250000}"/>
    <cellStyle name="Normal 6 5 2 6 2" xfId="9536" xr:uid="{00000000-0005-0000-0000-00003F250000}"/>
    <cellStyle name="Normal 6 5 2 6 2 2" xfId="9537" xr:uid="{00000000-0005-0000-0000-000040250000}"/>
    <cellStyle name="Normal 6 5 2 6 3" xfId="9538" xr:uid="{00000000-0005-0000-0000-000041250000}"/>
    <cellStyle name="Normal 6 5 2 7" xfId="9539" xr:uid="{00000000-0005-0000-0000-000042250000}"/>
    <cellStyle name="Normal 6 5 2 7 2" xfId="9540" xr:uid="{00000000-0005-0000-0000-000043250000}"/>
    <cellStyle name="Normal 6 5 2 8" xfId="9541" xr:uid="{00000000-0005-0000-0000-000044250000}"/>
    <cellStyle name="Normal 6 5 3" xfId="9542" xr:uid="{00000000-0005-0000-0000-000045250000}"/>
    <cellStyle name="Normal 6 5 3 2" xfId="9543" xr:uid="{00000000-0005-0000-0000-000046250000}"/>
    <cellStyle name="Normal 6 5 3 2 2" xfId="9544" xr:uid="{00000000-0005-0000-0000-000047250000}"/>
    <cellStyle name="Normal 6 5 3 2 2 2" xfId="9545" xr:uid="{00000000-0005-0000-0000-000048250000}"/>
    <cellStyle name="Normal 6 5 3 2 2 2 2" xfId="9546" xr:uid="{00000000-0005-0000-0000-000049250000}"/>
    <cellStyle name="Normal 6 5 3 2 2 3" xfId="9547" xr:uid="{00000000-0005-0000-0000-00004A250000}"/>
    <cellStyle name="Normal 6 5 3 2 3" xfId="9548" xr:uid="{00000000-0005-0000-0000-00004B250000}"/>
    <cellStyle name="Normal 6 5 3 2 3 2" xfId="9549" xr:uid="{00000000-0005-0000-0000-00004C250000}"/>
    <cellStyle name="Normal 6 5 3 2 4" xfId="9550" xr:uid="{00000000-0005-0000-0000-00004D250000}"/>
    <cellStyle name="Normal 6 5 3 3" xfId="9551" xr:uid="{00000000-0005-0000-0000-00004E250000}"/>
    <cellStyle name="Normal 6 5 3 3 2" xfId="9552" xr:uid="{00000000-0005-0000-0000-00004F250000}"/>
    <cellStyle name="Normal 6 5 3 3 2 2" xfId="9553" xr:uid="{00000000-0005-0000-0000-000050250000}"/>
    <cellStyle name="Normal 6 5 3 3 2 2 2" xfId="9554" xr:uid="{00000000-0005-0000-0000-000051250000}"/>
    <cellStyle name="Normal 6 5 3 3 2 3" xfId="9555" xr:uid="{00000000-0005-0000-0000-000052250000}"/>
    <cellStyle name="Normal 6 5 3 3 3" xfId="9556" xr:uid="{00000000-0005-0000-0000-000053250000}"/>
    <cellStyle name="Normal 6 5 3 3 3 2" xfId="9557" xr:uid="{00000000-0005-0000-0000-000054250000}"/>
    <cellStyle name="Normal 6 5 3 3 4" xfId="9558" xr:uid="{00000000-0005-0000-0000-000055250000}"/>
    <cellStyle name="Normal 6 5 3 4" xfId="9559" xr:uid="{00000000-0005-0000-0000-000056250000}"/>
    <cellStyle name="Normal 6 5 3 4 2" xfId="9560" xr:uid="{00000000-0005-0000-0000-000057250000}"/>
    <cellStyle name="Normal 6 5 3 4 2 2" xfId="9561" xr:uid="{00000000-0005-0000-0000-000058250000}"/>
    <cellStyle name="Normal 6 5 3 4 3" xfId="9562" xr:uid="{00000000-0005-0000-0000-000059250000}"/>
    <cellStyle name="Normal 6 5 3 5" xfId="9563" xr:uid="{00000000-0005-0000-0000-00005A250000}"/>
    <cellStyle name="Normal 6 5 3 5 2" xfId="9564" xr:uid="{00000000-0005-0000-0000-00005B250000}"/>
    <cellStyle name="Normal 6 5 3 6" xfId="9565" xr:uid="{00000000-0005-0000-0000-00005C250000}"/>
    <cellStyle name="Normal 6 5 4" xfId="9566" xr:uid="{00000000-0005-0000-0000-00005D250000}"/>
    <cellStyle name="Normal 6 5 4 2" xfId="9567" xr:uid="{00000000-0005-0000-0000-00005E250000}"/>
    <cellStyle name="Normal 6 5 4 2 2" xfId="9568" xr:uid="{00000000-0005-0000-0000-00005F250000}"/>
    <cellStyle name="Normal 6 5 4 2 2 2" xfId="9569" xr:uid="{00000000-0005-0000-0000-000060250000}"/>
    <cellStyle name="Normal 6 5 4 2 2 2 2" xfId="9570" xr:uid="{00000000-0005-0000-0000-000061250000}"/>
    <cellStyle name="Normal 6 5 4 2 2 3" xfId="9571" xr:uid="{00000000-0005-0000-0000-000062250000}"/>
    <cellStyle name="Normal 6 5 4 2 3" xfId="9572" xr:uid="{00000000-0005-0000-0000-000063250000}"/>
    <cellStyle name="Normal 6 5 4 2 3 2" xfId="9573" xr:uid="{00000000-0005-0000-0000-000064250000}"/>
    <cellStyle name="Normal 6 5 4 2 4" xfId="9574" xr:uid="{00000000-0005-0000-0000-000065250000}"/>
    <cellStyle name="Normal 6 5 4 3" xfId="9575" xr:uid="{00000000-0005-0000-0000-000066250000}"/>
    <cellStyle name="Normal 6 5 4 3 2" xfId="9576" xr:uid="{00000000-0005-0000-0000-000067250000}"/>
    <cellStyle name="Normal 6 5 4 3 2 2" xfId="9577" xr:uid="{00000000-0005-0000-0000-000068250000}"/>
    <cellStyle name="Normal 6 5 4 3 3" xfId="9578" xr:uid="{00000000-0005-0000-0000-000069250000}"/>
    <cellStyle name="Normal 6 5 4 4" xfId="9579" xr:uid="{00000000-0005-0000-0000-00006A250000}"/>
    <cellStyle name="Normal 6 5 4 4 2" xfId="9580" xr:uid="{00000000-0005-0000-0000-00006B250000}"/>
    <cellStyle name="Normal 6 5 4 5" xfId="9581" xr:uid="{00000000-0005-0000-0000-00006C250000}"/>
    <cellStyle name="Normal 6 5 5" xfId="9582" xr:uid="{00000000-0005-0000-0000-00006D250000}"/>
    <cellStyle name="Normal 6 5 5 2" xfId="9583" xr:uid="{00000000-0005-0000-0000-00006E250000}"/>
    <cellStyle name="Normal 6 5 5 2 2" xfId="9584" xr:uid="{00000000-0005-0000-0000-00006F250000}"/>
    <cellStyle name="Normal 6 5 5 2 2 2" xfId="9585" xr:uid="{00000000-0005-0000-0000-000070250000}"/>
    <cellStyle name="Normal 6 5 5 2 3" xfId="9586" xr:uid="{00000000-0005-0000-0000-000071250000}"/>
    <cellStyle name="Normal 6 5 5 3" xfId="9587" xr:uid="{00000000-0005-0000-0000-000072250000}"/>
    <cellStyle name="Normal 6 5 5 3 2" xfId="9588" xr:uid="{00000000-0005-0000-0000-000073250000}"/>
    <cellStyle name="Normal 6 5 5 4" xfId="9589" xr:uid="{00000000-0005-0000-0000-000074250000}"/>
    <cellStyle name="Normal 6 5 6" xfId="9590" xr:uid="{00000000-0005-0000-0000-000075250000}"/>
    <cellStyle name="Normal 6 5 6 2" xfId="9591" xr:uid="{00000000-0005-0000-0000-000076250000}"/>
    <cellStyle name="Normal 6 5 6 2 2" xfId="9592" xr:uid="{00000000-0005-0000-0000-000077250000}"/>
    <cellStyle name="Normal 6 5 6 3" xfId="9593" xr:uid="{00000000-0005-0000-0000-000078250000}"/>
    <cellStyle name="Normal 6 5 7" xfId="9594" xr:uid="{00000000-0005-0000-0000-000079250000}"/>
    <cellStyle name="Normal 6 5 7 2" xfId="9595" xr:uid="{00000000-0005-0000-0000-00007A250000}"/>
    <cellStyle name="Normal 6 5 7 2 2" xfId="9596" xr:uid="{00000000-0005-0000-0000-00007B250000}"/>
    <cellStyle name="Normal 6 5 7 3" xfId="9597" xr:uid="{00000000-0005-0000-0000-00007C250000}"/>
    <cellStyle name="Normal 6 5 8" xfId="9598" xr:uid="{00000000-0005-0000-0000-00007D250000}"/>
    <cellStyle name="Normal 6 5 8 2" xfId="9599" xr:uid="{00000000-0005-0000-0000-00007E250000}"/>
    <cellStyle name="Normal 6 5 9" xfId="9600" xr:uid="{00000000-0005-0000-0000-00007F250000}"/>
    <cellStyle name="Normal 6 6" xfId="9601" xr:uid="{00000000-0005-0000-0000-000080250000}"/>
    <cellStyle name="Normal 6 7" xfId="9602" xr:uid="{00000000-0005-0000-0000-000081250000}"/>
    <cellStyle name="Normal 6 7 2" xfId="9603" xr:uid="{00000000-0005-0000-0000-000082250000}"/>
    <cellStyle name="Normal 6 7 2 2" xfId="9604" xr:uid="{00000000-0005-0000-0000-000083250000}"/>
    <cellStyle name="Normal 6 7 2 2 2" xfId="9605" xr:uid="{00000000-0005-0000-0000-000084250000}"/>
    <cellStyle name="Normal 6 7 2 2 2 2" xfId="9606" xr:uid="{00000000-0005-0000-0000-000085250000}"/>
    <cellStyle name="Normal 6 7 2 2 2 2 2" xfId="9607" xr:uid="{00000000-0005-0000-0000-000086250000}"/>
    <cellStyle name="Normal 6 7 2 2 2 3" xfId="9608" xr:uid="{00000000-0005-0000-0000-000087250000}"/>
    <cellStyle name="Normal 6 7 2 2 3" xfId="9609" xr:uid="{00000000-0005-0000-0000-000088250000}"/>
    <cellStyle name="Normal 6 7 2 2 3 2" xfId="9610" xr:uid="{00000000-0005-0000-0000-000089250000}"/>
    <cellStyle name="Normal 6 7 2 2 4" xfId="9611" xr:uid="{00000000-0005-0000-0000-00008A250000}"/>
    <cellStyle name="Normal 6 7 2 3" xfId="9612" xr:uid="{00000000-0005-0000-0000-00008B250000}"/>
    <cellStyle name="Normal 6 7 2 3 2" xfId="9613" xr:uid="{00000000-0005-0000-0000-00008C250000}"/>
    <cellStyle name="Normal 6 7 2 3 2 2" xfId="9614" xr:uid="{00000000-0005-0000-0000-00008D250000}"/>
    <cellStyle name="Normal 6 7 2 3 2 2 2" xfId="9615" xr:uid="{00000000-0005-0000-0000-00008E250000}"/>
    <cellStyle name="Normal 6 7 2 3 2 3" xfId="9616" xr:uid="{00000000-0005-0000-0000-00008F250000}"/>
    <cellStyle name="Normal 6 7 2 3 3" xfId="9617" xr:uid="{00000000-0005-0000-0000-000090250000}"/>
    <cellStyle name="Normal 6 7 2 3 3 2" xfId="9618" xr:uid="{00000000-0005-0000-0000-000091250000}"/>
    <cellStyle name="Normal 6 7 2 3 4" xfId="9619" xr:uid="{00000000-0005-0000-0000-000092250000}"/>
    <cellStyle name="Normal 6 7 2 4" xfId="9620" xr:uid="{00000000-0005-0000-0000-000093250000}"/>
    <cellStyle name="Normal 6 7 2 4 2" xfId="9621" xr:uid="{00000000-0005-0000-0000-000094250000}"/>
    <cellStyle name="Normal 6 7 2 4 2 2" xfId="9622" xr:uid="{00000000-0005-0000-0000-000095250000}"/>
    <cellStyle name="Normal 6 7 2 4 3" xfId="9623" xr:uid="{00000000-0005-0000-0000-000096250000}"/>
    <cellStyle name="Normal 6 7 2 5" xfId="9624" xr:uid="{00000000-0005-0000-0000-000097250000}"/>
    <cellStyle name="Normal 6 7 2 5 2" xfId="9625" xr:uid="{00000000-0005-0000-0000-000098250000}"/>
    <cellStyle name="Normal 6 7 2 6" xfId="9626" xr:uid="{00000000-0005-0000-0000-000099250000}"/>
    <cellStyle name="Normal 6 7 2 7" xfId="9627" xr:uid="{00000000-0005-0000-0000-00009A250000}"/>
    <cellStyle name="Normal 6 7 3" xfId="9628" xr:uid="{00000000-0005-0000-0000-00009B250000}"/>
    <cellStyle name="Normal 6 7 3 2" xfId="9629" xr:uid="{00000000-0005-0000-0000-00009C250000}"/>
    <cellStyle name="Normal 6 7 3 2 2" xfId="9630" xr:uid="{00000000-0005-0000-0000-00009D250000}"/>
    <cellStyle name="Normal 6 7 3 2 2 2" xfId="9631" xr:uid="{00000000-0005-0000-0000-00009E250000}"/>
    <cellStyle name="Normal 6 7 3 2 2 2 2" xfId="9632" xr:uid="{00000000-0005-0000-0000-00009F250000}"/>
    <cellStyle name="Normal 6 7 3 2 2 3" xfId="9633" xr:uid="{00000000-0005-0000-0000-0000A0250000}"/>
    <cellStyle name="Normal 6 7 3 2 3" xfId="9634" xr:uid="{00000000-0005-0000-0000-0000A1250000}"/>
    <cellStyle name="Normal 6 7 3 2 3 2" xfId="9635" xr:uid="{00000000-0005-0000-0000-0000A2250000}"/>
    <cellStyle name="Normal 6 7 3 2 4" xfId="9636" xr:uid="{00000000-0005-0000-0000-0000A3250000}"/>
    <cellStyle name="Normal 6 7 3 3" xfId="9637" xr:uid="{00000000-0005-0000-0000-0000A4250000}"/>
    <cellStyle name="Normal 6 7 3 3 2" xfId="9638" xr:uid="{00000000-0005-0000-0000-0000A5250000}"/>
    <cellStyle name="Normal 6 7 3 3 2 2" xfId="9639" xr:uid="{00000000-0005-0000-0000-0000A6250000}"/>
    <cellStyle name="Normal 6 7 3 3 3" xfId="9640" xr:uid="{00000000-0005-0000-0000-0000A7250000}"/>
    <cellStyle name="Normal 6 7 3 4" xfId="9641" xr:uid="{00000000-0005-0000-0000-0000A8250000}"/>
    <cellStyle name="Normal 6 7 3 4 2" xfId="9642" xr:uid="{00000000-0005-0000-0000-0000A9250000}"/>
    <cellStyle name="Normal 6 7 3 5" xfId="9643" xr:uid="{00000000-0005-0000-0000-0000AA250000}"/>
    <cellStyle name="Normal 6 7 4" xfId="9644" xr:uid="{00000000-0005-0000-0000-0000AB250000}"/>
    <cellStyle name="Normal 6 7 4 2" xfId="9645" xr:uid="{00000000-0005-0000-0000-0000AC250000}"/>
    <cellStyle name="Normal 6 7 4 2 2" xfId="9646" xr:uid="{00000000-0005-0000-0000-0000AD250000}"/>
    <cellStyle name="Normal 6 7 4 2 2 2" xfId="9647" xr:uid="{00000000-0005-0000-0000-0000AE250000}"/>
    <cellStyle name="Normal 6 7 4 2 3" xfId="9648" xr:uid="{00000000-0005-0000-0000-0000AF250000}"/>
    <cellStyle name="Normal 6 7 4 3" xfId="9649" xr:uid="{00000000-0005-0000-0000-0000B0250000}"/>
    <cellStyle name="Normal 6 7 4 3 2" xfId="9650" xr:uid="{00000000-0005-0000-0000-0000B1250000}"/>
    <cellStyle name="Normal 6 7 4 4" xfId="9651" xr:uid="{00000000-0005-0000-0000-0000B2250000}"/>
    <cellStyle name="Normal 6 7 5" xfId="9652" xr:uid="{00000000-0005-0000-0000-0000B3250000}"/>
    <cellStyle name="Normal 6 7 5 2" xfId="9653" xr:uid="{00000000-0005-0000-0000-0000B4250000}"/>
    <cellStyle name="Normal 6 7 5 2 2" xfId="9654" xr:uid="{00000000-0005-0000-0000-0000B5250000}"/>
    <cellStyle name="Normal 6 7 5 3" xfId="9655" xr:uid="{00000000-0005-0000-0000-0000B6250000}"/>
    <cellStyle name="Normal 6 7 6" xfId="9656" xr:uid="{00000000-0005-0000-0000-0000B7250000}"/>
    <cellStyle name="Normal 6 7 6 2" xfId="9657" xr:uid="{00000000-0005-0000-0000-0000B8250000}"/>
    <cellStyle name="Normal 6 7 6 2 2" xfId="9658" xr:uid="{00000000-0005-0000-0000-0000B9250000}"/>
    <cellStyle name="Normal 6 7 6 3" xfId="9659" xr:uid="{00000000-0005-0000-0000-0000BA250000}"/>
    <cellStyle name="Normal 6 7 7" xfId="9660" xr:uid="{00000000-0005-0000-0000-0000BB250000}"/>
    <cellStyle name="Normal 6 7 7 2" xfId="9661" xr:uid="{00000000-0005-0000-0000-0000BC250000}"/>
    <cellStyle name="Normal 6 7 8" xfId="9662" xr:uid="{00000000-0005-0000-0000-0000BD250000}"/>
    <cellStyle name="Normal 6 7 9" xfId="9663" xr:uid="{00000000-0005-0000-0000-0000BE250000}"/>
    <cellStyle name="Normal 6 8" xfId="9664" xr:uid="{00000000-0005-0000-0000-0000BF250000}"/>
    <cellStyle name="Normal 6 8 2" xfId="9665" xr:uid="{00000000-0005-0000-0000-0000C0250000}"/>
    <cellStyle name="Normal 6 8 2 2" xfId="9666" xr:uid="{00000000-0005-0000-0000-0000C1250000}"/>
    <cellStyle name="Normal 6 8 2 2 2" xfId="9667" xr:uid="{00000000-0005-0000-0000-0000C2250000}"/>
    <cellStyle name="Normal 6 8 2 2 2 2" xfId="9668" xr:uid="{00000000-0005-0000-0000-0000C3250000}"/>
    <cellStyle name="Normal 6 8 2 2 3" xfId="9669" xr:uid="{00000000-0005-0000-0000-0000C4250000}"/>
    <cellStyle name="Normal 6 8 2 3" xfId="9670" xr:uid="{00000000-0005-0000-0000-0000C5250000}"/>
    <cellStyle name="Normal 6 8 2 3 2" xfId="9671" xr:uid="{00000000-0005-0000-0000-0000C6250000}"/>
    <cellStyle name="Normal 6 8 2 4" xfId="9672" xr:uid="{00000000-0005-0000-0000-0000C7250000}"/>
    <cellStyle name="Normal 6 8 3" xfId="9673" xr:uid="{00000000-0005-0000-0000-0000C8250000}"/>
    <cellStyle name="Normal 6 8 3 2" xfId="9674" xr:uid="{00000000-0005-0000-0000-0000C9250000}"/>
    <cellStyle name="Normal 6 8 3 2 2" xfId="9675" xr:uid="{00000000-0005-0000-0000-0000CA250000}"/>
    <cellStyle name="Normal 6 8 3 2 2 2" xfId="9676" xr:uid="{00000000-0005-0000-0000-0000CB250000}"/>
    <cellStyle name="Normal 6 8 3 2 3" xfId="9677" xr:uid="{00000000-0005-0000-0000-0000CC250000}"/>
    <cellStyle name="Normal 6 8 3 3" xfId="9678" xr:uid="{00000000-0005-0000-0000-0000CD250000}"/>
    <cellStyle name="Normal 6 8 3 3 2" xfId="9679" xr:uid="{00000000-0005-0000-0000-0000CE250000}"/>
    <cellStyle name="Normal 6 8 3 4" xfId="9680" xr:uid="{00000000-0005-0000-0000-0000CF250000}"/>
    <cellStyle name="Normal 6 8 4" xfId="9681" xr:uid="{00000000-0005-0000-0000-0000D0250000}"/>
    <cellStyle name="Normal 6 8 4 2" xfId="9682" xr:uid="{00000000-0005-0000-0000-0000D1250000}"/>
    <cellStyle name="Normal 6 8 4 2 2" xfId="9683" xr:uid="{00000000-0005-0000-0000-0000D2250000}"/>
    <cellStyle name="Normal 6 8 4 3" xfId="9684" xr:uid="{00000000-0005-0000-0000-0000D3250000}"/>
    <cellStyle name="Normal 6 8 5" xfId="9685" xr:uid="{00000000-0005-0000-0000-0000D4250000}"/>
    <cellStyle name="Normal 6 8 5 2" xfId="9686" xr:uid="{00000000-0005-0000-0000-0000D5250000}"/>
    <cellStyle name="Normal 6 8 6" xfId="9687" xr:uid="{00000000-0005-0000-0000-0000D6250000}"/>
    <cellStyle name="Normal 6 9" xfId="9688" xr:uid="{00000000-0005-0000-0000-0000D7250000}"/>
    <cellStyle name="Normal 6 9 2" xfId="9689" xr:uid="{00000000-0005-0000-0000-0000D8250000}"/>
    <cellStyle name="Normal 6 9 2 2" xfId="9690" xr:uid="{00000000-0005-0000-0000-0000D9250000}"/>
    <cellStyle name="Normal 6 9 2 2 2" xfId="9691" xr:uid="{00000000-0005-0000-0000-0000DA250000}"/>
    <cellStyle name="Normal 6 9 2 2 2 2" xfId="9692" xr:uid="{00000000-0005-0000-0000-0000DB250000}"/>
    <cellStyle name="Normal 6 9 2 2 3" xfId="9693" xr:uid="{00000000-0005-0000-0000-0000DC250000}"/>
    <cellStyle name="Normal 6 9 2 3" xfId="9694" xr:uid="{00000000-0005-0000-0000-0000DD250000}"/>
    <cellStyle name="Normal 6 9 2 3 2" xfId="9695" xr:uid="{00000000-0005-0000-0000-0000DE250000}"/>
    <cellStyle name="Normal 6 9 2 4" xfId="9696" xr:uid="{00000000-0005-0000-0000-0000DF250000}"/>
    <cellStyle name="Normal 6 9 3" xfId="9697" xr:uid="{00000000-0005-0000-0000-0000E0250000}"/>
    <cellStyle name="Normal 6 9 3 2" xfId="9698" xr:uid="{00000000-0005-0000-0000-0000E1250000}"/>
    <cellStyle name="Normal 6 9 3 2 2" xfId="9699" xr:uid="{00000000-0005-0000-0000-0000E2250000}"/>
    <cellStyle name="Normal 6 9 3 3" xfId="9700" xr:uid="{00000000-0005-0000-0000-0000E3250000}"/>
    <cellStyle name="Normal 6 9 4" xfId="9701" xr:uid="{00000000-0005-0000-0000-0000E4250000}"/>
    <cellStyle name="Normal 6 9 4 2" xfId="9702" xr:uid="{00000000-0005-0000-0000-0000E5250000}"/>
    <cellStyle name="Normal 6 9 5" xfId="9703" xr:uid="{00000000-0005-0000-0000-0000E6250000}"/>
    <cellStyle name="Normal 7" xfId="9704" xr:uid="{00000000-0005-0000-0000-0000E7250000}"/>
    <cellStyle name="Normal 7 10" xfId="9705" xr:uid="{00000000-0005-0000-0000-0000E8250000}"/>
    <cellStyle name="Normal 7 10 2" xfId="9706" xr:uid="{00000000-0005-0000-0000-0000E9250000}"/>
    <cellStyle name="Normal 7 10 2 2" xfId="9707" xr:uid="{00000000-0005-0000-0000-0000EA250000}"/>
    <cellStyle name="Normal 7 10 3" xfId="9708" xr:uid="{00000000-0005-0000-0000-0000EB250000}"/>
    <cellStyle name="Normal 7 11" xfId="9709" xr:uid="{00000000-0005-0000-0000-0000EC250000}"/>
    <cellStyle name="Normal 7 11 2" xfId="9710" xr:uid="{00000000-0005-0000-0000-0000ED250000}"/>
    <cellStyle name="Normal 7 11 2 2" xfId="9711" xr:uid="{00000000-0005-0000-0000-0000EE250000}"/>
    <cellStyle name="Normal 7 11 3" xfId="9712" xr:uid="{00000000-0005-0000-0000-0000EF250000}"/>
    <cellStyle name="Normal 7 12" xfId="9713" xr:uid="{00000000-0005-0000-0000-0000F0250000}"/>
    <cellStyle name="Normal 7 12 2" xfId="9714" xr:uid="{00000000-0005-0000-0000-0000F1250000}"/>
    <cellStyle name="Normal 7 13" xfId="9715" xr:uid="{00000000-0005-0000-0000-0000F2250000}"/>
    <cellStyle name="Normal 7 2" xfId="9716" xr:uid="{00000000-0005-0000-0000-0000F3250000}"/>
    <cellStyle name="Normal 7 2 2" xfId="9717" xr:uid="{00000000-0005-0000-0000-0000F4250000}"/>
    <cellStyle name="Normal 7 2 3" xfId="9718" xr:uid="{00000000-0005-0000-0000-0000F5250000}"/>
    <cellStyle name="Normal 7 2 4" xfId="9719" xr:uid="{00000000-0005-0000-0000-0000F6250000}"/>
    <cellStyle name="Normal 7 2 4 2" xfId="9720" xr:uid="{00000000-0005-0000-0000-0000F7250000}"/>
    <cellStyle name="Normal 7 2 4 2 2" xfId="9721" xr:uid="{00000000-0005-0000-0000-0000F8250000}"/>
    <cellStyle name="Normal 7 2 4 2 2 2" xfId="9722" xr:uid="{00000000-0005-0000-0000-0000F9250000}"/>
    <cellStyle name="Normal 7 2 4 2 2 2 2" xfId="9723" xr:uid="{00000000-0005-0000-0000-0000FA250000}"/>
    <cellStyle name="Normal 7 2 4 2 2 2 2 2" xfId="9724" xr:uid="{00000000-0005-0000-0000-0000FB250000}"/>
    <cellStyle name="Normal 7 2 4 2 2 2 2 2 2" xfId="9725" xr:uid="{00000000-0005-0000-0000-0000FC250000}"/>
    <cellStyle name="Normal 7 2 4 2 2 2 2 3" xfId="9726" xr:uid="{00000000-0005-0000-0000-0000FD250000}"/>
    <cellStyle name="Normal 7 2 4 2 2 2 3" xfId="9727" xr:uid="{00000000-0005-0000-0000-0000FE250000}"/>
    <cellStyle name="Normal 7 2 4 2 2 2 3 2" xfId="9728" xr:uid="{00000000-0005-0000-0000-0000FF250000}"/>
    <cellStyle name="Normal 7 2 4 2 2 2 4" xfId="9729" xr:uid="{00000000-0005-0000-0000-000000260000}"/>
    <cellStyle name="Normal 7 2 4 2 2 3" xfId="9730" xr:uid="{00000000-0005-0000-0000-000001260000}"/>
    <cellStyle name="Normal 7 2 4 2 2 3 2" xfId="9731" xr:uid="{00000000-0005-0000-0000-000002260000}"/>
    <cellStyle name="Normal 7 2 4 2 2 3 2 2" xfId="9732" xr:uid="{00000000-0005-0000-0000-000003260000}"/>
    <cellStyle name="Normal 7 2 4 2 2 3 2 2 2" xfId="9733" xr:uid="{00000000-0005-0000-0000-000004260000}"/>
    <cellStyle name="Normal 7 2 4 2 2 3 2 3" xfId="9734" xr:uid="{00000000-0005-0000-0000-000005260000}"/>
    <cellStyle name="Normal 7 2 4 2 2 3 3" xfId="9735" xr:uid="{00000000-0005-0000-0000-000006260000}"/>
    <cellStyle name="Normal 7 2 4 2 2 3 3 2" xfId="9736" xr:uid="{00000000-0005-0000-0000-000007260000}"/>
    <cellStyle name="Normal 7 2 4 2 2 3 4" xfId="9737" xr:uid="{00000000-0005-0000-0000-000008260000}"/>
    <cellStyle name="Normal 7 2 4 2 2 4" xfId="9738" xr:uid="{00000000-0005-0000-0000-000009260000}"/>
    <cellStyle name="Normal 7 2 4 2 2 4 2" xfId="9739" xr:uid="{00000000-0005-0000-0000-00000A260000}"/>
    <cellStyle name="Normal 7 2 4 2 2 4 2 2" xfId="9740" xr:uid="{00000000-0005-0000-0000-00000B260000}"/>
    <cellStyle name="Normal 7 2 4 2 2 4 3" xfId="9741" xr:uid="{00000000-0005-0000-0000-00000C260000}"/>
    <cellStyle name="Normal 7 2 4 2 2 5" xfId="9742" xr:uid="{00000000-0005-0000-0000-00000D260000}"/>
    <cellStyle name="Normal 7 2 4 2 2 5 2" xfId="9743" xr:uid="{00000000-0005-0000-0000-00000E260000}"/>
    <cellStyle name="Normal 7 2 4 2 2 6" xfId="9744" xr:uid="{00000000-0005-0000-0000-00000F260000}"/>
    <cellStyle name="Normal 7 2 4 2 3" xfId="9745" xr:uid="{00000000-0005-0000-0000-000010260000}"/>
    <cellStyle name="Normal 7 2 4 2 3 2" xfId="9746" xr:uid="{00000000-0005-0000-0000-000011260000}"/>
    <cellStyle name="Normal 7 2 4 2 3 2 2" xfId="9747" xr:uid="{00000000-0005-0000-0000-000012260000}"/>
    <cellStyle name="Normal 7 2 4 2 3 2 2 2" xfId="9748" xr:uid="{00000000-0005-0000-0000-000013260000}"/>
    <cellStyle name="Normal 7 2 4 2 3 2 2 2 2" xfId="9749" xr:uid="{00000000-0005-0000-0000-000014260000}"/>
    <cellStyle name="Normal 7 2 4 2 3 2 2 3" xfId="9750" xr:uid="{00000000-0005-0000-0000-000015260000}"/>
    <cellStyle name="Normal 7 2 4 2 3 2 3" xfId="9751" xr:uid="{00000000-0005-0000-0000-000016260000}"/>
    <cellStyle name="Normal 7 2 4 2 3 2 3 2" xfId="9752" xr:uid="{00000000-0005-0000-0000-000017260000}"/>
    <cellStyle name="Normal 7 2 4 2 3 2 4" xfId="9753" xr:uid="{00000000-0005-0000-0000-000018260000}"/>
    <cellStyle name="Normal 7 2 4 2 3 3" xfId="9754" xr:uid="{00000000-0005-0000-0000-000019260000}"/>
    <cellStyle name="Normal 7 2 4 2 3 3 2" xfId="9755" xr:uid="{00000000-0005-0000-0000-00001A260000}"/>
    <cellStyle name="Normal 7 2 4 2 3 3 2 2" xfId="9756" xr:uid="{00000000-0005-0000-0000-00001B260000}"/>
    <cellStyle name="Normal 7 2 4 2 3 3 3" xfId="9757" xr:uid="{00000000-0005-0000-0000-00001C260000}"/>
    <cellStyle name="Normal 7 2 4 2 3 4" xfId="9758" xr:uid="{00000000-0005-0000-0000-00001D260000}"/>
    <cellStyle name="Normal 7 2 4 2 3 4 2" xfId="9759" xr:uid="{00000000-0005-0000-0000-00001E260000}"/>
    <cellStyle name="Normal 7 2 4 2 3 5" xfId="9760" xr:uid="{00000000-0005-0000-0000-00001F260000}"/>
    <cellStyle name="Normal 7 2 4 2 4" xfId="9761" xr:uid="{00000000-0005-0000-0000-000020260000}"/>
    <cellStyle name="Normal 7 2 4 2 4 2" xfId="9762" xr:uid="{00000000-0005-0000-0000-000021260000}"/>
    <cellStyle name="Normal 7 2 4 2 4 2 2" xfId="9763" xr:uid="{00000000-0005-0000-0000-000022260000}"/>
    <cellStyle name="Normal 7 2 4 2 4 2 2 2" xfId="9764" xr:uid="{00000000-0005-0000-0000-000023260000}"/>
    <cellStyle name="Normal 7 2 4 2 4 2 3" xfId="9765" xr:uid="{00000000-0005-0000-0000-000024260000}"/>
    <cellStyle name="Normal 7 2 4 2 4 3" xfId="9766" xr:uid="{00000000-0005-0000-0000-000025260000}"/>
    <cellStyle name="Normal 7 2 4 2 4 3 2" xfId="9767" xr:uid="{00000000-0005-0000-0000-000026260000}"/>
    <cellStyle name="Normal 7 2 4 2 4 4" xfId="9768" xr:uid="{00000000-0005-0000-0000-000027260000}"/>
    <cellStyle name="Normal 7 2 4 2 5" xfId="9769" xr:uid="{00000000-0005-0000-0000-000028260000}"/>
    <cellStyle name="Normal 7 2 4 2 5 2" xfId="9770" xr:uid="{00000000-0005-0000-0000-000029260000}"/>
    <cellStyle name="Normal 7 2 4 2 5 2 2" xfId="9771" xr:uid="{00000000-0005-0000-0000-00002A260000}"/>
    <cellStyle name="Normal 7 2 4 2 5 3" xfId="9772" xr:uid="{00000000-0005-0000-0000-00002B260000}"/>
    <cellStyle name="Normal 7 2 4 2 6" xfId="9773" xr:uid="{00000000-0005-0000-0000-00002C260000}"/>
    <cellStyle name="Normal 7 2 4 2 6 2" xfId="9774" xr:uid="{00000000-0005-0000-0000-00002D260000}"/>
    <cellStyle name="Normal 7 2 4 2 6 2 2" xfId="9775" xr:uid="{00000000-0005-0000-0000-00002E260000}"/>
    <cellStyle name="Normal 7 2 4 2 6 3" xfId="9776" xr:uid="{00000000-0005-0000-0000-00002F260000}"/>
    <cellStyle name="Normal 7 2 4 2 7" xfId="9777" xr:uid="{00000000-0005-0000-0000-000030260000}"/>
    <cellStyle name="Normal 7 2 4 2 7 2" xfId="9778" xr:uid="{00000000-0005-0000-0000-000031260000}"/>
    <cellStyle name="Normal 7 2 4 2 8" xfId="9779" xr:uid="{00000000-0005-0000-0000-000032260000}"/>
    <cellStyle name="Normal 7 2 4 3" xfId="9780" xr:uid="{00000000-0005-0000-0000-000033260000}"/>
    <cellStyle name="Normal 7 2 4 3 2" xfId="9781" xr:uid="{00000000-0005-0000-0000-000034260000}"/>
    <cellStyle name="Normal 7 2 4 3 2 2" xfId="9782" xr:uid="{00000000-0005-0000-0000-000035260000}"/>
    <cellStyle name="Normal 7 2 4 3 2 2 2" xfId="9783" xr:uid="{00000000-0005-0000-0000-000036260000}"/>
    <cellStyle name="Normal 7 2 4 3 2 2 2 2" xfId="9784" xr:uid="{00000000-0005-0000-0000-000037260000}"/>
    <cellStyle name="Normal 7 2 4 3 2 2 3" xfId="9785" xr:uid="{00000000-0005-0000-0000-000038260000}"/>
    <cellStyle name="Normal 7 2 4 3 2 3" xfId="9786" xr:uid="{00000000-0005-0000-0000-000039260000}"/>
    <cellStyle name="Normal 7 2 4 3 2 3 2" xfId="9787" xr:uid="{00000000-0005-0000-0000-00003A260000}"/>
    <cellStyle name="Normal 7 2 4 3 2 4" xfId="9788" xr:uid="{00000000-0005-0000-0000-00003B260000}"/>
    <cellStyle name="Normal 7 2 4 3 3" xfId="9789" xr:uid="{00000000-0005-0000-0000-00003C260000}"/>
    <cellStyle name="Normal 7 2 4 3 3 2" xfId="9790" xr:uid="{00000000-0005-0000-0000-00003D260000}"/>
    <cellStyle name="Normal 7 2 4 3 3 2 2" xfId="9791" xr:uid="{00000000-0005-0000-0000-00003E260000}"/>
    <cellStyle name="Normal 7 2 4 3 3 2 2 2" xfId="9792" xr:uid="{00000000-0005-0000-0000-00003F260000}"/>
    <cellStyle name="Normal 7 2 4 3 3 2 3" xfId="9793" xr:uid="{00000000-0005-0000-0000-000040260000}"/>
    <cellStyle name="Normal 7 2 4 3 3 3" xfId="9794" xr:uid="{00000000-0005-0000-0000-000041260000}"/>
    <cellStyle name="Normal 7 2 4 3 3 3 2" xfId="9795" xr:uid="{00000000-0005-0000-0000-000042260000}"/>
    <cellStyle name="Normal 7 2 4 3 3 4" xfId="9796" xr:uid="{00000000-0005-0000-0000-000043260000}"/>
    <cellStyle name="Normal 7 2 4 3 4" xfId="9797" xr:uid="{00000000-0005-0000-0000-000044260000}"/>
    <cellStyle name="Normal 7 2 4 3 4 2" xfId="9798" xr:uid="{00000000-0005-0000-0000-000045260000}"/>
    <cellStyle name="Normal 7 2 4 3 4 2 2" xfId="9799" xr:uid="{00000000-0005-0000-0000-000046260000}"/>
    <cellStyle name="Normal 7 2 4 3 4 3" xfId="9800" xr:uid="{00000000-0005-0000-0000-000047260000}"/>
    <cellStyle name="Normal 7 2 4 3 5" xfId="9801" xr:uid="{00000000-0005-0000-0000-000048260000}"/>
    <cellStyle name="Normal 7 2 4 3 5 2" xfId="9802" xr:uid="{00000000-0005-0000-0000-000049260000}"/>
    <cellStyle name="Normal 7 2 4 3 6" xfId="9803" xr:uid="{00000000-0005-0000-0000-00004A260000}"/>
    <cellStyle name="Normal 7 2 4 4" xfId="9804" xr:uid="{00000000-0005-0000-0000-00004B260000}"/>
    <cellStyle name="Normal 7 2 4 4 2" xfId="9805" xr:uid="{00000000-0005-0000-0000-00004C260000}"/>
    <cellStyle name="Normal 7 2 4 4 2 2" xfId="9806" xr:uid="{00000000-0005-0000-0000-00004D260000}"/>
    <cellStyle name="Normal 7 2 4 4 2 2 2" xfId="9807" xr:uid="{00000000-0005-0000-0000-00004E260000}"/>
    <cellStyle name="Normal 7 2 4 4 2 2 2 2" xfId="9808" xr:uid="{00000000-0005-0000-0000-00004F260000}"/>
    <cellStyle name="Normal 7 2 4 4 2 2 3" xfId="9809" xr:uid="{00000000-0005-0000-0000-000050260000}"/>
    <cellStyle name="Normal 7 2 4 4 2 3" xfId="9810" xr:uid="{00000000-0005-0000-0000-000051260000}"/>
    <cellStyle name="Normal 7 2 4 4 2 3 2" xfId="9811" xr:uid="{00000000-0005-0000-0000-000052260000}"/>
    <cellStyle name="Normal 7 2 4 4 2 4" xfId="9812" xr:uid="{00000000-0005-0000-0000-000053260000}"/>
    <cellStyle name="Normal 7 2 4 4 3" xfId="9813" xr:uid="{00000000-0005-0000-0000-000054260000}"/>
    <cellStyle name="Normal 7 2 4 4 3 2" xfId="9814" xr:uid="{00000000-0005-0000-0000-000055260000}"/>
    <cellStyle name="Normal 7 2 4 4 3 2 2" xfId="9815" xr:uid="{00000000-0005-0000-0000-000056260000}"/>
    <cellStyle name="Normal 7 2 4 4 3 3" xfId="9816" xr:uid="{00000000-0005-0000-0000-000057260000}"/>
    <cellStyle name="Normal 7 2 4 4 4" xfId="9817" xr:uid="{00000000-0005-0000-0000-000058260000}"/>
    <cellStyle name="Normal 7 2 4 4 4 2" xfId="9818" xr:uid="{00000000-0005-0000-0000-000059260000}"/>
    <cellStyle name="Normal 7 2 4 4 5" xfId="9819" xr:uid="{00000000-0005-0000-0000-00005A260000}"/>
    <cellStyle name="Normal 7 2 4 5" xfId="9820" xr:uid="{00000000-0005-0000-0000-00005B260000}"/>
    <cellStyle name="Normal 7 2 4 5 2" xfId="9821" xr:uid="{00000000-0005-0000-0000-00005C260000}"/>
    <cellStyle name="Normal 7 2 4 5 2 2" xfId="9822" xr:uid="{00000000-0005-0000-0000-00005D260000}"/>
    <cellStyle name="Normal 7 2 4 5 2 2 2" xfId="9823" xr:uid="{00000000-0005-0000-0000-00005E260000}"/>
    <cellStyle name="Normal 7 2 4 5 2 3" xfId="9824" xr:uid="{00000000-0005-0000-0000-00005F260000}"/>
    <cellStyle name="Normal 7 2 4 5 3" xfId="9825" xr:uid="{00000000-0005-0000-0000-000060260000}"/>
    <cellStyle name="Normal 7 2 4 5 3 2" xfId="9826" xr:uid="{00000000-0005-0000-0000-000061260000}"/>
    <cellStyle name="Normal 7 2 4 5 4" xfId="9827" xr:uid="{00000000-0005-0000-0000-000062260000}"/>
    <cellStyle name="Normal 7 2 4 6" xfId="9828" xr:uid="{00000000-0005-0000-0000-000063260000}"/>
    <cellStyle name="Normal 7 2 4 6 2" xfId="9829" xr:uid="{00000000-0005-0000-0000-000064260000}"/>
    <cellStyle name="Normal 7 2 4 6 2 2" xfId="9830" xr:uid="{00000000-0005-0000-0000-000065260000}"/>
    <cellStyle name="Normal 7 2 4 6 3" xfId="9831" xr:uid="{00000000-0005-0000-0000-000066260000}"/>
    <cellStyle name="Normal 7 2 4 7" xfId="9832" xr:uid="{00000000-0005-0000-0000-000067260000}"/>
    <cellStyle name="Normal 7 2 4 7 2" xfId="9833" xr:uid="{00000000-0005-0000-0000-000068260000}"/>
    <cellStyle name="Normal 7 2 4 7 2 2" xfId="9834" xr:uid="{00000000-0005-0000-0000-000069260000}"/>
    <cellStyle name="Normal 7 2 4 7 3" xfId="9835" xr:uid="{00000000-0005-0000-0000-00006A260000}"/>
    <cellStyle name="Normal 7 2 4 8" xfId="9836" xr:uid="{00000000-0005-0000-0000-00006B260000}"/>
    <cellStyle name="Normal 7 2 4 8 2" xfId="9837" xr:uid="{00000000-0005-0000-0000-00006C260000}"/>
    <cellStyle name="Normal 7 2 4 9" xfId="9838" xr:uid="{00000000-0005-0000-0000-00006D260000}"/>
    <cellStyle name="Normal 7 2 5" xfId="9839" xr:uid="{00000000-0005-0000-0000-00006E260000}"/>
    <cellStyle name="Normal 7 2 5 2" xfId="9840" xr:uid="{00000000-0005-0000-0000-00006F260000}"/>
    <cellStyle name="Normal 7 2 5 2 2" xfId="9841" xr:uid="{00000000-0005-0000-0000-000070260000}"/>
    <cellStyle name="Normal 7 2 5 2 2 2" xfId="9842" xr:uid="{00000000-0005-0000-0000-000071260000}"/>
    <cellStyle name="Normal 7 2 5 2 2 2 2" xfId="9843" xr:uid="{00000000-0005-0000-0000-000072260000}"/>
    <cellStyle name="Normal 7 2 5 2 2 2 2 2" xfId="9844" xr:uid="{00000000-0005-0000-0000-000073260000}"/>
    <cellStyle name="Normal 7 2 5 2 2 2 3" xfId="9845" xr:uid="{00000000-0005-0000-0000-000074260000}"/>
    <cellStyle name="Normal 7 2 5 2 2 3" xfId="9846" xr:uid="{00000000-0005-0000-0000-000075260000}"/>
    <cellStyle name="Normal 7 2 5 2 2 3 2" xfId="9847" xr:uid="{00000000-0005-0000-0000-000076260000}"/>
    <cellStyle name="Normal 7 2 5 2 2 4" xfId="9848" xr:uid="{00000000-0005-0000-0000-000077260000}"/>
    <cellStyle name="Normal 7 2 5 2 3" xfId="9849" xr:uid="{00000000-0005-0000-0000-000078260000}"/>
    <cellStyle name="Normal 7 2 5 2 3 2" xfId="9850" xr:uid="{00000000-0005-0000-0000-000079260000}"/>
    <cellStyle name="Normal 7 2 5 2 3 2 2" xfId="9851" xr:uid="{00000000-0005-0000-0000-00007A260000}"/>
    <cellStyle name="Normal 7 2 5 2 3 2 2 2" xfId="9852" xr:uid="{00000000-0005-0000-0000-00007B260000}"/>
    <cellStyle name="Normal 7 2 5 2 3 2 3" xfId="9853" xr:uid="{00000000-0005-0000-0000-00007C260000}"/>
    <cellStyle name="Normal 7 2 5 2 3 3" xfId="9854" xr:uid="{00000000-0005-0000-0000-00007D260000}"/>
    <cellStyle name="Normal 7 2 5 2 3 3 2" xfId="9855" xr:uid="{00000000-0005-0000-0000-00007E260000}"/>
    <cellStyle name="Normal 7 2 5 2 3 4" xfId="9856" xr:uid="{00000000-0005-0000-0000-00007F260000}"/>
    <cellStyle name="Normal 7 2 5 2 4" xfId="9857" xr:uid="{00000000-0005-0000-0000-000080260000}"/>
    <cellStyle name="Normal 7 2 5 2 4 2" xfId="9858" xr:uid="{00000000-0005-0000-0000-000081260000}"/>
    <cellStyle name="Normal 7 2 5 2 4 2 2" xfId="9859" xr:uid="{00000000-0005-0000-0000-000082260000}"/>
    <cellStyle name="Normal 7 2 5 2 4 3" xfId="9860" xr:uid="{00000000-0005-0000-0000-000083260000}"/>
    <cellStyle name="Normal 7 2 5 2 5" xfId="9861" xr:uid="{00000000-0005-0000-0000-000084260000}"/>
    <cellStyle name="Normal 7 2 5 2 5 2" xfId="9862" xr:uid="{00000000-0005-0000-0000-000085260000}"/>
    <cellStyle name="Normal 7 2 5 2 6" xfId="9863" xr:uid="{00000000-0005-0000-0000-000086260000}"/>
    <cellStyle name="Normal 7 2 5 2 7" xfId="9864" xr:uid="{00000000-0005-0000-0000-000087260000}"/>
    <cellStyle name="Normal 7 2 5 3" xfId="9865" xr:uid="{00000000-0005-0000-0000-000088260000}"/>
    <cellStyle name="Normal 7 2 5 3 2" xfId="9866" xr:uid="{00000000-0005-0000-0000-000089260000}"/>
    <cellStyle name="Normal 7 2 5 3 2 2" xfId="9867" xr:uid="{00000000-0005-0000-0000-00008A260000}"/>
    <cellStyle name="Normal 7 2 5 3 2 2 2" xfId="9868" xr:uid="{00000000-0005-0000-0000-00008B260000}"/>
    <cellStyle name="Normal 7 2 5 3 2 2 2 2" xfId="9869" xr:uid="{00000000-0005-0000-0000-00008C260000}"/>
    <cellStyle name="Normal 7 2 5 3 2 2 3" xfId="9870" xr:uid="{00000000-0005-0000-0000-00008D260000}"/>
    <cellStyle name="Normal 7 2 5 3 2 3" xfId="9871" xr:uid="{00000000-0005-0000-0000-00008E260000}"/>
    <cellStyle name="Normal 7 2 5 3 2 3 2" xfId="9872" xr:uid="{00000000-0005-0000-0000-00008F260000}"/>
    <cellStyle name="Normal 7 2 5 3 2 4" xfId="9873" xr:uid="{00000000-0005-0000-0000-000090260000}"/>
    <cellStyle name="Normal 7 2 5 3 3" xfId="9874" xr:uid="{00000000-0005-0000-0000-000091260000}"/>
    <cellStyle name="Normal 7 2 5 3 3 2" xfId="9875" xr:uid="{00000000-0005-0000-0000-000092260000}"/>
    <cellStyle name="Normal 7 2 5 3 3 2 2" xfId="9876" xr:uid="{00000000-0005-0000-0000-000093260000}"/>
    <cellStyle name="Normal 7 2 5 3 3 3" xfId="9877" xr:uid="{00000000-0005-0000-0000-000094260000}"/>
    <cellStyle name="Normal 7 2 5 3 4" xfId="9878" xr:uid="{00000000-0005-0000-0000-000095260000}"/>
    <cellStyle name="Normal 7 2 5 3 4 2" xfId="9879" xr:uid="{00000000-0005-0000-0000-000096260000}"/>
    <cellStyle name="Normal 7 2 5 3 5" xfId="9880" xr:uid="{00000000-0005-0000-0000-000097260000}"/>
    <cellStyle name="Normal 7 2 5 4" xfId="9881" xr:uid="{00000000-0005-0000-0000-000098260000}"/>
    <cellStyle name="Normal 7 2 5 4 2" xfId="9882" xr:uid="{00000000-0005-0000-0000-000099260000}"/>
    <cellStyle name="Normal 7 2 5 4 2 2" xfId="9883" xr:uid="{00000000-0005-0000-0000-00009A260000}"/>
    <cellStyle name="Normal 7 2 5 4 2 2 2" xfId="9884" xr:uid="{00000000-0005-0000-0000-00009B260000}"/>
    <cellStyle name="Normal 7 2 5 4 2 3" xfId="9885" xr:uid="{00000000-0005-0000-0000-00009C260000}"/>
    <cellStyle name="Normal 7 2 5 4 3" xfId="9886" xr:uid="{00000000-0005-0000-0000-00009D260000}"/>
    <cellStyle name="Normal 7 2 5 4 3 2" xfId="9887" xr:uid="{00000000-0005-0000-0000-00009E260000}"/>
    <cellStyle name="Normal 7 2 5 4 4" xfId="9888" xr:uid="{00000000-0005-0000-0000-00009F260000}"/>
    <cellStyle name="Normal 7 2 5 5" xfId="9889" xr:uid="{00000000-0005-0000-0000-0000A0260000}"/>
    <cellStyle name="Normal 7 2 5 5 2" xfId="9890" xr:uid="{00000000-0005-0000-0000-0000A1260000}"/>
    <cellStyle name="Normal 7 2 5 5 2 2" xfId="9891" xr:uid="{00000000-0005-0000-0000-0000A2260000}"/>
    <cellStyle name="Normal 7 2 5 5 3" xfId="9892" xr:uid="{00000000-0005-0000-0000-0000A3260000}"/>
    <cellStyle name="Normal 7 2 5 6" xfId="9893" xr:uid="{00000000-0005-0000-0000-0000A4260000}"/>
    <cellStyle name="Normal 7 2 5 6 2" xfId="9894" xr:uid="{00000000-0005-0000-0000-0000A5260000}"/>
    <cellStyle name="Normal 7 2 5 6 2 2" xfId="9895" xr:uid="{00000000-0005-0000-0000-0000A6260000}"/>
    <cellStyle name="Normal 7 2 5 6 3" xfId="9896" xr:uid="{00000000-0005-0000-0000-0000A7260000}"/>
    <cellStyle name="Normal 7 2 5 7" xfId="9897" xr:uid="{00000000-0005-0000-0000-0000A8260000}"/>
    <cellStyle name="Normal 7 2 5 7 2" xfId="9898" xr:uid="{00000000-0005-0000-0000-0000A9260000}"/>
    <cellStyle name="Normal 7 2 5 8" xfId="9899" xr:uid="{00000000-0005-0000-0000-0000AA260000}"/>
    <cellStyle name="Normal 7 2 5 9" xfId="9900" xr:uid="{00000000-0005-0000-0000-0000AB260000}"/>
    <cellStyle name="Normal 7 2 6" xfId="9901" xr:uid="{00000000-0005-0000-0000-0000AC260000}"/>
    <cellStyle name="Normal 7 3" xfId="9902" xr:uid="{00000000-0005-0000-0000-0000AD260000}"/>
    <cellStyle name="Normal 7 3 2" xfId="9903" xr:uid="{00000000-0005-0000-0000-0000AE260000}"/>
    <cellStyle name="Normal 7 3 2 2" xfId="9904" xr:uid="{00000000-0005-0000-0000-0000AF260000}"/>
    <cellStyle name="Normal 7 3 2 2 2" xfId="9905" xr:uid="{00000000-0005-0000-0000-0000B0260000}"/>
    <cellStyle name="Normal 7 3 2 2 2 2" xfId="9906" xr:uid="{00000000-0005-0000-0000-0000B1260000}"/>
    <cellStyle name="Normal 7 3 2 2 2 2 2" xfId="9907" xr:uid="{00000000-0005-0000-0000-0000B2260000}"/>
    <cellStyle name="Normal 7 3 2 2 2 2 2 2" xfId="9908" xr:uid="{00000000-0005-0000-0000-0000B3260000}"/>
    <cellStyle name="Normal 7 3 2 2 2 2 3" xfId="9909" xr:uid="{00000000-0005-0000-0000-0000B4260000}"/>
    <cellStyle name="Normal 7 3 2 2 2 3" xfId="9910" xr:uid="{00000000-0005-0000-0000-0000B5260000}"/>
    <cellStyle name="Normal 7 3 2 2 2 3 2" xfId="9911" xr:uid="{00000000-0005-0000-0000-0000B6260000}"/>
    <cellStyle name="Normal 7 3 2 2 2 4" xfId="9912" xr:uid="{00000000-0005-0000-0000-0000B7260000}"/>
    <cellStyle name="Normal 7 3 2 2 3" xfId="9913" xr:uid="{00000000-0005-0000-0000-0000B8260000}"/>
    <cellStyle name="Normal 7 3 2 2 3 2" xfId="9914" xr:uid="{00000000-0005-0000-0000-0000B9260000}"/>
    <cellStyle name="Normal 7 3 2 2 3 2 2" xfId="9915" xr:uid="{00000000-0005-0000-0000-0000BA260000}"/>
    <cellStyle name="Normal 7 3 2 2 3 2 2 2" xfId="9916" xr:uid="{00000000-0005-0000-0000-0000BB260000}"/>
    <cellStyle name="Normal 7 3 2 2 3 2 3" xfId="9917" xr:uid="{00000000-0005-0000-0000-0000BC260000}"/>
    <cellStyle name="Normal 7 3 2 2 3 3" xfId="9918" xr:uid="{00000000-0005-0000-0000-0000BD260000}"/>
    <cellStyle name="Normal 7 3 2 2 3 3 2" xfId="9919" xr:uid="{00000000-0005-0000-0000-0000BE260000}"/>
    <cellStyle name="Normal 7 3 2 2 3 4" xfId="9920" xr:uid="{00000000-0005-0000-0000-0000BF260000}"/>
    <cellStyle name="Normal 7 3 2 2 4" xfId="9921" xr:uid="{00000000-0005-0000-0000-0000C0260000}"/>
    <cellStyle name="Normal 7 3 2 2 4 2" xfId="9922" xr:uid="{00000000-0005-0000-0000-0000C1260000}"/>
    <cellStyle name="Normal 7 3 2 2 4 2 2" xfId="9923" xr:uid="{00000000-0005-0000-0000-0000C2260000}"/>
    <cellStyle name="Normal 7 3 2 2 4 3" xfId="9924" xr:uid="{00000000-0005-0000-0000-0000C3260000}"/>
    <cellStyle name="Normal 7 3 2 2 5" xfId="9925" xr:uid="{00000000-0005-0000-0000-0000C4260000}"/>
    <cellStyle name="Normal 7 3 2 2 5 2" xfId="9926" xr:uid="{00000000-0005-0000-0000-0000C5260000}"/>
    <cellStyle name="Normal 7 3 2 2 6" xfId="9927" xr:uid="{00000000-0005-0000-0000-0000C6260000}"/>
    <cellStyle name="Normal 7 3 2 3" xfId="9928" xr:uid="{00000000-0005-0000-0000-0000C7260000}"/>
    <cellStyle name="Normal 7 3 2 3 2" xfId="9929" xr:uid="{00000000-0005-0000-0000-0000C8260000}"/>
    <cellStyle name="Normal 7 3 2 3 2 2" xfId="9930" xr:uid="{00000000-0005-0000-0000-0000C9260000}"/>
    <cellStyle name="Normal 7 3 2 3 2 2 2" xfId="9931" xr:uid="{00000000-0005-0000-0000-0000CA260000}"/>
    <cellStyle name="Normal 7 3 2 3 2 2 2 2" xfId="9932" xr:uid="{00000000-0005-0000-0000-0000CB260000}"/>
    <cellStyle name="Normal 7 3 2 3 2 2 3" xfId="9933" xr:uid="{00000000-0005-0000-0000-0000CC260000}"/>
    <cellStyle name="Normal 7 3 2 3 2 3" xfId="9934" xr:uid="{00000000-0005-0000-0000-0000CD260000}"/>
    <cellStyle name="Normal 7 3 2 3 2 3 2" xfId="9935" xr:uid="{00000000-0005-0000-0000-0000CE260000}"/>
    <cellStyle name="Normal 7 3 2 3 2 4" xfId="9936" xr:uid="{00000000-0005-0000-0000-0000CF260000}"/>
    <cellStyle name="Normal 7 3 2 3 3" xfId="9937" xr:uid="{00000000-0005-0000-0000-0000D0260000}"/>
    <cellStyle name="Normal 7 3 2 3 3 2" xfId="9938" xr:uid="{00000000-0005-0000-0000-0000D1260000}"/>
    <cellStyle name="Normal 7 3 2 3 3 2 2" xfId="9939" xr:uid="{00000000-0005-0000-0000-0000D2260000}"/>
    <cellStyle name="Normal 7 3 2 3 3 3" xfId="9940" xr:uid="{00000000-0005-0000-0000-0000D3260000}"/>
    <cellStyle name="Normal 7 3 2 3 4" xfId="9941" xr:uid="{00000000-0005-0000-0000-0000D4260000}"/>
    <cellStyle name="Normal 7 3 2 3 4 2" xfId="9942" xr:uid="{00000000-0005-0000-0000-0000D5260000}"/>
    <cellStyle name="Normal 7 3 2 3 5" xfId="9943" xr:uid="{00000000-0005-0000-0000-0000D6260000}"/>
    <cellStyle name="Normal 7 3 2 4" xfId="9944" xr:uid="{00000000-0005-0000-0000-0000D7260000}"/>
    <cellStyle name="Normal 7 3 2 4 2" xfId="9945" xr:uid="{00000000-0005-0000-0000-0000D8260000}"/>
    <cellStyle name="Normal 7 3 2 4 2 2" xfId="9946" xr:uid="{00000000-0005-0000-0000-0000D9260000}"/>
    <cellStyle name="Normal 7 3 2 4 2 2 2" xfId="9947" xr:uid="{00000000-0005-0000-0000-0000DA260000}"/>
    <cellStyle name="Normal 7 3 2 4 2 3" xfId="9948" xr:uid="{00000000-0005-0000-0000-0000DB260000}"/>
    <cellStyle name="Normal 7 3 2 4 3" xfId="9949" xr:uid="{00000000-0005-0000-0000-0000DC260000}"/>
    <cellStyle name="Normal 7 3 2 4 3 2" xfId="9950" xr:uid="{00000000-0005-0000-0000-0000DD260000}"/>
    <cellStyle name="Normal 7 3 2 4 4" xfId="9951" xr:uid="{00000000-0005-0000-0000-0000DE260000}"/>
    <cellStyle name="Normal 7 3 2 5" xfId="9952" xr:uid="{00000000-0005-0000-0000-0000DF260000}"/>
    <cellStyle name="Normal 7 3 2 5 2" xfId="9953" xr:uid="{00000000-0005-0000-0000-0000E0260000}"/>
    <cellStyle name="Normal 7 3 2 5 2 2" xfId="9954" xr:uid="{00000000-0005-0000-0000-0000E1260000}"/>
    <cellStyle name="Normal 7 3 2 5 3" xfId="9955" xr:uid="{00000000-0005-0000-0000-0000E2260000}"/>
    <cellStyle name="Normal 7 3 2 6" xfId="9956" xr:uid="{00000000-0005-0000-0000-0000E3260000}"/>
    <cellStyle name="Normal 7 3 2 6 2" xfId="9957" xr:uid="{00000000-0005-0000-0000-0000E4260000}"/>
    <cellStyle name="Normal 7 3 2 6 2 2" xfId="9958" xr:uid="{00000000-0005-0000-0000-0000E5260000}"/>
    <cellStyle name="Normal 7 3 2 6 3" xfId="9959" xr:uid="{00000000-0005-0000-0000-0000E6260000}"/>
    <cellStyle name="Normal 7 3 2 7" xfId="9960" xr:uid="{00000000-0005-0000-0000-0000E7260000}"/>
    <cellStyle name="Normal 7 3 2 7 2" xfId="9961" xr:uid="{00000000-0005-0000-0000-0000E8260000}"/>
    <cellStyle name="Normal 7 3 2 8" xfId="9962" xr:uid="{00000000-0005-0000-0000-0000E9260000}"/>
    <cellStyle name="Normal 7 3 3" xfId="9963" xr:uid="{00000000-0005-0000-0000-0000EA260000}"/>
    <cellStyle name="Normal 7 3 3 2" xfId="9964" xr:uid="{00000000-0005-0000-0000-0000EB260000}"/>
    <cellStyle name="Normal 7 3 3 2 2" xfId="9965" xr:uid="{00000000-0005-0000-0000-0000EC260000}"/>
    <cellStyle name="Normal 7 3 3 2 2 2" xfId="9966" xr:uid="{00000000-0005-0000-0000-0000ED260000}"/>
    <cellStyle name="Normal 7 3 3 2 2 2 2" xfId="9967" xr:uid="{00000000-0005-0000-0000-0000EE260000}"/>
    <cellStyle name="Normal 7 3 3 2 2 3" xfId="9968" xr:uid="{00000000-0005-0000-0000-0000EF260000}"/>
    <cellStyle name="Normal 7 3 3 2 3" xfId="9969" xr:uid="{00000000-0005-0000-0000-0000F0260000}"/>
    <cellStyle name="Normal 7 3 3 2 3 2" xfId="9970" xr:uid="{00000000-0005-0000-0000-0000F1260000}"/>
    <cellStyle name="Normal 7 3 3 2 4" xfId="9971" xr:uid="{00000000-0005-0000-0000-0000F2260000}"/>
    <cellStyle name="Normal 7 3 3 3" xfId="9972" xr:uid="{00000000-0005-0000-0000-0000F3260000}"/>
    <cellStyle name="Normal 7 3 3 3 2" xfId="9973" xr:uid="{00000000-0005-0000-0000-0000F4260000}"/>
    <cellStyle name="Normal 7 3 3 3 2 2" xfId="9974" xr:uid="{00000000-0005-0000-0000-0000F5260000}"/>
    <cellStyle name="Normal 7 3 3 3 2 2 2" xfId="9975" xr:uid="{00000000-0005-0000-0000-0000F6260000}"/>
    <cellStyle name="Normal 7 3 3 3 2 3" xfId="9976" xr:uid="{00000000-0005-0000-0000-0000F7260000}"/>
    <cellStyle name="Normal 7 3 3 3 3" xfId="9977" xr:uid="{00000000-0005-0000-0000-0000F8260000}"/>
    <cellStyle name="Normal 7 3 3 3 3 2" xfId="9978" xr:uid="{00000000-0005-0000-0000-0000F9260000}"/>
    <cellStyle name="Normal 7 3 3 3 4" xfId="9979" xr:uid="{00000000-0005-0000-0000-0000FA260000}"/>
    <cellStyle name="Normal 7 3 3 4" xfId="9980" xr:uid="{00000000-0005-0000-0000-0000FB260000}"/>
    <cellStyle name="Normal 7 3 3 4 2" xfId="9981" xr:uid="{00000000-0005-0000-0000-0000FC260000}"/>
    <cellStyle name="Normal 7 3 3 4 2 2" xfId="9982" xr:uid="{00000000-0005-0000-0000-0000FD260000}"/>
    <cellStyle name="Normal 7 3 3 4 3" xfId="9983" xr:uid="{00000000-0005-0000-0000-0000FE260000}"/>
    <cellStyle name="Normal 7 3 3 5" xfId="9984" xr:uid="{00000000-0005-0000-0000-0000FF260000}"/>
    <cellStyle name="Normal 7 3 3 5 2" xfId="9985" xr:uid="{00000000-0005-0000-0000-000000270000}"/>
    <cellStyle name="Normal 7 3 3 6" xfId="9986" xr:uid="{00000000-0005-0000-0000-000001270000}"/>
    <cellStyle name="Normal 7 3 4" xfId="9987" xr:uid="{00000000-0005-0000-0000-000002270000}"/>
    <cellStyle name="Normal 7 3 4 2" xfId="9988" xr:uid="{00000000-0005-0000-0000-000003270000}"/>
    <cellStyle name="Normal 7 3 4 2 2" xfId="9989" xr:uid="{00000000-0005-0000-0000-000004270000}"/>
    <cellStyle name="Normal 7 3 4 2 2 2" xfId="9990" xr:uid="{00000000-0005-0000-0000-000005270000}"/>
    <cellStyle name="Normal 7 3 4 2 2 2 2" xfId="9991" xr:uid="{00000000-0005-0000-0000-000006270000}"/>
    <cellStyle name="Normal 7 3 4 2 2 3" xfId="9992" xr:uid="{00000000-0005-0000-0000-000007270000}"/>
    <cellStyle name="Normal 7 3 4 2 3" xfId="9993" xr:uid="{00000000-0005-0000-0000-000008270000}"/>
    <cellStyle name="Normal 7 3 4 2 3 2" xfId="9994" xr:uid="{00000000-0005-0000-0000-000009270000}"/>
    <cellStyle name="Normal 7 3 4 2 4" xfId="9995" xr:uid="{00000000-0005-0000-0000-00000A270000}"/>
    <cellStyle name="Normal 7 3 4 3" xfId="9996" xr:uid="{00000000-0005-0000-0000-00000B270000}"/>
    <cellStyle name="Normal 7 3 4 3 2" xfId="9997" xr:uid="{00000000-0005-0000-0000-00000C270000}"/>
    <cellStyle name="Normal 7 3 4 3 2 2" xfId="9998" xr:uid="{00000000-0005-0000-0000-00000D270000}"/>
    <cellStyle name="Normal 7 3 4 3 3" xfId="9999" xr:uid="{00000000-0005-0000-0000-00000E270000}"/>
    <cellStyle name="Normal 7 3 4 4" xfId="10000" xr:uid="{00000000-0005-0000-0000-00000F270000}"/>
    <cellStyle name="Normal 7 3 4 4 2" xfId="10001" xr:uid="{00000000-0005-0000-0000-000010270000}"/>
    <cellStyle name="Normal 7 3 4 5" xfId="10002" xr:uid="{00000000-0005-0000-0000-000011270000}"/>
    <cellStyle name="Normal 7 3 5" xfId="10003" xr:uid="{00000000-0005-0000-0000-000012270000}"/>
    <cellStyle name="Normal 7 3 5 2" xfId="10004" xr:uid="{00000000-0005-0000-0000-000013270000}"/>
    <cellStyle name="Normal 7 3 5 2 2" xfId="10005" xr:uid="{00000000-0005-0000-0000-000014270000}"/>
    <cellStyle name="Normal 7 3 5 2 2 2" xfId="10006" xr:uid="{00000000-0005-0000-0000-000015270000}"/>
    <cellStyle name="Normal 7 3 5 2 3" xfId="10007" xr:uid="{00000000-0005-0000-0000-000016270000}"/>
    <cellStyle name="Normal 7 3 5 3" xfId="10008" xr:uid="{00000000-0005-0000-0000-000017270000}"/>
    <cellStyle name="Normal 7 3 5 3 2" xfId="10009" xr:uid="{00000000-0005-0000-0000-000018270000}"/>
    <cellStyle name="Normal 7 3 5 4" xfId="10010" xr:uid="{00000000-0005-0000-0000-000019270000}"/>
    <cellStyle name="Normal 7 3 6" xfId="10011" xr:uid="{00000000-0005-0000-0000-00001A270000}"/>
    <cellStyle name="Normal 7 3 6 2" xfId="10012" xr:uid="{00000000-0005-0000-0000-00001B270000}"/>
    <cellStyle name="Normal 7 3 6 2 2" xfId="10013" xr:uid="{00000000-0005-0000-0000-00001C270000}"/>
    <cellStyle name="Normal 7 3 6 3" xfId="10014" xr:uid="{00000000-0005-0000-0000-00001D270000}"/>
    <cellStyle name="Normal 7 3 7" xfId="10015" xr:uid="{00000000-0005-0000-0000-00001E270000}"/>
    <cellStyle name="Normal 7 3 7 2" xfId="10016" xr:uid="{00000000-0005-0000-0000-00001F270000}"/>
    <cellStyle name="Normal 7 3 7 2 2" xfId="10017" xr:uid="{00000000-0005-0000-0000-000020270000}"/>
    <cellStyle name="Normal 7 3 7 3" xfId="10018" xr:uid="{00000000-0005-0000-0000-000021270000}"/>
    <cellStyle name="Normal 7 3 8" xfId="10019" xr:uid="{00000000-0005-0000-0000-000022270000}"/>
    <cellStyle name="Normal 7 3 8 2" xfId="10020" xr:uid="{00000000-0005-0000-0000-000023270000}"/>
    <cellStyle name="Normal 7 3 9" xfId="10021" xr:uid="{00000000-0005-0000-0000-000024270000}"/>
    <cellStyle name="Normal 7 4" xfId="10022" xr:uid="{00000000-0005-0000-0000-000025270000}"/>
    <cellStyle name="Normal 7 5" xfId="10023" xr:uid="{00000000-0005-0000-0000-000026270000}"/>
    <cellStyle name="Normal 7 5 2" xfId="10024" xr:uid="{00000000-0005-0000-0000-000027270000}"/>
    <cellStyle name="Normal 7 5 2 2" xfId="10025" xr:uid="{00000000-0005-0000-0000-000028270000}"/>
    <cellStyle name="Normal 7 5 2 2 2" xfId="10026" xr:uid="{00000000-0005-0000-0000-000029270000}"/>
    <cellStyle name="Normal 7 5 2 2 2 2" xfId="10027" xr:uid="{00000000-0005-0000-0000-00002A270000}"/>
    <cellStyle name="Normal 7 5 2 2 2 2 2" xfId="10028" xr:uid="{00000000-0005-0000-0000-00002B270000}"/>
    <cellStyle name="Normal 7 5 2 2 2 2 2 2" xfId="10029" xr:uid="{00000000-0005-0000-0000-00002C270000}"/>
    <cellStyle name="Normal 7 5 2 2 2 2 3" xfId="10030" xr:uid="{00000000-0005-0000-0000-00002D270000}"/>
    <cellStyle name="Normal 7 5 2 2 2 3" xfId="10031" xr:uid="{00000000-0005-0000-0000-00002E270000}"/>
    <cellStyle name="Normal 7 5 2 2 2 3 2" xfId="10032" xr:uid="{00000000-0005-0000-0000-00002F270000}"/>
    <cellStyle name="Normal 7 5 2 2 2 4" xfId="10033" xr:uid="{00000000-0005-0000-0000-000030270000}"/>
    <cellStyle name="Normal 7 5 2 2 3" xfId="10034" xr:uid="{00000000-0005-0000-0000-000031270000}"/>
    <cellStyle name="Normal 7 5 2 2 3 2" xfId="10035" xr:uid="{00000000-0005-0000-0000-000032270000}"/>
    <cellStyle name="Normal 7 5 2 2 3 2 2" xfId="10036" xr:uid="{00000000-0005-0000-0000-000033270000}"/>
    <cellStyle name="Normal 7 5 2 2 3 2 2 2" xfId="10037" xr:uid="{00000000-0005-0000-0000-000034270000}"/>
    <cellStyle name="Normal 7 5 2 2 3 2 3" xfId="10038" xr:uid="{00000000-0005-0000-0000-000035270000}"/>
    <cellStyle name="Normal 7 5 2 2 3 3" xfId="10039" xr:uid="{00000000-0005-0000-0000-000036270000}"/>
    <cellStyle name="Normal 7 5 2 2 3 3 2" xfId="10040" xr:uid="{00000000-0005-0000-0000-000037270000}"/>
    <cellStyle name="Normal 7 5 2 2 3 4" xfId="10041" xr:uid="{00000000-0005-0000-0000-000038270000}"/>
    <cellStyle name="Normal 7 5 2 2 4" xfId="10042" xr:uid="{00000000-0005-0000-0000-000039270000}"/>
    <cellStyle name="Normal 7 5 2 2 4 2" xfId="10043" xr:uid="{00000000-0005-0000-0000-00003A270000}"/>
    <cellStyle name="Normal 7 5 2 2 4 2 2" xfId="10044" xr:uid="{00000000-0005-0000-0000-00003B270000}"/>
    <cellStyle name="Normal 7 5 2 2 4 3" xfId="10045" xr:uid="{00000000-0005-0000-0000-00003C270000}"/>
    <cellStyle name="Normal 7 5 2 2 5" xfId="10046" xr:uid="{00000000-0005-0000-0000-00003D270000}"/>
    <cellStyle name="Normal 7 5 2 2 5 2" xfId="10047" xr:uid="{00000000-0005-0000-0000-00003E270000}"/>
    <cellStyle name="Normal 7 5 2 2 6" xfId="10048" xr:uid="{00000000-0005-0000-0000-00003F270000}"/>
    <cellStyle name="Normal 7 5 2 3" xfId="10049" xr:uid="{00000000-0005-0000-0000-000040270000}"/>
    <cellStyle name="Normal 7 5 2 3 2" xfId="10050" xr:uid="{00000000-0005-0000-0000-000041270000}"/>
    <cellStyle name="Normal 7 5 2 3 2 2" xfId="10051" xr:uid="{00000000-0005-0000-0000-000042270000}"/>
    <cellStyle name="Normal 7 5 2 3 2 2 2" xfId="10052" xr:uid="{00000000-0005-0000-0000-000043270000}"/>
    <cellStyle name="Normal 7 5 2 3 2 2 2 2" xfId="10053" xr:uid="{00000000-0005-0000-0000-000044270000}"/>
    <cellStyle name="Normal 7 5 2 3 2 2 3" xfId="10054" xr:uid="{00000000-0005-0000-0000-000045270000}"/>
    <cellStyle name="Normal 7 5 2 3 2 3" xfId="10055" xr:uid="{00000000-0005-0000-0000-000046270000}"/>
    <cellStyle name="Normal 7 5 2 3 2 3 2" xfId="10056" xr:uid="{00000000-0005-0000-0000-000047270000}"/>
    <cellStyle name="Normal 7 5 2 3 2 4" xfId="10057" xr:uid="{00000000-0005-0000-0000-000048270000}"/>
    <cellStyle name="Normal 7 5 2 3 3" xfId="10058" xr:uid="{00000000-0005-0000-0000-000049270000}"/>
    <cellStyle name="Normal 7 5 2 3 3 2" xfId="10059" xr:uid="{00000000-0005-0000-0000-00004A270000}"/>
    <cellStyle name="Normal 7 5 2 3 3 2 2" xfId="10060" xr:uid="{00000000-0005-0000-0000-00004B270000}"/>
    <cellStyle name="Normal 7 5 2 3 3 3" xfId="10061" xr:uid="{00000000-0005-0000-0000-00004C270000}"/>
    <cellStyle name="Normal 7 5 2 3 4" xfId="10062" xr:uid="{00000000-0005-0000-0000-00004D270000}"/>
    <cellStyle name="Normal 7 5 2 3 4 2" xfId="10063" xr:uid="{00000000-0005-0000-0000-00004E270000}"/>
    <cellStyle name="Normal 7 5 2 3 5" xfId="10064" xr:uid="{00000000-0005-0000-0000-00004F270000}"/>
    <cellStyle name="Normal 7 5 2 4" xfId="10065" xr:uid="{00000000-0005-0000-0000-000050270000}"/>
    <cellStyle name="Normal 7 5 2 4 2" xfId="10066" xr:uid="{00000000-0005-0000-0000-000051270000}"/>
    <cellStyle name="Normal 7 5 2 4 2 2" xfId="10067" xr:uid="{00000000-0005-0000-0000-000052270000}"/>
    <cellStyle name="Normal 7 5 2 4 2 2 2" xfId="10068" xr:uid="{00000000-0005-0000-0000-000053270000}"/>
    <cellStyle name="Normal 7 5 2 4 2 3" xfId="10069" xr:uid="{00000000-0005-0000-0000-000054270000}"/>
    <cellStyle name="Normal 7 5 2 4 3" xfId="10070" xr:uid="{00000000-0005-0000-0000-000055270000}"/>
    <cellStyle name="Normal 7 5 2 4 3 2" xfId="10071" xr:uid="{00000000-0005-0000-0000-000056270000}"/>
    <cellStyle name="Normal 7 5 2 4 4" xfId="10072" xr:uid="{00000000-0005-0000-0000-000057270000}"/>
    <cellStyle name="Normal 7 5 2 5" xfId="10073" xr:uid="{00000000-0005-0000-0000-000058270000}"/>
    <cellStyle name="Normal 7 5 2 5 2" xfId="10074" xr:uid="{00000000-0005-0000-0000-000059270000}"/>
    <cellStyle name="Normal 7 5 2 5 2 2" xfId="10075" xr:uid="{00000000-0005-0000-0000-00005A270000}"/>
    <cellStyle name="Normal 7 5 2 5 3" xfId="10076" xr:uid="{00000000-0005-0000-0000-00005B270000}"/>
    <cellStyle name="Normal 7 5 2 6" xfId="10077" xr:uid="{00000000-0005-0000-0000-00005C270000}"/>
    <cellStyle name="Normal 7 5 2 6 2" xfId="10078" xr:uid="{00000000-0005-0000-0000-00005D270000}"/>
    <cellStyle name="Normal 7 5 2 6 2 2" xfId="10079" xr:uid="{00000000-0005-0000-0000-00005E270000}"/>
    <cellStyle name="Normal 7 5 2 6 3" xfId="10080" xr:uid="{00000000-0005-0000-0000-00005F270000}"/>
    <cellStyle name="Normal 7 5 2 7" xfId="10081" xr:uid="{00000000-0005-0000-0000-000060270000}"/>
    <cellStyle name="Normal 7 5 2 7 2" xfId="10082" xr:uid="{00000000-0005-0000-0000-000061270000}"/>
    <cellStyle name="Normal 7 5 2 8" xfId="10083" xr:uid="{00000000-0005-0000-0000-000062270000}"/>
    <cellStyle name="Normal 7 5 3" xfId="10084" xr:uid="{00000000-0005-0000-0000-000063270000}"/>
    <cellStyle name="Normal 7 5 3 2" xfId="10085" xr:uid="{00000000-0005-0000-0000-000064270000}"/>
    <cellStyle name="Normal 7 5 3 2 2" xfId="10086" xr:uid="{00000000-0005-0000-0000-000065270000}"/>
    <cellStyle name="Normal 7 5 3 2 2 2" xfId="10087" xr:uid="{00000000-0005-0000-0000-000066270000}"/>
    <cellStyle name="Normal 7 5 3 2 2 2 2" xfId="10088" xr:uid="{00000000-0005-0000-0000-000067270000}"/>
    <cellStyle name="Normal 7 5 3 2 2 3" xfId="10089" xr:uid="{00000000-0005-0000-0000-000068270000}"/>
    <cellStyle name="Normal 7 5 3 2 3" xfId="10090" xr:uid="{00000000-0005-0000-0000-000069270000}"/>
    <cellStyle name="Normal 7 5 3 2 3 2" xfId="10091" xr:uid="{00000000-0005-0000-0000-00006A270000}"/>
    <cellStyle name="Normal 7 5 3 2 4" xfId="10092" xr:uid="{00000000-0005-0000-0000-00006B270000}"/>
    <cellStyle name="Normal 7 5 3 3" xfId="10093" xr:uid="{00000000-0005-0000-0000-00006C270000}"/>
    <cellStyle name="Normal 7 5 3 3 2" xfId="10094" xr:uid="{00000000-0005-0000-0000-00006D270000}"/>
    <cellStyle name="Normal 7 5 3 3 2 2" xfId="10095" xr:uid="{00000000-0005-0000-0000-00006E270000}"/>
    <cellStyle name="Normal 7 5 3 3 2 2 2" xfId="10096" xr:uid="{00000000-0005-0000-0000-00006F270000}"/>
    <cellStyle name="Normal 7 5 3 3 2 3" xfId="10097" xr:uid="{00000000-0005-0000-0000-000070270000}"/>
    <cellStyle name="Normal 7 5 3 3 3" xfId="10098" xr:uid="{00000000-0005-0000-0000-000071270000}"/>
    <cellStyle name="Normal 7 5 3 3 3 2" xfId="10099" xr:uid="{00000000-0005-0000-0000-000072270000}"/>
    <cellStyle name="Normal 7 5 3 3 4" xfId="10100" xr:uid="{00000000-0005-0000-0000-000073270000}"/>
    <cellStyle name="Normal 7 5 3 4" xfId="10101" xr:uid="{00000000-0005-0000-0000-000074270000}"/>
    <cellStyle name="Normal 7 5 3 4 2" xfId="10102" xr:uid="{00000000-0005-0000-0000-000075270000}"/>
    <cellStyle name="Normal 7 5 3 4 2 2" xfId="10103" xr:uid="{00000000-0005-0000-0000-000076270000}"/>
    <cellStyle name="Normal 7 5 3 4 3" xfId="10104" xr:uid="{00000000-0005-0000-0000-000077270000}"/>
    <cellStyle name="Normal 7 5 3 5" xfId="10105" xr:uid="{00000000-0005-0000-0000-000078270000}"/>
    <cellStyle name="Normal 7 5 3 5 2" xfId="10106" xr:uid="{00000000-0005-0000-0000-000079270000}"/>
    <cellStyle name="Normal 7 5 3 6" xfId="10107" xr:uid="{00000000-0005-0000-0000-00007A270000}"/>
    <cellStyle name="Normal 7 5 4" xfId="10108" xr:uid="{00000000-0005-0000-0000-00007B270000}"/>
    <cellStyle name="Normal 7 5 4 2" xfId="10109" xr:uid="{00000000-0005-0000-0000-00007C270000}"/>
    <cellStyle name="Normal 7 5 4 2 2" xfId="10110" xr:uid="{00000000-0005-0000-0000-00007D270000}"/>
    <cellStyle name="Normal 7 5 4 2 2 2" xfId="10111" xr:uid="{00000000-0005-0000-0000-00007E270000}"/>
    <cellStyle name="Normal 7 5 4 2 2 2 2" xfId="10112" xr:uid="{00000000-0005-0000-0000-00007F270000}"/>
    <cellStyle name="Normal 7 5 4 2 2 3" xfId="10113" xr:uid="{00000000-0005-0000-0000-000080270000}"/>
    <cellStyle name="Normal 7 5 4 2 3" xfId="10114" xr:uid="{00000000-0005-0000-0000-000081270000}"/>
    <cellStyle name="Normal 7 5 4 2 3 2" xfId="10115" xr:uid="{00000000-0005-0000-0000-000082270000}"/>
    <cellStyle name="Normal 7 5 4 2 4" xfId="10116" xr:uid="{00000000-0005-0000-0000-000083270000}"/>
    <cellStyle name="Normal 7 5 4 3" xfId="10117" xr:uid="{00000000-0005-0000-0000-000084270000}"/>
    <cellStyle name="Normal 7 5 4 3 2" xfId="10118" xr:uid="{00000000-0005-0000-0000-000085270000}"/>
    <cellStyle name="Normal 7 5 4 3 2 2" xfId="10119" xr:uid="{00000000-0005-0000-0000-000086270000}"/>
    <cellStyle name="Normal 7 5 4 3 3" xfId="10120" xr:uid="{00000000-0005-0000-0000-000087270000}"/>
    <cellStyle name="Normal 7 5 4 4" xfId="10121" xr:uid="{00000000-0005-0000-0000-000088270000}"/>
    <cellStyle name="Normal 7 5 4 4 2" xfId="10122" xr:uid="{00000000-0005-0000-0000-000089270000}"/>
    <cellStyle name="Normal 7 5 4 5" xfId="10123" xr:uid="{00000000-0005-0000-0000-00008A270000}"/>
    <cellStyle name="Normal 7 5 5" xfId="10124" xr:uid="{00000000-0005-0000-0000-00008B270000}"/>
    <cellStyle name="Normal 7 5 5 2" xfId="10125" xr:uid="{00000000-0005-0000-0000-00008C270000}"/>
    <cellStyle name="Normal 7 5 5 2 2" xfId="10126" xr:uid="{00000000-0005-0000-0000-00008D270000}"/>
    <cellStyle name="Normal 7 5 5 2 2 2" xfId="10127" xr:uid="{00000000-0005-0000-0000-00008E270000}"/>
    <cellStyle name="Normal 7 5 5 2 3" xfId="10128" xr:uid="{00000000-0005-0000-0000-00008F270000}"/>
    <cellStyle name="Normal 7 5 5 3" xfId="10129" xr:uid="{00000000-0005-0000-0000-000090270000}"/>
    <cellStyle name="Normal 7 5 5 3 2" xfId="10130" xr:uid="{00000000-0005-0000-0000-000091270000}"/>
    <cellStyle name="Normal 7 5 5 4" xfId="10131" xr:uid="{00000000-0005-0000-0000-000092270000}"/>
    <cellStyle name="Normal 7 5 6" xfId="10132" xr:uid="{00000000-0005-0000-0000-000093270000}"/>
    <cellStyle name="Normal 7 5 6 2" xfId="10133" xr:uid="{00000000-0005-0000-0000-000094270000}"/>
    <cellStyle name="Normal 7 5 6 2 2" xfId="10134" xr:uid="{00000000-0005-0000-0000-000095270000}"/>
    <cellStyle name="Normal 7 5 6 3" xfId="10135" xr:uid="{00000000-0005-0000-0000-000096270000}"/>
    <cellStyle name="Normal 7 5 7" xfId="10136" xr:uid="{00000000-0005-0000-0000-000097270000}"/>
    <cellStyle name="Normal 7 5 7 2" xfId="10137" xr:uid="{00000000-0005-0000-0000-000098270000}"/>
    <cellStyle name="Normal 7 5 7 2 2" xfId="10138" xr:uid="{00000000-0005-0000-0000-000099270000}"/>
    <cellStyle name="Normal 7 5 7 3" xfId="10139" xr:uid="{00000000-0005-0000-0000-00009A270000}"/>
    <cellStyle name="Normal 7 5 8" xfId="10140" xr:uid="{00000000-0005-0000-0000-00009B270000}"/>
    <cellStyle name="Normal 7 5 8 2" xfId="10141" xr:uid="{00000000-0005-0000-0000-00009C270000}"/>
    <cellStyle name="Normal 7 5 9" xfId="10142" xr:uid="{00000000-0005-0000-0000-00009D270000}"/>
    <cellStyle name="Normal 7 6" xfId="10143" xr:uid="{00000000-0005-0000-0000-00009E270000}"/>
    <cellStyle name="Normal 7 6 2" xfId="10144" xr:uid="{00000000-0005-0000-0000-00009F270000}"/>
    <cellStyle name="Normal 7 6 2 2" xfId="10145" xr:uid="{00000000-0005-0000-0000-0000A0270000}"/>
    <cellStyle name="Normal 7 6 2 2 2" xfId="10146" xr:uid="{00000000-0005-0000-0000-0000A1270000}"/>
    <cellStyle name="Normal 7 6 2 2 2 2" xfId="10147" xr:uid="{00000000-0005-0000-0000-0000A2270000}"/>
    <cellStyle name="Normal 7 6 2 2 2 2 2" xfId="10148" xr:uid="{00000000-0005-0000-0000-0000A3270000}"/>
    <cellStyle name="Normal 7 6 2 2 2 3" xfId="10149" xr:uid="{00000000-0005-0000-0000-0000A4270000}"/>
    <cellStyle name="Normal 7 6 2 2 3" xfId="10150" xr:uid="{00000000-0005-0000-0000-0000A5270000}"/>
    <cellStyle name="Normal 7 6 2 2 3 2" xfId="10151" xr:uid="{00000000-0005-0000-0000-0000A6270000}"/>
    <cellStyle name="Normal 7 6 2 2 4" xfId="10152" xr:uid="{00000000-0005-0000-0000-0000A7270000}"/>
    <cellStyle name="Normal 7 6 2 3" xfId="10153" xr:uid="{00000000-0005-0000-0000-0000A8270000}"/>
    <cellStyle name="Normal 7 6 2 3 2" xfId="10154" xr:uid="{00000000-0005-0000-0000-0000A9270000}"/>
    <cellStyle name="Normal 7 6 2 3 2 2" xfId="10155" xr:uid="{00000000-0005-0000-0000-0000AA270000}"/>
    <cellStyle name="Normal 7 6 2 3 2 2 2" xfId="10156" xr:uid="{00000000-0005-0000-0000-0000AB270000}"/>
    <cellStyle name="Normal 7 6 2 3 2 3" xfId="10157" xr:uid="{00000000-0005-0000-0000-0000AC270000}"/>
    <cellStyle name="Normal 7 6 2 3 3" xfId="10158" xr:uid="{00000000-0005-0000-0000-0000AD270000}"/>
    <cellStyle name="Normal 7 6 2 3 3 2" xfId="10159" xr:uid="{00000000-0005-0000-0000-0000AE270000}"/>
    <cellStyle name="Normal 7 6 2 3 4" xfId="10160" xr:uid="{00000000-0005-0000-0000-0000AF270000}"/>
    <cellStyle name="Normal 7 6 2 4" xfId="10161" xr:uid="{00000000-0005-0000-0000-0000B0270000}"/>
    <cellStyle name="Normal 7 6 2 4 2" xfId="10162" xr:uid="{00000000-0005-0000-0000-0000B1270000}"/>
    <cellStyle name="Normal 7 6 2 4 2 2" xfId="10163" xr:uid="{00000000-0005-0000-0000-0000B2270000}"/>
    <cellStyle name="Normal 7 6 2 4 3" xfId="10164" xr:uid="{00000000-0005-0000-0000-0000B3270000}"/>
    <cellStyle name="Normal 7 6 2 5" xfId="10165" xr:uid="{00000000-0005-0000-0000-0000B4270000}"/>
    <cellStyle name="Normal 7 6 2 5 2" xfId="10166" xr:uid="{00000000-0005-0000-0000-0000B5270000}"/>
    <cellStyle name="Normal 7 6 2 6" xfId="10167" xr:uid="{00000000-0005-0000-0000-0000B6270000}"/>
    <cellStyle name="Normal 7 6 2 7" xfId="10168" xr:uid="{00000000-0005-0000-0000-0000B7270000}"/>
    <cellStyle name="Normal 7 6 3" xfId="10169" xr:uid="{00000000-0005-0000-0000-0000B8270000}"/>
    <cellStyle name="Normal 7 6 3 2" xfId="10170" xr:uid="{00000000-0005-0000-0000-0000B9270000}"/>
    <cellStyle name="Normal 7 6 3 2 2" xfId="10171" xr:uid="{00000000-0005-0000-0000-0000BA270000}"/>
    <cellStyle name="Normal 7 6 3 2 2 2" xfId="10172" xr:uid="{00000000-0005-0000-0000-0000BB270000}"/>
    <cellStyle name="Normal 7 6 3 2 2 2 2" xfId="10173" xr:uid="{00000000-0005-0000-0000-0000BC270000}"/>
    <cellStyle name="Normal 7 6 3 2 2 3" xfId="10174" xr:uid="{00000000-0005-0000-0000-0000BD270000}"/>
    <cellStyle name="Normal 7 6 3 2 3" xfId="10175" xr:uid="{00000000-0005-0000-0000-0000BE270000}"/>
    <cellStyle name="Normal 7 6 3 2 3 2" xfId="10176" xr:uid="{00000000-0005-0000-0000-0000BF270000}"/>
    <cellStyle name="Normal 7 6 3 2 4" xfId="10177" xr:uid="{00000000-0005-0000-0000-0000C0270000}"/>
    <cellStyle name="Normal 7 6 3 3" xfId="10178" xr:uid="{00000000-0005-0000-0000-0000C1270000}"/>
    <cellStyle name="Normal 7 6 3 3 2" xfId="10179" xr:uid="{00000000-0005-0000-0000-0000C2270000}"/>
    <cellStyle name="Normal 7 6 3 3 2 2" xfId="10180" xr:uid="{00000000-0005-0000-0000-0000C3270000}"/>
    <cellStyle name="Normal 7 6 3 3 3" xfId="10181" xr:uid="{00000000-0005-0000-0000-0000C4270000}"/>
    <cellStyle name="Normal 7 6 3 4" xfId="10182" xr:uid="{00000000-0005-0000-0000-0000C5270000}"/>
    <cellStyle name="Normal 7 6 3 4 2" xfId="10183" xr:uid="{00000000-0005-0000-0000-0000C6270000}"/>
    <cellStyle name="Normal 7 6 3 5" xfId="10184" xr:uid="{00000000-0005-0000-0000-0000C7270000}"/>
    <cellStyle name="Normal 7 6 4" xfId="10185" xr:uid="{00000000-0005-0000-0000-0000C8270000}"/>
    <cellStyle name="Normal 7 6 4 2" xfId="10186" xr:uid="{00000000-0005-0000-0000-0000C9270000}"/>
    <cellStyle name="Normal 7 6 4 2 2" xfId="10187" xr:uid="{00000000-0005-0000-0000-0000CA270000}"/>
    <cellStyle name="Normal 7 6 4 2 2 2" xfId="10188" xr:uid="{00000000-0005-0000-0000-0000CB270000}"/>
    <cellStyle name="Normal 7 6 4 2 3" xfId="10189" xr:uid="{00000000-0005-0000-0000-0000CC270000}"/>
    <cellStyle name="Normal 7 6 4 3" xfId="10190" xr:uid="{00000000-0005-0000-0000-0000CD270000}"/>
    <cellStyle name="Normal 7 6 4 3 2" xfId="10191" xr:uid="{00000000-0005-0000-0000-0000CE270000}"/>
    <cellStyle name="Normal 7 6 4 4" xfId="10192" xr:uid="{00000000-0005-0000-0000-0000CF270000}"/>
    <cellStyle name="Normal 7 6 5" xfId="10193" xr:uid="{00000000-0005-0000-0000-0000D0270000}"/>
    <cellStyle name="Normal 7 6 5 2" xfId="10194" xr:uid="{00000000-0005-0000-0000-0000D1270000}"/>
    <cellStyle name="Normal 7 6 5 2 2" xfId="10195" xr:uid="{00000000-0005-0000-0000-0000D2270000}"/>
    <cellStyle name="Normal 7 6 5 3" xfId="10196" xr:uid="{00000000-0005-0000-0000-0000D3270000}"/>
    <cellStyle name="Normal 7 6 6" xfId="10197" xr:uid="{00000000-0005-0000-0000-0000D4270000}"/>
    <cellStyle name="Normal 7 6 6 2" xfId="10198" xr:uid="{00000000-0005-0000-0000-0000D5270000}"/>
    <cellStyle name="Normal 7 6 6 2 2" xfId="10199" xr:uid="{00000000-0005-0000-0000-0000D6270000}"/>
    <cellStyle name="Normal 7 6 6 3" xfId="10200" xr:uid="{00000000-0005-0000-0000-0000D7270000}"/>
    <cellStyle name="Normal 7 6 7" xfId="10201" xr:uid="{00000000-0005-0000-0000-0000D8270000}"/>
    <cellStyle name="Normal 7 6 7 2" xfId="10202" xr:uid="{00000000-0005-0000-0000-0000D9270000}"/>
    <cellStyle name="Normal 7 6 8" xfId="10203" xr:uid="{00000000-0005-0000-0000-0000DA270000}"/>
    <cellStyle name="Normal 7 6 9" xfId="10204" xr:uid="{00000000-0005-0000-0000-0000DB270000}"/>
    <cellStyle name="Normal 7 7" xfId="10205" xr:uid="{00000000-0005-0000-0000-0000DC270000}"/>
    <cellStyle name="Normal 7 7 2" xfId="10206" xr:uid="{00000000-0005-0000-0000-0000DD270000}"/>
    <cellStyle name="Normal 7 7 2 2" xfId="10207" xr:uid="{00000000-0005-0000-0000-0000DE270000}"/>
    <cellStyle name="Normal 7 7 2 2 2" xfId="10208" xr:uid="{00000000-0005-0000-0000-0000DF270000}"/>
    <cellStyle name="Normal 7 7 2 2 2 2" xfId="10209" xr:uid="{00000000-0005-0000-0000-0000E0270000}"/>
    <cellStyle name="Normal 7 7 2 2 3" xfId="10210" xr:uid="{00000000-0005-0000-0000-0000E1270000}"/>
    <cellStyle name="Normal 7 7 2 3" xfId="10211" xr:uid="{00000000-0005-0000-0000-0000E2270000}"/>
    <cellStyle name="Normal 7 7 2 3 2" xfId="10212" xr:uid="{00000000-0005-0000-0000-0000E3270000}"/>
    <cellStyle name="Normal 7 7 2 4" xfId="10213" xr:uid="{00000000-0005-0000-0000-0000E4270000}"/>
    <cellStyle name="Normal 7 7 3" xfId="10214" xr:uid="{00000000-0005-0000-0000-0000E5270000}"/>
    <cellStyle name="Normal 7 7 3 2" xfId="10215" xr:uid="{00000000-0005-0000-0000-0000E6270000}"/>
    <cellStyle name="Normal 7 7 3 2 2" xfId="10216" xr:uid="{00000000-0005-0000-0000-0000E7270000}"/>
    <cellStyle name="Normal 7 7 3 2 2 2" xfId="10217" xr:uid="{00000000-0005-0000-0000-0000E8270000}"/>
    <cellStyle name="Normal 7 7 3 2 3" xfId="10218" xr:uid="{00000000-0005-0000-0000-0000E9270000}"/>
    <cellStyle name="Normal 7 7 3 3" xfId="10219" xr:uid="{00000000-0005-0000-0000-0000EA270000}"/>
    <cellStyle name="Normal 7 7 3 3 2" xfId="10220" xr:uid="{00000000-0005-0000-0000-0000EB270000}"/>
    <cellStyle name="Normal 7 7 3 4" xfId="10221" xr:uid="{00000000-0005-0000-0000-0000EC270000}"/>
    <cellStyle name="Normal 7 7 4" xfId="10222" xr:uid="{00000000-0005-0000-0000-0000ED270000}"/>
    <cellStyle name="Normal 7 7 4 2" xfId="10223" xr:uid="{00000000-0005-0000-0000-0000EE270000}"/>
    <cellStyle name="Normal 7 7 4 2 2" xfId="10224" xr:uid="{00000000-0005-0000-0000-0000EF270000}"/>
    <cellStyle name="Normal 7 7 4 3" xfId="10225" xr:uid="{00000000-0005-0000-0000-0000F0270000}"/>
    <cellStyle name="Normal 7 7 5" xfId="10226" xr:uid="{00000000-0005-0000-0000-0000F1270000}"/>
    <cellStyle name="Normal 7 7 5 2" xfId="10227" xr:uid="{00000000-0005-0000-0000-0000F2270000}"/>
    <cellStyle name="Normal 7 7 6" xfId="10228" xr:uid="{00000000-0005-0000-0000-0000F3270000}"/>
    <cellStyle name="Normal 7 7 7" xfId="10229" xr:uid="{00000000-0005-0000-0000-0000F4270000}"/>
    <cellStyle name="Normal 7 8" xfId="10230" xr:uid="{00000000-0005-0000-0000-0000F5270000}"/>
    <cellStyle name="Normal 7 8 2" xfId="10231" xr:uid="{00000000-0005-0000-0000-0000F6270000}"/>
    <cellStyle name="Normal 7 8 2 2" xfId="10232" xr:uid="{00000000-0005-0000-0000-0000F7270000}"/>
    <cellStyle name="Normal 7 8 2 2 2" xfId="10233" xr:uid="{00000000-0005-0000-0000-0000F8270000}"/>
    <cellStyle name="Normal 7 8 2 2 2 2" xfId="10234" xr:uid="{00000000-0005-0000-0000-0000F9270000}"/>
    <cellStyle name="Normal 7 8 2 2 3" xfId="10235" xr:uid="{00000000-0005-0000-0000-0000FA270000}"/>
    <cellStyle name="Normal 7 8 2 3" xfId="10236" xr:uid="{00000000-0005-0000-0000-0000FB270000}"/>
    <cellStyle name="Normal 7 8 2 3 2" xfId="10237" xr:uid="{00000000-0005-0000-0000-0000FC270000}"/>
    <cellStyle name="Normal 7 8 2 4" xfId="10238" xr:uid="{00000000-0005-0000-0000-0000FD270000}"/>
    <cellStyle name="Normal 7 8 3" xfId="10239" xr:uid="{00000000-0005-0000-0000-0000FE270000}"/>
    <cellStyle name="Normal 7 8 3 2" xfId="10240" xr:uid="{00000000-0005-0000-0000-0000FF270000}"/>
    <cellStyle name="Normal 7 8 3 2 2" xfId="10241" xr:uid="{00000000-0005-0000-0000-000000280000}"/>
    <cellStyle name="Normal 7 8 3 3" xfId="10242" xr:uid="{00000000-0005-0000-0000-000001280000}"/>
    <cellStyle name="Normal 7 8 4" xfId="10243" xr:uid="{00000000-0005-0000-0000-000002280000}"/>
    <cellStyle name="Normal 7 8 4 2" xfId="10244" xr:uid="{00000000-0005-0000-0000-000003280000}"/>
    <cellStyle name="Normal 7 8 5" xfId="10245" xr:uid="{00000000-0005-0000-0000-000004280000}"/>
    <cellStyle name="Normal 7 9" xfId="10246" xr:uid="{00000000-0005-0000-0000-000005280000}"/>
    <cellStyle name="Normal 7 9 2" xfId="10247" xr:uid="{00000000-0005-0000-0000-000006280000}"/>
    <cellStyle name="Normal 7 9 2 2" xfId="10248" xr:uid="{00000000-0005-0000-0000-000007280000}"/>
    <cellStyle name="Normal 7 9 2 2 2" xfId="10249" xr:uid="{00000000-0005-0000-0000-000008280000}"/>
    <cellStyle name="Normal 7 9 2 3" xfId="10250" xr:uid="{00000000-0005-0000-0000-000009280000}"/>
    <cellStyle name="Normal 7 9 3" xfId="10251" xr:uid="{00000000-0005-0000-0000-00000A280000}"/>
    <cellStyle name="Normal 7 9 3 2" xfId="10252" xr:uid="{00000000-0005-0000-0000-00000B280000}"/>
    <cellStyle name="Normal 7 9 4" xfId="10253" xr:uid="{00000000-0005-0000-0000-00000C280000}"/>
    <cellStyle name="Normal 8" xfId="10254" xr:uid="{00000000-0005-0000-0000-00000D280000}"/>
    <cellStyle name="Normal 8 2" xfId="10255" xr:uid="{00000000-0005-0000-0000-00000E280000}"/>
    <cellStyle name="Normal 8 2 2" xfId="10256" xr:uid="{00000000-0005-0000-0000-00000F280000}"/>
    <cellStyle name="Normal 8 2 2 2" xfId="10257" xr:uid="{00000000-0005-0000-0000-000010280000}"/>
    <cellStyle name="Normal 8 2 2 2 2" xfId="10258" xr:uid="{00000000-0005-0000-0000-000011280000}"/>
    <cellStyle name="Normal 8 2 2 2 2 2" xfId="10259" xr:uid="{00000000-0005-0000-0000-000012280000}"/>
    <cellStyle name="Normal 8 2 2 2 2 2 2" xfId="10260" xr:uid="{00000000-0005-0000-0000-000013280000}"/>
    <cellStyle name="Normal 8 2 2 2 2 3" xfId="10261" xr:uid="{00000000-0005-0000-0000-000014280000}"/>
    <cellStyle name="Normal 8 2 2 2 3" xfId="10262" xr:uid="{00000000-0005-0000-0000-000015280000}"/>
    <cellStyle name="Normal 8 2 2 2 3 2" xfId="10263" xr:uid="{00000000-0005-0000-0000-000016280000}"/>
    <cellStyle name="Normal 8 2 2 2 4" xfId="10264" xr:uid="{00000000-0005-0000-0000-000017280000}"/>
    <cellStyle name="Normal 8 2 2 3" xfId="10265" xr:uid="{00000000-0005-0000-0000-000018280000}"/>
    <cellStyle name="Normal 8 2 2 3 2" xfId="10266" xr:uid="{00000000-0005-0000-0000-000019280000}"/>
    <cellStyle name="Normal 8 2 2 3 2 2" xfId="10267" xr:uid="{00000000-0005-0000-0000-00001A280000}"/>
    <cellStyle name="Normal 8 2 2 3 2 2 2" xfId="10268" xr:uid="{00000000-0005-0000-0000-00001B280000}"/>
    <cellStyle name="Normal 8 2 2 3 2 3" xfId="10269" xr:uid="{00000000-0005-0000-0000-00001C280000}"/>
    <cellStyle name="Normal 8 2 2 3 3" xfId="10270" xr:uid="{00000000-0005-0000-0000-00001D280000}"/>
    <cellStyle name="Normal 8 2 2 3 3 2" xfId="10271" xr:uid="{00000000-0005-0000-0000-00001E280000}"/>
    <cellStyle name="Normal 8 2 2 3 4" xfId="10272" xr:uid="{00000000-0005-0000-0000-00001F280000}"/>
    <cellStyle name="Normal 8 2 2 4" xfId="10273" xr:uid="{00000000-0005-0000-0000-000020280000}"/>
    <cellStyle name="Normal 8 2 2 4 2" xfId="10274" xr:uid="{00000000-0005-0000-0000-000021280000}"/>
    <cellStyle name="Normal 8 2 2 4 2 2" xfId="10275" xr:uid="{00000000-0005-0000-0000-000022280000}"/>
    <cellStyle name="Normal 8 2 2 4 3" xfId="10276" xr:uid="{00000000-0005-0000-0000-000023280000}"/>
    <cellStyle name="Normal 8 2 2 5" xfId="10277" xr:uid="{00000000-0005-0000-0000-000024280000}"/>
    <cellStyle name="Normal 8 2 2 5 2" xfId="10278" xr:uid="{00000000-0005-0000-0000-000025280000}"/>
    <cellStyle name="Normal 8 2 2 6" xfId="10279" xr:uid="{00000000-0005-0000-0000-000026280000}"/>
    <cellStyle name="Normal 8 2 3" xfId="10280" xr:uid="{00000000-0005-0000-0000-000027280000}"/>
    <cellStyle name="Normal 8 2 3 2" xfId="10281" xr:uid="{00000000-0005-0000-0000-000028280000}"/>
    <cellStyle name="Normal 8 2 3 2 2" xfId="10282" xr:uid="{00000000-0005-0000-0000-000029280000}"/>
    <cellStyle name="Normal 8 2 3 2 2 2" xfId="10283" xr:uid="{00000000-0005-0000-0000-00002A280000}"/>
    <cellStyle name="Normal 8 2 3 2 2 2 2" xfId="10284" xr:uid="{00000000-0005-0000-0000-00002B280000}"/>
    <cellStyle name="Normal 8 2 3 2 2 3" xfId="10285" xr:uid="{00000000-0005-0000-0000-00002C280000}"/>
    <cellStyle name="Normal 8 2 3 2 3" xfId="10286" xr:uid="{00000000-0005-0000-0000-00002D280000}"/>
    <cellStyle name="Normal 8 2 3 2 3 2" xfId="10287" xr:uid="{00000000-0005-0000-0000-00002E280000}"/>
    <cellStyle name="Normal 8 2 3 2 4" xfId="10288" xr:uid="{00000000-0005-0000-0000-00002F280000}"/>
    <cellStyle name="Normal 8 2 3 3" xfId="10289" xr:uid="{00000000-0005-0000-0000-000030280000}"/>
    <cellStyle name="Normal 8 2 3 3 2" xfId="10290" xr:uid="{00000000-0005-0000-0000-000031280000}"/>
    <cellStyle name="Normal 8 2 3 3 2 2" xfId="10291" xr:uid="{00000000-0005-0000-0000-000032280000}"/>
    <cellStyle name="Normal 8 2 3 3 3" xfId="10292" xr:uid="{00000000-0005-0000-0000-000033280000}"/>
    <cellStyle name="Normal 8 2 3 4" xfId="10293" xr:uid="{00000000-0005-0000-0000-000034280000}"/>
    <cellStyle name="Normal 8 2 3 4 2" xfId="10294" xr:uid="{00000000-0005-0000-0000-000035280000}"/>
    <cellStyle name="Normal 8 2 3 5" xfId="10295" xr:uid="{00000000-0005-0000-0000-000036280000}"/>
    <cellStyle name="Normal 8 2 4" xfId="10296" xr:uid="{00000000-0005-0000-0000-000037280000}"/>
    <cellStyle name="Normal 8 2 4 2" xfId="10297" xr:uid="{00000000-0005-0000-0000-000038280000}"/>
    <cellStyle name="Normal 8 2 4 2 2" xfId="10298" xr:uid="{00000000-0005-0000-0000-000039280000}"/>
    <cellStyle name="Normal 8 2 4 2 2 2" xfId="10299" xr:uid="{00000000-0005-0000-0000-00003A280000}"/>
    <cellStyle name="Normal 8 2 4 2 3" xfId="10300" xr:uid="{00000000-0005-0000-0000-00003B280000}"/>
    <cellStyle name="Normal 8 2 4 3" xfId="10301" xr:uid="{00000000-0005-0000-0000-00003C280000}"/>
    <cellStyle name="Normal 8 2 4 3 2" xfId="10302" xr:uid="{00000000-0005-0000-0000-00003D280000}"/>
    <cellStyle name="Normal 8 2 4 4" xfId="10303" xr:uid="{00000000-0005-0000-0000-00003E280000}"/>
    <cellStyle name="Normal 8 2 5" xfId="10304" xr:uid="{00000000-0005-0000-0000-00003F280000}"/>
    <cellStyle name="Normal 8 2 5 2" xfId="10305" xr:uid="{00000000-0005-0000-0000-000040280000}"/>
    <cellStyle name="Normal 8 2 5 2 2" xfId="10306" xr:uid="{00000000-0005-0000-0000-000041280000}"/>
    <cellStyle name="Normal 8 2 5 3" xfId="10307" xr:uid="{00000000-0005-0000-0000-000042280000}"/>
    <cellStyle name="Normal 8 2 6" xfId="10308" xr:uid="{00000000-0005-0000-0000-000043280000}"/>
    <cellStyle name="Normal 8 2 6 2" xfId="10309" xr:uid="{00000000-0005-0000-0000-000044280000}"/>
    <cellStyle name="Normal 8 2 6 2 2" xfId="10310" xr:uid="{00000000-0005-0000-0000-000045280000}"/>
    <cellStyle name="Normal 8 2 6 3" xfId="10311" xr:uid="{00000000-0005-0000-0000-000046280000}"/>
    <cellStyle name="Normal 8 2 7" xfId="10312" xr:uid="{00000000-0005-0000-0000-000047280000}"/>
    <cellStyle name="Normal 8 2 7 2" xfId="10313" xr:uid="{00000000-0005-0000-0000-000048280000}"/>
    <cellStyle name="Normal 8 2 8" xfId="10314" xr:uid="{00000000-0005-0000-0000-000049280000}"/>
    <cellStyle name="Normal 8 3" xfId="10315" xr:uid="{00000000-0005-0000-0000-00004A280000}"/>
    <cellStyle name="Normal 8 3 2" xfId="10316" xr:uid="{00000000-0005-0000-0000-00004B280000}"/>
    <cellStyle name="Normal 8 3 2 2" xfId="10317" xr:uid="{00000000-0005-0000-0000-00004C280000}"/>
    <cellStyle name="Normal 8 3 2 2 2" xfId="10318" xr:uid="{00000000-0005-0000-0000-00004D280000}"/>
    <cellStyle name="Normal 8 3 2 2 2 2" xfId="10319" xr:uid="{00000000-0005-0000-0000-00004E280000}"/>
    <cellStyle name="Normal 8 3 2 2 3" xfId="10320" xr:uid="{00000000-0005-0000-0000-00004F280000}"/>
    <cellStyle name="Normal 8 3 2 3" xfId="10321" xr:uid="{00000000-0005-0000-0000-000050280000}"/>
    <cellStyle name="Normal 8 3 2 3 2" xfId="10322" xr:uid="{00000000-0005-0000-0000-000051280000}"/>
    <cellStyle name="Normal 8 3 2 4" xfId="10323" xr:uid="{00000000-0005-0000-0000-000052280000}"/>
    <cellStyle name="Normal 8 3 3" xfId="10324" xr:uid="{00000000-0005-0000-0000-000053280000}"/>
    <cellStyle name="Normal 8 3 3 2" xfId="10325" xr:uid="{00000000-0005-0000-0000-000054280000}"/>
    <cellStyle name="Normal 8 3 3 2 2" xfId="10326" xr:uid="{00000000-0005-0000-0000-000055280000}"/>
    <cellStyle name="Normal 8 3 3 2 2 2" xfId="10327" xr:uid="{00000000-0005-0000-0000-000056280000}"/>
    <cellStyle name="Normal 8 3 3 2 3" xfId="10328" xr:uid="{00000000-0005-0000-0000-000057280000}"/>
    <cellStyle name="Normal 8 3 3 3" xfId="10329" xr:uid="{00000000-0005-0000-0000-000058280000}"/>
    <cellStyle name="Normal 8 3 3 3 2" xfId="10330" xr:uid="{00000000-0005-0000-0000-000059280000}"/>
    <cellStyle name="Normal 8 3 3 4" xfId="10331" xr:uid="{00000000-0005-0000-0000-00005A280000}"/>
    <cellStyle name="Normal 8 3 4" xfId="10332" xr:uid="{00000000-0005-0000-0000-00005B280000}"/>
    <cellStyle name="Normal 8 3 4 2" xfId="10333" xr:uid="{00000000-0005-0000-0000-00005C280000}"/>
    <cellStyle name="Normal 8 3 4 2 2" xfId="10334" xr:uid="{00000000-0005-0000-0000-00005D280000}"/>
    <cellStyle name="Normal 8 3 4 3" xfId="10335" xr:uid="{00000000-0005-0000-0000-00005E280000}"/>
    <cellStyle name="Normal 8 3 5" xfId="10336" xr:uid="{00000000-0005-0000-0000-00005F280000}"/>
    <cellStyle name="Normal 8 3 5 2" xfId="10337" xr:uid="{00000000-0005-0000-0000-000060280000}"/>
    <cellStyle name="Normal 8 3 6" xfId="10338" xr:uid="{00000000-0005-0000-0000-000061280000}"/>
    <cellStyle name="Normal 8 4" xfId="10339" xr:uid="{00000000-0005-0000-0000-000062280000}"/>
    <cellStyle name="Normal 8 4 2" xfId="10340" xr:uid="{00000000-0005-0000-0000-000063280000}"/>
    <cellStyle name="Normal 8 4 2 2" xfId="10341" xr:uid="{00000000-0005-0000-0000-000064280000}"/>
    <cellStyle name="Normal 8 4 2 2 2" xfId="10342" xr:uid="{00000000-0005-0000-0000-000065280000}"/>
    <cellStyle name="Normal 8 4 2 2 2 2" xfId="10343" xr:uid="{00000000-0005-0000-0000-000066280000}"/>
    <cellStyle name="Normal 8 4 2 2 3" xfId="10344" xr:uid="{00000000-0005-0000-0000-000067280000}"/>
    <cellStyle name="Normal 8 4 2 3" xfId="10345" xr:uid="{00000000-0005-0000-0000-000068280000}"/>
    <cellStyle name="Normal 8 4 2 3 2" xfId="10346" xr:uid="{00000000-0005-0000-0000-000069280000}"/>
    <cellStyle name="Normal 8 4 2 4" xfId="10347" xr:uid="{00000000-0005-0000-0000-00006A280000}"/>
    <cellStyle name="Normal 8 4 3" xfId="10348" xr:uid="{00000000-0005-0000-0000-00006B280000}"/>
    <cellStyle name="Normal 8 4 3 2" xfId="10349" xr:uid="{00000000-0005-0000-0000-00006C280000}"/>
    <cellStyle name="Normal 8 4 3 2 2" xfId="10350" xr:uid="{00000000-0005-0000-0000-00006D280000}"/>
    <cellStyle name="Normal 8 4 3 3" xfId="10351" xr:uid="{00000000-0005-0000-0000-00006E280000}"/>
    <cellStyle name="Normal 8 4 4" xfId="10352" xr:uid="{00000000-0005-0000-0000-00006F280000}"/>
    <cellStyle name="Normal 8 4 4 2" xfId="10353" xr:uid="{00000000-0005-0000-0000-000070280000}"/>
    <cellStyle name="Normal 8 4 5" xfId="10354" xr:uid="{00000000-0005-0000-0000-000071280000}"/>
    <cellStyle name="Normal 8 5" xfId="10355" xr:uid="{00000000-0005-0000-0000-000072280000}"/>
    <cellStyle name="Normal 8 5 2" xfId="10356" xr:uid="{00000000-0005-0000-0000-000073280000}"/>
    <cellStyle name="Normal 8 5 2 2" xfId="10357" xr:uid="{00000000-0005-0000-0000-000074280000}"/>
    <cellStyle name="Normal 8 5 2 2 2" xfId="10358" xr:uid="{00000000-0005-0000-0000-000075280000}"/>
    <cellStyle name="Normal 8 5 2 3" xfId="10359" xr:uid="{00000000-0005-0000-0000-000076280000}"/>
    <cellStyle name="Normal 8 5 3" xfId="10360" xr:uid="{00000000-0005-0000-0000-000077280000}"/>
    <cellStyle name="Normal 8 5 3 2" xfId="10361" xr:uid="{00000000-0005-0000-0000-000078280000}"/>
    <cellStyle name="Normal 8 5 4" xfId="10362" xr:uid="{00000000-0005-0000-0000-000079280000}"/>
    <cellStyle name="Normal 8 6" xfId="10363" xr:uid="{00000000-0005-0000-0000-00007A280000}"/>
    <cellStyle name="Normal 8 6 2" xfId="10364" xr:uid="{00000000-0005-0000-0000-00007B280000}"/>
    <cellStyle name="Normal 8 6 2 2" xfId="10365" xr:uid="{00000000-0005-0000-0000-00007C280000}"/>
    <cellStyle name="Normal 8 6 3" xfId="10366" xr:uid="{00000000-0005-0000-0000-00007D280000}"/>
    <cellStyle name="Normal 8 7" xfId="10367" xr:uid="{00000000-0005-0000-0000-00007E280000}"/>
    <cellStyle name="Normal 8 7 2" xfId="10368" xr:uid="{00000000-0005-0000-0000-00007F280000}"/>
    <cellStyle name="Normal 8 7 2 2" xfId="10369" xr:uid="{00000000-0005-0000-0000-000080280000}"/>
    <cellStyle name="Normal 8 7 3" xfId="10370" xr:uid="{00000000-0005-0000-0000-000081280000}"/>
    <cellStyle name="Normal 8 8" xfId="10371" xr:uid="{00000000-0005-0000-0000-000082280000}"/>
    <cellStyle name="Normal 8 8 2" xfId="10372" xr:uid="{00000000-0005-0000-0000-000083280000}"/>
    <cellStyle name="Normal 8 9" xfId="10373" xr:uid="{00000000-0005-0000-0000-000084280000}"/>
    <cellStyle name="Normal 9" xfId="10374" xr:uid="{00000000-0005-0000-0000-000085280000}"/>
    <cellStyle name="Normal 9 2" xfId="10375" xr:uid="{00000000-0005-0000-0000-000086280000}"/>
    <cellStyle name="Normal 9 2 2" xfId="10376" xr:uid="{00000000-0005-0000-0000-000087280000}"/>
    <cellStyle name="Normal 9 2 2 2" xfId="10377" xr:uid="{00000000-0005-0000-0000-000088280000}"/>
    <cellStyle name="Normal 9 2 2 2 2" xfId="10378" xr:uid="{00000000-0005-0000-0000-000089280000}"/>
    <cellStyle name="Normal 9 2 2 2 2 2" xfId="10379" xr:uid="{00000000-0005-0000-0000-00008A280000}"/>
    <cellStyle name="Normal 9 2 2 2 2 2 2" xfId="10380" xr:uid="{00000000-0005-0000-0000-00008B280000}"/>
    <cellStyle name="Normal 9 2 2 2 2 3" xfId="10381" xr:uid="{00000000-0005-0000-0000-00008C280000}"/>
    <cellStyle name="Normal 9 2 2 2 3" xfId="10382" xr:uid="{00000000-0005-0000-0000-00008D280000}"/>
    <cellStyle name="Normal 9 2 2 2 3 2" xfId="10383" xr:uid="{00000000-0005-0000-0000-00008E280000}"/>
    <cellStyle name="Normal 9 2 2 2 4" xfId="10384" xr:uid="{00000000-0005-0000-0000-00008F280000}"/>
    <cellStyle name="Normal 9 2 2 3" xfId="10385" xr:uid="{00000000-0005-0000-0000-000090280000}"/>
    <cellStyle name="Normal 9 2 2 3 2" xfId="10386" xr:uid="{00000000-0005-0000-0000-000091280000}"/>
    <cellStyle name="Normal 9 2 2 3 2 2" xfId="10387" xr:uid="{00000000-0005-0000-0000-000092280000}"/>
    <cellStyle name="Normal 9 2 2 3 2 2 2" xfId="10388" xr:uid="{00000000-0005-0000-0000-000093280000}"/>
    <cellStyle name="Normal 9 2 2 3 2 3" xfId="10389" xr:uid="{00000000-0005-0000-0000-000094280000}"/>
    <cellStyle name="Normal 9 2 2 3 3" xfId="10390" xr:uid="{00000000-0005-0000-0000-000095280000}"/>
    <cellStyle name="Normal 9 2 2 3 3 2" xfId="10391" xr:uid="{00000000-0005-0000-0000-000096280000}"/>
    <cellStyle name="Normal 9 2 2 3 4" xfId="10392" xr:uid="{00000000-0005-0000-0000-000097280000}"/>
    <cellStyle name="Normal 9 2 2 4" xfId="10393" xr:uid="{00000000-0005-0000-0000-000098280000}"/>
    <cellStyle name="Normal 9 2 2 4 2" xfId="10394" xr:uid="{00000000-0005-0000-0000-000099280000}"/>
    <cellStyle name="Normal 9 2 2 4 2 2" xfId="10395" xr:uid="{00000000-0005-0000-0000-00009A280000}"/>
    <cellStyle name="Normal 9 2 2 4 3" xfId="10396" xr:uid="{00000000-0005-0000-0000-00009B280000}"/>
    <cellStyle name="Normal 9 2 2 5" xfId="10397" xr:uid="{00000000-0005-0000-0000-00009C280000}"/>
    <cellStyle name="Normal 9 2 2 5 2" xfId="10398" xr:uid="{00000000-0005-0000-0000-00009D280000}"/>
    <cellStyle name="Normal 9 2 2 6" xfId="10399" xr:uid="{00000000-0005-0000-0000-00009E280000}"/>
    <cellStyle name="Normal 9 2 3" xfId="10400" xr:uid="{00000000-0005-0000-0000-00009F280000}"/>
    <cellStyle name="Normal 9 2 3 2" xfId="10401" xr:uid="{00000000-0005-0000-0000-0000A0280000}"/>
    <cellStyle name="Normal 9 2 3 2 2" xfId="10402" xr:uid="{00000000-0005-0000-0000-0000A1280000}"/>
    <cellStyle name="Normal 9 2 3 2 2 2" xfId="10403" xr:uid="{00000000-0005-0000-0000-0000A2280000}"/>
    <cellStyle name="Normal 9 2 3 2 2 2 2" xfId="10404" xr:uid="{00000000-0005-0000-0000-0000A3280000}"/>
    <cellStyle name="Normal 9 2 3 2 2 3" xfId="10405" xr:uid="{00000000-0005-0000-0000-0000A4280000}"/>
    <cellStyle name="Normal 9 2 3 2 3" xfId="10406" xr:uid="{00000000-0005-0000-0000-0000A5280000}"/>
    <cellStyle name="Normal 9 2 3 2 3 2" xfId="10407" xr:uid="{00000000-0005-0000-0000-0000A6280000}"/>
    <cellStyle name="Normal 9 2 3 2 4" xfId="10408" xr:uid="{00000000-0005-0000-0000-0000A7280000}"/>
    <cellStyle name="Normal 9 2 3 3" xfId="10409" xr:uid="{00000000-0005-0000-0000-0000A8280000}"/>
    <cellStyle name="Normal 9 2 3 3 2" xfId="10410" xr:uid="{00000000-0005-0000-0000-0000A9280000}"/>
    <cellStyle name="Normal 9 2 3 3 2 2" xfId="10411" xr:uid="{00000000-0005-0000-0000-0000AA280000}"/>
    <cellStyle name="Normal 9 2 3 3 3" xfId="10412" xr:uid="{00000000-0005-0000-0000-0000AB280000}"/>
    <cellStyle name="Normal 9 2 3 4" xfId="10413" xr:uid="{00000000-0005-0000-0000-0000AC280000}"/>
    <cellStyle name="Normal 9 2 3 4 2" xfId="10414" xr:uid="{00000000-0005-0000-0000-0000AD280000}"/>
    <cellStyle name="Normal 9 2 3 5" xfId="10415" xr:uid="{00000000-0005-0000-0000-0000AE280000}"/>
    <cellStyle name="Normal 9 2 4" xfId="10416" xr:uid="{00000000-0005-0000-0000-0000AF280000}"/>
    <cellStyle name="Normal 9 2 4 2" xfId="10417" xr:uid="{00000000-0005-0000-0000-0000B0280000}"/>
    <cellStyle name="Normal 9 2 4 2 2" xfId="10418" xr:uid="{00000000-0005-0000-0000-0000B1280000}"/>
    <cellStyle name="Normal 9 2 4 2 2 2" xfId="10419" xr:uid="{00000000-0005-0000-0000-0000B2280000}"/>
    <cellStyle name="Normal 9 2 4 2 3" xfId="10420" xr:uid="{00000000-0005-0000-0000-0000B3280000}"/>
    <cellStyle name="Normal 9 2 4 3" xfId="10421" xr:uid="{00000000-0005-0000-0000-0000B4280000}"/>
    <cellStyle name="Normal 9 2 4 3 2" xfId="10422" xr:uid="{00000000-0005-0000-0000-0000B5280000}"/>
    <cellStyle name="Normal 9 2 4 4" xfId="10423" xr:uid="{00000000-0005-0000-0000-0000B6280000}"/>
    <cellStyle name="Normal 9 2 5" xfId="10424" xr:uid="{00000000-0005-0000-0000-0000B7280000}"/>
    <cellStyle name="Normal 9 2 5 2" xfId="10425" xr:uid="{00000000-0005-0000-0000-0000B8280000}"/>
    <cellStyle name="Normal 9 2 5 2 2" xfId="10426" xr:uid="{00000000-0005-0000-0000-0000B9280000}"/>
    <cellStyle name="Normal 9 2 5 3" xfId="10427" xr:uid="{00000000-0005-0000-0000-0000BA280000}"/>
    <cellStyle name="Normal 9 2 6" xfId="10428" xr:uid="{00000000-0005-0000-0000-0000BB280000}"/>
    <cellStyle name="Normal 9 2 6 2" xfId="10429" xr:uid="{00000000-0005-0000-0000-0000BC280000}"/>
    <cellStyle name="Normal 9 2 6 2 2" xfId="10430" xr:uid="{00000000-0005-0000-0000-0000BD280000}"/>
    <cellStyle name="Normal 9 2 6 3" xfId="10431" xr:uid="{00000000-0005-0000-0000-0000BE280000}"/>
    <cellStyle name="Normal 9 2 7" xfId="10432" xr:uid="{00000000-0005-0000-0000-0000BF280000}"/>
    <cellStyle name="Normal 9 2 7 2" xfId="10433" xr:uid="{00000000-0005-0000-0000-0000C0280000}"/>
    <cellStyle name="Normal 9 2 8" xfId="10434" xr:uid="{00000000-0005-0000-0000-0000C1280000}"/>
    <cellStyle name="Normal 9 3" xfId="10435" xr:uid="{00000000-0005-0000-0000-0000C2280000}"/>
    <cellStyle name="Normal 9 3 2" xfId="10436" xr:uid="{00000000-0005-0000-0000-0000C3280000}"/>
    <cellStyle name="Normal 9 3 2 2" xfId="10437" xr:uid="{00000000-0005-0000-0000-0000C4280000}"/>
    <cellStyle name="Normal 9 3 2 2 2" xfId="10438" xr:uid="{00000000-0005-0000-0000-0000C5280000}"/>
    <cellStyle name="Normal 9 3 2 2 2 2" xfId="10439" xr:uid="{00000000-0005-0000-0000-0000C6280000}"/>
    <cellStyle name="Normal 9 3 2 2 3" xfId="10440" xr:uid="{00000000-0005-0000-0000-0000C7280000}"/>
    <cellStyle name="Normal 9 3 2 3" xfId="10441" xr:uid="{00000000-0005-0000-0000-0000C8280000}"/>
    <cellStyle name="Normal 9 3 2 3 2" xfId="10442" xr:uid="{00000000-0005-0000-0000-0000C9280000}"/>
    <cellStyle name="Normal 9 3 2 4" xfId="10443" xr:uid="{00000000-0005-0000-0000-0000CA280000}"/>
    <cellStyle name="Normal 9 3 3" xfId="10444" xr:uid="{00000000-0005-0000-0000-0000CB280000}"/>
    <cellStyle name="Normal 9 3 3 2" xfId="10445" xr:uid="{00000000-0005-0000-0000-0000CC280000}"/>
    <cellStyle name="Normal 9 3 3 2 2" xfId="10446" xr:uid="{00000000-0005-0000-0000-0000CD280000}"/>
    <cellStyle name="Normal 9 3 3 2 2 2" xfId="10447" xr:uid="{00000000-0005-0000-0000-0000CE280000}"/>
    <cellStyle name="Normal 9 3 3 2 3" xfId="10448" xr:uid="{00000000-0005-0000-0000-0000CF280000}"/>
    <cellStyle name="Normal 9 3 3 3" xfId="10449" xr:uid="{00000000-0005-0000-0000-0000D0280000}"/>
    <cellStyle name="Normal 9 3 3 3 2" xfId="10450" xr:uid="{00000000-0005-0000-0000-0000D1280000}"/>
    <cellStyle name="Normal 9 3 3 4" xfId="10451" xr:uid="{00000000-0005-0000-0000-0000D2280000}"/>
    <cellStyle name="Normal 9 3 4" xfId="10452" xr:uid="{00000000-0005-0000-0000-0000D3280000}"/>
    <cellStyle name="Normal 9 3 4 2" xfId="10453" xr:uid="{00000000-0005-0000-0000-0000D4280000}"/>
    <cellStyle name="Normal 9 3 4 2 2" xfId="10454" xr:uid="{00000000-0005-0000-0000-0000D5280000}"/>
    <cellStyle name="Normal 9 3 4 3" xfId="10455" xr:uid="{00000000-0005-0000-0000-0000D6280000}"/>
    <cellStyle name="Normal 9 3 5" xfId="10456" xr:uid="{00000000-0005-0000-0000-0000D7280000}"/>
    <cellStyle name="Normal 9 3 5 2" xfId="10457" xr:uid="{00000000-0005-0000-0000-0000D8280000}"/>
    <cellStyle name="Normal 9 3 6" xfId="10458" xr:uid="{00000000-0005-0000-0000-0000D9280000}"/>
    <cellStyle name="Normal 9 4" xfId="10459" xr:uid="{00000000-0005-0000-0000-0000DA280000}"/>
    <cellStyle name="Normal 9 4 2" xfId="10460" xr:uid="{00000000-0005-0000-0000-0000DB280000}"/>
    <cellStyle name="Normal 9 4 2 2" xfId="10461" xr:uid="{00000000-0005-0000-0000-0000DC280000}"/>
    <cellStyle name="Normal 9 4 2 2 2" xfId="10462" xr:uid="{00000000-0005-0000-0000-0000DD280000}"/>
    <cellStyle name="Normal 9 4 2 2 2 2" xfId="10463" xr:uid="{00000000-0005-0000-0000-0000DE280000}"/>
    <cellStyle name="Normal 9 4 2 2 3" xfId="10464" xr:uid="{00000000-0005-0000-0000-0000DF280000}"/>
    <cellStyle name="Normal 9 4 2 3" xfId="10465" xr:uid="{00000000-0005-0000-0000-0000E0280000}"/>
    <cellStyle name="Normal 9 4 2 3 2" xfId="10466" xr:uid="{00000000-0005-0000-0000-0000E1280000}"/>
    <cellStyle name="Normal 9 4 2 4" xfId="10467" xr:uid="{00000000-0005-0000-0000-0000E2280000}"/>
    <cellStyle name="Normal 9 4 3" xfId="10468" xr:uid="{00000000-0005-0000-0000-0000E3280000}"/>
    <cellStyle name="Normal 9 4 3 2" xfId="10469" xr:uid="{00000000-0005-0000-0000-0000E4280000}"/>
    <cellStyle name="Normal 9 4 3 2 2" xfId="10470" xr:uid="{00000000-0005-0000-0000-0000E5280000}"/>
    <cellStyle name="Normal 9 4 3 3" xfId="10471" xr:uid="{00000000-0005-0000-0000-0000E6280000}"/>
    <cellStyle name="Normal 9 4 4" xfId="10472" xr:uid="{00000000-0005-0000-0000-0000E7280000}"/>
    <cellStyle name="Normal 9 4 4 2" xfId="10473" xr:uid="{00000000-0005-0000-0000-0000E8280000}"/>
    <cellStyle name="Normal 9 4 5" xfId="10474" xr:uid="{00000000-0005-0000-0000-0000E9280000}"/>
    <cellStyle name="Normal 9 5" xfId="10475" xr:uid="{00000000-0005-0000-0000-0000EA280000}"/>
    <cellStyle name="Normal 9 5 2" xfId="10476" xr:uid="{00000000-0005-0000-0000-0000EB280000}"/>
    <cellStyle name="Normal 9 5 2 2" xfId="10477" xr:uid="{00000000-0005-0000-0000-0000EC280000}"/>
    <cellStyle name="Normal 9 5 2 2 2" xfId="10478" xr:uid="{00000000-0005-0000-0000-0000ED280000}"/>
    <cellStyle name="Normal 9 5 2 3" xfId="10479" xr:uid="{00000000-0005-0000-0000-0000EE280000}"/>
    <cellStyle name="Normal 9 5 3" xfId="10480" xr:uid="{00000000-0005-0000-0000-0000EF280000}"/>
    <cellStyle name="Normal 9 5 3 2" xfId="10481" xr:uid="{00000000-0005-0000-0000-0000F0280000}"/>
    <cellStyle name="Normal 9 5 4" xfId="10482" xr:uid="{00000000-0005-0000-0000-0000F1280000}"/>
    <cellStyle name="Normal 9 6" xfId="10483" xr:uid="{00000000-0005-0000-0000-0000F2280000}"/>
    <cellStyle name="Normal 9 6 2" xfId="10484" xr:uid="{00000000-0005-0000-0000-0000F3280000}"/>
    <cellStyle name="Normal 9 6 2 2" xfId="10485" xr:uid="{00000000-0005-0000-0000-0000F4280000}"/>
    <cellStyle name="Normal 9 6 3" xfId="10486" xr:uid="{00000000-0005-0000-0000-0000F5280000}"/>
    <cellStyle name="Normal 9 7" xfId="10487" xr:uid="{00000000-0005-0000-0000-0000F6280000}"/>
    <cellStyle name="Normal 9 7 2" xfId="10488" xr:uid="{00000000-0005-0000-0000-0000F7280000}"/>
    <cellStyle name="Normal 9 7 2 2" xfId="10489" xr:uid="{00000000-0005-0000-0000-0000F8280000}"/>
    <cellStyle name="Normal 9 7 3" xfId="10490" xr:uid="{00000000-0005-0000-0000-0000F9280000}"/>
    <cellStyle name="Normal 9 8" xfId="10491" xr:uid="{00000000-0005-0000-0000-0000FA280000}"/>
    <cellStyle name="Normal 9 8 2" xfId="10492" xr:uid="{00000000-0005-0000-0000-0000FB280000}"/>
    <cellStyle name="Normal 9 9" xfId="10493" xr:uid="{00000000-0005-0000-0000-0000FC280000}"/>
    <cellStyle name="Pourcentage" xfId="1" builtinId="5"/>
    <cellStyle name="Pourcentage 2" xfId="10494" xr:uid="{00000000-0005-0000-0000-0000FE280000}"/>
    <cellStyle name="Pourcentage 3" xfId="10495" xr:uid="{00000000-0005-0000-0000-0000FF280000}"/>
    <cellStyle name="Pourcentage 4" xfId="10496" xr:uid="{00000000-0005-0000-0000-000000290000}"/>
    <cellStyle name="Pourcentage 4 2" xfId="10497" xr:uid="{00000000-0005-0000-0000-000001290000}"/>
    <cellStyle name="Pourcentage 4 2 2" xfId="10498" xr:uid="{00000000-0005-0000-0000-000002290000}"/>
    <cellStyle name="Pourcentage 4 2 2 2" xfId="10499" xr:uid="{00000000-0005-0000-0000-000003290000}"/>
    <cellStyle name="Pourcentage 4 2 2 2 2" xfId="10500" xr:uid="{00000000-0005-0000-0000-000004290000}"/>
    <cellStyle name="Pourcentage 4 2 2 2 2 2" xfId="10501" xr:uid="{00000000-0005-0000-0000-000005290000}"/>
    <cellStyle name="Pourcentage 4 2 2 2 2 2 2" xfId="10502" xr:uid="{00000000-0005-0000-0000-000006290000}"/>
    <cellStyle name="Pourcentage 4 2 2 2 2 3" xfId="10503" xr:uid="{00000000-0005-0000-0000-000007290000}"/>
    <cellStyle name="Pourcentage 4 2 2 2 3" xfId="10504" xr:uid="{00000000-0005-0000-0000-000008290000}"/>
    <cellStyle name="Pourcentage 4 2 2 2 3 2" xfId="10505" xr:uid="{00000000-0005-0000-0000-000009290000}"/>
    <cellStyle name="Pourcentage 4 2 2 2 4" xfId="10506" xr:uid="{00000000-0005-0000-0000-00000A290000}"/>
    <cellStyle name="Pourcentage 4 2 2 3" xfId="10507" xr:uid="{00000000-0005-0000-0000-00000B290000}"/>
    <cellStyle name="Pourcentage 4 2 2 3 2" xfId="10508" xr:uid="{00000000-0005-0000-0000-00000C290000}"/>
    <cellStyle name="Pourcentage 4 2 2 3 2 2" xfId="10509" xr:uid="{00000000-0005-0000-0000-00000D290000}"/>
    <cellStyle name="Pourcentage 4 2 2 3 2 2 2" xfId="10510" xr:uid="{00000000-0005-0000-0000-00000E290000}"/>
    <cellStyle name="Pourcentage 4 2 2 3 2 3" xfId="10511" xr:uid="{00000000-0005-0000-0000-00000F290000}"/>
    <cellStyle name="Pourcentage 4 2 2 3 3" xfId="10512" xr:uid="{00000000-0005-0000-0000-000010290000}"/>
    <cellStyle name="Pourcentage 4 2 2 3 3 2" xfId="10513" xr:uid="{00000000-0005-0000-0000-000011290000}"/>
    <cellStyle name="Pourcentage 4 2 2 3 4" xfId="10514" xr:uid="{00000000-0005-0000-0000-000012290000}"/>
    <cellStyle name="Pourcentage 4 2 2 4" xfId="10515" xr:uid="{00000000-0005-0000-0000-000013290000}"/>
    <cellStyle name="Pourcentage 4 2 2 4 2" xfId="10516" xr:uid="{00000000-0005-0000-0000-000014290000}"/>
    <cellStyle name="Pourcentage 4 2 2 4 2 2" xfId="10517" xr:uid="{00000000-0005-0000-0000-000015290000}"/>
    <cellStyle name="Pourcentage 4 2 2 4 3" xfId="10518" xr:uid="{00000000-0005-0000-0000-000016290000}"/>
    <cellStyle name="Pourcentage 4 2 2 5" xfId="10519" xr:uid="{00000000-0005-0000-0000-000017290000}"/>
    <cellStyle name="Pourcentage 4 2 2 5 2" xfId="10520" xr:uid="{00000000-0005-0000-0000-000018290000}"/>
    <cellStyle name="Pourcentage 4 2 2 6" xfId="10521" xr:uid="{00000000-0005-0000-0000-000019290000}"/>
    <cellStyle name="Pourcentage 4 2 3" xfId="10522" xr:uid="{00000000-0005-0000-0000-00001A290000}"/>
    <cellStyle name="Pourcentage 4 2 3 2" xfId="10523" xr:uid="{00000000-0005-0000-0000-00001B290000}"/>
    <cellStyle name="Pourcentage 4 2 3 2 2" xfId="10524" xr:uid="{00000000-0005-0000-0000-00001C290000}"/>
    <cellStyle name="Pourcentage 4 2 3 2 2 2" xfId="10525" xr:uid="{00000000-0005-0000-0000-00001D290000}"/>
    <cellStyle name="Pourcentage 4 2 3 2 2 2 2" xfId="10526" xr:uid="{00000000-0005-0000-0000-00001E290000}"/>
    <cellStyle name="Pourcentage 4 2 3 2 2 3" xfId="10527" xr:uid="{00000000-0005-0000-0000-00001F290000}"/>
    <cellStyle name="Pourcentage 4 2 3 2 3" xfId="10528" xr:uid="{00000000-0005-0000-0000-000020290000}"/>
    <cellStyle name="Pourcentage 4 2 3 2 3 2" xfId="10529" xr:uid="{00000000-0005-0000-0000-000021290000}"/>
    <cellStyle name="Pourcentage 4 2 3 2 4" xfId="10530" xr:uid="{00000000-0005-0000-0000-000022290000}"/>
    <cellStyle name="Pourcentage 4 2 3 3" xfId="10531" xr:uid="{00000000-0005-0000-0000-000023290000}"/>
    <cellStyle name="Pourcentage 4 2 3 3 2" xfId="10532" xr:uid="{00000000-0005-0000-0000-000024290000}"/>
    <cellStyle name="Pourcentage 4 2 3 3 2 2" xfId="10533" xr:uid="{00000000-0005-0000-0000-000025290000}"/>
    <cellStyle name="Pourcentage 4 2 3 3 3" xfId="10534" xr:uid="{00000000-0005-0000-0000-000026290000}"/>
    <cellStyle name="Pourcentage 4 2 3 4" xfId="10535" xr:uid="{00000000-0005-0000-0000-000027290000}"/>
    <cellStyle name="Pourcentage 4 2 3 4 2" xfId="10536" xr:uid="{00000000-0005-0000-0000-000028290000}"/>
    <cellStyle name="Pourcentage 4 2 3 5" xfId="10537" xr:uid="{00000000-0005-0000-0000-000029290000}"/>
    <cellStyle name="Pourcentage 4 2 4" xfId="10538" xr:uid="{00000000-0005-0000-0000-00002A290000}"/>
    <cellStyle name="Pourcentage 4 2 4 2" xfId="10539" xr:uid="{00000000-0005-0000-0000-00002B290000}"/>
    <cellStyle name="Pourcentage 4 2 4 2 2" xfId="10540" xr:uid="{00000000-0005-0000-0000-00002C290000}"/>
    <cellStyle name="Pourcentage 4 2 4 2 2 2" xfId="10541" xr:uid="{00000000-0005-0000-0000-00002D290000}"/>
    <cellStyle name="Pourcentage 4 2 4 2 3" xfId="10542" xr:uid="{00000000-0005-0000-0000-00002E290000}"/>
    <cellStyle name="Pourcentage 4 2 4 3" xfId="10543" xr:uid="{00000000-0005-0000-0000-00002F290000}"/>
    <cellStyle name="Pourcentage 4 2 4 3 2" xfId="10544" xr:uid="{00000000-0005-0000-0000-000030290000}"/>
    <cellStyle name="Pourcentage 4 2 4 4" xfId="10545" xr:uid="{00000000-0005-0000-0000-000031290000}"/>
    <cellStyle name="Pourcentage 4 2 5" xfId="10546" xr:uid="{00000000-0005-0000-0000-000032290000}"/>
    <cellStyle name="Pourcentage 4 2 5 2" xfId="10547" xr:uid="{00000000-0005-0000-0000-000033290000}"/>
    <cellStyle name="Pourcentage 4 2 5 2 2" xfId="10548" xr:uid="{00000000-0005-0000-0000-000034290000}"/>
    <cellStyle name="Pourcentage 4 2 5 3" xfId="10549" xr:uid="{00000000-0005-0000-0000-000035290000}"/>
    <cellStyle name="Pourcentage 4 2 6" xfId="10550" xr:uid="{00000000-0005-0000-0000-000036290000}"/>
    <cellStyle name="Pourcentage 4 2 6 2" xfId="10551" xr:uid="{00000000-0005-0000-0000-000037290000}"/>
    <cellStyle name="Pourcentage 4 2 6 2 2" xfId="10552" xr:uid="{00000000-0005-0000-0000-000038290000}"/>
    <cellStyle name="Pourcentage 4 2 6 3" xfId="10553" xr:uid="{00000000-0005-0000-0000-000039290000}"/>
    <cellStyle name="Pourcentage 4 2 7" xfId="10554" xr:uid="{00000000-0005-0000-0000-00003A290000}"/>
    <cellStyle name="Pourcentage 4 2 7 2" xfId="10555" xr:uid="{00000000-0005-0000-0000-00003B290000}"/>
    <cellStyle name="Pourcentage 4 2 8" xfId="10556" xr:uid="{00000000-0005-0000-0000-00003C290000}"/>
    <cellStyle name="Pourcentage 4 3" xfId="10557" xr:uid="{00000000-0005-0000-0000-00003D290000}"/>
    <cellStyle name="Pourcentage 4 3 2" xfId="10558" xr:uid="{00000000-0005-0000-0000-00003E290000}"/>
    <cellStyle name="Pourcentage 4 3 2 2" xfId="10559" xr:uid="{00000000-0005-0000-0000-00003F290000}"/>
    <cellStyle name="Pourcentage 4 3 2 2 2" xfId="10560" xr:uid="{00000000-0005-0000-0000-000040290000}"/>
    <cellStyle name="Pourcentage 4 3 2 2 2 2" xfId="10561" xr:uid="{00000000-0005-0000-0000-000041290000}"/>
    <cellStyle name="Pourcentage 4 3 2 2 3" xfId="10562" xr:uid="{00000000-0005-0000-0000-000042290000}"/>
    <cellStyle name="Pourcentage 4 3 2 3" xfId="10563" xr:uid="{00000000-0005-0000-0000-000043290000}"/>
    <cellStyle name="Pourcentage 4 3 2 3 2" xfId="10564" xr:uid="{00000000-0005-0000-0000-000044290000}"/>
    <cellStyle name="Pourcentage 4 3 2 4" xfId="10565" xr:uid="{00000000-0005-0000-0000-000045290000}"/>
    <cellStyle name="Pourcentage 4 3 3" xfId="10566" xr:uid="{00000000-0005-0000-0000-000046290000}"/>
    <cellStyle name="Pourcentage 4 3 3 2" xfId="10567" xr:uid="{00000000-0005-0000-0000-000047290000}"/>
    <cellStyle name="Pourcentage 4 3 3 2 2" xfId="10568" xr:uid="{00000000-0005-0000-0000-000048290000}"/>
    <cellStyle name="Pourcentage 4 3 3 2 2 2" xfId="10569" xr:uid="{00000000-0005-0000-0000-000049290000}"/>
    <cellStyle name="Pourcentage 4 3 3 2 3" xfId="10570" xr:uid="{00000000-0005-0000-0000-00004A290000}"/>
    <cellStyle name="Pourcentage 4 3 3 3" xfId="10571" xr:uid="{00000000-0005-0000-0000-00004B290000}"/>
    <cellStyle name="Pourcentage 4 3 3 3 2" xfId="10572" xr:uid="{00000000-0005-0000-0000-00004C290000}"/>
    <cellStyle name="Pourcentage 4 3 3 4" xfId="10573" xr:uid="{00000000-0005-0000-0000-00004D290000}"/>
    <cellStyle name="Pourcentage 4 3 4" xfId="10574" xr:uid="{00000000-0005-0000-0000-00004E290000}"/>
    <cellStyle name="Pourcentage 4 3 4 2" xfId="10575" xr:uid="{00000000-0005-0000-0000-00004F290000}"/>
    <cellStyle name="Pourcentage 4 3 4 2 2" xfId="10576" xr:uid="{00000000-0005-0000-0000-000050290000}"/>
    <cellStyle name="Pourcentage 4 3 4 3" xfId="10577" xr:uid="{00000000-0005-0000-0000-000051290000}"/>
    <cellStyle name="Pourcentage 4 3 5" xfId="10578" xr:uid="{00000000-0005-0000-0000-000052290000}"/>
    <cellStyle name="Pourcentage 4 3 5 2" xfId="10579" xr:uid="{00000000-0005-0000-0000-000053290000}"/>
    <cellStyle name="Pourcentage 4 3 6" xfId="10580" xr:uid="{00000000-0005-0000-0000-000054290000}"/>
    <cellStyle name="Pourcentage 4 4" xfId="10581" xr:uid="{00000000-0005-0000-0000-000055290000}"/>
    <cellStyle name="Pourcentage 4 4 2" xfId="10582" xr:uid="{00000000-0005-0000-0000-000056290000}"/>
    <cellStyle name="Pourcentage 4 4 2 2" xfId="10583" xr:uid="{00000000-0005-0000-0000-000057290000}"/>
    <cellStyle name="Pourcentage 4 4 2 2 2" xfId="10584" xr:uid="{00000000-0005-0000-0000-000058290000}"/>
    <cellStyle name="Pourcentage 4 4 2 2 2 2" xfId="10585" xr:uid="{00000000-0005-0000-0000-000059290000}"/>
    <cellStyle name="Pourcentage 4 4 2 2 3" xfId="10586" xr:uid="{00000000-0005-0000-0000-00005A290000}"/>
    <cellStyle name="Pourcentage 4 4 2 3" xfId="10587" xr:uid="{00000000-0005-0000-0000-00005B290000}"/>
    <cellStyle name="Pourcentage 4 4 2 3 2" xfId="10588" xr:uid="{00000000-0005-0000-0000-00005C290000}"/>
    <cellStyle name="Pourcentage 4 4 2 4" xfId="10589" xr:uid="{00000000-0005-0000-0000-00005D290000}"/>
    <cellStyle name="Pourcentage 4 4 3" xfId="10590" xr:uid="{00000000-0005-0000-0000-00005E290000}"/>
    <cellStyle name="Pourcentage 4 4 3 2" xfId="10591" xr:uid="{00000000-0005-0000-0000-00005F290000}"/>
    <cellStyle name="Pourcentage 4 4 3 2 2" xfId="10592" xr:uid="{00000000-0005-0000-0000-000060290000}"/>
    <cellStyle name="Pourcentage 4 4 3 3" xfId="10593" xr:uid="{00000000-0005-0000-0000-000061290000}"/>
    <cellStyle name="Pourcentage 4 4 4" xfId="10594" xr:uid="{00000000-0005-0000-0000-000062290000}"/>
    <cellStyle name="Pourcentage 4 4 4 2" xfId="10595" xr:uid="{00000000-0005-0000-0000-000063290000}"/>
    <cellStyle name="Pourcentage 4 4 5" xfId="10596" xr:uid="{00000000-0005-0000-0000-000064290000}"/>
    <cellStyle name="Pourcentage 4 5" xfId="10597" xr:uid="{00000000-0005-0000-0000-000065290000}"/>
    <cellStyle name="Pourcentage 4 5 2" xfId="10598" xr:uid="{00000000-0005-0000-0000-000066290000}"/>
    <cellStyle name="Pourcentage 4 5 2 2" xfId="10599" xr:uid="{00000000-0005-0000-0000-000067290000}"/>
    <cellStyle name="Pourcentage 4 5 2 2 2" xfId="10600" xr:uid="{00000000-0005-0000-0000-000068290000}"/>
    <cellStyle name="Pourcentage 4 5 2 3" xfId="10601" xr:uid="{00000000-0005-0000-0000-000069290000}"/>
    <cellStyle name="Pourcentage 4 5 3" xfId="10602" xr:uid="{00000000-0005-0000-0000-00006A290000}"/>
    <cellStyle name="Pourcentage 4 5 3 2" xfId="10603" xr:uid="{00000000-0005-0000-0000-00006B290000}"/>
    <cellStyle name="Pourcentage 4 5 4" xfId="10604" xr:uid="{00000000-0005-0000-0000-00006C290000}"/>
    <cellStyle name="Pourcentage 4 6" xfId="10605" xr:uid="{00000000-0005-0000-0000-00006D290000}"/>
    <cellStyle name="Pourcentage 4 6 2" xfId="10606" xr:uid="{00000000-0005-0000-0000-00006E290000}"/>
    <cellStyle name="Pourcentage 4 6 2 2" xfId="10607" xr:uid="{00000000-0005-0000-0000-00006F290000}"/>
    <cellStyle name="Pourcentage 4 6 3" xfId="10608" xr:uid="{00000000-0005-0000-0000-000070290000}"/>
    <cellStyle name="Pourcentage 4 7" xfId="10609" xr:uid="{00000000-0005-0000-0000-000071290000}"/>
    <cellStyle name="Pourcentage 4 7 2" xfId="10610" xr:uid="{00000000-0005-0000-0000-000072290000}"/>
    <cellStyle name="Pourcentage 4 7 2 2" xfId="10611" xr:uid="{00000000-0005-0000-0000-000073290000}"/>
    <cellStyle name="Pourcentage 4 7 3" xfId="10612" xr:uid="{00000000-0005-0000-0000-000074290000}"/>
    <cellStyle name="Pourcentage 4 8" xfId="10613" xr:uid="{00000000-0005-0000-0000-000075290000}"/>
    <cellStyle name="Pourcentage 4 8 2" xfId="10614" xr:uid="{00000000-0005-0000-0000-000076290000}"/>
    <cellStyle name="Pourcentage 4 9" xfId="10615" xr:uid="{00000000-0005-0000-0000-000077290000}"/>
    <cellStyle name="Pourcentage 5" xfId="10616" xr:uid="{00000000-0005-0000-0000-000078290000}"/>
    <cellStyle name="Satisfaisant 2" xfId="10617" xr:uid="{00000000-0005-0000-0000-000079290000}"/>
    <cellStyle name="TableStyleLight1" xfId="10618" xr:uid="{00000000-0005-0000-0000-00007A290000}"/>
    <cellStyle name="Texte explicatif 2" xfId="10619" xr:uid="{00000000-0005-0000-0000-00007B290000}"/>
    <cellStyle name="Titre 2" xfId="10620" xr:uid="{00000000-0005-0000-0000-00007C290000}"/>
    <cellStyle name="Titre 2 2" xfId="10621" xr:uid="{00000000-0005-0000-0000-00007D290000}"/>
    <cellStyle name="Titre 4 2" xfId="10622" xr:uid="{00000000-0005-0000-0000-00007E290000}"/>
  </cellStyles>
  <dxfs count="0"/>
  <tableStyles count="0" defaultTableStyle="TableStyleMedium9" defaultPivotStyle="PivotStyleLight16"/>
  <colors>
    <indexedColors>
      <rgbColor rgb="FF000000"/>
      <rgbColor rgb="FFFFFFFF"/>
      <rgbColor rgb="FFFF0000"/>
      <rgbColor rgb="FF00FF00"/>
      <rgbColor rgb="FF0000FF"/>
      <rgbColor rgb="FFFFFF00"/>
      <rgbColor rgb="FFCC00FF"/>
      <rgbColor rgb="FF00FFFF"/>
      <rgbColor rgb="FF800000"/>
      <rgbColor rgb="FF008000"/>
      <rgbColor rgb="FF000080"/>
      <rgbColor rgb="FF808000"/>
      <rgbColor rgb="FF800080"/>
      <rgbColor rgb="FF008080"/>
      <rgbColor rgb="FFB9CDE5"/>
      <rgbColor rgb="FF808080"/>
      <rgbColor rgb="FFF2DCDB"/>
      <rgbColor rgb="FF953735"/>
      <rgbColor rgb="FFFFF3CB"/>
      <rgbColor rgb="FFCCFFFF"/>
      <rgbColor rgb="FF660066"/>
      <rgbColor rgb="FFFF8080"/>
      <rgbColor rgb="FF0066CC"/>
      <rgbColor rgb="FFCCCCFF"/>
      <rgbColor rgb="FF000080"/>
      <rgbColor rgb="FFFF00FF"/>
      <rgbColor rgb="FFEBF1DE"/>
      <rgbColor rgb="FF66FFFF"/>
      <rgbColor rgb="FF800080"/>
      <rgbColor rgb="FF800000"/>
      <rgbColor rgb="FF008080"/>
      <rgbColor rgb="FF0000FF"/>
      <rgbColor rgb="FF00CCFF"/>
      <rgbColor rgb="FFDBEEF4"/>
      <rgbColor rgb="FFCCFFCC"/>
      <rgbColor rgb="FFFDEADA"/>
      <rgbColor rgb="FFDCE6F2"/>
      <rgbColor rgb="FFE6B9B8"/>
      <rgbColor rgb="FFE6E0EC"/>
      <rgbColor rgb="FFF8CBAC"/>
      <rgbColor rgb="FF3366FF"/>
      <rgbColor rgb="FF66FFCC"/>
      <rgbColor rgb="FF66FF99"/>
      <rgbColor rgb="FFEDE9FD"/>
      <rgbColor rgb="FFFF9900"/>
      <rgbColor rgb="FFFF4000"/>
      <rgbColor rgb="FF666699"/>
      <rgbColor rgb="FF8497B0"/>
      <rgbColor rgb="FF003366"/>
      <rgbColor rgb="FF339966"/>
      <rgbColor rgb="FF003300"/>
      <rgbColor rgb="FF333300"/>
      <rgbColor rgb="FF993300"/>
      <rgbColor rgb="FF7030A0"/>
      <rgbColor rgb="FF333399"/>
      <rgbColor rgb="FF333333"/>
      <rgbColor rgb="00003366"/>
      <rgbColor rgb="00339966"/>
      <rgbColor rgb="00003300"/>
      <rgbColor rgb="00333300"/>
      <rgbColor rgb="00993300"/>
      <rgbColor rgb="00993366"/>
      <rgbColor rgb="00333399"/>
      <rgbColor rgb="00333333"/>
    </indexedColors>
    <mruColors>
      <color rgb="FFCCCCFF"/>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6524\AppData\Local\Temp\MCC%202018-2019_Licence%20Histoi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PILOTAGE-SCOLARITE\2018-2022\Maquettes%20et%20MCC%202019-2020\LLSH-MCC%202019-2020%20Licences\LLSH-MCC%202018-2019_Portails%20LLSH%20sauf%20L1%20Cht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IRECTION-CFVU\DIRECTION\Secr&#233;tariat%20POLE%20AVENIR\MODALITES%20DE%20CONTROLE%20DES%20CONNAISSANCES\MCC%202018-2019\LP%20-%20DEG\MCC%202018-2019_LP%20Assurance,%20Banque,%20Finance_version%20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 valeurs"/>
      <sheetName val="Rappel régl. - dates conseils"/>
      <sheetName val="MCC_2018-2019 Histoire"/>
      <sheetName val="Coût après MCC orléans"/>
      <sheetName val="MCC_2018-2019 MCC Histoire Chtx"/>
      <sheetName val="Coût après MCC Chtx"/>
    </sheetNames>
    <sheetDataSet>
      <sheetData sheetId="0"/>
      <sheetData sheetId="1"/>
      <sheetData sheetId="2"/>
      <sheetData sheetId="3"/>
      <sheetData sheetId="4"/>
      <sheetData sheetId="5">
        <row r="2">
          <cell r="A2" t="str">
            <v>CC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 - dates conseils"/>
      <sheetName val="MCC portail llsh"/>
      <sheetName val="Coût après MCC"/>
      <sheetName val="Liste de valeurs"/>
      <sheetName val="Feuil1"/>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e.-dates conseils"/>
      <sheetName val="MCC_maquettes2018-2019"/>
      <sheetName val="cout maquette apres MCC"/>
      <sheetName val="Liste de valeurs"/>
    </sheetNames>
    <sheetDataSet>
      <sheetData sheetId="0">
        <row r="2">
          <cell r="B2" t="str">
            <v>écrit</v>
          </cell>
        </row>
      </sheetData>
      <sheetData sheetId="1"/>
      <sheetData sheetId="2"/>
      <sheetData sheetId="3">
        <row r="2">
          <cell r="B2" t="str">
            <v>écrit</v>
          </cell>
        </row>
        <row r="3">
          <cell r="B3" t="str">
            <v>oral</v>
          </cell>
        </row>
        <row r="4">
          <cell r="B4" t="str">
            <v>dossier</v>
          </cell>
        </row>
        <row r="5">
          <cell r="B5" t="str">
            <v>mémoire</v>
          </cell>
        </row>
        <row r="6">
          <cell r="B6" t="str">
            <v>rapport de visite</v>
          </cell>
        </row>
        <row r="7">
          <cell r="B7" t="str">
            <v>écrit et oral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R111"/>
  <sheetViews>
    <sheetView view="pageBreakPreview" zoomScale="75" zoomScaleNormal="85" zoomScaleSheetLayoutView="75" zoomScalePageLayoutView="85" workbookViewId="0">
      <pane xSplit="4" ySplit="3" topLeftCell="W4" activePane="bottomRight" state="frozen"/>
      <selection pane="bottomRight" activeCell="AM7" sqref="AM7"/>
      <selection pane="bottomLeft" activeCell="T1" sqref="T1:U2"/>
      <selection pane="topRight" activeCell="T1" sqref="T1:U2"/>
    </sheetView>
  </sheetViews>
  <sheetFormatPr defaultColWidth="9.140625" defaultRowHeight="15"/>
  <cols>
    <col min="1" max="2" width="14" style="1" customWidth="1"/>
    <col min="3" max="3" width="45.28515625" style="2" customWidth="1"/>
    <col min="4" max="4" width="15.7109375" style="2" customWidth="1"/>
    <col min="5" max="5" width="16" style="2" customWidth="1"/>
    <col min="6" max="6" width="36.140625" style="2" customWidth="1"/>
    <col min="7" max="7" width="9.5703125" style="2" customWidth="1"/>
    <col min="8" max="8" width="14" style="2" customWidth="1"/>
    <col min="9" max="9" width="8.5703125" style="2" customWidth="1"/>
    <col min="10" max="10" width="8.140625" style="2" customWidth="1"/>
    <col min="11" max="11" width="16.28515625" style="2" customWidth="1"/>
    <col min="12" max="13" width="8.5703125" style="2" customWidth="1"/>
    <col min="14" max="19" width="15.5703125" style="2" customWidth="1"/>
    <col min="20" max="21" width="31.85546875" style="2" customWidth="1"/>
    <col min="22" max="22" width="15.5703125" style="1" customWidth="1"/>
    <col min="23" max="23" width="13.140625" style="1" customWidth="1"/>
    <col min="24" max="24" width="12.7109375" style="1" customWidth="1"/>
    <col min="25" max="29" width="11.5703125" style="1" customWidth="1"/>
    <col min="30" max="31" width="31.85546875" style="1" customWidth="1"/>
    <col min="32" max="39" width="11.5703125" style="1" customWidth="1"/>
    <col min="40" max="40" width="60.85546875" style="2" customWidth="1"/>
    <col min="41" max="1032" width="11.42578125" style="3"/>
  </cols>
  <sheetData>
    <row r="1" spans="1:40" ht="101.25" customHeight="1">
      <c r="A1" s="543" t="s">
        <v>0</v>
      </c>
      <c r="B1" s="543" t="s">
        <v>1</v>
      </c>
      <c r="C1" s="543" t="s">
        <v>2</v>
      </c>
      <c r="D1" s="543" t="s">
        <v>3</v>
      </c>
      <c r="E1" s="543" t="s">
        <v>4</v>
      </c>
      <c r="F1" s="543" t="s">
        <v>5</v>
      </c>
      <c r="G1" s="543" t="s">
        <v>6</v>
      </c>
      <c r="H1" s="543" t="s">
        <v>7</v>
      </c>
      <c r="I1" s="543" t="s">
        <v>8</v>
      </c>
      <c r="J1" s="543" t="s">
        <v>9</v>
      </c>
      <c r="K1" s="543" t="s">
        <v>10</v>
      </c>
      <c r="L1" s="543" t="s">
        <v>11</v>
      </c>
      <c r="M1" s="553" t="s">
        <v>12</v>
      </c>
      <c r="N1" s="554" t="s">
        <v>13</v>
      </c>
      <c r="O1" s="555"/>
      <c r="P1" s="555"/>
      <c r="Q1" s="555"/>
      <c r="R1" s="555"/>
      <c r="S1" s="555"/>
      <c r="T1" s="549" t="s">
        <v>14</v>
      </c>
      <c r="U1" s="550"/>
      <c r="V1" s="544" t="s">
        <v>15</v>
      </c>
      <c r="W1" s="544"/>
      <c r="X1" s="544"/>
      <c r="Y1" s="544"/>
      <c r="Z1" s="544"/>
      <c r="AA1" s="544"/>
      <c r="AB1" s="544"/>
      <c r="AC1" s="548"/>
      <c r="AD1" s="551" t="s">
        <v>16</v>
      </c>
      <c r="AE1" s="563"/>
      <c r="AF1" s="544" t="s">
        <v>17</v>
      </c>
      <c r="AG1" s="545"/>
      <c r="AH1" s="545"/>
      <c r="AI1" s="545"/>
      <c r="AJ1" s="545"/>
      <c r="AK1" s="545"/>
      <c r="AL1" s="545"/>
      <c r="AM1" s="545"/>
      <c r="AN1" s="543" t="s">
        <v>18</v>
      </c>
    </row>
    <row r="2" spans="1:40" ht="25.5" customHeight="1">
      <c r="A2" s="543"/>
      <c r="B2" s="543"/>
      <c r="C2" s="543"/>
      <c r="D2" s="543"/>
      <c r="E2" s="543"/>
      <c r="F2" s="543"/>
      <c r="G2" s="543"/>
      <c r="H2" s="543"/>
      <c r="I2" s="543"/>
      <c r="J2" s="543"/>
      <c r="K2" s="543"/>
      <c r="L2" s="543"/>
      <c r="M2" s="543"/>
      <c r="N2" s="561" t="s">
        <v>19</v>
      </c>
      <c r="O2" s="561"/>
      <c r="P2" s="561" t="s">
        <v>20</v>
      </c>
      <c r="Q2" s="561"/>
      <c r="R2" s="561" t="s">
        <v>21</v>
      </c>
      <c r="S2" s="556"/>
      <c r="T2" s="562"/>
      <c r="U2" s="560"/>
      <c r="V2" s="544" t="s">
        <v>22</v>
      </c>
      <c r="W2" s="545"/>
      <c r="X2" s="545"/>
      <c r="Y2" s="545"/>
      <c r="Z2" s="546" t="s">
        <v>23</v>
      </c>
      <c r="AA2" s="546"/>
      <c r="AB2" s="546"/>
      <c r="AC2" s="547"/>
      <c r="AD2" s="564"/>
      <c r="AE2" s="565"/>
      <c r="AF2" s="544" t="s">
        <v>22</v>
      </c>
      <c r="AG2" s="545"/>
      <c r="AH2" s="545"/>
      <c r="AI2" s="545"/>
      <c r="AJ2" s="546" t="s">
        <v>23</v>
      </c>
      <c r="AK2" s="546"/>
      <c r="AL2" s="546"/>
      <c r="AM2" s="546"/>
      <c r="AN2" s="543"/>
    </row>
    <row r="3" spans="1:40" ht="25.5" customHeight="1">
      <c r="A3" s="543"/>
      <c r="B3" s="543"/>
      <c r="C3" s="543"/>
      <c r="D3" s="543"/>
      <c r="E3" s="543"/>
      <c r="F3" s="543"/>
      <c r="G3" s="543"/>
      <c r="H3" s="543"/>
      <c r="I3" s="543"/>
      <c r="J3" s="543"/>
      <c r="K3" s="543"/>
      <c r="L3" s="543"/>
      <c r="M3" s="543"/>
      <c r="N3" s="497" t="s">
        <v>24</v>
      </c>
      <c r="O3" s="366" t="s">
        <v>25</v>
      </c>
      <c r="P3" s="497" t="s">
        <v>24</v>
      </c>
      <c r="Q3" s="366" t="s">
        <v>25</v>
      </c>
      <c r="R3" s="497" t="s">
        <v>24</v>
      </c>
      <c r="S3" s="366" t="s">
        <v>25</v>
      </c>
      <c r="T3" s="473" t="s">
        <v>22</v>
      </c>
      <c r="U3" s="566" t="s">
        <v>23</v>
      </c>
      <c r="V3" s="539" t="s">
        <v>26</v>
      </c>
      <c r="W3" s="540" t="s">
        <v>27</v>
      </c>
      <c r="X3" s="540" t="s">
        <v>28</v>
      </c>
      <c r="Y3" s="540" t="s">
        <v>29</v>
      </c>
      <c r="Z3" s="541" t="s">
        <v>26</v>
      </c>
      <c r="AA3" s="541" t="s">
        <v>27</v>
      </c>
      <c r="AB3" s="541" t="s">
        <v>28</v>
      </c>
      <c r="AC3" s="542" t="s">
        <v>29</v>
      </c>
      <c r="AD3" s="473" t="s">
        <v>22</v>
      </c>
      <c r="AE3" s="566" t="s">
        <v>23</v>
      </c>
      <c r="AF3" s="539" t="s">
        <v>26</v>
      </c>
      <c r="AG3" s="540" t="s">
        <v>27</v>
      </c>
      <c r="AH3" s="540" t="s">
        <v>28</v>
      </c>
      <c r="AI3" s="540" t="s">
        <v>29</v>
      </c>
      <c r="AJ3" s="541" t="s">
        <v>26</v>
      </c>
      <c r="AK3" s="541" t="s">
        <v>27</v>
      </c>
      <c r="AL3" s="541" t="s">
        <v>28</v>
      </c>
      <c r="AM3" s="541" t="s">
        <v>29</v>
      </c>
      <c r="AN3" s="543"/>
    </row>
    <row r="4" spans="1:40" ht="21" customHeight="1">
      <c r="A4" s="4" t="s">
        <v>30</v>
      </c>
      <c r="B4" s="4" t="s">
        <v>31</v>
      </c>
      <c r="C4" s="5" t="s">
        <v>32</v>
      </c>
      <c r="D4" s="6"/>
      <c r="E4" s="348"/>
      <c r="F4" s="7"/>
      <c r="G4" s="7"/>
      <c r="H4" s="7"/>
      <c r="I4" s="6"/>
      <c r="J4" s="6"/>
      <c r="K4" s="6"/>
      <c r="L4" s="6"/>
      <c r="M4" s="6"/>
      <c r="N4" s="6"/>
      <c r="O4" s="6"/>
      <c r="P4" s="6"/>
      <c r="Q4" s="9"/>
      <c r="R4" s="8"/>
      <c r="S4" s="8"/>
      <c r="T4" s="474"/>
      <c r="U4" s="567"/>
      <c r="V4" s="381"/>
      <c r="W4" s="9"/>
      <c r="X4" s="9"/>
      <c r="Y4" s="9"/>
      <c r="Z4" s="9"/>
      <c r="AA4" s="9"/>
      <c r="AB4" s="9"/>
      <c r="AC4" s="9"/>
      <c r="AD4" s="456"/>
      <c r="AE4" s="457"/>
      <c r="AF4" s="381"/>
      <c r="AG4" s="9"/>
      <c r="AH4" s="9"/>
      <c r="AI4" s="9"/>
      <c r="AJ4" s="9"/>
      <c r="AK4" s="9"/>
      <c r="AL4" s="9"/>
      <c r="AM4" s="6"/>
      <c r="AN4" s="6"/>
    </row>
    <row r="5" spans="1:40" ht="21" customHeight="1">
      <c r="A5" s="4" t="s">
        <v>33</v>
      </c>
      <c r="B5" s="4" t="s">
        <v>34</v>
      </c>
      <c r="C5" s="10" t="s">
        <v>35</v>
      </c>
      <c r="D5" s="11" t="s">
        <v>36</v>
      </c>
      <c r="E5" s="7" t="s">
        <v>37</v>
      </c>
      <c r="F5" s="7"/>
      <c r="G5" s="7"/>
      <c r="H5" s="7"/>
      <c r="I5" s="6"/>
      <c r="J5" s="6"/>
      <c r="K5" s="6"/>
      <c r="L5" s="6"/>
      <c r="M5" s="6"/>
      <c r="N5" s="6"/>
      <c r="O5" s="6"/>
      <c r="P5" s="6"/>
      <c r="Q5" s="9"/>
      <c r="R5" s="8"/>
      <c r="S5" s="8"/>
      <c r="T5" s="474"/>
      <c r="U5" s="567"/>
      <c r="V5" s="381"/>
      <c r="W5" s="9"/>
      <c r="X5" s="9"/>
      <c r="Y5" s="9"/>
      <c r="Z5" s="9"/>
      <c r="AA5" s="9"/>
      <c r="AB5" s="9"/>
      <c r="AC5" s="9"/>
      <c r="AD5" s="456"/>
      <c r="AE5" s="457"/>
      <c r="AF5" s="391"/>
      <c r="AG5" s="8"/>
      <c r="AH5" s="8"/>
      <c r="AI5" s="8"/>
      <c r="AJ5" s="8"/>
      <c r="AK5" s="8"/>
      <c r="AL5" s="8"/>
      <c r="AM5" s="12"/>
      <c r="AN5" s="12"/>
    </row>
    <row r="6" spans="1:40" ht="21" customHeight="1">
      <c r="A6" s="13"/>
      <c r="B6" s="14"/>
      <c r="C6" s="15" t="s">
        <v>38</v>
      </c>
      <c r="D6" s="16"/>
      <c r="E6" s="13"/>
      <c r="F6" s="13"/>
      <c r="G6" s="13"/>
      <c r="H6" s="13"/>
      <c r="I6" s="13">
        <f>+I7+I8+I10</f>
        <v>15</v>
      </c>
      <c r="J6" s="13">
        <f>+J7+J8+J10</f>
        <v>15</v>
      </c>
      <c r="K6" s="16"/>
      <c r="L6" s="16"/>
      <c r="M6" s="16"/>
      <c r="N6" s="16"/>
      <c r="O6" s="16"/>
      <c r="P6" s="16"/>
      <c r="Q6" s="161"/>
      <c r="R6" s="161"/>
      <c r="S6" s="161"/>
      <c r="T6" s="475"/>
      <c r="U6" s="568"/>
      <c r="V6" s="382"/>
      <c r="W6" s="16"/>
      <c r="X6" s="16"/>
      <c r="Y6" s="16"/>
      <c r="Z6" s="16"/>
      <c r="AA6" s="16"/>
      <c r="AB6" s="16"/>
      <c r="AC6" s="161"/>
      <c r="AD6" s="428"/>
      <c r="AE6" s="458"/>
      <c r="AF6" s="17"/>
      <c r="AG6" s="18"/>
      <c r="AH6" s="18"/>
      <c r="AI6" s="18"/>
      <c r="AJ6" s="18"/>
      <c r="AK6" s="18"/>
      <c r="AL6" s="18"/>
      <c r="AM6" s="19"/>
      <c r="AN6" s="19"/>
    </row>
    <row r="7" spans="1:40" ht="76.5" customHeight="1">
      <c r="A7" s="20" t="str">
        <f>IF('Portail 2 SDL-LEA covid'!A$7="","",'Portail 2 SDL-LEA covid'!A$7)</f>
        <v/>
      </c>
      <c r="B7" s="68" t="str">
        <f>IF('Portail 2 SDL-LEA covid'!B7="","",'Portail 2 SDL-LEA covid'!B7)</f>
        <v>LLA1H11</v>
      </c>
      <c r="C7" s="69" t="str">
        <f>IF('Portail 2 SDL-LEA covid'!C7="","",'Portail 2 SDL-LEA covid'!C7)</f>
        <v>Introduction à la linguistique S1 SDL</v>
      </c>
      <c r="D7" s="24" t="str">
        <f>IF('Portail 2 SDL-LEA covid'!D7="","",'Portail 2 SDL-LEA covid'!D7)</f>
        <v>LLA1H10</v>
      </c>
      <c r="E7" s="24" t="str">
        <f>IF('Portail 2 SDL-LEA covid'!E7="","",'Portail 2 SDL-LEA covid'!E7)</f>
        <v>TRONC COMMUN</v>
      </c>
      <c r="F7" s="25" t="str">
        <f>IF('Portail 2 SDL-LEA covid'!F7="","",'Portail 2 SDL-LEA covid'!F7)</f>
        <v>Portails 1 (SDL-LLCER), 2 (SDL-LEA) et 3 (SDL-Lettres)</v>
      </c>
      <c r="G7" s="37" t="str">
        <f>IF('Portail 2 SDL-LEA covid'!G7="","",'Portail 2 SDL-LEA covid'!G7)</f>
        <v>SDL</v>
      </c>
      <c r="H7" s="26"/>
      <c r="I7" s="27">
        <f>IF('Portail 2 SDL-LEA covid'!I7="","",'Portail 2 SDL-LEA covid'!I7)</f>
        <v>6</v>
      </c>
      <c r="J7" s="27">
        <f>IF('Portail 2 SDL-LEA covid'!J7="","",'Portail 2 SDL-LEA covid'!J7)</f>
        <v>6</v>
      </c>
      <c r="K7" s="27" t="str">
        <f>IF('Portail 2 SDL-LEA covid'!K7="","",'Portail 2 SDL-LEA covid'!K7)</f>
        <v>SKROVEC Marie</v>
      </c>
      <c r="L7" s="27" t="str">
        <f>IF('Portail 2 SDL-LEA covid'!L7="","",'Portail 2 SDL-LEA covid'!L7)</f>
        <v>07</v>
      </c>
      <c r="M7" s="27" t="str">
        <f>IF('Portail 2 SDL-LEA covid'!M7="","",'Portail 2 SDL-LEA covid'!M7)</f>
        <v/>
      </c>
      <c r="N7" s="27">
        <f>IF('Portail 2 SDL-LEA covid'!N7="","",'Portail 2 SDL-LEA covid'!N7)</f>
        <v>15</v>
      </c>
      <c r="O7" s="27"/>
      <c r="P7" s="29">
        <f>IF('Portail 2 SDL-LEA covid'!P7="","",'Portail 2 SDL-LEA covid'!P7)</f>
        <v>15</v>
      </c>
      <c r="Q7" s="367"/>
      <c r="R7" s="157" t="str">
        <f>IF('Portail 2 SDL-LEA covid'!R7="","",'Portail 2 SDL-LEA covid'!R7)</f>
        <v/>
      </c>
      <c r="S7" s="157" t="str">
        <f>IF('Portail 2 SDL-LEA covid'!S7="","",'Portail 2 SDL-LEA covid'!S7)</f>
        <v/>
      </c>
      <c r="T7" s="531" t="str">
        <f>IF('Portail 2 SDL-LEA covid'!T7="","",'Portail 2 SDL-LEA covid'!T7)</f>
        <v>1) 100% CC
2) 2 tests en ligne  
3) Dépot sujet et copie CELENE
4) Temps limitié 1h30 pour chaque</v>
      </c>
      <c r="U7" s="528" t="str">
        <f>IF('Portail 2 SDL-LEA covid'!U7="","",'Portail 2 SDL-LEA covid'!U7)</f>
        <v>1) 100% CT
2) test  
3) Temps limitié 1h30</v>
      </c>
      <c r="V7" s="111">
        <f>IF('Portail 2 SDL-LEA covid'!V7="","",'Portail 2 SDL-LEA covid'!V7)</f>
        <v>1</v>
      </c>
      <c r="W7" s="30" t="str">
        <f>IF('Portail 2 SDL-LEA covid'!W7="","",'Portail 2 SDL-LEA covid'!W7)</f>
        <v>CC</v>
      </c>
      <c r="X7" s="30" t="str">
        <f>IF('Portail 2 SDL-LEA covid'!X7="","",'Portail 2 SDL-LEA covid'!X7)</f>
        <v>écrit</v>
      </c>
      <c r="Y7" s="30" t="str">
        <f>IF('Portail 2 SDL-LEA covid'!Y7="","",'Portail 2 SDL-LEA covid'!Y7)</f>
        <v/>
      </c>
      <c r="Z7" s="31">
        <f>IF('Portail 2 SDL-LEA covid'!Z7="","",'Portail 2 SDL-LEA covid'!Z7)</f>
        <v>1</v>
      </c>
      <c r="AA7" s="32" t="str">
        <f>IF('Portail 2 SDL-LEA covid'!AA7="","",'Portail 2 SDL-LEA covid'!AA7)</f>
        <v>CT</v>
      </c>
      <c r="AB7" s="536" t="str">
        <f>IF('Portail 2 SDL-LEA covid'!AB7="","",'Portail 2 SDL-LEA covid'!AB7)</f>
        <v>écrit</v>
      </c>
      <c r="AC7" s="536" t="str">
        <f>IF('Portail 2 SDL-LEA covid'!AC7="","",'Portail 2 SDL-LEA covid'!AC7)</f>
        <v>1h30</v>
      </c>
      <c r="AD7" s="531" t="str">
        <f>IF('Portail 2 SDL-LEA covid'!AD7="","",'Portail 2 SDL-LEA covid'!AD7)</f>
        <v xml:space="preserve">100% CT
1) Devoir en ligne 1h30; 
2) Dépôt sujet et copie par CELENE; 
3) Temps limité </v>
      </c>
      <c r="AE7" s="528" t="str">
        <f>+AD7</f>
        <v xml:space="preserve">100% CT
1) Devoir en ligne 1h30; 
2) Dépôt sujet et copie par CELENE; 
3) Temps limité </v>
      </c>
      <c r="AF7" s="111">
        <f>IF('Portail 2 SDL-LEA covid'!AF7="","",'Portail 2 SDL-LEA covid'!AF7)</f>
        <v>1</v>
      </c>
      <c r="AG7" s="30" t="str">
        <f>IF('Portail 2 SDL-LEA covid'!AG7="","",'Portail 2 SDL-LEA covid'!AG7)</f>
        <v>CT</v>
      </c>
      <c r="AH7" s="30" t="str">
        <f>IF('Portail 2 SDL-LEA covid'!AH7="","",'Portail 2 SDL-LEA covid'!AH7)</f>
        <v>écrit</v>
      </c>
      <c r="AI7" s="535" t="str">
        <f>IF('Portail 2 SDL-LEA covid'!AI7="","",'Portail 2 SDL-LEA covid'!AI7)</f>
        <v>1h30 au lieu de 2h00</v>
      </c>
      <c r="AJ7" s="34">
        <f>IF('Portail 2 SDL-LEA covid'!AJ7="","",'Portail 2 SDL-LEA covid'!AJ7)</f>
        <v>1</v>
      </c>
      <c r="AK7" s="32" t="str">
        <f>IF('Portail 2 SDL-LEA covid'!AK7="","",'Portail 2 SDL-LEA covid'!AK7)</f>
        <v>CT</v>
      </c>
      <c r="AL7" s="32" t="str">
        <f>IF('Portail 2 SDL-LEA covid'!AL7="","",'Portail 2 SDL-LEA covid'!AL7)</f>
        <v>écrit</v>
      </c>
      <c r="AM7" s="535" t="str">
        <f>IF('Portail 2 SDL-LEA covid'!AM7="","",'Portail 2 SDL-LEA covid'!AM7)</f>
        <v>1h30 au lieu de 2h00</v>
      </c>
      <c r="AN7" s="27" t="str">
        <f>IF('Portail 2 SDL-LEA covid'!AN7="","",'Portail 2 SDL-LEA covid'!AN7)</f>
        <v/>
      </c>
    </row>
    <row r="8" spans="1:40" ht="76.5" customHeight="1">
      <c r="A8" s="20" t="str">
        <f>IF('Portail 2 SDL-LEA covid'!A8="","",'Portail 2 SDL-LEA covid'!A8)</f>
        <v/>
      </c>
      <c r="B8" s="68" t="str">
        <f>IF('Portail 2 SDL-LEA covid'!B8="","",'Portail 2 SDL-LEA covid'!B8)</f>
        <v>LLA1H40</v>
      </c>
      <c r="C8" s="69" t="str">
        <f>IF('Portail 2 SDL-LEA covid'!C8="","",'Portail 2 SDL-LEA covid'!C8)</f>
        <v>Langage et communication  S2</v>
      </c>
      <c r="D8" s="24" t="str">
        <f>IF('Portail 2 SDL-LEA covid'!D8="","",'Portail 2 SDL-LEA covid'!D8)</f>
        <v>LLA2H30</v>
      </c>
      <c r="E8" s="24" t="str">
        <f>IF('Portail 2 SDL-LEA covid'!E8="","",'Portail 2 SDL-LEA covid'!E8)</f>
        <v>TRONC COMMUN</v>
      </c>
      <c r="F8" s="25" t="str">
        <f>IF('Portail 2 SDL-LEA covid'!F8="","",'Portail 2 SDL-LEA covid'!F8)</f>
        <v>Portails 1 (SDL-LLCER), 2 (SDL-LEA) et 3 (SDL-Lettres)</v>
      </c>
      <c r="G8" s="37" t="str">
        <f>IF('Portail 2 SDL-LEA covid'!G8="","",'Portail 2 SDL-LEA covid'!G8)</f>
        <v>SDL</v>
      </c>
      <c r="H8" s="26"/>
      <c r="I8" s="27">
        <f>IF('Portail 2 SDL-LEA covid'!I8="","",'Portail 2 SDL-LEA covid'!I8)</f>
        <v>5</v>
      </c>
      <c r="J8" s="27">
        <f>IF('Portail 2 SDL-LEA covid'!J8="","",'Portail 2 SDL-LEA covid'!J8)</f>
        <v>5</v>
      </c>
      <c r="K8" s="27" t="str">
        <f>IF('Portail 2 SDL-LEA covid'!K8="","",'Portail 2 SDL-LEA covid'!K8)</f>
        <v>CANCE Caroline</v>
      </c>
      <c r="L8" s="27" t="str">
        <f>IF('Portail 2 SDL-LEA covid'!L8="","",'Portail 2 SDL-LEA covid'!L8)</f>
        <v>07</v>
      </c>
      <c r="M8" s="27" t="str">
        <f>IF('Portail 2 SDL-LEA covid'!M8="","",'Portail 2 SDL-LEA covid'!M8)</f>
        <v/>
      </c>
      <c r="N8" s="27">
        <f>IF('Portail 2 SDL-LEA covid'!N8="","",'Portail 2 SDL-LEA covid'!N8)</f>
        <v>15</v>
      </c>
      <c r="O8" s="27"/>
      <c r="P8" s="29">
        <f>IF('Portail 2 SDL-LEA covid'!P8="","",'Portail 2 SDL-LEA covid'!P8)</f>
        <v>15</v>
      </c>
      <c r="Q8" s="367"/>
      <c r="R8" s="157" t="str">
        <f>IF('Portail 2 SDL-LEA covid'!R8="","",'Portail 2 SDL-LEA covid'!R8)</f>
        <v/>
      </c>
      <c r="S8" s="157" t="str">
        <f>IF('Portail 2 SDL-LEA covid'!S8="","",'Portail 2 SDL-LEA covid'!S8)</f>
        <v/>
      </c>
      <c r="T8" s="531" t="str">
        <f>IF('Portail 2 SDL-LEA covid'!T8="","",'Portail 2 SDL-LEA covid'!T8)</f>
        <v>1) 100% CC
2) au moins 2 évaluations en ligne (test+DM) 
3) CELENE
4) test 1h30</v>
      </c>
      <c r="U8" s="528" t="str">
        <f>IF('Portail 2 SDL-LEA covid'!U8="","",'Portail 2 SDL-LEA covid'!U8)</f>
        <v>1) 100% CT ;
2) test en ligne 2h
3) Dépot sujet et copie CELENE 
4) Temps limitié 2h</v>
      </c>
      <c r="V8" s="111">
        <f>IF('Portail 2 SDL-LEA covid'!V8="","",'Portail 2 SDL-LEA covid'!V8)</f>
        <v>1</v>
      </c>
      <c r="W8" s="30" t="str">
        <f>IF('Portail 2 SDL-LEA covid'!W8="","",'Portail 2 SDL-LEA covid'!W8)</f>
        <v>CC</v>
      </c>
      <c r="X8" s="30" t="str">
        <f>IF('Portail 2 SDL-LEA covid'!X8="","",'Portail 2 SDL-LEA covid'!X8)</f>
        <v>écrit et oral</v>
      </c>
      <c r="Y8" s="30" t="str">
        <f>IF('Portail 2 SDL-LEA covid'!Y8="","",'Portail 2 SDL-LEA covid'!Y8)</f>
        <v/>
      </c>
      <c r="Z8" s="31">
        <f>IF('Portail 2 SDL-LEA covid'!Z8="","",'Portail 2 SDL-LEA covid'!Z8)</f>
        <v>1</v>
      </c>
      <c r="AA8" s="32" t="str">
        <f>IF('Portail 2 SDL-LEA covid'!AA8="","",'Portail 2 SDL-LEA covid'!AA8)</f>
        <v>CT</v>
      </c>
      <c r="AB8" s="32" t="str">
        <f>IF('Portail 2 SDL-LEA covid'!AB8="","",'Portail 2 SDL-LEA covid'!AB8)</f>
        <v>écrit</v>
      </c>
      <c r="AC8" s="448" t="str">
        <f>IF('Portail 2 SDL-LEA covid'!AC8="","",'Portail 2 SDL-LEA covid'!AC8)</f>
        <v>2h00</v>
      </c>
      <c r="AD8" s="531" t="str">
        <f>IF('Portail 2 SDL-LEA covid'!AD8="","",'Portail 2 SDL-LEA covid'!AD8)</f>
        <v xml:space="preserve">100% CT
1) Devoir en ligne 1h30; 
2) Dépôt sujet et copie par CELENE; 
3) Temps limité </v>
      </c>
      <c r="AE8" s="528" t="str">
        <f t="shared" ref="AE8:AE10" si="0">+AD8</f>
        <v xml:space="preserve">100% CT
1) Devoir en ligne 1h30; 
2) Dépôt sujet et copie par CELENE; 
3) Temps limité </v>
      </c>
      <c r="AF8" s="111">
        <f>IF('Portail 2 SDL-LEA covid'!AF8="","",'Portail 2 SDL-LEA covid'!AF8)</f>
        <v>1</v>
      </c>
      <c r="AG8" s="30" t="str">
        <f>IF('Portail 2 SDL-LEA covid'!AG8="","",'Portail 2 SDL-LEA covid'!AG8)</f>
        <v>CT</v>
      </c>
      <c r="AH8" s="30" t="str">
        <f>IF('Portail 2 SDL-LEA covid'!AH8="","",'Portail 2 SDL-LEA covid'!AH8)</f>
        <v>écrit</v>
      </c>
      <c r="AI8" s="30" t="str">
        <f>IF('Portail 2 SDL-LEA covid'!AI8="","",'Portail 2 SDL-LEA covid'!AI8)</f>
        <v>2h00</v>
      </c>
      <c r="AJ8" s="34">
        <f>IF('Portail 2 SDL-LEA covid'!AJ8="","",'Portail 2 SDL-LEA covid'!AJ8)</f>
        <v>1</v>
      </c>
      <c r="AK8" s="32" t="str">
        <f>IF('Portail 2 SDL-LEA covid'!AK8="","",'Portail 2 SDL-LEA covid'!AK8)</f>
        <v>CT</v>
      </c>
      <c r="AL8" s="32" t="str">
        <f>IF('Portail 2 SDL-LEA covid'!AL8="","",'Portail 2 SDL-LEA covid'!AL8)</f>
        <v>écrit</v>
      </c>
      <c r="AM8" s="32" t="str">
        <f>IF('Portail 2 SDL-LEA covid'!AM8="","",'Portail 2 SDL-LEA covid'!AM8)</f>
        <v>2h00</v>
      </c>
      <c r="AN8" s="27" t="str">
        <f>IF('Portail 2 SDL-LEA covid'!AN8="","",'Portail 2 SDL-LEA covid'!AN8)</f>
        <v/>
      </c>
    </row>
    <row r="9" spans="1:40" ht="44.25" customHeight="1">
      <c r="A9" s="254" t="str">
        <f>IF('Portail 2 SDL-LEA covid'!A9="","",'Portail 2 SDL-LEA covid'!A9)</f>
        <v/>
      </c>
      <c r="B9" s="254" t="str">
        <f>IF('Portail 2 SDL-LEA covid'!B9="","",'Portail 2 SDL-LEA covid'!B9)</f>
        <v>LLA1H50</v>
      </c>
      <c r="C9" s="255" t="str">
        <f>IF('Portail 2 SDL-LEA covid'!C9="","",'Portail 2 SDL-LEA covid'!C9)</f>
        <v>Normes et variations</v>
      </c>
      <c r="D9" s="256" t="str">
        <f>IF('Portail 2 SDL-LEA covid'!D9="","",'Portail 2 SDL-LEA covid'!D9)</f>
        <v>LLA2H40</v>
      </c>
      <c r="E9" s="256" t="str">
        <f>IF('Portail 2 SDL-LEA covid'!E9="","",'Portail 2 SDL-LEA covid'!E9)</f>
        <v>TRONC COMMUN</v>
      </c>
      <c r="F9" s="257" t="str">
        <f>IF('Portail 2 SDL-LEA covid'!F9="","",'Portail 2 SDL-LEA covid'!F9)</f>
        <v>Portails 1 (SDL-LLCER), 2 (SDL-LEA) et 3 (SDL-Lettres)</v>
      </c>
      <c r="G9" s="258" t="str">
        <f>IF('Portail 2 SDL-LEA covid'!G9="","",'Portail 2 SDL-LEA covid'!G9)</f>
        <v>SDL</v>
      </c>
      <c r="H9" s="259"/>
      <c r="I9" s="260">
        <f>IF('Portail 2 SDL-LEA covid'!I9="","",'Portail 2 SDL-LEA covid'!I9)</f>
        <v>4</v>
      </c>
      <c r="J9" s="260">
        <f>IF('Portail 2 SDL-LEA covid'!J9="","",'Portail 2 SDL-LEA covid'!J9)</f>
        <v>4</v>
      </c>
      <c r="K9" s="260" t="str">
        <f>IF('Portail 2 SDL-LEA covid'!K9="","",'Portail 2 SDL-LEA covid'!K9)</f>
        <v>DUGUA Céline</v>
      </c>
      <c r="L9" s="260" t="str">
        <f>IF('Portail 2 SDL-LEA covid'!L9="","",'Portail 2 SDL-LEA covid'!L9)</f>
        <v>07</v>
      </c>
      <c r="M9" s="260" t="str">
        <f>IF('Portail 2 SDL-LEA covid'!M9="","",'Portail 2 SDL-LEA covid'!M9)</f>
        <v/>
      </c>
      <c r="N9" s="260">
        <f>IF('Portail 2 SDL-LEA covid'!N9="","",'Portail 2 SDL-LEA covid'!N9)</f>
        <v>9</v>
      </c>
      <c r="O9" s="260"/>
      <c r="P9" s="261">
        <f>IF('Portail 2 SDL-LEA covid'!P9="","",'Portail 2 SDL-LEA covid'!P9)</f>
        <v>9</v>
      </c>
      <c r="Q9" s="368"/>
      <c r="R9" s="445" t="str">
        <f>IF('Portail 2 SDL-LEA covid'!R9="","",'Portail 2 SDL-LEA covid'!R9)</f>
        <v/>
      </c>
      <c r="S9" s="445" t="str">
        <f>IF('Portail 2 SDL-LEA covid'!S9="","",'Portail 2 SDL-LEA covid'!S9)</f>
        <v/>
      </c>
      <c r="T9" s="446"/>
      <c r="U9" s="447"/>
      <c r="V9" s="383">
        <f>IF('Portail 2 SDL-LEA covid'!V9="","",'Portail 2 SDL-LEA covid'!V9)</f>
        <v>1</v>
      </c>
      <c r="W9" s="263" t="str">
        <f>IF('Portail 2 SDL-LEA covid'!W9="","",'Portail 2 SDL-LEA covid'!W9)</f>
        <v>CC</v>
      </c>
      <c r="X9" s="263" t="str">
        <f>IF('Portail 2 SDL-LEA covid'!X9="","",'Portail 2 SDL-LEA covid'!X9)</f>
        <v>écrit et oral</v>
      </c>
      <c r="Y9" s="263" t="str">
        <f>IF('Portail 2 SDL-LEA covid'!Y9="","",'Portail 2 SDL-LEA covid'!Y9)</f>
        <v/>
      </c>
      <c r="Z9" s="264">
        <f>IF('Portail 2 SDL-LEA covid'!Z9="","",'Portail 2 SDL-LEA covid'!Z9)</f>
        <v>1</v>
      </c>
      <c r="AA9" s="265" t="str">
        <f>IF('Portail 2 SDL-LEA covid'!AA9="","",'Portail 2 SDL-LEA covid'!AA9)</f>
        <v>CT</v>
      </c>
      <c r="AB9" s="265" t="str">
        <f>IF('Portail 2 SDL-LEA covid'!AB9="","",'Portail 2 SDL-LEA covid'!AB9)</f>
        <v>dossier</v>
      </c>
      <c r="AC9" s="449" t="str">
        <f>IF('Portail 2 SDL-LEA covid'!AC9="","",'Portail 2 SDL-LEA covid'!AC9)</f>
        <v>10 min.</v>
      </c>
      <c r="AD9" s="446"/>
      <c r="AE9" s="447">
        <f t="shared" si="0"/>
        <v>0</v>
      </c>
      <c r="AF9" s="383">
        <f>IF('Portail 2 SDL-LEA covid'!AF9="","",'Portail 2 SDL-LEA covid'!AF9)</f>
        <v>1</v>
      </c>
      <c r="AG9" s="263" t="str">
        <f>IF('Portail 2 SDL-LEA covid'!AG9="","",'Portail 2 SDL-LEA covid'!AG9)</f>
        <v>CT</v>
      </c>
      <c r="AH9" s="263" t="str">
        <f>IF('Portail 2 SDL-LEA covid'!AH9="","",'Portail 2 SDL-LEA covid'!AH9)</f>
        <v>écrit</v>
      </c>
      <c r="AI9" s="263" t="str">
        <f>IF('Portail 2 SDL-LEA covid'!AI9="","",'Portail 2 SDL-LEA covid'!AI9)</f>
        <v>1h30</v>
      </c>
      <c r="AJ9" s="266">
        <f>IF('Portail 2 SDL-LEA covid'!AJ9="","",'Portail 2 SDL-LEA covid'!AJ9)</f>
        <v>1</v>
      </c>
      <c r="AK9" s="265" t="str">
        <f>IF('Portail 2 SDL-LEA covid'!AK9="","",'Portail 2 SDL-LEA covid'!AK9)</f>
        <v>CT</v>
      </c>
      <c r="AL9" s="265" t="str">
        <f>IF('Portail 2 SDL-LEA covid'!AL9="","",'Portail 2 SDL-LEA covid'!AL9)</f>
        <v>écrit</v>
      </c>
      <c r="AM9" s="265" t="str">
        <f>IF('Portail 2 SDL-LEA covid'!AM9="","",'Portail 2 SDL-LEA covid'!AM9)</f>
        <v>1h30</v>
      </c>
      <c r="AN9" s="260" t="str">
        <f>IF('Portail 2 SDL-LEA covid'!AN9="","",'Portail 2 SDL-LEA covid'!AN9)</f>
        <v/>
      </c>
    </row>
    <row r="10" spans="1:40" ht="76.5" customHeight="1">
      <c r="A10" s="274" t="str">
        <f>IF('Portail 2 SDL-LEA covid'!A10="","",'Portail 2 SDL-LEA covid'!A10)</f>
        <v/>
      </c>
      <c r="B10" s="274" t="str">
        <f>IF('Portail 2 SDL-LEA covid'!B10="","",'Portail 2 SDL-LEA covid'!B10)</f>
        <v>LLA1H51</v>
      </c>
      <c r="C10" s="275" t="str">
        <f>IF('Portail 2 SDL-LEA covid'!C10="","",'Portail 2 SDL-LEA covid'!C10)</f>
        <v>Linguistique historique</v>
      </c>
      <c r="D10" s="274" t="str">
        <f>IF('Portail 2 SDL-LEA covid'!D10="","",'Portail 2 SDL-LEA covid'!D10)</f>
        <v>LLA1H50</v>
      </c>
      <c r="E10" s="276" t="str">
        <f>IF('Portail 2 SDL-LEA covid'!E10="","",'Portail 2 SDL-LEA covid'!E10)</f>
        <v>TRONC COMMUN</v>
      </c>
      <c r="F10" s="277" t="str">
        <f>IF('Portail 2 SDL-LEA covid'!F10="","",'Portail 2 SDL-LEA covid'!F10)</f>
        <v>Portails 1 (SDL-LLCER), 2 (SDL-LEA) et 3 (SDL-Lettres)</v>
      </c>
      <c r="G10" s="278" t="str">
        <f>IF('Portail 2 SDL-LEA covid'!G10="","",'Portail 2 SDL-LEA covid'!G10)</f>
        <v>LETTRES</v>
      </c>
      <c r="H10" s="279"/>
      <c r="I10" s="267">
        <f>IF('Portail 2 SDL-LEA covid'!I10="","",'Portail 2 SDL-LEA covid'!I10)</f>
        <v>4</v>
      </c>
      <c r="J10" s="267">
        <f>IF('Portail 2 SDL-LEA covid'!J10="","",'Portail 2 SDL-LEA covid'!J10)</f>
        <v>4</v>
      </c>
      <c r="K10" s="267" t="str">
        <f>IF('Portail 2 SDL-LEA covid'!K10="","",'Portail 2 SDL-LEA covid'!K10)</f>
        <v>CALTOT Pierre-Alain</v>
      </c>
      <c r="L10" s="267">
        <f>IF('Portail 2 SDL-LEA covid'!L10="","",'Portail 2 SDL-LEA covid'!L10)</f>
        <v>8</v>
      </c>
      <c r="M10" s="267" t="str">
        <f>IF('Portail 2 SDL-LEA covid'!M10="","",'Portail 2 SDL-LEA covid'!M10)</f>
        <v/>
      </c>
      <c r="N10" s="267">
        <f>IF('Portail 2 SDL-LEA covid'!N10="","",'Portail 2 SDL-LEA covid'!N10)</f>
        <v>9</v>
      </c>
      <c r="O10" s="267"/>
      <c r="P10" s="270">
        <f>IF('Portail 2 SDL-LEA covid'!P10="","",'Portail 2 SDL-LEA covid'!P10)</f>
        <v>9</v>
      </c>
      <c r="Q10" s="369"/>
      <c r="R10" s="421" t="str">
        <f>IF('Portail 2 SDL-LEA covid'!R10="","",'Portail 2 SDL-LEA covid'!R10)</f>
        <v/>
      </c>
      <c r="S10" s="421" t="str">
        <f>IF('Portail 2 SDL-LEA covid'!S10="","",'Portail 2 SDL-LEA covid'!S10)</f>
        <v/>
      </c>
      <c r="T10" s="531" t="str">
        <f>IF('Portail 2 SDL-LEA covid'!T10="","",'Portail 2 SDL-LEA covid'!T10)</f>
        <v>1) 100% CC; 
2) Test en ligne 1h CM et 1h TD ; 
3) Dépot sujet et copie CELENE ; 
4) Temps limitié 1h CM et 1h TD</v>
      </c>
      <c r="U10" s="528" t="str">
        <f>IF('Portail 2 SDL-LEA covid'!U10="","",'Portail 2 SDL-LEA covid'!U10)</f>
        <v>1) 100% CT;
2) Test en ligne 1h CM et 1h TD ; 
3) Dépot sujet et copie CELENE ; 
4) Temps limitié 1h CM et 1h TD</v>
      </c>
      <c r="V10" s="384">
        <f>IF('Portail 2 SDL-LEA covid'!V10="","",'Portail 2 SDL-LEA covid'!V10)</f>
        <v>1</v>
      </c>
      <c r="W10" s="268" t="str">
        <f>IF('Portail 2 SDL-LEA covid'!W10="","",'Portail 2 SDL-LEA covid'!W10)</f>
        <v>CC</v>
      </c>
      <c r="X10" s="268" t="str">
        <f>IF('Portail 2 SDL-LEA covid'!X10="","",'Portail 2 SDL-LEA covid'!X10)</f>
        <v>écrit</v>
      </c>
      <c r="Y10" s="268" t="str">
        <f>IF('Portail 2 SDL-LEA covid'!Y10="","",'Portail 2 SDL-LEA covid'!Y10)</f>
        <v/>
      </c>
      <c r="Z10" s="272">
        <f>IF('Portail 2 SDL-LEA covid'!Z10="","",'Portail 2 SDL-LEA covid'!Z10)</f>
        <v>1</v>
      </c>
      <c r="AA10" s="269" t="str">
        <f>IF('Portail 2 SDL-LEA covid'!AA10="","",'Portail 2 SDL-LEA covid'!AA10)</f>
        <v>CT</v>
      </c>
      <c r="AB10" s="269" t="str">
        <f>IF('Portail 2 SDL-LEA covid'!AB10="","",'Portail 2 SDL-LEA covid'!AB10)</f>
        <v>écrit</v>
      </c>
      <c r="AC10" s="450" t="str">
        <f>IF('Portail 2 SDL-LEA covid'!AC10="","",'Portail 2 SDL-LEA covid'!AC10)</f>
        <v>1h00</v>
      </c>
      <c r="AD10" s="531" t="str">
        <f>IF('Portail 2 SDL-LEA covid'!AD10="","",'Portail 2 SDL-LEA covid'!AD10)</f>
        <v>100% CT
1) Devoir en ligne 1 h;
2) Dépôt sujet et copie par CELENE; 
3) Temps limité 1h</v>
      </c>
      <c r="AE10" s="528" t="str">
        <f t="shared" si="0"/>
        <v>100% CT
1) Devoir en ligne 1 h;
2) Dépôt sujet et copie par CELENE; 
3) Temps limité 1h</v>
      </c>
      <c r="AF10" s="384">
        <f>IF('Portail 2 SDL-LEA covid'!AF10="","",'Portail 2 SDL-LEA covid'!AF10)</f>
        <v>1</v>
      </c>
      <c r="AG10" s="268" t="str">
        <f>IF('Portail 2 SDL-LEA covid'!AG10="","",'Portail 2 SDL-LEA covid'!AG10)</f>
        <v>CT</v>
      </c>
      <c r="AH10" s="268" t="str">
        <f>IF('Portail 2 SDL-LEA covid'!AH10="","",'Portail 2 SDL-LEA covid'!AH10)</f>
        <v>écrit</v>
      </c>
      <c r="AI10" s="269" t="str">
        <f>IF('Portail 2 SDL-LEA covid'!AI10="","",'Portail 2 SDL-LEA covid'!AI10)</f>
        <v>1h00</v>
      </c>
      <c r="AJ10" s="273">
        <f>IF('Portail 2 SDL-LEA covid'!AJ10="","",'Portail 2 SDL-LEA covid'!AJ10)</f>
        <v>1</v>
      </c>
      <c r="AK10" s="269" t="str">
        <f>IF('Portail 2 SDL-LEA covid'!AK10="","",'Portail 2 SDL-LEA covid'!AK10)</f>
        <v>CT</v>
      </c>
      <c r="AL10" s="269" t="str">
        <f>IF('Portail 2 SDL-LEA covid'!AL10="","",'Portail 2 SDL-LEA covid'!AL10)</f>
        <v>écrit</v>
      </c>
      <c r="AM10" s="269" t="str">
        <f>IF('Portail 2 SDL-LEA covid'!AM10="","",'Portail 2 SDL-LEA covid'!AM10)</f>
        <v>1h00</v>
      </c>
      <c r="AN10" s="267" t="str">
        <f>IF('Portail 2 SDL-LEA covid'!AN10="","",'Portail 2 SDL-LEA covid'!AN10)</f>
        <v xml:space="preserve">Ce cours de linguistique historique se donne pour objectif de proposer une réflexion aux étudiants dans deux directions : d’une part, il résume les grands traits de l’histoire de la linguistique et pose les jalons principaux de l’étude de la langue comme objet de réflexion herméneutique. D’autre part, il envisage la distinction entre linguistique synchronique et linguistique diachronique, à partir des travaux de Ferdinand de Saussure, pour définir les caractéristiques principales de cette dernière.
C’est ensuite la linguistique diachronique qui sera étudiée dans le cours, à travers une investigation autour de l’indo-européen. Nous reconstituerons les grandes étapes de l’hypothèse indo-européenne en nous appuyant sur l’étude comparative qui fonde la linguistique historique, à partir de ses premières formulations avec W. Jones jusqu’à l’étude des thèses en présence à la fin du XXè siècle. Nous terminerons notre cours en étudiant les enjeux de la thèse indo-européenne, tant du point de vue de l’hypothèse d’une civilisation indo-européenne (à partir des postulats de G. Dumézil) que du point de vue linguistique, en étudiant les caractéristiques de la racine indo-européenne, telle que l’a définie É. Benveniste.
</v>
      </c>
    </row>
    <row r="11" spans="1:40">
      <c r="A11" s="35"/>
      <c r="B11" s="35"/>
      <c r="C11" s="36"/>
      <c r="D11" s="37"/>
      <c r="E11" s="38"/>
      <c r="F11" s="39"/>
      <c r="G11" s="38"/>
      <c r="H11" s="40"/>
      <c r="I11" s="41"/>
      <c r="J11" s="41"/>
      <c r="K11" s="41"/>
      <c r="L11" s="41"/>
      <c r="M11" s="41"/>
      <c r="N11" s="42"/>
      <c r="O11" s="42"/>
      <c r="P11" s="27"/>
      <c r="Q11" s="370"/>
      <c r="R11" s="43"/>
      <c r="S11" s="43"/>
      <c r="T11" s="477"/>
      <c r="U11" s="569"/>
      <c r="V11" s="385"/>
      <c r="W11" s="44"/>
      <c r="X11" s="44"/>
      <c r="Y11" s="44"/>
      <c r="Z11" s="44"/>
      <c r="AA11" s="44"/>
      <c r="AB11" s="44"/>
      <c r="AC11" s="35"/>
      <c r="AD11" s="570"/>
      <c r="AE11" s="571"/>
      <c r="AF11" s="385"/>
      <c r="AG11" s="44"/>
      <c r="AH11" s="37"/>
      <c r="AI11" s="44"/>
      <c r="AJ11" s="44"/>
      <c r="AK11" s="44"/>
      <c r="AL11" s="37"/>
      <c r="AM11" s="44"/>
      <c r="AN11" s="41"/>
    </row>
    <row r="12" spans="1:40" ht="21" customHeight="1">
      <c r="A12" s="45"/>
      <c r="B12" s="45"/>
      <c r="C12" s="46" t="s">
        <v>39</v>
      </c>
      <c r="D12" s="47"/>
      <c r="E12" s="48"/>
      <c r="F12" s="48"/>
      <c r="G12" s="48"/>
      <c r="H12" s="48"/>
      <c r="I12" s="47"/>
      <c r="J12" s="47"/>
      <c r="K12" s="47"/>
      <c r="L12" s="47"/>
      <c r="M12" s="47"/>
      <c r="N12" s="47"/>
      <c r="O12" s="47"/>
      <c r="P12" s="47"/>
      <c r="Q12" s="50"/>
      <c r="R12" s="49"/>
      <c r="S12" s="49"/>
      <c r="T12" s="482"/>
      <c r="U12" s="572"/>
      <c r="V12" s="98"/>
      <c r="W12" s="50"/>
      <c r="X12" s="50"/>
      <c r="Y12" s="50"/>
      <c r="Z12" s="50"/>
      <c r="AA12" s="50"/>
      <c r="AB12" s="50"/>
      <c r="AC12" s="50"/>
      <c r="AD12" s="426"/>
      <c r="AE12" s="427"/>
      <c r="AF12" s="98"/>
      <c r="AG12" s="50"/>
      <c r="AH12" s="50"/>
      <c r="AI12" s="50"/>
      <c r="AJ12" s="50"/>
      <c r="AK12" s="50"/>
      <c r="AL12" s="50"/>
      <c r="AM12" s="47"/>
      <c r="AN12" s="47"/>
    </row>
    <row r="13" spans="1:40" ht="21" customHeight="1">
      <c r="A13" s="280" t="s">
        <v>40</v>
      </c>
      <c r="B13" s="51" t="s">
        <v>41</v>
      </c>
      <c r="C13" s="52" t="s">
        <v>42</v>
      </c>
      <c r="D13" s="53"/>
      <c r="E13" s="54" t="s">
        <v>43</v>
      </c>
      <c r="F13" s="54"/>
      <c r="G13" s="54"/>
      <c r="H13" s="54"/>
      <c r="I13" s="54">
        <f>+I$6+I14+I21+I23+I25</f>
        <v>30</v>
      </c>
      <c r="J13" s="54">
        <f>+J$6+J14+J21+J23+J25</f>
        <v>30</v>
      </c>
      <c r="K13" s="53"/>
      <c r="L13" s="53"/>
      <c r="M13" s="53"/>
      <c r="N13" s="53"/>
      <c r="O13" s="53"/>
      <c r="P13" s="53"/>
      <c r="Q13" s="56"/>
      <c r="R13" s="55"/>
      <c r="S13" s="55"/>
      <c r="T13" s="487"/>
      <c r="U13" s="573"/>
      <c r="V13" s="187"/>
      <c r="W13" s="56"/>
      <c r="X13" s="56"/>
      <c r="Y13" s="56"/>
      <c r="Z13" s="56"/>
      <c r="AA13" s="56"/>
      <c r="AB13" s="56"/>
      <c r="AC13" s="56"/>
      <c r="AD13" s="432"/>
      <c r="AE13" s="433"/>
      <c r="AF13" s="187"/>
      <c r="AG13" s="56"/>
      <c r="AH13" s="56"/>
      <c r="AI13" s="56"/>
      <c r="AJ13" s="56"/>
      <c r="AK13" s="56"/>
      <c r="AL13" s="56"/>
      <c r="AM13" s="53"/>
      <c r="AN13" s="53"/>
    </row>
    <row r="14" spans="1:40" s="67" customFormat="1" ht="53.25" customHeight="1">
      <c r="A14" s="342" t="str">
        <f>IF('Portail 4 LLCER-LEA covid'!A7="","",'Portail 4 LLCER-LEA covid'!A7)</f>
        <v>LOLA1L25</v>
      </c>
      <c r="B14" s="342" t="str">
        <f>IF('Portail 4 LLCER-LEA covid'!B7="","",'Portail 4 LLCER-LEA covid'!B7)</f>
        <v>LLA1B11</v>
      </c>
      <c r="C14" s="58" t="str">
        <f>IF('Portail 4 LLCER-LEA covid'!C7="","",'Portail 4 LLCER-LEA covid'!C7)</f>
        <v>Pratique et structure de la langue : Anglais S1</v>
      </c>
      <c r="D14" s="59" t="str">
        <f>IF('Portail 4 LLCER-LEA covid'!D7="","",'Portail 4 LLCER-LEA covid'!D7)</f>
        <v>LLA1B10</v>
      </c>
      <c r="E14" s="59" t="str">
        <f>IF('Portail 4 LLCER-LEA covid'!E7="","",'Portail 4 LLCER-LEA covid'!E7)</f>
        <v>BLOC/CHAPEAU</v>
      </c>
      <c r="F14" s="59" t="str">
        <f>IF('Portail 4 LLCER-LEA covid'!F7="","",'Portail 4 LLCER-LEA covid'!F7)</f>
        <v>Portails 1 (SDL-LLCER), 2 (SDL-LEA), 4 (LANGUES) et 5 (LETTRES-LLCER)</v>
      </c>
      <c r="G14" s="59" t="str">
        <f>IF('Portail 4 LLCER-LEA covid'!G7="","",'Portail 4 LLCER-LEA covid'!G7)</f>
        <v/>
      </c>
      <c r="H14" s="60"/>
      <c r="I14" s="318">
        <f>+I17+I18</f>
        <v>7</v>
      </c>
      <c r="J14" s="318">
        <f>+J17+J18</f>
        <v>7</v>
      </c>
      <c r="K14" s="61" t="str">
        <f>IF('Portail 4 LLCER-LEA covid'!K7="","",'Portail 4 LLCER-LEA covid'!K7)</f>
        <v/>
      </c>
      <c r="L14" s="60" t="str">
        <f>IF('Portail 4 LLCER-LEA covid'!L7="","",'Portail 4 LLCER-LEA covid'!L7)</f>
        <v/>
      </c>
      <c r="M14" s="61" t="str">
        <f>IF('Portail 4 LLCER-LEA covid'!M7="","",'Portail 4 LLCER-LEA covid'!M7)</f>
        <v/>
      </c>
      <c r="N14" s="60" t="str">
        <f>IF('Portail 4 LLCER-LEA covid'!N7="","",'Portail 4 LLCER-LEA covid'!N7)</f>
        <v/>
      </c>
      <c r="O14" s="60"/>
      <c r="P14" s="62" t="str">
        <f>IF('Portail 4 LLCER-LEA covid'!P7="","",'Portail 4 LLCER-LEA covid'!P7)</f>
        <v/>
      </c>
      <c r="Q14" s="371"/>
      <c r="R14" s="371" t="str">
        <f>IF('Portail 4 LLCER-LEA covid'!R7="","",'Portail 4 LLCER-LEA covid'!R7)</f>
        <v/>
      </c>
      <c r="S14" s="371" t="str">
        <f>IF('Portail 4 LLCER-LEA covid'!S7="","",'Portail 4 LLCER-LEA covid'!S7)</f>
        <v/>
      </c>
      <c r="T14" s="479"/>
      <c r="U14" s="574"/>
      <c r="V14" s="386" t="str">
        <f>IF('Portail 4 LLCER-LEA covid'!V7="","",'Portail 4 LLCER-LEA covid'!V7)</f>
        <v/>
      </c>
      <c r="W14" s="62" t="str">
        <f>IF('Portail 4 LLCER-LEA covid'!W7="","",'Portail 4 LLCER-LEA covid'!W7)</f>
        <v/>
      </c>
      <c r="X14" s="62" t="str">
        <f>IF('Portail 4 LLCER-LEA covid'!X7="","",'Portail 4 LLCER-LEA covid'!X7)</f>
        <v/>
      </c>
      <c r="Y14" s="62" t="str">
        <f>IF('Portail 4 LLCER-LEA covid'!Y7="","",'Portail 4 LLCER-LEA covid'!Y7)</f>
        <v/>
      </c>
      <c r="Z14" s="63" t="str">
        <f>IF('Portail 4 LLCER-LEA covid'!Z7="","",'Portail 4 LLCER-LEA covid'!Z7)</f>
        <v/>
      </c>
      <c r="AA14" s="64" t="str">
        <f>IF('Portail 4 LLCER-LEA covid'!AA7="","",'Portail 4 LLCER-LEA covid'!AA7)</f>
        <v/>
      </c>
      <c r="AB14" s="64" t="str">
        <f>IF('Portail 4 LLCER-LEA covid'!AB7="","",'Portail 4 LLCER-LEA covid'!AB7)</f>
        <v/>
      </c>
      <c r="AC14" s="415" t="str">
        <f>IF('Portail 4 LLCER-LEA covid'!AC7="","",'Portail 4 LLCER-LEA covid'!AC7)</f>
        <v/>
      </c>
      <c r="AD14" s="501"/>
      <c r="AE14" s="575"/>
      <c r="AF14" s="63" t="str">
        <f>IF('Portail 4 LLCER-LEA covid'!AF7="","",'Portail 4 LLCER-LEA covid'!AF7)</f>
        <v/>
      </c>
      <c r="AG14" s="64" t="str">
        <f>IF('Portail 4 LLCER-LEA covid'!AG7="","",'Portail 4 LLCER-LEA covid'!AG7)</f>
        <v/>
      </c>
      <c r="AH14" s="64" t="str">
        <f>IF('Portail 4 LLCER-LEA covid'!AH7="","",'Portail 4 LLCER-LEA covid'!AH7)</f>
        <v/>
      </c>
      <c r="AI14" s="64" t="str">
        <f>IF('Portail 4 LLCER-LEA covid'!AI7="","",'Portail 4 LLCER-LEA covid'!AI7)</f>
        <v/>
      </c>
      <c r="AJ14" s="65" t="str">
        <f>IF('Portail 4 LLCER-LEA covid'!AJ7="","",'Portail 4 LLCER-LEA covid'!AJ7)</f>
        <v/>
      </c>
      <c r="AK14" s="64" t="str">
        <f>IF('Portail 4 LLCER-LEA covid'!AK7="","",'Portail 4 LLCER-LEA covid'!AK7)</f>
        <v/>
      </c>
      <c r="AL14" s="64" t="str">
        <f>IF('Portail 4 LLCER-LEA covid'!AL7="","",'Portail 4 LLCER-LEA covid'!AL7)</f>
        <v/>
      </c>
      <c r="AM14" s="64" t="str">
        <f>IF('Portail 4 LLCER-LEA covid'!AM7="","",'Portail 4 LLCER-LEA covid'!AM7)</f>
        <v/>
      </c>
      <c r="AN14" s="66" t="str">
        <f>IF('Portail 4 LLCER-LEA covid'!AN7="","",'Portail 4 LLCER-LEA covid'!AN7)</f>
        <v/>
      </c>
    </row>
    <row r="15" spans="1:40" ht="36" customHeight="1">
      <c r="A15" s="303" t="str">
        <f>IF('Portail 4 LLCER-LEA covid'!A8="","",'Portail 4 LLCER-LEA covid'!A8)</f>
        <v/>
      </c>
      <c r="B15" s="303" t="str">
        <f>IF('Portail 4 LLCER-LEA covid'!B8="","",'Portail 4 LLCER-LEA covid'!B8)</f>
        <v>LLA1B1A</v>
      </c>
      <c r="C15" s="304" t="str">
        <f>IF('Portail 4 LLCER-LEA covid'!C8="","",'Portail 4 LLCER-LEA covid'!C8)</f>
        <v>Linguistique Anglais S1</v>
      </c>
      <c r="D15" s="305" t="str">
        <f>IF('Portail 4 LLCER-LEA covid'!D8="","",'Portail 4 LLCER-LEA covid'!D8)</f>
        <v>LOL1B2E</v>
      </c>
      <c r="E15" s="305" t="str">
        <f>IF('Portail 4 LLCER-LEA covid'!E8="","",'Portail 4 LLCER-LEA covid'!E8)</f>
        <v>TRONC COMMUN</v>
      </c>
      <c r="F15" s="306" t="str">
        <f>IF('Portail 4 LLCER-LEA covid'!F8="","",'Portail 4 LLCER-LEA covid'!F8)</f>
        <v>Portails 1 (SDL-LLCER), 2 (SDL-LEA), 4 (LANGUES) et 5 (LETTRES-LLCER)</v>
      </c>
      <c r="G15" s="307" t="str">
        <f>IF('Portail 4 LLCER-LEA covid'!G8="","",'Portail 4 LLCER-LEA covid'!G8)</f>
        <v>LLCER</v>
      </c>
      <c r="H15" s="308"/>
      <c r="I15" s="309">
        <v>2</v>
      </c>
      <c r="J15" s="309">
        <v>2</v>
      </c>
      <c r="K15" s="308" t="str">
        <f>IF('Portail 4 LLCER-LEA covid'!K8="","",'Portail 4 LLCER-LEA covid'!K8)</f>
        <v>SERPOLLET Noëlle</v>
      </c>
      <c r="L15" s="309">
        <f>IF('Portail 4 LLCER-LEA covid'!L8="","",'Portail 4 LLCER-LEA covid'!L8)</f>
        <v>11</v>
      </c>
      <c r="M15" s="309" t="str">
        <f>IF('Portail 4 LLCER-LEA covid'!M8="","",'Portail 4 LLCER-LEA covid'!M8)</f>
        <v/>
      </c>
      <c r="N15" s="309">
        <f>IF('Portail 4 LLCER-LEA covid'!N8="","",'Portail 4 LLCER-LEA covid'!N8)</f>
        <v>6</v>
      </c>
      <c r="O15" s="309"/>
      <c r="P15" s="310" t="str">
        <f>IF('Portail 4 LLCER-LEA covid'!P8="","",'Portail 4 LLCER-LEA covid'!P8)</f>
        <v/>
      </c>
      <c r="Q15" s="372"/>
      <c r="R15" s="420" t="str">
        <f>IF('Portail 4 LLCER-LEA covid'!R8="","",'Portail 4 LLCER-LEA covid'!R8)</f>
        <v/>
      </c>
      <c r="S15" s="420" t="str">
        <f>IF('Portail 4 LLCER-LEA covid'!S8="","",'Portail 4 LLCER-LEA covid'!S8)</f>
        <v/>
      </c>
      <c r="T15" s="576"/>
      <c r="U15" s="577"/>
      <c r="V15" s="387">
        <f>IF('Portail 4 LLCER-LEA covid'!V8="","",'Portail 4 LLCER-LEA covid'!V8)</f>
        <v>1</v>
      </c>
      <c r="W15" s="312" t="str">
        <f>IF('Portail 4 LLCER-LEA covid'!W8="","",'Portail 4 LLCER-LEA covid'!W8)</f>
        <v>CT</v>
      </c>
      <c r="X15" s="312" t="str">
        <f>IF('Portail 4 LLCER-LEA covid'!X8="","",'Portail 4 LLCER-LEA covid'!X8)</f>
        <v>écrit</v>
      </c>
      <c r="Y15" s="312" t="str">
        <f>IF('Portail 4 LLCER-LEA covid'!Y8="","",'Portail 4 LLCER-LEA covid'!Y8)</f>
        <v>1h00</v>
      </c>
      <c r="Z15" s="313">
        <f>IF('Portail 4 LLCER-LEA covid'!Z8="","",'Portail 4 LLCER-LEA covid'!Z8)</f>
        <v>1</v>
      </c>
      <c r="AA15" s="314" t="str">
        <f>IF('Portail 4 LLCER-LEA covid'!AA8="","",'Portail 4 LLCER-LEA covid'!AA8)</f>
        <v>CT</v>
      </c>
      <c r="AB15" s="314" t="str">
        <f>IF('Portail 4 LLCER-LEA covid'!AB8="","",'Portail 4 LLCER-LEA covid'!AB8)</f>
        <v>écrit</v>
      </c>
      <c r="AC15" s="416" t="str">
        <f>IF('Portail 4 LLCER-LEA covid'!AC8="","",'Portail 4 LLCER-LEA covid'!AC8)</f>
        <v>1h00</v>
      </c>
      <c r="AD15" s="502"/>
      <c r="AE15" s="578"/>
      <c r="AF15" s="387">
        <f>IF('Portail 4 LLCER-LEA covid'!AF8="","",'Portail 4 LLCER-LEA covid'!AF8)</f>
        <v>1</v>
      </c>
      <c r="AG15" s="312" t="str">
        <f>IF('Portail 4 LLCER-LEA covid'!AG8="","",'Portail 4 LLCER-LEA covid'!AG8)</f>
        <v>CT</v>
      </c>
      <c r="AH15" s="312" t="str">
        <f>IF('Portail 4 LLCER-LEA covid'!AH8="","",'Portail 4 LLCER-LEA covid'!AH8)</f>
        <v>écrit</v>
      </c>
      <c r="AI15" s="312" t="str">
        <f>IF('Portail 4 LLCER-LEA covid'!AI8="","",'Portail 4 LLCER-LEA covid'!AI8)</f>
        <v>1h00</v>
      </c>
      <c r="AJ15" s="313">
        <f>IF('Portail 4 LLCER-LEA covid'!AJ8="","",'Portail 4 LLCER-LEA covid'!AJ8)</f>
        <v>1</v>
      </c>
      <c r="AK15" s="314" t="str">
        <f>IF('Portail 4 LLCER-LEA covid'!AK8="","",'Portail 4 LLCER-LEA covid'!AK8)</f>
        <v>CT</v>
      </c>
      <c r="AL15" s="314" t="str">
        <f>IF('Portail 4 LLCER-LEA covid'!AL8="","",'Portail 4 LLCER-LEA covid'!AL8)</f>
        <v>écrit</v>
      </c>
      <c r="AM15" s="314" t="str">
        <f>IF('Portail 4 LLCER-LEA covid'!AM8="","",'Portail 4 LLCER-LEA covid'!AM8)</f>
        <v>1h00</v>
      </c>
      <c r="AN15" s="309" t="str">
        <f>IF('Portail 4 LLCER-LEA covid'!AN8="","",'Portail 4 LLCER-LEA covid'!AN8)</f>
        <v/>
      </c>
    </row>
    <row r="16" spans="1:40" ht="36" customHeight="1">
      <c r="A16" s="303" t="str">
        <f>IF('Portail 4 LLCER-LEA covid'!A9="","",'Portail 4 LLCER-LEA covid'!A9)</f>
        <v/>
      </c>
      <c r="B16" s="303" t="str">
        <f>IF('Portail 4 LLCER-LEA covid'!B9="","",'Portail 4 LLCER-LEA covid'!B9)</f>
        <v>LLA1B1B</v>
      </c>
      <c r="C16" s="304" t="str">
        <f>IF('Portail 4 LLCER-LEA covid'!C9="","",'Portail 4 LLCER-LEA covid'!C9)</f>
        <v>Grammaire anglaise S1</v>
      </c>
      <c r="D16" s="305" t="str">
        <f>IF('Portail 4 LLCER-LEA covid'!D9="","",'Portail 4 LLCER-LEA covid'!D9)</f>
        <v>LOL1B2A
LOL1J1A</v>
      </c>
      <c r="E16" s="305" t="str">
        <f>IF('Portail 4 LLCER-LEA covid'!E9="","",'Portail 4 LLCER-LEA covid'!E9)</f>
        <v>TRONC COMMUN</v>
      </c>
      <c r="F16" s="306" t="str">
        <f>IF('Portail 4 LLCER-LEA covid'!F9="","",'Portail 4 LLCER-LEA covid'!F9)</f>
        <v>Portails 1 (SDL-LLCER), 2 (SDL-LEA), 4 (LANGUES) et 5 (LETTRES-LLCER)</v>
      </c>
      <c r="G16" s="307" t="str">
        <f>IF('Portail 4 LLCER-LEA covid'!G9="","",'Portail 4 LLCER-LEA covid'!G9)</f>
        <v>LLCER</v>
      </c>
      <c r="H16" s="308"/>
      <c r="I16" s="309">
        <v>2</v>
      </c>
      <c r="J16" s="309">
        <v>2</v>
      </c>
      <c r="K16" s="308" t="str">
        <f>IF('Portail 4 LLCER-LEA covid'!K9="","",'Portail 4 LLCER-LEA covid'!K9)</f>
        <v>SCHMITT Pierre</v>
      </c>
      <c r="L16" s="309">
        <f>IF('Portail 4 LLCER-LEA covid'!L9="","",'Portail 4 LLCER-LEA covid'!L9)</f>
        <v>11</v>
      </c>
      <c r="M16" s="309" t="str">
        <f>IF('Portail 4 LLCER-LEA covid'!M9="","",'Portail 4 LLCER-LEA covid'!M9)</f>
        <v/>
      </c>
      <c r="N16" s="309">
        <f>IF('Portail 4 LLCER-LEA covid'!N9="","",'Portail 4 LLCER-LEA covid'!N9)</f>
        <v>6</v>
      </c>
      <c r="O16" s="309"/>
      <c r="P16" s="310">
        <f>IF('Portail 4 LLCER-LEA covid'!P9="","",'Portail 4 LLCER-LEA covid'!P9)</f>
        <v>12</v>
      </c>
      <c r="Q16" s="372"/>
      <c r="R16" s="420" t="str">
        <f>IF('Portail 4 LLCER-LEA covid'!R9="","",'Portail 4 LLCER-LEA covid'!R9)</f>
        <v/>
      </c>
      <c r="S16" s="420" t="str">
        <f>IF('Portail 4 LLCER-LEA covid'!S9="","",'Portail 4 LLCER-LEA covid'!S9)</f>
        <v/>
      </c>
      <c r="T16" s="576"/>
      <c r="U16" s="577"/>
      <c r="V16" s="387">
        <f>IF('Portail 4 LLCER-LEA covid'!V9="","",'Portail 4 LLCER-LEA covid'!V9)</f>
        <v>1</v>
      </c>
      <c r="W16" s="312" t="str">
        <f>IF('Portail 4 LLCER-LEA covid'!W9="","",'Portail 4 LLCER-LEA covid'!W9)</f>
        <v>CC</v>
      </c>
      <c r="X16" s="312" t="str">
        <f>IF('Portail 4 LLCER-LEA covid'!X9="","",'Portail 4 LLCER-LEA covid'!X9)</f>
        <v>écrit</v>
      </c>
      <c r="Y16" s="312" t="str">
        <f>IF('Portail 4 LLCER-LEA covid'!Y9="","",'Portail 4 LLCER-LEA covid'!Y9)</f>
        <v>1h00</v>
      </c>
      <c r="Z16" s="313">
        <f>IF('Portail 4 LLCER-LEA covid'!Z9="","",'Portail 4 LLCER-LEA covid'!Z9)</f>
        <v>1</v>
      </c>
      <c r="AA16" s="314" t="str">
        <f>IF('Portail 4 LLCER-LEA covid'!AA9="","",'Portail 4 LLCER-LEA covid'!AA9)</f>
        <v>CT</v>
      </c>
      <c r="AB16" s="314" t="str">
        <f>IF('Portail 4 LLCER-LEA covid'!AB9="","",'Portail 4 LLCER-LEA covid'!AB9)</f>
        <v>écrit</v>
      </c>
      <c r="AC16" s="416" t="str">
        <f>IF('Portail 4 LLCER-LEA covid'!AC9="","",'Portail 4 LLCER-LEA covid'!AC9)</f>
        <v>1h00</v>
      </c>
      <c r="AD16" s="502"/>
      <c r="AE16" s="578"/>
      <c r="AF16" s="387">
        <f>IF('Portail 4 LLCER-LEA covid'!AF9="","",'Portail 4 LLCER-LEA covid'!AF9)</f>
        <v>1</v>
      </c>
      <c r="AG16" s="312" t="str">
        <f>IF('Portail 4 LLCER-LEA covid'!AG9="","",'Portail 4 LLCER-LEA covid'!AG9)</f>
        <v>CT</v>
      </c>
      <c r="AH16" s="312" t="str">
        <f>IF('Portail 4 LLCER-LEA covid'!AH9="","",'Portail 4 LLCER-LEA covid'!AH9)</f>
        <v>écrit</v>
      </c>
      <c r="AI16" s="312" t="str">
        <f>IF('Portail 4 LLCER-LEA covid'!AI9="","",'Portail 4 LLCER-LEA covid'!AI9)</f>
        <v>1h00</v>
      </c>
      <c r="AJ16" s="313">
        <f>IF('Portail 4 LLCER-LEA covid'!AJ9="","",'Portail 4 LLCER-LEA covid'!AJ9)</f>
        <v>1</v>
      </c>
      <c r="AK16" s="314" t="str">
        <f>IF('Portail 4 LLCER-LEA covid'!AK9="","",'Portail 4 LLCER-LEA covid'!AK9)</f>
        <v>CT</v>
      </c>
      <c r="AL16" s="314" t="str">
        <f>IF('Portail 4 LLCER-LEA covid'!AL9="","",'Portail 4 LLCER-LEA covid'!AL9)</f>
        <v>écrit</v>
      </c>
      <c r="AM16" s="314" t="str">
        <f>IF('Portail 4 LLCER-LEA covid'!AM9="","",'Portail 4 LLCER-LEA covid'!AM9)</f>
        <v>1h00</v>
      </c>
      <c r="AN16" s="309" t="str">
        <f>IF('Portail 4 LLCER-LEA covid'!AN9="","",'Portail 4 LLCER-LEA covid'!AN9)</f>
        <v/>
      </c>
    </row>
    <row r="17" spans="1:1032" s="317" customFormat="1" ht="36" customHeight="1">
      <c r="A17" s="274" t="str">
        <f>IF('Portail 4 LLCER-LEA covid'!A10="","",'Portail 4 LLCER-LEA covid'!A10)</f>
        <v/>
      </c>
      <c r="B17" s="274" t="str">
        <f>IF('Portail 4 LLCER-LEA covid'!B10="","",'Portail 4 LLCER-LEA covid'!B10)</f>
        <v>LLA1B1D</v>
      </c>
      <c r="C17" s="275" t="str">
        <f>IF('Portail 4 LLCER-LEA covid'!C10="","",'Portail 4 LLCER-LEA covid'!C10)</f>
        <v>Grammaire et linguistique Anglais S1</v>
      </c>
      <c r="D17" s="276" t="str">
        <f>IF('Portail 4 LLCER-LEA covid'!D10="","",'Portail 4 LLCER-LEA covid'!D10)</f>
        <v>LLA1B1A+LLA1B1B</v>
      </c>
      <c r="E17" s="276" t="str">
        <f>IF('Portail 4 LLCER-LEA covid'!E10="","",'Portail 4 LLCER-LEA covid'!E10)</f>
        <v>TRONC COMMUN</v>
      </c>
      <c r="F17" s="277" t="str">
        <f>IF('Portail 4 LLCER-LEA covid'!F10="","",'Portail 4 LLCER-LEA covid'!F10)</f>
        <v>Portails 1 (SDL-LLCER), 2 (SDL-LEA), 4 (LANGUES) et 5 (LETTRES-LLCER)</v>
      </c>
      <c r="G17" s="278" t="str">
        <f>IF('Portail 4 LLCER-LEA covid'!G10="","",'Portail 4 LLCER-LEA covid'!G10)</f>
        <v>LLCER</v>
      </c>
      <c r="H17" s="279"/>
      <c r="I17" s="267">
        <v>4</v>
      </c>
      <c r="J17" s="267">
        <v>4</v>
      </c>
      <c r="K17" s="267" t="str">
        <f>IF('Portail 4 LLCER-LEA covid'!K10="","",'Portail 4 LLCER-LEA covid'!K10)</f>
        <v>SCHMITT Pierre</v>
      </c>
      <c r="L17" s="267">
        <f>IF('Portail 4 LLCER-LEA covid'!L10="","",'Portail 4 LLCER-LEA covid'!L10)</f>
        <v>11</v>
      </c>
      <c r="M17" s="267" t="str">
        <f>IF('Portail 4 LLCER-LEA covid'!M10="","",'Portail 4 LLCER-LEA covid'!M10)</f>
        <v/>
      </c>
      <c r="N17" s="267">
        <f>IF('Portail 4 LLCER-LEA covid'!N10="","",'Portail 4 LLCER-LEA covid'!N10)</f>
        <v>12</v>
      </c>
      <c r="O17" s="267"/>
      <c r="P17" s="270">
        <f>IF('Portail 4 LLCER-LEA covid'!P10="","",'Portail 4 LLCER-LEA covid'!P10)</f>
        <v>0</v>
      </c>
      <c r="Q17" s="270">
        <f>IF('Portail 4 LLCER-LEA covid'!Q10="","",'Portail 4 LLCER-LEA covid'!Q10)</f>
        <v>18</v>
      </c>
      <c r="R17" s="421" t="str">
        <f>IF('Portail 4 LLCER-LEA covid'!R10="","",'Portail 4 LLCER-LEA covid'!R10)</f>
        <v/>
      </c>
      <c r="S17" s="421" t="str">
        <f>IF('Portail 4 LLCER-LEA covid'!S10="","",'Portail 4 LLCER-LEA covid'!S10)</f>
        <v/>
      </c>
      <c r="T17" s="531" t="str">
        <f>IF('Portail 4 LLCER-LEA covid'!T10="","",'Portail 4 LLCER-LEA covid'!T10)</f>
        <v>100% CC</v>
      </c>
      <c r="U17" s="528" t="str">
        <f>IF('Portail 4 LLCER-LEA covid'!U10="","",'Portail 4 LLCER-LEA covid'!U10)</f>
        <v>100% CT 2h00 CELENE</v>
      </c>
      <c r="V17" s="388">
        <f>IF('Portail 4 LLCER-LEA covid'!V10="","",'Portail 4 LLCER-LEA covid'!V10)</f>
        <v>1</v>
      </c>
      <c r="W17" s="299" t="str">
        <f>IF('Portail 4 LLCER-LEA covid'!W10="","",'Portail 4 LLCER-LEA covid'!W10)</f>
        <v>CC</v>
      </c>
      <c r="X17" s="299" t="str">
        <f>IF('Portail 4 LLCER-LEA covid'!X10="","",'Portail 4 LLCER-LEA covid'!X10)</f>
        <v>écrit</v>
      </c>
      <c r="Y17" s="302" t="str">
        <f>IF('Portail 4 LLCER-LEA covid'!Y10="","",'Portail 4 LLCER-LEA covid'!Y10)</f>
        <v>1h30</v>
      </c>
      <c r="Z17" s="315">
        <f>IF('Portail 4 LLCER-LEA covid'!Z10="","",'Portail 4 LLCER-LEA covid'!Z10)</f>
        <v>1</v>
      </c>
      <c r="AA17" s="301" t="str">
        <f>IF('Portail 4 LLCER-LEA covid'!AA10="","",'Portail 4 LLCER-LEA covid'!AA10)</f>
        <v>CT</v>
      </c>
      <c r="AB17" s="301" t="str">
        <f>IF('Portail 4 LLCER-LEA covid'!AB10="","",'Portail 4 LLCER-LEA covid'!AB10)</f>
        <v>écrit</v>
      </c>
      <c r="AC17" s="417" t="str">
        <f>IF('Portail 4 LLCER-LEA covid'!AC10="","",'Portail 4 LLCER-LEA covid'!AC10)</f>
        <v>1h30</v>
      </c>
      <c r="AD17" s="531" t="str">
        <f>IF('Portail 4 LLCER-LEA covid'!AD10="","",'Portail 4 LLCER-LEA covid'!AD10)</f>
        <v>100% CT 2h00 CELENE</v>
      </c>
      <c r="AE17" s="528" t="str">
        <f t="shared" ref="AE17:AE18" si="1">+AD17</f>
        <v>100% CT 2h00 CELENE</v>
      </c>
      <c r="AF17" s="388">
        <f>IF('Portail 4 LLCER-LEA covid'!AF10="","",'Portail 4 LLCER-LEA covid'!AF10)</f>
        <v>1</v>
      </c>
      <c r="AG17" s="299" t="str">
        <f>IF('Portail 4 LLCER-LEA covid'!AG10="","",'Portail 4 LLCER-LEA covid'!AG10)</f>
        <v>CT</v>
      </c>
      <c r="AH17" s="299" t="str">
        <f>IF('Portail 4 LLCER-LEA covid'!AH10="","",'Portail 4 LLCER-LEA covid'!AH10)</f>
        <v>écrit</v>
      </c>
      <c r="AI17" s="302" t="str">
        <f>IF('Portail 4 LLCER-LEA covid'!AI10="","",'Portail 4 LLCER-LEA covid'!AI10)</f>
        <v>1h30</v>
      </c>
      <c r="AJ17" s="300">
        <f>IF('Portail 4 LLCER-LEA covid'!AJ10="","",'Portail 4 LLCER-LEA covid'!AJ10)</f>
        <v>1</v>
      </c>
      <c r="AK17" s="301" t="str">
        <f>IF('Portail 4 LLCER-LEA covid'!AK10="","",'Portail 4 LLCER-LEA covid'!AK10)</f>
        <v>CT</v>
      </c>
      <c r="AL17" s="301" t="str">
        <f>IF('Portail 4 LLCER-LEA covid'!AL10="","",'Portail 4 LLCER-LEA covid'!AL10)</f>
        <v>écrit</v>
      </c>
      <c r="AM17" s="302" t="str">
        <f>IF('Portail 4 LLCER-LEA covid'!AM10="","",'Portail 4 LLCER-LEA covid'!AM10)</f>
        <v>1h30</v>
      </c>
      <c r="AN17" s="297" t="str">
        <f>IF('Portail 4 LLCER-LEA covid'!AN10="","",'Portail 4 LLCER-LEA covid'!AN10)</f>
        <v/>
      </c>
      <c r="AO17" s="316"/>
      <c r="AP17" s="316"/>
      <c r="AQ17" s="316"/>
      <c r="AR17" s="316"/>
      <c r="AS17" s="316"/>
      <c r="AT17" s="316"/>
      <c r="AU17" s="316"/>
      <c r="AV17" s="316"/>
      <c r="AW17" s="316"/>
      <c r="AX17" s="316"/>
      <c r="AY17" s="316"/>
      <c r="AZ17" s="316"/>
      <c r="BA17" s="316"/>
      <c r="BB17" s="316"/>
      <c r="BC17" s="316"/>
      <c r="BD17" s="316"/>
      <c r="BE17" s="316"/>
      <c r="BF17" s="316"/>
      <c r="BG17" s="316"/>
      <c r="BH17" s="316"/>
      <c r="BI17" s="316"/>
      <c r="BJ17" s="316"/>
      <c r="BK17" s="316"/>
      <c r="BL17" s="316"/>
      <c r="BM17" s="316"/>
      <c r="BN17" s="316"/>
      <c r="BO17" s="316"/>
      <c r="BP17" s="316"/>
      <c r="BQ17" s="316"/>
      <c r="BR17" s="316"/>
      <c r="BS17" s="316"/>
      <c r="BT17" s="316"/>
      <c r="BU17" s="316"/>
      <c r="BV17" s="316"/>
      <c r="BW17" s="316"/>
      <c r="BX17" s="316"/>
      <c r="BY17" s="316"/>
      <c r="BZ17" s="316"/>
      <c r="CA17" s="316"/>
      <c r="CB17" s="316"/>
      <c r="CC17" s="316"/>
      <c r="CD17" s="316"/>
      <c r="CE17" s="316"/>
      <c r="CF17" s="316"/>
      <c r="CG17" s="316"/>
      <c r="CH17" s="316"/>
      <c r="CI17" s="316"/>
      <c r="CJ17" s="316"/>
      <c r="CK17" s="316"/>
      <c r="CL17" s="316"/>
      <c r="CM17" s="316"/>
      <c r="CN17" s="316"/>
      <c r="CO17" s="316"/>
      <c r="CP17" s="316"/>
      <c r="CQ17" s="316"/>
      <c r="CR17" s="316"/>
      <c r="CS17" s="316"/>
      <c r="CT17" s="316"/>
      <c r="CU17" s="316"/>
      <c r="CV17" s="316"/>
      <c r="CW17" s="316"/>
      <c r="CX17" s="316"/>
      <c r="CY17" s="316"/>
      <c r="CZ17" s="316"/>
      <c r="DA17" s="316"/>
      <c r="DB17" s="316"/>
      <c r="DC17" s="316"/>
      <c r="DD17" s="316"/>
      <c r="DE17" s="316"/>
      <c r="DF17" s="316"/>
      <c r="DG17" s="316"/>
      <c r="DH17" s="316"/>
      <c r="DI17" s="316"/>
      <c r="DJ17" s="316"/>
      <c r="DK17" s="316"/>
      <c r="DL17" s="316"/>
      <c r="DM17" s="316"/>
      <c r="DN17" s="316"/>
      <c r="DO17" s="316"/>
      <c r="DP17" s="316"/>
      <c r="DQ17" s="316"/>
      <c r="DR17" s="316"/>
      <c r="DS17" s="316"/>
      <c r="DT17" s="316"/>
      <c r="DU17" s="316"/>
      <c r="DV17" s="316"/>
      <c r="DW17" s="316"/>
      <c r="DX17" s="316"/>
      <c r="DY17" s="316"/>
      <c r="DZ17" s="316"/>
      <c r="EA17" s="316"/>
      <c r="EB17" s="316"/>
      <c r="EC17" s="316"/>
      <c r="ED17" s="316"/>
      <c r="EE17" s="316"/>
      <c r="EF17" s="316"/>
      <c r="EG17" s="316"/>
      <c r="EH17" s="316"/>
      <c r="EI17" s="316"/>
      <c r="EJ17" s="316"/>
      <c r="EK17" s="316"/>
      <c r="EL17" s="316"/>
      <c r="EM17" s="316"/>
      <c r="EN17" s="316"/>
      <c r="EO17" s="316"/>
      <c r="EP17" s="316"/>
      <c r="EQ17" s="316"/>
      <c r="ER17" s="316"/>
      <c r="ES17" s="316"/>
      <c r="ET17" s="316"/>
      <c r="EU17" s="316"/>
      <c r="EV17" s="316"/>
      <c r="EW17" s="316"/>
      <c r="EX17" s="316"/>
      <c r="EY17" s="316"/>
      <c r="EZ17" s="316"/>
      <c r="FA17" s="316"/>
      <c r="FB17" s="316"/>
      <c r="FC17" s="316"/>
      <c r="FD17" s="316"/>
      <c r="FE17" s="316"/>
      <c r="FF17" s="316"/>
      <c r="FG17" s="316"/>
      <c r="FH17" s="316"/>
      <c r="FI17" s="316"/>
      <c r="FJ17" s="316"/>
      <c r="FK17" s="316"/>
      <c r="FL17" s="316"/>
      <c r="FM17" s="316"/>
      <c r="FN17" s="316"/>
      <c r="FO17" s="316"/>
      <c r="FP17" s="316"/>
      <c r="FQ17" s="316"/>
      <c r="FR17" s="316"/>
      <c r="FS17" s="316"/>
      <c r="FT17" s="316"/>
      <c r="FU17" s="316"/>
      <c r="FV17" s="316"/>
      <c r="FW17" s="316"/>
      <c r="FX17" s="316"/>
      <c r="FY17" s="316"/>
      <c r="FZ17" s="316"/>
      <c r="GA17" s="316"/>
      <c r="GB17" s="316"/>
      <c r="GC17" s="316"/>
      <c r="GD17" s="316"/>
      <c r="GE17" s="316"/>
      <c r="GF17" s="316"/>
      <c r="GG17" s="316"/>
      <c r="GH17" s="316"/>
      <c r="GI17" s="316"/>
      <c r="GJ17" s="316"/>
      <c r="GK17" s="316"/>
      <c r="GL17" s="316"/>
      <c r="GM17" s="316"/>
      <c r="GN17" s="316"/>
      <c r="GO17" s="316"/>
      <c r="GP17" s="316"/>
      <c r="GQ17" s="316"/>
      <c r="GR17" s="316"/>
      <c r="GS17" s="316"/>
      <c r="GT17" s="316"/>
      <c r="GU17" s="316"/>
      <c r="GV17" s="316"/>
      <c r="GW17" s="316"/>
      <c r="GX17" s="316"/>
      <c r="GY17" s="316"/>
      <c r="GZ17" s="316"/>
      <c r="HA17" s="316"/>
      <c r="HB17" s="316"/>
      <c r="HC17" s="316"/>
      <c r="HD17" s="316"/>
      <c r="HE17" s="316"/>
      <c r="HF17" s="316"/>
      <c r="HG17" s="316"/>
      <c r="HH17" s="316"/>
      <c r="HI17" s="316"/>
      <c r="HJ17" s="316"/>
      <c r="HK17" s="316"/>
      <c r="HL17" s="316"/>
      <c r="HM17" s="316"/>
      <c r="HN17" s="316"/>
      <c r="HO17" s="316"/>
      <c r="HP17" s="316"/>
      <c r="HQ17" s="316"/>
      <c r="HR17" s="316"/>
      <c r="HS17" s="316"/>
      <c r="HT17" s="316"/>
      <c r="HU17" s="316"/>
      <c r="HV17" s="316"/>
      <c r="HW17" s="316"/>
      <c r="HX17" s="316"/>
      <c r="HY17" s="316"/>
      <c r="HZ17" s="316"/>
      <c r="IA17" s="316"/>
      <c r="IB17" s="316"/>
      <c r="IC17" s="316"/>
      <c r="ID17" s="316"/>
      <c r="IE17" s="316"/>
      <c r="IF17" s="316"/>
      <c r="IG17" s="316"/>
      <c r="IH17" s="316"/>
      <c r="II17" s="316"/>
      <c r="IJ17" s="316"/>
      <c r="IK17" s="316"/>
      <c r="IL17" s="316"/>
      <c r="IM17" s="316"/>
      <c r="IN17" s="316"/>
      <c r="IO17" s="316"/>
      <c r="IP17" s="316"/>
      <c r="IQ17" s="316"/>
      <c r="IR17" s="316"/>
      <c r="IS17" s="316"/>
      <c r="IT17" s="316"/>
      <c r="IU17" s="316"/>
      <c r="IV17" s="316"/>
      <c r="IW17" s="316"/>
      <c r="IX17" s="316"/>
      <c r="IY17" s="316"/>
      <c r="IZ17" s="316"/>
      <c r="JA17" s="316"/>
      <c r="JB17" s="316"/>
      <c r="JC17" s="316"/>
      <c r="JD17" s="316"/>
      <c r="JE17" s="316"/>
      <c r="JF17" s="316"/>
      <c r="JG17" s="316"/>
      <c r="JH17" s="316"/>
      <c r="JI17" s="316"/>
      <c r="JJ17" s="316"/>
      <c r="JK17" s="316"/>
      <c r="JL17" s="316"/>
      <c r="JM17" s="316"/>
      <c r="JN17" s="316"/>
      <c r="JO17" s="316"/>
      <c r="JP17" s="316"/>
      <c r="JQ17" s="316"/>
      <c r="JR17" s="316"/>
      <c r="JS17" s="316"/>
      <c r="JT17" s="316"/>
      <c r="JU17" s="316"/>
      <c r="JV17" s="316"/>
      <c r="JW17" s="316"/>
      <c r="JX17" s="316"/>
      <c r="JY17" s="316"/>
      <c r="JZ17" s="316"/>
      <c r="KA17" s="316"/>
      <c r="KB17" s="316"/>
      <c r="KC17" s="316"/>
      <c r="KD17" s="316"/>
      <c r="KE17" s="316"/>
      <c r="KF17" s="316"/>
      <c r="KG17" s="316"/>
      <c r="KH17" s="316"/>
      <c r="KI17" s="316"/>
      <c r="KJ17" s="316"/>
      <c r="KK17" s="316"/>
      <c r="KL17" s="316"/>
      <c r="KM17" s="316"/>
      <c r="KN17" s="316"/>
      <c r="KO17" s="316"/>
      <c r="KP17" s="316"/>
      <c r="KQ17" s="316"/>
      <c r="KR17" s="316"/>
      <c r="KS17" s="316"/>
      <c r="KT17" s="316"/>
      <c r="KU17" s="316"/>
      <c r="KV17" s="316"/>
      <c r="KW17" s="316"/>
      <c r="KX17" s="316"/>
      <c r="KY17" s="316"/>
      <c r="KZ17" s="316"/>
      <c r="LA17" s="316"/>
      <c r="LB17" s="316"/>
      <c r="LC17" s="316"/>
      <c r="LD17" s="316"/>
      <c r="LE17" s="316"/>
      <c r="LF17" s="316"/>
      <c r="LG17" s="316"/>
      <c r="LH17" s="316"/>
      <c r="LI17" s="316"/>
      <c r="LJ17" s="316"/>
      <c r="LK17" s="316"/>
      <c r="LL17" s="316"/>
      <c r="LM17" s="316"/>
      <c r="LN17" s="316"/>
      <c r="LO17" s="316"/>
      <c r="LP17" s="316"/>
      <c r="LQ17" s="316"/>
      <c r="LR17" s="316"/>
      <c r="LS17" s="316"/>
      <c r="LT17" s="316"/>
      <c r="LU17" s="316"/>
      <c r="LV17" s="316"/>
      <c r="LW17" s="316"/>
      <c r="LX17" s="316"/>
      <c r="LY17" s="316"/>
      <c r="LZ17" s="316"/>
      <c r="MA17" s="316"/>
      <c r="MB17" s="316"/>
      <c r="MC17" s="316"/>
      <c r="MD17" s="316"/>
      <c r="ME17" s="316"/>
      <c r="MF17" s="316"/>
      <c r="MG17" s="316"/>
      <c r="MH17" s="316"/>
      <c r="MI17" s="316"/>
      <c r="MJ17" s="316"/>
      <c r="MK17" s="316"/>
      <c r="ML17" s="316"/>
      <c r="MM17" s="316"/>
      <c r="MN17" s="316"/>
      <c r="MO17" s="316"/>
      <c r="MP17" s="316"/>
      <c r="MQ17" s="316"/>
      <c r="MR17" s="316"/>
      <c r="MS17" s="316"/>
      <c r="MT17" s="316"/>
      <c r="MU17" s="316"/>
      <c r="MV17" s="316"/>
      <c r="MW17" s="316"/>
      <c r="MX17" s="316"/>
      <c r="MY17" s="316"/>
      <c r="MZ17" s="316"/>
      <c r="NA17" s="316"/>
      <c r="NB17" s="316"/>
      <c r="NC17" s="316"/>
      <c r="ND17" s="316"/>
      <c r="NE17" s="316"/>
      <c r="NF17" s="316"/>
      <c r="NG17" s="316"/>
      <c r="NH17" s="316"/>
      <c r="NI17" s="316"/>
      <c r="NJ17" s="316"/>
      <c r="NK17" s="316"/>
      <c r="NL17" s="316"/>
      <c r="NM17" s="316"/>
      <c r="NN17" s="316"/>
      <c r="NO17" s="316"/>
      <c r="NP17" s="316"/>
      <c r="NQ17" s="316"/>
      <c r="NR17" s="316"/>
      <c r="NS17" s="316"/>
      <c r="NT17" s="316"/>
      <c r="NU17" s="316"/>
      <c r="NV17" s="316"/>
      <c r="NW17" s="316"/>
      <c r="NX17" s="316"/>
      <c r="NY17" s="316"/>
      <c r="NZ17" s="316"/>
      <c r="OA17" s="316"/>
      <c r="OB17" s="316"/>
      <c r="OC17" s="316"/>
      <c r="OD17" s="316"/>
      <c r="OE17" s="316"/>
      <c r="OF17" s="316"/>
      <c r="OG17" s="316"/>
      <c r="OH17" s="316"/>
      <c r="OI17" s="316"/>
      <c r="OJ17" s="316"/>
      <c r="OK17" s="316"/>
      <c r="OL17" s="316"/>
      <c r="OM17" s="316"/>
      <c r="ON17" s="316"/>
      <c r="OO17" s="316"/>
      <c r="OP17" s="316"/>
      <c r="OQ17" s="316"/>
      <c r="OR17" s="316"/>
      <c r="OS17" s="316"/>
      <c r="OT17" s="316"/>
      <c r="OU17" s="316"/>
      <c r="OV17" s="316"/>
      <c r="OW17" s="316"/>
      <c r="OX17" s="316"/>
      <c r="OY17" s="316"/>
      <c r="OZ17" s="316"/>
      <c r="PA17" s="316"/>
      <c r="PB17" s="316"/>
      <c r="PC17" s="316"/>
      <c r="PD17" s="316"/>
      <c r="PE17" s="316"/>
      <c r="PF17" s="316"/>
      <c r="PG17" s="316"/>
      <c r="PH17" s="316"/>
      <c r="PI17" s="316"/>
      <c r="PJ17" s="316"/>
      <c r="PK17" s="316"/>
      <c r="PL17" s="316"/>
      <c r="PM17" s="316"/>
      <c r="PN17" s="316"/>
      <c r="PO17" s="316"/>
      <c r="PP17" s="316"/>
      <c r="PQ17" s="316"/>
      <c r="PR17" s="316"/>
      <c r="PS17" s="316"/>
      <c r="PT17" s="316"/>
      <c r="PU17" s="316"/>
      <c r="PV17" s="316"/>
      <c r="PW17" s="316"/>
      <c r="PX17" s="316"/>
      <c r="PY17" s="316"/>
      <c r="PZ17" s="316"/>
      <c r="QA17" s="316"/>
      <c r="QB17" s="316"/>
      <c r="QC17" s="316"/>
      <c r="QD17" s="316"/>
      <c r="QE17" s="316"/>
      <c r="QF17" s="316"/>
      <c r="QG17" s="316"/>
      <c r="QH17" s="316"/>
      <c r="QI17" s="316"/>
      <c r="QJ17" s="316"/>
      <c r="QK17" s="316"/>
      <c r="QL17" s="316"/>
      <c r="QM17" s="316"/>
      <c r="QN17" s="316"/>
      <c r="QO17" s="316"/>
      <c r="QP17" s="316"/>
      <c r="QQ17" s="316"/>
      <c r="QR17" s="316"/>
      <c r="QS17" s="316"/>
      <c r="QT17" s="316"/>
      <c r="QU17" s="316"/>
      <c r="QV17" s="316"/>
      <c r="QW17" s="316"/>
      <c r="QX17" s="316"/>
      <c r="QY17" s="316"/>
      <c r="QZ17" s="316"/>
      <c r="RA17" s="316"/>
      <c r="RB17" s="316"/>
      <c r="RC17" s="316"/>
      <c r="RD17" s="316"/>
      <c r="RE17" s="316"/>
      <c r="RF17" s="316"/>
      <c r="RG17" s="316"/>
      <c r="RH17" s="316"/>
      <c r="RI17" s="316"/>
      <c r="RJ17" s="316"/>
      <c r="RK17" s="316"/>
      <c r="RL17" s="316"/>
      <c r="RM17" s="316"/>
      <c r="RN17" s="316"/>
      <c r="RO17" s="316"/>
      <c r="RP17" s="316"/>
      <c r="RQ17" s="316"/>
      <c r="RR17" s="316"/>
      <c r="RS17" s="316"/>
      <c r="RT17" s="316"/>
      <c r="RU17" s="316"/>
      <c r="RV17" s="316"/>
      <c r="RW17" s="316"/>
      <c r="RX17" s="316"/>
      <c r="RY17" s="316"/>
      <c r="RZ17" s="316"/>
      <c r="SA17" s="316"/>
      <c r="SB17" s="316"/>
      <c r="SC17" s="316"/>
      <c r="SD17" s="316"/>
      <c r="SE17" s="316"/>
      <c r="SF17" s="316"/>
      <c r="SG17" s="316"/>
      <c r="SH17" s="316"/>
      <c r="SI17" s="316"/>
      <c r="SJ17" s="316"/>
      <c r="SK17" s="316"/>
      <c r="SL17" s="316"/>
      <c r="SM17" s="316"/>
      <c r="SN17" s="316"/>
      <c r="SO17" s="316"/>
      <c r="SP17" s="316"/>
      <c r="SQ17" s="316"/>
      <c r="SR17" s="316"/>
      <c r="SS17" s="316"/>
      <c r="ST17" s="316"/>
      <c r="SU17" s="316"/>
      <c r="SV17" s="316"/>
      <c r="SW17" s="316"/>
      <c r="SX17" s="316"/>
      <c r="SY17" s="316"/>
      <c r="SZ17" s="316"/>
      <c r="TA17" s="316"/>
      <c r="TB17" s="316"/>
      <c r="TC17" s="316"/>
      <c r="TD17" s="316"/>
      <c r="TE17" s="316"/>
      <c r="TF17" s="316"/>
      <c r="TG17" s="316"/>
      <c r="TH17" s="316"/>
      <c r="TI17" s="316"/>
      <c r="TJ17" s="316"/>
      <c r="TK17" s="316"/>
      <c r="TL17" s="316"/>
      <c r="TM17" s="316"/>
      <c r="TN17" s="316"/>
      <c r="TO17" s="316"/>
      <c r="TP17" s="316"/>
      <c r="TQ17" s="316"/>
      <c r="TR17" s="316"/>
      <c r="TS17" s="316"/>
      <c r="TT17" s="316"/>
      <c r="TU17" s="316"/>
      <c r="TV17" s="316"/>
      <c r="TW17" s="316"/>
      <c r="TX17" s="316"/>
      <c r="TY17" s="316"/>
      <c r="TZ17" s="316"/>
      <c r="UA17" s="316"/>
      <c r="UB17" s="316"/>
      <c r="UC17" s="316"/>
      <c r="UD17" s="316"/>
      <c r="UE17" s="316"/>
      <c r="UF17" s="316"/>
      <c r="UG17" s="316"/>
      <c r="UH17" s="316"/>
      <c r="UI17" s="316"/>
      <c r="UJ17" s="316"/>
      <c r="UK17" s="316"/>
      <c r="UL17" s="316"/>
      <c r="UM17" s="316"/>
      <c r="UN17" s="316"/>
      <c r="UO17" s="316"/>
      <c r="UP17" s="316"/>
      <c r="UQ17" s="316"/>
      <c r="UR17" s="316"/>
      <c r="US17" s="316"/>
      <c r="UT17" s="316"/>
      <c r="UU17" s="316"/>
      <c r="UV17" s="316"/>
      <c r="UW17" s="316"/>
      <c r="UX17" s="316"/>
      <c r="UY17" s="316"/>
      <c r="UZ17" s="316"/>
      <c r="VA17" s="316"/>
      <c r="VB17" s="316"/>
      <c r="VC17" s="316"/>
      <c r="VD17" s="316"/>
      <c r="VE17" s="316"/>
      <c r="VF17" s="316"/>
      <c r="VG17" s="316"/>
      <c r="VH17" s="316"/>
      <c r="VI17" s="316"/>
      <c r="VJ17" s="316"/>
      <c r="VK17" s="316"/>
      <c r="VL17" s="316"/>
      <c r="VM17" s="316"/>
      <c r="VN17" s="316"/>
      <c r="VO17" s="316"/>
      <c r="VP17" s="316"/>
      <c r="VQ17" s="316"/>
      <c r="VR17" s="316"/>
      <c r="VS17" s="316"/>
      <c r="VT17" s="316"/>
      <c r="VU17" s="316"/>
      <c r="VV17" s="316"/>
      <c r="VW17" s="316"/>
      <c r="VX17" s="316"/>
      <c r="VY17" s="316"/>
      <c r="VZ17" s="316"/>
      <c r="WA17" s="316"/>
      <c r="WB17" s="316"/>
      <c r="WC17" s="316"/>
      <c r="WD17" s="316"/>
      <c r="WE17" s="316"/>
      <c r="WF17" s="316"/>
      <c r="WG17" s="316"/>
      <c r="WH17" s="316"/>
      <c r="WI17" s="316"/>
      <c r="WJ17" s="316"/>
      <c r="WK17" s="316"/>
      <c r="WL17" s="316"/>
      <c r="WM17" s="316"/>
      <c r="WN17" s="316"/>
      <c r="WO17" s="316"/>
      <c r="WP17" s="316"/>
      <c r="WQ17" s="316"/>
      <c r="WR17" s="316"/>
      <c r="WS17" s="316"/>
      <c r="WT17" s="316"/>
      <c r="WU17" s="316"/>
      <c r="WV17" s="316"/>
      <c r="WW17" s="316"/>
      <c r="WX17" s="316"/>
      <c r="WY17" s="316"/>
      <c r="WZ17" s="316"/>
      <c r="XA17" s="316"/>
      <c r="XB17" s="316"/>
      <c r="XC17" s="316"/>
      <c r="XD17" s="316"/>
      <c r="XE17" s="316"/>
      <c r="XF17" s="316"/>
      <c r="XG17" s="316"/>
      <c r="XH17" s="316"/>
      <c r="XI17" s="316"/>
      <c r="XJ17" s="316"/>
      <c r="XK17" s="316"/>
      <c r="XL17" s="316"/>
      <c r="XM17" s="316"/>
      <c r="XN17" s="316"/>
      <c r="XO17" s="316"/>
      <c r="XP17" s="316"/>
      <c r="XQ17" s="316"/>
      <c r="XR17" s="316"/>
      <c r="XS17" s="316"/>
      <c r="XT17" s="316"/>
      <c r="XU17" s="316"/>
      <c r="XV17" s="316"/>
      <c r="XW17" s="316"/>
      <c r="XX17" s="316"/>
      <c r="XY17" s="316"/>
      <c r="XZ17" s="316"/>
      <c r="YA17" s="316"/>
      <c r="YB17" s="316"/>
      <c r="YC17" s="316"/>
      <c r="YD17" s="316"/>
      <c r="YE17" s="316"/>
      <c r="YF17" s="316"/>
      <c r="YG17" s="316"/>
      <c r="YH17" s="316"/>
      <c r="YI17" s="316"/>
      <c r="YJ17" s="316"/>
      <c r="YK17" s="316"/>
      <c r="YL17" s="316"/>
      <c r="YM17" s="316"/>
      <c r="YN17" s="316"/>
      <c r="YO17" s="316"/>
      <c r="YP17" s="316"/>
      <c r="YQ17" s="316"/>
      <c r="YR17" s="316"/>
      <c r="YS17" s="316"/>
      <c r="YT17" s="316"/>
      <c r="YU17" s="316"/>
      <c r="YV17" s="316"/>
      <c r="YW17" s="316"/>
      <c r="YX17" s="316"/>
      <c r="YY17" s="316"/>
      <c r="YZ17" s="316"/>
      <c r="ZA17" s="316"/>
      <c r="ZB17" s="316"/>
      <c r="ZC17" s="316"/>
      <c r="ZD17" s="316"/>
      <c r="ZE17" s="316"/>
      <c r="ZF17" s="316"/>
      <c r="ZG17" s="316"/>
      <c r="ZH17" s="316"/>
      <c r="ZI17" s="316"/>
      <c r="ZJ17" s="316"/>
      <c r="ZK17" s="316"/>
      <c r="ZL17" s="316"/>
      <c r="ZM17" s="316"/>
      <c r="ZN17" s="316"/>
      <c r="ZO17" s="316"/>
      <c r="ZP17" s="316"/>
      <c r="ZQ17" s="316"/>
      <c r="ZR17" s="316"/>
      <c r="ZS17" s="316"/>
      <c r="ZT17" s="316"/>
      <c r="ZU17" s="316"/>
      <c r="ZV17" s="316"/>
      <c r="ZW17" s="316"/>
      <c r="ZX17" s="316"/>
      <c r="ZY17" s="316"/>
      <c r="ZZ17" s="316"/>
      <c r="AAA17" s="316"/>
      <c r="AAB17" s="316"/>
      <c r="AAC17" s="316"/>
      <c r="AAD17" s="316"/>
      <c r="AAE17" s="316"/>
      <c r="AAF17" s="316"/>
      <c r="AAG17" s="316"/>
      <c r="AAH17" s="316"/>
      <c r="AAI17" s="316"/>
      <c r="AAJ17" s="316"/>
      <c r="AAK17" s="316"/>
      <c r="AAL17" s="316"/>
      <c r="AAM17" s="316"/>
      <c r="AAN17" s="316"/>
      <c r="AAO17" s="316"/>
      <c r="AAP17" s="316"/>
      <c r="AAQ17" s="316"/>
      <c r="AAR17" s="316"/>
      <c r="AAS17" s="316"/>
      <c r="AAT17" s="316"/>
      <c r="AAU17" s="316"/>
      <c r="AAV17" s="316"/>
      <c r="AAW17" s="316"/>
      <c r="AAX17" s="316"/>
      <c r="AAY17" s="316"/>
      <c r="AAZ17" s="316"/>
      <c r="ABA17" s="316"/>
      <c r="ABB17" s="316"/>
      <c r="ABC17" s="316"/>
      <c r="ABD17" s="316"/>
      <c r="ABE17" s="316"/>
      <c r="ABF17" s="316"/>
      <c r="ABG17" s="316"/>
      <c r="ABH17" s="316"/>
      <c r="ABI17" s="316"/>
      <c r="ABJ17" s="316"/>
      <c r="ABK17" s="316"/>
      <c r="ABL17" s="316"/>
      <c r="ABM17" s="316"/>
      <c r="ABN17" s="316"/>
      <c r="ABO17" s="316"/>
      <c r="ABP17" s="316"/>
      <c r="ABQ17" s="316"/>
      <c r="ABR17" s="316"/>
      <c r="ABS17" s="316"/>
      <c r="ABT17" s="316"/>
      <c r="ABU17" s="316"/>
      <c r="ABV17" s="316"/>
      <c r="ABW17" s="316"/>
      <c r="ABX17" s="316"/>
      <c r="ABY17" s="316"/>
      <c r="ABZ17" s="316"/>
      <c r="ACA17" s="316"/>
      <c r="ACB17" s="316"/>
      <c r="ACC17" s="316"/>
      <c r="ACD17" s="316"/>
      <c r="ACE17" s="316"/>
      <c r="ACF17" s="316"/>
      <c r="ACG17" s="316"/>
      <c r="ACH17" s="316"/>
      <c r="ACI17" s="316"/>
      <c r="ACJ17" s="316"/>
      <c r="ACK17" s="316"/>
      <c r="ACL17" s="316"/>
      <c r="ACM17" s="316"/>
      <c r="ACN17" s="316"/>
      <c r="ACO17" s="316"/>
      <c r="ACP17" s="316"/>
      <c r="ACQ17" s="316"/>
      <c r="ACR17" s="316"/>
      <c r="ACS17" s="316"/>
      <c r="ACT17" s="316"/>
      <c r="ACU17" s="316"/>
      <c r="ACV17" s="316"/>
      <c r="ACW17" s="316"/>
      <c r="ACX17" s="316"/>
      <c r="ACY17" s="316"/>
      <c r="ACZ17" s="316"/>
      <c r="ADA17" s="316"/>
      <c r="ADB17" s="316"/>
      <c r="ADC17" s="316"/>
      <c r="ADD17" s="316"/>
      <c r="ADE17" s="316"/>
      <c r="ADF17" s="316"/>
      <c r="ADG17" s="316"/>
      <c r="ADH17" s="316"/>
      <c r="ADI17" s="316"/>
      <c r="ADJ17" s="316"/>
      <c r="ADK17" s="316"/>
      <c r="ADL17" s="316"/>
      <c r="ADM17" s="316"/>
      <c r="ADN17" s="316"/>
      <c r="ADO17" s="316"/>
      <c r="ADP17" s="316"/>
      <c r="ADQ17" s="316"/>
      <c r="ADR17" s="316"/>
      <c r="ADS17" s="316"/>
      <c r="ADT17" s="316"/>
      <c r="ADU17" s="316"/>
      <c r="ADV17" s="316"/>
      <c r="ADW17" s="316"/>
      <c r="ADX17" s="316"/>
      <c r="ADY17" s="316"/>
      <c r="ADZ17" s="316"/>
      <c r="AEA17" s="316"/>
      <c r="AEB17" s="316"/>
      <c r="AEC17" s="316"/>
      <c r="AED17" s="316"/>
      <c r="AEE17" s="316"/>
      <c r="AEF17" s="316"/>
      <c r="AEG17" s="316"/>
      <c r="AEH17" s="316"/>
      <c r="AEI17" s="316"/>
      <c r="AEJ17" s="316"/>
      <c r="AEK17" s="316"/>
      <c r="AEL17" s="316"/>
      <c r="AEM17" s="316"/>
      <c r="AEN17" s="316"/>
      <c r="AEO17" s="316"/>
      <c r="AEP17" s="316"/>
      <c r="AEQ17" s="316"/>
      <c r="AER17" s="316"/>
      <c r="AES17" s="316"/>
      <c r="AET17" s="316"/>
      <c r="AEU17" s="316"/>
      <c r="AEV17" s="316"/>
      <c r="AEW17" s="316"/>
      <c r="AEX17" s="316"/>
      <c r="AEY17" s="316"/>
      <c r="AEZ17" s="316"/>
      <c r="AFA17" s="316"/>
      <c r="AFB17" s="316"/>
      <c r="AFC17" s="316"/>
      <c r="AFD17" s="316"/>
      <c r="AFE17" s="316"/>
      <c r="AFF17" s="316"/>
      <c r="AFG17" s="316"/>
      <c r="AFH17" s="316"/>
      <c r="AFI17" s="316"/>
      <c r="AFJ17" s="316"/>
      <c r="AFK17" s="316"/>
      <c r="AFL17" s="316"/>
      <c r="AFM17" s="316"/>
      <c r="AFN17" s="316"/>
      <c r="AFO17" s="316"/>
      <c r="AFP17" s="316"/>
      <c r="AFQ17" s="316"/>
      <c r="AFR17" s="316"/>
      <c r="AFS17" s="316"/>
      <c r="AFT17" s="316"/>
      <c r="AFU17" s="316"/>
      <c r="AFV17" s="316"/>
      <c r="AFW17" s="316"/>
      <c r="AFX17" s="316"/>
      <c r="AFY17" s="316"/>
      <c r="AFZ17" s="316"/>
      <c r="AGA17" s="316"/>
      <c r="AGB17" s="316"/>
      <c r="AGC17" s="316"/>
      <c r="AGD17" s="316"/>
      <c r="AGE17" s="316"/>
      <c r="AGF17" s="316"/>
      <c r="AGG17" s="316"/>
      <c r="AGH17" s="316"/>
      <c r="AGI17" s="316"/>
      <c r="AGJ17" s="316"/>
      <c r="AGK17" s="316"/>
      <c r="AGL17" s="316"/>
      <c r="AGM17" s="316"/>
      <c r="AGN17" s="316"/>
      <c r="AGO17" s="316"/>
      <c r="AGP17" s="316"/>
      <c r="AGQ17" s="316"/>
      <c r="AGR17" s="316"/>
      <c r="AGS17" s="316"/>
      <c r="AGT17" s="316"/>
      <c r="AGU17" s="316"/>
      <c r="AGV17" s="316"/>
      <c r="AGW17" s="316"/>
      <c r="AGX17" s="316"/>
      <c r="AGY17" s="316"/>
      <c r="AGZ17" s="316"/>
      <c r="AHA17" s="316"/>
      <c r="AHB17" s="316"/>
      <c r="AHC17" s="316"/>
      <c r="AHD17" s="316"/>
      <c r="AHE17" s="316"/>
      <c r="AHF17" s="316"/>
      <c r="AHG17" s="316"/>
      <c r="AHH17" s="316"/>
      <c r="AHI17" s="316"/>
      <c r="AHJ17" s="316"/>
      <c r="AHK17" s="316"/>
      <c r="AHL17" s="316"/>
      <c r="AHM17" s="316"/>
      <c r="AHN17" s="316"/>
      <c r="AHO17" s="316"/>
      <c r="AHP17" s="316"/>
      <c r="AHQ17" s="316"/>
      <c r="AHR17" s="316"/>
      <c r="AHS17" s="316"/>
      <c r="AHT17" s="316"/>
      <c r="AHU17" s="316"/>
      <c r="AHV17" s="316"/>
      <c r="AHW17" s="316"/>
      <c r="AHX17" s="316"/>
      <c r="AHY17" s="316"/>
      <c r="AHZ17" s="316"/>
      <c r="AIA17" s="316"/>
      <c r="AIB17" s="316"/>
      <c r="AIC17" s="316"/>
      <c r="AID17" s="316"/>
      <c r="AIE17" s="316"/>
      <c r="AIF17" s="316"/>
      <c r="AIG17" s="316"/>
      <c r="AIH17" s="316"/>
      <c r="AII17" s="316"/>
      <c r="AIJ17" s="316"/>
      <c r="AIK17" s="316"/>
      <c r="AIL17" s="316"/>
      <c r="AIM17" s="316"/>
      <c r="AIN17" s="316"/>
      <c r="AIO17" s="316"/>
      <c r="AIP17" s="316"/>
      <c r="AIQ17" s="316"/>
      <c r="AIR17" s="316"/>
      <c r="AIS17" s="316"/>
      <c r="AIT17" s="316"/>
      <c r="AIU17" s="316"/>
      <c r="AIV17" s="316"/>
      <c r="AIW17" s="316"/>
      <c r="AIX17" s="316"/>
      <c r="AIY17" s="316"/>
      <c r="AIZ17" s="316"/>
      <c r="AJA17" s="316"/>
      <c r="AJB17" s="316"/>
      <c r="AJC17" s="316"/>
      <c r="AJD17" s="316"/>
      <c r="AJE17" s="316"/>
      <c r="AJF17" s="316"/>
      <c r="AJG17" s="316"/>
      <c r="AJH17" s="316"/>
      <c r="AJI17" s="316"/>
      <c r="AJJ17" s="316"/>
      <c r="AJK17" s="316"/>
      <c r="AJL17" s="316"/>
      <c r="AJM17" s="316"/>
      <c r="AJN17" s="316"/>
      <c r="AJO17" s="316"/>
      <c r="AJP17" s="316"/>
      <c r="AJQ17" s="316"/>
      <c r="AJR17" s="316"/>
      <c r="AJS17" s="316"/>
      <c r="AJT17" s="316"/>
      <c r="AJU17" s="316"/>
      <c r="AJV17" s="316"/>
      <c r="AJW17" s="316"/>
      <c r="AJX17" s="316"/>
      <c r="AJY17" s="316"/>
      <c r="AJZ17" s="316"/>
      <c r="AKA17" s="316"/>
      <c r="AKB17" s="316"/>
      <c r="AKC17" s="316"/>
      <c r="AKD17" s="316"/>
      <c r="AKE17" s="316"/>
      <c r="AKF17" s="316"/>
      <c r="AKG17" s="316"/>
      <c r="AKH17" s="316"/>
      <c r="AKI17" s="316"/>
      <c r="AKJ17" s="316"/>
      <c r="AKK17" s="316"/>
      <c r="AKL17" s="316"/>
      <c r="AKM17" s="316"/>
      <c r="AKN17" s="316"/>
      <c r="AKO17" s="316"/>
      <c r="AKP17" s="316"/>
      <c r="AKQ17" s="316"/>
      <c r="AKR17" s="316"/>
      <c r="AKS17" s="316"/>
      <c r="AKT17" s="316"/>
      <c r="AKU17" s="316"/>
      <c r="AKV17" s="316"/>
      <c r="AKW17" s="316"/>
      <c r="AKX17" s="316"/>
      <c r="AKY17" s="316"/>
      <c r="AKZ17" s="316"/>
      <c r="ALA17" s="316"/>
      <c r="ALB17" s="316"/>
      <c r="ALC17" s="316"/>
      <c r="ALD17" s="316"/>
      <c r="ALE17" s="316"/>
      <c r="ALF17" s="316"/>
      <c r="ALG17" s="316"/>
      <c r="ALH17" s="316"/>
      <c r="ALI17" s="316"/>
      <c r="ALJ17" s="316"/>
      <c r="ALK17" s="316"/>
      <c r="ALL17" s="316"/>
      <c r="ALM17" s="316"/>
      <c r="ALN17" s="316"/>
      <c r="ALO17" s="316"/>
      <c r="ALP17" s="316"/>
      <c r="ALQ17" s="316"/>
      <c r="ALR17" s="316"/>
      <c r="ALS17" s="316"/>
      <c r="ALT17" s="316"/>
      <c r="ALU17" s="316"/>
      <c r="ALV17" s="316"/>
      <c r="ALW17" s="316"/>
      <c r="ALX17" s="316"/>
      <c r="ALY17" s="316"/>
      <c r="ALZ17" s="316"/>
      <c r="AMA17" s="316"/>
      <c r="AMB17" s="316"/>
      <c r="AMC17" s="316"/>
      <c r="AMD17" s="316"/>
      <c r="AME17" s="316"/>
      <c r="AMF17" s="316"/>
      <c r="AMG17" s="316"/>
      <c r="AMH17" s="316"/>
      <c r="AMI17" s="316"/>
      <c r="AMJ17" s="316"/>
      <c r="AMK17" s="316"/>
      <c r="AML17" s="316"/>
      <c r="AMM17" s="316"/>
      <c r="AMN17" s="316"/>
      <c r="AMO17" s="316"/>
      <c r="AMP17" s="316"/>
      <c r="AMQ17" s="316"/>
      <c r="AMR17" s="316"/>
    </row>
    <row r="18" spans="1:1032" ht="93" customHeight="1">
      <c r="A18" s="296" t="str">
        <f>IF('Portail 4 LLCER-LEA covid'!A11="","",'Portail 4 LLCER-LEA covid'!A11)</f>
        <v>ECTS Multiples</v>
      </c>
      <c r="B18" s="281" t="str">
        <f>IF('Portail 4 LLCER-LEA covid'!B11="","",'Portail 4 LLCER-LEA covid'!B11)</f>
        <v>LLA1B1C</v>
      </c>
      <c r="C18" s="69" t="str">
        <f>IF('Portail 4 LLCER-LEA covid'!C11="","",'Portail 4 LLCER-LEA covid'!C11)</f>
        <v>Phonétique - expression et compréhension orales Anglais S1 (Libellé court = Phonétique Anglais S1)</v>
      </c>
      <c r="D18" s="24" t="str">
        <f>IF('Portail 4 LLCER-LEA covid'!D11="","",'Portail 4 LLCER-LEA covid'!D11)</f>
        <v>LOL1J2B
LOL1B11
ou/et
LOL1B1E
LOL1B1C
LOL1B1D</v>
      </c>
      <c r="E18" s="24" t="str">
        <f>IF('Portail 4 LLCER-LEA covid'!E11="","",'Portail 4 LLCER-LEA covid'!E11)</f>
        <v>TRONC COMMUN</v>
      </c>
      <c r="F18" s="25" t="str">
        <f>IF('Portail 4 LLCER-LEA covid'!F11="","",'Portail 4 LLCER-LEA covid'!F11)</f>
        <v>Portails 1 (SDL-LLCER), 2 (SDL-LEA), 4 (LANGUES) et 5 (LETTRES-LLCER)</v>
      </c>
      <c r="G18" s="37" t="str">
        <f>IF('Portail 4 LLCER-LEA covid'!G11="","",'Portail 4 LLCER-LEA covid'!G11)</f>
        <v>LLCER</v>
      </c>
      <c r="H18" s="26"/>
      <c r="I18" s="267">
        <v>3</v>
      </c>
      <c r="J18" s="267">
        <v>3</v>
      </c>
      <c r="K18" s="27" t="str">
        <f>IF('Portail 4 LLCER-LEA covid'!K11="","",'Portail 4 LLCER-LEA covid'!K11)</f>
        <v>SERPOLLET Noëlle</v>
      </c>
      <c r="L18" s="27">
        <f>IF('Portail 4 LLCER-LEA covid'!L11="","",'Portail 4 LLCER-LEA covid'!L11)</f>
        <v>11</v>
      </c>
      <c r="M18" s="27" t="str">
        <f>IF('Portail 4 LLCER-LEA covid'!M11="","",'Portail 4 LLCER-LEA covid'!M11)</f>
        <v/>
      </c>
      <c r="N18" s="27">
        <f>IF('Portail 4 LLCER-LEA covid'!N11="","",'Portail 4 LLCER-LEA covid'!N11)</f>
        <v>6</v>
      </c>
      <c r="O18" s="27"/>
      <c r="P18" s="29" t="str">
        <f>IF('Portail 4 LLCER-LEA covid'!P11="","",'Portail 4 LLCER-LEA covid'!P11)</f>
        <v/>
      </c>
      <c r="Q18" s="367"/>
      <c r="R18" s="157">
        <f>IF('Portail 4 LLCER-LEA covid'!R11="","",'Portail 4 LLCER-LEA covid'!R11)</f>
        <v>12</v>
      </c>
      <c r="S18" s="157" t="str">
        <f>IF('Portail 4 LLCER-LEA covid'!S11="","",'Portail 4 LLCER-LEA covid'!S11)</f>
        <v/>
      </c>
      <c r="T18" s="531" t="str">
        <f>IF('Portail 4 LLCER-LEA covid'!T11="","",'Portail 4 LLCER-LEA covid'!T11)</f>
        <v>100% CC</v>
      </c>
      <c r="U18" s="528" t="str">
        <f>IF('Portail 4 LLCER-LEA covid'!U11="","",'Portail 4 LLCER-LEA covid'!U11)</f>
        <v>100% CT/ Dossier</v>
      </c>
      <c r="V18" s="389" t="str">
        <f>IF('Portail 4 LLCER-LEA covid'!V11="","",'Portail 4 LLCER-LEA covid'!V11)</f>
        <v>40% Ecrit
40% Oral
20% participation</v>
      </c>
      <c r="W18" s="70" t="str">
        <f>IF('Portail 4 LLCER-LEA covid'!W11="","",'Portail 4 LLCER-LEA covid'!W11)</f>
        <v>CC</v>
      </c>
      <c r="X18" s="70" t="str">
        <f>IF('Portail 4 LLCER-LEA covid'!X11="","",'Portail 4 LLCER-LEA covid'!X11)</f>
        <v>écrit et oral</v>
      </c>
      <c r="Y18" s="70" t="str">
        <f>IF('Portail 4 LLCER-LEA covid'!Y11="","",'Portail 4 LLCER-LEA covid'!Y11)</f>
        <v>1h00 écrit et 15 min. oral</v>
      </c>
      <c r="Z18" s="34">
        <f>IF('Portail 4 LLCER-LEA covid'!Z11="","",'Portail 4 LLCER-LEA covid'!Z11)</f>
        <v>1</v>
      </c>
      <c r="AA18" s="71" t="str">
        <f>IF('Portail 4 LLCER-LEA covid'!AA11="","",'Portail 4 LLCER-LEA covid'!AA11)</f>
        <v>CT</v>
      </c>
      <c r="AB18" s="71" t="str">
        <f>IF('Portail 4 LLCER-LEA covid'!AB11="","",'Portail 4 LLCER-LEA covid'!AB11)</f>
        <v>oral</v>
      </c>
      <c r="AC18" s="418" t="str">
        <f>IF('Portail 4 LLCER-LEA covid'!AC11="","",'Portail 4 LLCER-LEA covid'!AC11)</f>
        <v>15 min.</v>
      </c>
      <c r="AD18" s="531" t="str">
        <f>IF('Portail 4 LLCER-LEA covid'!AD11="","",'Portail 4 LLCER-LEA covid'!AD11)</f>
        <v>100% CT/ Dossier</v>
      </c>
      <c r="AE18" s="528" t="str">
        <f t="shared" si="1"/>
        <v>100% CT/ Dossier</v>
      </c>
      <c r="AF18" s="389">
        <f>IF('Portail 4 LLCER-LEA covid'!AF11="","",'Portail 4 LLCER-LEA covid'!AF11)</f>
        <v>1</v>
      </c>
      <c r="AG18" s="70" t="str">
        <f>IF('Portail 4 LLCER-LEA covid'!AG11="","",'Portail 4 LLCER-LEA covid'!AG11)</f>
        <v>CT</v>
      </c>
      <c r="AH18" s="70" t="str">
        <f>IF('Portail 4 LLCER-LEA covid'!AH11="","",'Portail 4 LLCER-LEA covid'!AH11)</f>
        <v>oral</v>
      </c>
      <c r="AI18" s="70" t="str">
        <f>IF('Portail 4 LLCER-LEA covid'!AI11="","",'Portail 4 LLCER-LEA covid'!AI11)</f>
        <v>15 min.</v>
      </c>
      <c r="AJ18" s="73">
        <f>IF('Portail 4 LLCER-LEA covid'!AJ11="","",'Portail 4 LLCER-LEA covid'!AJ11)</f>
        <v>1</v>
      </c>
      <c r="AK18" s="71" t="str">
        <f>IF('Portail 4 LLCER-LEA covid'!AK11="","",'Portail 4 LLCER-LEA covid'!AK11)</f>
        <v>CT</v>
      </c>
      <c r="AL18" s="71" t="str">
        <f>IF('Portail 4 LLCER-LEA covid'!AL11="","",'Portail 4 LLCER-LEA covid'!AL11)</f>
        <v>oral</v>
      </c>
      <c r="AM18" s="71" t="str">
        <f>IF('Portail 4 LLCER-LEA covid'!AM11="","",'Portail 4 LLCER-LEA covid'!AM11)</f>
        <v>15 min.</v>
      </c>
      <c r="AN18" s="27" t="str">
        <f>IF('Portail 4 LLCER-LEA covid'!AN11="","",'Portail 4 LLCER-LEA covid'!AN11)</f>
        <v/>
      </c>
    </row>
    <row r="19" spans="1:1032" s="67" customFormat="1" ht="30" customHeight="1">
      <c r="A19" s="342" t="s">
        <v>44</v>
      </c>
      <c r="B19" s="342" t="s">
        <v>45</v>
      </c>
      <c r="C19" s="338" t="s">
        <v>46</v>
      </c>
      <c r="D19" s="59"/>
      <c r="E19" s="59"/>
      <c r="F19" s="59"/>
      <c r="G19" s="59"/>
      <c r="H19" s="60"/>
      <c r="I19" s="61"/>
      <c r="J19" s="60"/>
      <c r="K19" s="61"/>
      <c r="L19" s="60"/>
      <c r="M19" s="61"/>
      <c r="N19" s="60"/>
      <c r="O19" s="60"/>
      <c r="P19" s="62"/>
      <c r="Q19" s="371"/>
      <c r="R19" s="371"/>
      <c r="S19" s="371"/>
      <c r="T19" s="479"/>
      <c r="U19" s="574"/>
      <c r="V19" s="386"/>
      <c r="W19" s="62"/>
      <c r="X19" s="62"/>
      <c r="Y19" s="62"/>
      <c r="Z19" s="63"/>
      <c r="AA19" s="64"/>
      <c r="AB19" s="64"/>
      <c r="AC19" s="415"/>
      <c r="AD19" s="501"/>
      <c r="AE19" s="575"/>
      <c r="AF19" s="63"/>
      <c r="AG19" s="64"/>
      <c r="AH19" s="64"/>
      <c r="AI19" s="64"/>
      <c r="AJ19" s="65"/>
      <c r="AK19" s="64"/>
      <c r="AL19" s="64"/>
      <c r="AM19" s="64"/>
      <c r="AN19" s="66"/>
    </row>
    <row r="20" spans="1:1032" ht="36" customHeight="1">
      <c r="A20" s="303" t="str">
        <f>IF('Portail 4 LLCER-LEA covid'!A13="","",'Portail 4 LLCER-LEA covid'!A13)</f>
        <v/>
      </c>
      <c r="B20" s="303" t="str">
        <f>IF('Portail 4 LLCER-LEA covid'!B13="","",'Portail 4 LLCER-LEA covid'!B13)</f>
        <v>LLA1B20</v>
      </c>
      <c r="C20" s="304" t="str">
        <f>IF('Portail 4 LLCER-LEA covid'!C13="","",'Portail 4 LLCER-LEA covid'!C13)</f>
        <v>Méthodologie de la civilisation britannique et américaine (Libellé court = Méthodo civi GB et US)</v>
      </c>
      <c r="D20" s="305" t="str">
        <f>IF('Portail 4 LLCER-LEA covid'!D13="","",'Portail 4 LLCER-LEA covid'!D13)</f>
        <v>LOL1B3B
LOL1J5A</v>
      </c>
      <c r="E20" s="305" t="str">
        <f>IF('Portail 4 LLCER-LEA covid'!E13="","",'Portail 4 LLCER-LEA covid'!E13)</f>
        <v>TRONC COMMUN</v>
      </c>
      <c r="F20" s="306" t="str">
        <f>IF('Portail 4 LLCER-LEA covid'!F13="","",'Portail 4 LLCER-LEA covid'!F13)</f>
        <v>Portails  4 (LANGUES) et 5 (LETTRES-LLCER)</v>
      </c>
      <c r="G20" s="307" t="str">
        <f>IF('Portail 4 LLCER-LEA covid'!G13="","",'Portail 4 LLCER-LEA covid'!G13)</f>
        <v>LLCER</v>
      </c>
      <c r="H20" s="308"/>
      <c r="I20" s="309">
        <v>3</v>
      </c>
      <c r="J20" s="309">
        <v>3</v>
      </c>
      <c r="K20" s="308" t="str">
        <f>IF('Portail 4 LLCER-LEA covid'!K13="","",'Portail 4 LLCER-LEA covid'!K13)</f>
        <v>LAINE Ariane</v>
      </c>
      <c r="L20" s="309">
        <f>IF('Portail 4 LLCER-LEA covid'!L13="","",'Portail 4 LLCER-LEA covid'!L13)</f>
        <v>11</v>
      </c>
      <c r="M20" s="309" t="str">
        <f>IF('Portail 4 LLCER-LEA covid'!M13="","",'Portail 4 LLCER-LEA covid'!M13)</f>
        <v/>
      </c>
      <c r="N20" s="309" t="str">
        <f>IF('Portail 4 LLCER-LEA covid'!N13="","",'Portail 4 LLCER-LEA covid'!N13)</f>
        <v/>
      </c>
      <c r="O20" s="309"/>
      <c r="P20" s="310">
        <f>IF('Portail 4 LLCER-LEA covid'!P13="","",'Portail 4 LLCER-LEA covid'!P13)</f>
        <v>0</v>
      </c>
      <c r="Q20" s="372"/>
      <c r="R20" s="420" t="str">
        <f>IF('Portail 4 LLCER-LEA covid'!R13="","",'Portail 4 LLCER-LEA covid'!R13)</f>
        <v/>
      </c>
      <c r="S20" s="420" t="str">
        <f>IF('Portail 4 LLCER-LEA covid'!S13="","",'Portail 4 LLCER-LEA covid'!S13)</f>
        <v/>
      </c>
      <c r="T20" s="576"/>
      <c r="U20" s="577"/>
      <c r="V20" s="387">
        <f>IF('Portail 4 LLCER-LEA covid'!V13="","",'Portail 4 LLCER-LEA covid'!V13)</f>
        <v>1</v>
      </c>
      <c r="W20" s="312" t="str">
        <f>IF('Portail 4 LLCER-LEA covid'!W13="","",'Portail 4 LLCER-LEA covid'!W13)</f>
        <v>CC</v>
      </c>
      <c r="X20" s="312" t="str">
        <f>IF('Portail 4 LLCER-LEA covid'!X13="","",'Portail 4 LLCER-LEA covid'!X13)</f>
        <v>écrit</v>
      </c>
      <c r="Y20" s="312" t="str">
        <f>IF('Portail 4 LLCER-LEA covid'!Y13="","",'Portail 4 LLCER-LEA covid'!Y13)</f>
        <v>1h00</v>
      </c>
      <c r="Z20" s="313">
        <f>IF('Portail 4 LLCER-LEA covid'!Z13="","",'Portail 4 LLCER-LEA covid'!Z13)</f>
        <v>1</v>
      </c>
      <c r="AA20" s="314" t="str">
        <f>IF('Portail 4 LLCER-LEA covid'!AA13="","",'Portail 4 LLCER-LEA covid'!AA13)</f>
        <v>CT</v>
      </c>
      <c r="AB20" s="314" t="str">
        <f>IF('Portail 4 LLCER-LEA covid'!AB13="","",'Portail 4 LLCER-LEA covid'!AB13)</f>
        <v>écrit</v>
      </c>
      <c r="AC20" s="416" t="str">
        <f>IF('Portail 4 LLCER-LEA covid'!AC13="","",'Portail 4 LLCER-LEA covid'!AC13)</f>
        <v>1h00</v>
      </c>
      <c r="AD20" s="459"/>
      <c r="AE20" s="460"/>
      <c r="AF20" s="387">
        <f>IF('Portail 4 LLCER-LEA covid'!AF13="","",'Portail 4 LLCER-LEA covid'!AF13)</f>
        <v>1</v>
      </c>
      <c r="AG20" s="312" t="str">
        <f>IF('Portail 4 LLCER-LEA covid'!AG13="","",'Portail 4 LLCER-LEA covid'!AG13)</f>
        <v>CT</v>
      </c>
      <c r="AH20" s="312" t="str">
        <f>IF('Portail 4 LLCER-LEA covid'!AH13="","",'Portail 4 LLCER-LEA covid'!AH13)</f>
        <v>écrit</v>
      </c>
      <c r="AI20" s="312" t="str">
        <f>IF('Portail 4 LLCER-LEA covid'!AI13="","",'Portail 4 LLCER-LEA covid'!AI13)</f>
        <v>1h00</v>
      </c>
      <c r="AJ20" s="313">
        <f>IF('Portail 4 LLCER-LEA covid'!AJ13="","",'Portail 4 LLCER-LEA covid'!AJ13)</f>
        <v>1</v>
      </c>
      <c r="AK20" s="314" t="str">
        <f>IF('Portail 4 LLCER-LEA covid'!AK13="","",'Portail 4 LLCER-LEA covid'!AK13)</f>
        <v>CT</v>
      </c>
      <c r="AL20" s="314" t="str">
        <f>IF('Portail 4 LLCER-LEA covid'!AL13="","",'Portail 4 LLCER-LEA covid'!AL13)</f>
        <v>écrit</v>
      </c>
      <c r="AM20" s="314" t="str">
        <f>IF('Portail 4 LLCER-LEA covid'!AM13="","",'Portail 4 LLCER-LEA covid'!AM13)</f>
        <v>1h00</v>
      </c>
      <c r="AN20" s="309" t="str">
        <f>IF('Portail 4 LLCER-LEA covid'!AN13="","",'Portail 4 LLCER-LEA covid'!AN13)</f>
        <v/>
      </c>
    </row>
    <row r="21" spans="1:1032" ht="65.25" customHeight="1">
      <c r="A21" s="296" t="str">
        <f>IF('Portail 4 LLCER-LEA covid'!A20="","",'Portail 4 LLCER-LEA covid'!A20)</f>
        <v>ECTS multiples</v>
      </c>
      <c r="B21" s="323" t="str">
        <f>IF('Portail 4 LLCER-LEA covid'!B20="","",'Portail 4 LLCER-LEA covid'!B20)</f>
        <v>LLA1B3A1</v>
      </c>
      <c r="C21" s="69" t="str">
        <f>IF('Portail 4 LLCER-LEA covid'!C20="","",'Portail 4 LLCER-LEA covid'!C20)</f>
        <v>Le monde anglophone dans les médias (obligatoire pour Langue B : Japonais et Chinois)</v>
      </c>
      <c r="D21" s="24" t="str">
        <f>IF('Portail 4 LLCER-LEA covid'!D20="","",'Portail 4 LLCER-LEA covid'!D20)</f>
        <v>LOL1BB2
LOL1CB2
LOL1JB2</v>
      </c>
      <c r="E21" s="24" t="str">
        <f>IF('Portail 4 LLCER-LEA covid'!E20="","",'Portail 4 LLCER-LEA covid'!E20)</f>
        <v>CHOIX TRONC COMMUN</v>
      </c>
      <c r="F21" s="25" t="str">
        <f>IF('Portail 4 LLCER-LEA covid'!F20="","",'Portail 4 LLCER-LEA covid'!F20)</f>
        <v>Portails 1 (SDL-LLCER) et 4 (LANGUES)</v>
      </c>
      <c r="G21" s="37" t="str">
        <f>IF('Portail 4 LLCER-LEA covid'!G20="","",'Portail 4 LLCER-LEA covid'!G20)</f>
        <v>LLCER</v>
      </c>
      <c r="H21" s="26"/>
      <c r="I21" s="267">
        <v>3</v>
      </c>
      <c r="J21" s="267">
        <v>3</v>
      </c>
      <c r="K21" s="27" t="str">
        <f>IF('Portail 4 LLCER-LEA covid'!K20="","",'Portail 4 LLCER-LEA covid'!K20)</f>
        <v>FRENEE Samantha</v>
      </c>
      <c r="L21" s="27">
        <f>IF('Portail 4 LLCER-LEA covid'!L20="","",'Portail 4 LLCER-LEA covid'!L20)</f>
        <v>11</v>
      </c>
      <c r="M21" s="27" t="str">
        <f>IF('Portail 4 LLCER-LEA covid'!M20="","",'Portail 4 LLCER-LEA covid'!M20)</f>
        <v/>
      </c>
      <c r="N21" s="27" t="str">
        <f>IF('Portail 4 LLCER-LEA covid'!N20="","",'Portail 4 LLCER-LEA covid'!N20)</f>
        <v/>
      </c>
      <c r="O21" s="27"/>
      <c r="P21" s="270">
        <f>IF('Portail 4 LLCER-LEA covid'!P20="","",'Portail 4 LLCER-LEA covid'!P20)</f>
        <v>0</v>
      </c>
      <c r="Q21" s="270">
        <f>IF('Portail 4 LLCER-LEA covid'!Q20="","",'Portail 4 LLCER-LEA covid'!Q20)</f>
        <v>18</v>
      </c>
      <c r="R21" s="157" t="str">
        <f>IF('Portail 4 LLCER-LEA covid'!R20="","",'Portail 4 LLCER-LEA covid'!R20)</f>
        <v/>
      </c>
      <c r="S21" s="157" t="str">
        <f>IF('Portail 4 LLCER-LEA covid'!S20="","",'Portail 4 LLCER-LEA covid'!S20)</f>
        <v/>
      </c>
      <c r="T21" s="531" t="str">
        <f>IF('Portail 4 LLCER-LEA covid'!T20="","",'Portail 4 LLCER-LEA covid'!T20)</f>
        <v>100% CC</v>
      </c>
      <c r="U21" s="528" t="str">
        <f>IF('Portail 4 LLCER-LEA covid'!U20="","",'Portail 4 LLCER-LEA covid'!U20)</f>
        <v>100% CT écrit 1h30 Célène</v>
      </c>
      <c r="V21" s="111">
        <f>IF('Portail 4 LLCER-LEA covid'!V20="","",'Portail 4 LLCER-LEA covid'!V20)</f>
        <v>1</v>
      </c>
      <c r="W21" s="30" t="str">
        <f>IF('Portail 4 LLCER-LEA covid'!W20="","",'Portail 4 LLCER-LEA covid'!W20)</f>
        <v>CC</v>
      </c>
      <c r="X21" s="30" t="str">
        <f>IF('Portail 4 LLCER-LEA covid'!X20="","",'Portail 4 LLCER-LEA covid'!X20)</f>
        <v>écrit et oral</v>
      </c>
      <c r="Y21" s="30" t="str">
        <f>IF('Portail 4 LLCER-LEA covid'!Y20="","",'Portail 4 LLCER-LEA covid'!Y20)</f>
        <v/>
      </c>
      <c r="Z21" s="31">
        <f>IF('Portail 4 LLCER-LEA covid'!Z20="","",'Portail 4 LLCER-LEA covid'!Z20)</f>
        <v>1</v>
      </c>
      <c r="AA21" s="32" t="str">
        <f>IF('Portail 4 LLCER-LEA covid'!AA20="","",'Portail 4 LLCER-LEA covid'!AA20)</f>
        <v>CT</v>
      </c>
      <c r="AB21" s="32" t="str">
        <f>IF('Portail 4 LLCER-LEA covid'!AB20="","",'Portail 4 LLCER-LEA covid'!AB20)</f>
        <v>écrit</v>
      </c>
      <c r="AC21" s="448" t="str">
        <f>IF('Portail 4 LLCER-LEA covid'!AC20="","",'Portail 4 LLCER-LEA covid'!AC20)</f>
        <v>1h30</v>
      </c>
      <c r="AD21" s="531" t="str">
        <f>IF('Portail 4 LLCER-LEA covid'!AD20="","",'Portail 4 LLCER-LEA covid'!AD20)</f>
        <v>100% CT écrit 1h30 Célène</v>
      </c>
      <c r="AE21" s="528" t="str">
        <f t="shared" ref="AE21" si="2">+AD21</f>
        <v>100% CT écrit 1h30 Célène</v>
      </c>
      <c r="AF21" s="111">
        <f>IF('Portail 4 LLCER-LEA covid'!AF20="","",'Portail 4 LLCER-LEA covid'!AF20)</f>
        <v>1</v>
      </c>
      <c r="AG21" s="30" t="str">
        <f>IF('Portail 4 LLCER-LEA covid'!AG20="","",'Portail 4 LLCER-LEA covid'!AG20)</f>
        <v>CT</v>
      </c>
      <c r="AH21" s="30" t="str">
        <f>IF('Portail 4 LLCER-LEA covid'!AH20="","",'Portail 4 LLCER-LEA covid'!AH20)</f>
        <v>écrit</v>
      </c>
      <c r="AI21" s="30" t="str">
        <f>IF('Portail 4 LLCER-LEA covid'!AI20="","",'Portail 4 LLCER-LEA covid'!AI20)</f>
        <v>1h30</v>
      </c>
      <c r="AJ21" s="34">
        <f>IF('Portail 4 LLCER-LEA covid'!AJ20="","",'Portail 4 LLCER-LEA covid'!AJ20)</f>
        <v>1</v>
      </c>
      <c r="AK21" s="32" t="str">
        <f>IF('Portail 4 LLCER-LEA covid'!AK20="","",'Portail 4 LLCER-LEA covid'!AK20)</f>
        <v>CT</v>
      </c>
      <c r="AL21" s="32" t="str">
        <f>IF('Portail 4 LLCER-LEA covid'!AL20="","",'Portail 4 LLCER-LEA covid'!AL20)</f>
        <v>écrit</v>
      </c>
      <c r="AM21" s="32" t="str">
        <f>IF('Portail 4 LLCER-LEA covid'!AM20="","",'Portail 4 LLCER-LEA covid'!AM20)</f>
        <v>1h30</v>
      </c>
      <c r="AN21" s="27" t="str">
        <f>IF('Portail 4 LLCER-LEA covid'!AN20="","",'Portail 4 LLCER-LEA covid'!AN20)</f>
        <v/>
      </c>
    </row>
    <row r="22" spans="1:1032" ht="36" customHeight="1">
      <c r="A22" s="303" t="str">
        <f>IF(OR('Portail 4 LLCER-LEA covid'!A27="",'Portail 4 LLCER-LEA covid'!A27=0),"",'Portail 4 LLCER-LEA covid'!A27)</f>
        <v>ECTS multiples</v>
      </c>
      <c r="B22" s="303" t="str">
        <f>IF(OR('Portail 4 LLCER-LEA covid'!B27="",'Portail 4 LLCER-LEA covid'!B27=0),"",'Portail 4 LLCER-LEA covid'!B27)</f>
        <v>LLA1B4A3</v>
      </c>
      <c r="C22" s="304" t="str">
        <f>IF(OR('Portail 4 LLCER-LEA covid'!C27="",'Portail 4 LLCER-LEA covid'!C27=0),"",'Portail 4 LLCER-LEA covid'!C27)</f>
        <v>Texte, scène, écran Anglais S1</v>
      </c>
      <c r="D22" s="305" t="str">
        <f>IF(OR('Portail 4 LLCER-LEA covid'!D27="",'Portail 4 LLCER-LEA covid'!D27=0),"",'Portail 4 LLCER-LEA covid'!D27)</f>
        <v>LLA1B4A1</v>
      </c>
      <c r="E22" s="305" t="str">
        <f>IF(OR('Portail 4 LLCER-LEA covid'!E27="",'Portail 4 LLCER-LEA covid'!E27=0),"",'Portail 4 LLCER-LEA covid'!E27)</f>
        <v>CHOIX TRONC COMMUN</v>
      </c>
      <c r="F22" s="306" t="str">
        <f>IF(OR('Portail 4 LLCER-LEA covid'!F27="",'Portail 4 LLCER-LEA covid'!F27=0),"",'Portail 4 LLCER-LEA covid'!F27)</f>
        <v>Portails 4 (LANGUES) et 5 (LETTRES-LLCER)</v>
      </c>
      <c r="G22" s="307" t="str">
        <f>IF(OR('Portail 4 LLCER-LEA covid'!G27="",'Portail 4 LLCER-LEA covid'!G27=0),"",'Portail 4 LLCER-LEA covid'!G27)</f>
        <v>LLCER</v>
      </c>
      <c r="H22" s="308"/>
      <c r="I22" s="309">
        <v>2</v>
      </c>
      <c r="J22" s="309">
        <v>2</v>
      </c>
      <c r="K22" s="308" t="str">
        <f>IF(OR('Portail 4 LLCER-LEA covid'!K27="",'Portail 4 LLCER-LEA covid'!K27=0),"",'Portail 4 LLCER-LEA covid'!K27)</f>
        <v>SCAILLET Agnès</v>
      </c>
      <c r="L22" s="309">
        <f>IF(OR('Portail 4 LLCER-LEA covid'!L27="",'Portail 4 LLCER-LEA covid'!L27=0),"",'Portail 4 LLCER-LEA covid'!L27)</f>
        <v>11</v>
      </c>
      <c r="M22" s="309" t="str">
        <f>IF(OR('Portail 4 LLCER-LEA covid'!M27="",'Portail 4 LLCER-LEA covid'!M27=0),"",'Portail 4 LLCER-LEA covid'!M27)</f>
        <v/>
      </c>
      <c r="N22" s="309" t="str">
        <f>IF(OR('Portail 4 LLCER-LEA covid'!N27="",'Portail 4 LLCER-LEA covid'!N27=0),"",'Portail 4 LLCER-LEA covid'!N27)</f>
        <v/>
      </c>
      <c r="O22" s="309"/>
      <c r="P22" s="310" t="str">
        <f>IF(OR('Portail 4 LLCER-LEA covid'!P27="",'Portail 4 LLCER-LEA covid'!P27=0),"",'Portail 4 LLCER-LEA covid'!P27)</f>
        <v/>
      </c>
      <c r="Q22" s="372"/>
      <c r="R22" s="420" t="str">
        <f>IF(OR('Portail 4 LLCER-LEA covid'!R27="",'Portail 4 LLCER-LEA covid'!R27=0),"",'Portail 4 LLCER-LEA covid'!R27)</f>
        <v/>
      </c>
      <c r="S22" s="420" t="str">
        <f>IF(OR('Portail 4 LLCER-LEA covid'!S27="",'Portail 4 LLCER-LEA covid'!S27=0),"",'Portail 4 LLCER-LEA covid'!S27)</f>
        <v/>
      </c>
      <c r="T22" s="576"/>
      <c r="U22" s="577"/>
      <c r="V22" s="387">
        <f>IF(OR('Portail 4 LLCER-LEA covid'!V27="",'Portail 4 LLCER-LEA covid'!V27=0),"",'Portail 4 LLCER-LEA covid'!V27)</f>
        <v>1</v>
      </c>
      <c r="W22" s="312" t="str">
        <f>IF(OR('Portail 4 LLCER-LEA covid'!W27="",'Portail 4 LLCER-LEA covid'!W27=0),"",'Portail 4 LLCER-LEA covid'!W27)</f>
        <v>CC</v>
      </c>
      <c r="X22" s="312" t="str">
        <f>IF(OR('Portail 4 LLCER-LEA covid'!X27="",'Portail 4 LLCER-LEA covid'!X27=0),"",'Portail 4 LLCER-LEA covid'!X27)</f>
        <v>écrit</v>
      </c>
      <c r="Y22" s="312" t="str">
        <f>IF(OR('Portail 4 LLCER-LEA covid'!Y27="",'Portail 4 LLCER-LEA covid'!Y27=0),"",'Portail 4 LLCER-LEA covid'!Y27)</f>
        <v>1h30</v>
      </c>
      <c r="Z22" s="313">
        <f>IF(OR('Portail 4 LLCER-LEA covid'!Z27="",'Portail 4 LLCER-LEA covid'!Z27=0),"",'Portail 4 LLCER-LEA covid'!Z27)</f>
        <v>1</v>
      </c>
      <c r="AA22" s="314" t="str">
        <f>IF(OR('Portail 4 LLCER-LEA covid'!AA27="",'Portail 4 LLCER-LEA covid'!AA27=0),"",'Portail 4 LLCER-LEA covid'!AA27)</f>
        <v>CT</v>
      </c>
      <c r="AB22" s="314" t="str">
        <f>IF(OR('Portail 4 LLCER-LEA covid'!AB27="",'Portail 4 LLCER-LEA covid'!AB27=0),"",'Portail 4 LLCER-LEA covid'!AB27)</f>
        <v>écrit</v>
      </c>
      <c r="AC22" s="416" t="str">
        <f>IF(OR('Portail 4 LLCER-LEA covid'!AC27="",'Portail 4 LLCER-LEA covid'!AC27=0),"",'Portail 4 LLCER-LEA covid'!AC27)</f>
        <v>1h30</v>
      </c>
      <c r="AD22" s="576"/>
      <c r="AE22" s="460"/>
      <c r="AF22" s="387">
        <f>IF(OR('Portail 4 LLCER-LEA covid'!AF27="",'Portail 4 LLCER-LEA covid'!AF27=0),"",'Portail 4 LLCER-LEA covid'!AF27)</f>
        <v>1</v>
      </c>
      <c r="AG22" s="312" t="str">
        <f>IF(OR('Portail 4 LLCER-LEA covid'!AG27="",'Portail 4 LLCER-LEA covid'!AG27=0),"",'Portail 4 LLCER-LEA covid'!AG27)</f>
        <v>CT</v>
      </c>
      <c r="AH22" s="312" t="str">
        <f>IF(OR('Portail 4 LLCER-LEA covid'!AH27="",'Portail 4 LLCER-LEA covid'!AH27=0),"",'Portail 4 LLCER-LEA covid'!AH27)</f>
        <v>écrit</v>
      </c>
      <c r="AI22" s="312" t="str">
        <f>IF(OR('Portail 4 LLCER-LEA covid'!AI27="",'Portail 4 LLCER-LEA covid'!AI27=0),"",'Portail 4 LLCER-LEA covid'!AI27)</f>
        <v>2h00</v>
      </c>
      <c r="AJ22" s="313">
        <f>IF(OR('Portail 4 LLCER-LEA covid'!AJ27="",'Portail 4 LLCER-LEA covid'!AJ27=0),"",'Portail 4 LLCER-LEA covid'!AJ27)</f>
        <v>1</v>
      </c>
      <c r="AK22" s="314" t="str">
        <f>IF(OR('Portail 4 LLCER-LEA covid'!AK27="",'Portail 4 LLCER-LEA covid'!AK27=0),"",'Portail 4 LLCER-LEA covid'!AK27)</f>
        <v>CT</v>
      </c>
      <c r="AL22" s="314" t="str">
        <f>IF(OR('Portail 4 LLCER-LEA covid'!AL27="",'Portail 4 LLCER-LEA covid'!AL27=0),"",'Portail 4 LLCER-LEA covid'!AL27)</f>
        <v>écrit</v>
      </c>
      <c r="AM22" s="314" t="str">
        <f>IF(OR('Portail 4 LLCER-LEA covid'!AM27="",'Portail 4 LLCER-LEA covid'!AM27=0),"",'Portail 4 LLCER-LEA covid'!AM27)</f>
        <v>2h00</v>
      </c>
      <c r="AN22" s="309" t="str">
        <f>IF(OR('Portail 4 LLCER-LEA covid'!AN27="",'Portail 4 LLCER-LEA covid'!AN27=0),"",'Portail 4 LLCER-LEA covid'!AN27)</f>
        <v/>
      </c>
    </row>
    <row r="23" spans="1:1032" ht="52.5" customHeight="1">
      <c r="A23" s="274" t="str">
        <f>IF(OR('Portail 4 LLCER-LEA covid'!A28="",'Portail 4 LLCER-LEA covid'!A28=0),"",'Portail 4 LLCER-LEA covid'!A28)</f>
        <v>ECTS multiples</v>
      </c>
      <c r="B23" s="323" t="str">
        <f>IF(OR('Portail 4 LLCER-LEA covid'!B28="",'Portail 4 LLCER-LEA covid'!B28=0),"",'Portail 4 LLCER-LEA covid'!B28)</f>
        <v>LLA1B4A4</v>
      </c>
      <c r="C23" s="275" t="str">
        <f>IF(OR('Portail 4 LLCER-LEA covid'!C28="",'Portail 4 LLCER-LEA covid'!C28=0),"",'Portail 4 LLCER-LEA covid'!C28)</f>
        <v xml:space="preserve">Méthodologie littéraire Anglais </v>
      </c>
      <c r="D23" s="276" t="str">
        <f>IF(OR('Portail 4 LLCER-LEA covid'!D28="",'Portail 4 LLCER-LEA covid'!D28=0),"",'Portail 4 LLCER-LEA covid'!D28)</f>
        <v>LOL1B3A
LLA1B4A2</v>
      </c>
      <c r="E23" s="276" t="str">
        <f>IF(OR('Portail 4 LLCER-LEA covid'!E28="",'Portail 4 LLCER-LEA covid'!E28=0),"",'Portail 4 LLCER-LEA covid'!E28)</f>
        <v>CHOIX TRONC COMMUN</v>
      </c>
      <c r="F23" s="277" t="str">
        <f>IF(OR('Portail 4 LLCER-LEA covid'!F28="",'Portail 4 LLCER-LEA covid'!F28=0),"",'Portail 4 LLCER-LEA covid'!F28)</f>
        <v>Portails  1 (SDL-LLCER, 4 (LANGUES) et 5 (LETTRES-LLCER)</v>
      </c>
      <c r="G23" s="278" t="str">
        <f>IF(OR('Portail 4 LLCER-LEA covid'!G28="",'Portail 4 LLCER-LEA covid'!G28=0),"",'Portail 4 LLCER-LEA covid'!G28)</f>
        <v>LLCER</v>
      </c>
      <c r="H23" s="279"/>
      <c r="I23" s="267">
        <v>3</v>
      </c>
      <c r="J23" s="267">
        <v>3</v>
      </c>
      <c r="K23" s="267" t="str">
        <f>IF(OR('Portail 4 LLCER-LEA covid'!K28="",'Portail 4 LLCER-LEA covid'!K28=0),"",'Portail 4 LLCER-LEA covid'!K28)</f>
        <v>FRENEE Samantha</v>
      </c>
      <c r="L23" s="267">
        <f>IF(OR('Portail 4 LLCER-LEA covid'!L28="",'Portail 4 LLCER-LEA covid'!L28=0),"",'Portail 4 LLCER-LEA covid'!L28)</f>
        <v>11</v>
      </c>
      <c r="M23" s="267" t="str">
        <f>IF(OR('Portail 4 LLCER-LEA covid'!M28="",'Portail 4 LLCER-LEA covid'!M28=0),"",'Portail 4 LLCER-LEA covid'!M28)</f>
        <v/>
      </c>
      <c r="N23" s="267" t="str">
        <f>IF(OR('Portail 4 LLCER-LEA covid'!N28="",'Portail 4 LLCER-LEA covid'!N28=0),"",'Portail 4 LLCER-LEA covid'!N28)</f>
        <v/>
      </c>
      <c r="O23" s="267"/>
      <c r="P23" s="270" t="str">
        <f>IF(OR('Portail 4 LLCER-LEA covid'!P28="",'Portail 4 LLCER-LEA covid'!P28=0),"",'Portail 4 LLCER-LEA covid'!P28)</f>
        <v/>
      </c>
      <c r="Q23" s="270">
        <f>IF(OR('Portail 4 LLCER-LEA covid'!Q28="",'Portail 4 LLCER-LEA covid'!Q28=0),"",'Portail 4 LLCER-LEA covid'!Q28)</f>
        <v>12</v>
      </c>
      <c r="R23" s="421" t="str">
        <f>IF(OR('Portail 4 LLCER-LEA covid'!R28="",'Portail 4 LLCER-LEA covid'!R28=0),"",'Portail 4 LLCER-LEA covid'!R28)</f>
        <v/>
      </c>
      <c r="S23" s="421" t="str">
        <f>IF(OR('Portail 4 LLCER-LEA covid'!S28="",'Portail 4 LLCER-LEA covid'!S28=0),"",'Portail 4 LLCER-LEA covid'!S28)</f>
        <v/>
      </c>
      <c r="T23" s="531" t="str">
        <f>IF(OR('Portail 4 LLCER-LEA covid'!T28="",'Portail 4 LLCER-LEA covid'!T28=0),"",'Portail 4 LLCER-LEA covid'!T28)</f>
        <v>100% CC</v>
      </c>
      <c r="U23" s="528" t="str">
        <f>IF(OR('Portail 4 LLCER-LEA covid'!U28="",'Portail 4 LLCER-LEA covid'!U28=0),"",'Portail 4 LLCER-LEA covid'!U28)</f>
        <v>100% CT écrit 1h30 Célène</v>
      </c>
      <c r="V23" s="111">
        <f>IF(OR('Portail 4 LLCER-LEA covid'!V28="",'Portail 4 LLCER-LEA covid'!V28=0),"",'Portail 4 LLCER-LEA covid'!V28)</f>
        <v>1</v>
      </c>
      <c r="W23" s="30" t="str">
        <f>IF(OR('Portail 4 LLCER-LEA covid'!W28="",'Portail 4 LLCER-LEA covid'!W28=0),"",'Portail 4 LLCER-LEA covid'!W28)</f>
        <v>CC</v>
      </c>
      <c r="X23" s="30" t="str">
        <f>IF(OR('Portail 4 LLCER-LEA covid'!X28="",'Portail 4 LLCER-LEA covid'!X28=0),"",'Portail 4 LLCER-LEA covid'!X28)</f>
        <v>écrit</v>
      </c>
      <c r="Y23" s="30" t="str">
        <f>IF(OR('Portail 4 LLCER-LEA covid'!Y28="",'Portail 4 LLCER-LEA covid'!Y28=0),"",'Portail 4 LLCER-LEA covid'!Y28)</f>
        <v>1h00</v>
      </c>
      <c r="Z23" s="31">
        <f>IF(OR('Portail 4 LLCER-LEA covid'!Z28="",'Portail 4 LLCER-LEA covid'!Z28=0),"",'Portail 4 LLCER-LEA covid'!Z28)</f>
        <v>1</v>
      </c>
      <c r="AA23" s="32" t="str">
        <f>IF(OR('Portail 4 LLCER-LEA covid'!AA28="",'Portail 4 LLCER-LEA covid'!AA28=0),"",'Portail 4 LLCER-LEA covid'!AA28)</f>
        <v>CT</v>
      </c>
      <c r="AB23" s="32" t="str">
        <f>IF(OR('Portail 4 LLCER-LEA covid'!AB28="",'Portail 4 LLCER-LEA covid'!AB28=0),"",'Portail 4 LLCER-LEA covid'!AB28)</f>
        <v>écrit</v>
      </c>
      <c r="AC23" s="448" t="str">
        <f>IF(OR('Portail 4 LLCER-LEA covid'!AC28="",'Portail 4 LLCER-LEA covid'!AC28=0),"",'Portail 4 LLCER-LEA covid'!AC28)</f>
        <v>1h00</v>
      </c>
      <c r="AD23" s="531" t="str">
        <f>IF(OR('Portail 4 LLCER-LEA covid'!AD28="",'Portail 4 LLCER-LEA covid'!AD28=0),"",'Portail 4 LLCER-LEA covid'!AD28)</f>
        <v>100% CT écrit 1h30 Célène</v>
      </c>
      <c r="AE23" s="528" t="str">
        <f t="shared" ref="AE23" si="3">+AD23</f>
        <v>100% CT écrit 1h30 Célène</v>
      </c>
      <c r="AF23" s="111">
        <f>IF(OR('Portail 4 LLCER-LEA covid'!AF28="",'Portail 4 LLCER-LEA covid'!AF28=0),"",'Portail 4 LLCER-LEA covid'!AF28)</f>
        <v>1</v>
      </c>
      <c r="AG23" s="30" t="str">
        <f>IF(OR('Portail 4 LLCER-LEA covid'!AG28="",'Portail 4 LLCER-LEA covid'!AG28=0),"",'Portail 4 LLCER-LEA covid'!AG28)</f>
        <v>CT</v>
      </c>
      <c r="AH23" s="30" t="str">
        <f>IF(OR('Portail 4 LLCER-LEA covid'!AH28="",'Portail 4 LLCER-LEA covid'!AH28=0),"",'Portail 4 LLCER-LEA covid'!AH28)</f>
        <v>écrit</v>
      </c>
      <c r="AI23" s="30" t="str">
        <f>IF(OR('Portail 4 LLCER-LEA covid'!AI28="",'Portail 4 LLCER-LEA covid'!AI28=0),"",'Portail 4 LLCER-LEA covid'!AI28)</f>
        <v>1h00</v>
      </c>
      <c r="AJ23" s="34">
        <f>IF(OR('Portail 4 LLCER-LEA covid'!AJ28="",'Portail 4 LLCER-LEA covid'!AJ28=0),"",'Portail 4 LLCER-LEA covid'!AJ28)</f>
        <v>1</v>
      </c>
      <c r="AK23" s="32" t="str">
        <f>IF(OR('Portail 4 LLCER-LEA covid'!AK28="",'Portail 4 LLCER-LEA covid'!AK28=0),"",'Portail 4 LLCER-LEA covid'!AK28)</f>
        <v>CT</v>
      </c>
      <c r="AL23" s="32" t="str">
        <f>IF(OR('Portail 4 LLCER-LEA covid'!AL28="",'Portail 4 LLCER-LEA covid'!AL28=0),"",'Portail 4 LLCER-LEA covid'!AL28)</f>
        <v>écrit</v>
      </c>
      <c r="AM23" s="32" t="str">
        <f>IF(OR('Portail 4 LLCER-LEA covid'!AM28="",'Portail 4 LLCER-LEA covid'!AM28=0),"",'Portail 4 LLCER-LEA covid'!AM28)</f>
        <v>1h00</v>
      </c>
      <c r="AN23" s="27" t="str">
        <f>IF(OR('Portail 4 LLCER-LEA covid'!AN28="",'Portail 4 LLCER-LEA covid'!AN28=0),"",'Portail 4 LLCER-LEA covid'!AN28)</f>
        <v/>
      </c>
    </row>
    <row r="24" spans="1:1032">
      <c r="A24" s="74"/>
      <c r="B24" s="74"/>
      <c r="C24" s="75"/>
      <c r="D24" s="76"/>
      <c r="E24" s="77"/>
      <c r="F24" s="78"/>
      <c r="G24" s="77"/>
      <c r="H24" s="79"/>
      <c r="I24" s="80"/>
      <c r="J24" s="80"/>
      <c r="K24" s="80"/>
      <c r="L24" s="80"/>
      <c r="M24" s="80"/>
      <c r="N24" s="81"/>
      <c r="O24" s="81"/>
      <c r="P24" s="82"/>
      <c r="Q24" s="362"/>
      <c r="R24" s="43"/>
      <c r="S24" s="43"/>
      <c r="T24" s="477"/>
      <c r="U24" s="569"/>
      <c r="V24" s="390"/>
      <c r="W24" s="83"/>
      <c r="X24" s="83"/>
      <c r="Y24" s="83"/>
      <c r="Z24" s="83"/>
      <c r="AA24" s="83"/>
      <c r="AB24" s="83"/>
      <c r="AC24" s="74"/>
      <c r="AD24" s="461"/>
      <c r="AE24" s="462"/>
      <c r="AF24" s="390"/>
      <c r="AG24" s="83"/>
      <c r="AH24" s="76"/>
      <c r="AI24" s="83"/>
      <c r="AJ24" s="83"/>
      <c r="AK24" s="83"/>
      <c r="AL24" s="76"/>
      <c r="AM24" s="83"/>
      <c r="AN24" s="80"/>
    </row>
    <row r="25" spans="1:1032" s="67" customFormat="1" ht="48.75" customHeight="1">
      <c r="A25" s="57" t="s">
        <v>47</v>
      </c>
      <c r="B25" s="57" t="s">
        <v>48</v>
      </c>
      <c r="C25" s="58" t="s">
        <v>49</v>
      </c>
      <c r="D25" s="59"/>
      <c r="E25" s="59" t="s">
        <v>50</v>
      </c>
      <c r="F25" s="59" t="s">
        <v>51</v>
      </c>
      <c r="G25" s="59"/>
      <c r="H25" s="60" t="s">
        <v>52</v>
      </c>
      <c r="I25" s="61">
        <v>2</v>
      </c>
      <c r="J25" s="61">
        <v>2</v>
      </c>
      <c r="K25" s="61"/>
      <c r="L25" s="60"/>
      <c r="M25" s="61"/>
      <c r="N25" s="60"/>
      <c r="O25" s="60"/>
      <c r="P25" s="62"/>
      <c r="Q25" s="371"/>
      <c r="R25" s="371"/>
      <c r="S25" s="371"/>
      <c r="T25" s="479"/>
      <c r="U25" s="574"/>
      <c r="V25" s="386"/>
      <c r="W25" s="62"/>
      <c r="X25" s="62"/>
      <c r="Y25" s="62"/>
      <c r="Z25" s="63"/>
      <c r="AA25" s="64"/>
      <c r="AB25" s="64"/>
      <c r="AC25" s="415"/>
      <c r="AD25" s="501"/>
      <c r="AE25" s="575"/>
      <c r="AF25" s="63"/>
      <c r="AG25" s="64"/>
      <c r="AH25" s="64"/>
      <c r="AI25" s="64"/>
      <c r="AJ25" s="65"/>
      <c r="AK25" s="64"/>
      <c r="AL25" s="64"/>
      <c r="AM25" s="64"/>
      <c r="AN25" s="66"/>
    </row>
    <row r="26" spans="1:1032" ht="69.75" customHeight="1">
      <c r="A26" s="20"/>
      <c r="B26" s="68" t="s">
        <v>53</v>
      </c>
      <c r="C26" s="69" t="s">
        <v>54</v>
      </c>
      <c r="D26" s="24" t="s">
        <v>55</v>
      </c>
      <c r="E26" s="24" t="s">
        <v>56</v>
      </c>
      <c r="F26" s="25" t="s">
        <v>57</v>
      </c>
      <c r="G26" s="37" t="s">
        <v>58</v>
      </c>
      <c r="H26" s="26"/>
      <c r="I26" s="27">
        <v>2</v>
      </c>
      <c r="J26" s="27">
        <v>2</v>
      </c>
      <c r="K26" s="27" t="s">
        <v>59</v>
      </c>
      <c r="L26" s="27">
        <v>12</v>
      </c>
      <c r="M26" s="27"/>
      <c r="N26" s="27"/>
      <c r="O26" s="27"/>
      <c r="P26" s="29">
        <v>18</v>
      </c>
      <c r="Q26" s="367"/>
      <c r="R26" s="157"/>
      <c r="S26" s="157"/>
      <c r="T26" s="478" t="s">
        <v>60</v>
      </c>
      <c r="U26" s="579" t="s">
        <v>61</v>
      </c>
      <c r="V26" s="111">
        <v>1</v>
      </c>
      <c r="W26" s="30" t="s">
        <v>62</v>
      </c>
      <c r="X26" s="30" t="s">
        <v>63</v>
      </c>
      <c r="Y26" s="30" t="s">
        <v>64</v>
      </c>
      <c r="Z26" s="31">
        <v>1</v>
      </c>
      <c r="AA26" s="32" t="s">
        <v>65</v>
      </c>
      <c r="AB26" s="32" t="s">
        <v>66</v>
      </c>
      <c r="AC26" s="448" t="s">
        <v>67</v>
      </c>
      <c r="AD26" s="478" t="s">
        <v>68</v>
      </c>
      <c r="AE26" s="528" t="str">
        <f t="shared" ref="AE26:AE28" si="4">+AD26</f>
        <v>100% CT oral à distance 15 min. Contacter enseignant au préalable par téléphone</v>
      </c>
      <c r="AF26" s="111">
        <v>1</v>
      </c>
      <c r="AG26" s="30" t="s">
        <v>65</v>
      </c>
      <c r="AH26" s="30" t="s">
        <v>69</v>
      </c>
      <c r="AI26" s="30" t="s">
        <v>70</v>
      </c>
      <c r="AJ26" s="34">
        <v>1</v>
      </c>
      <c r="AK26" s="32" t="s">
        <v>65</v>
      </c>
      <c r="AL26" s="32" t="s">
        <v>69</v>
      </c>
      <c r="AM26" s="32" t="s">
        <v>70</v>
      </c>
      <c r="AN26" s="27"/>
    </row>
    <row r="27" spans="1:1032" ht="69.75" customHeight="1">
      <c r="A27" s="20"/>
      <c r="B27" s="341" t="s">
        <v>71</v>
      </c>
      <c r="C27" s="69" t="s">
        <v>72</v>
      </c>
      <c r="D27" s="24"/>
      <c r="E27" s="24" t="s">
        <v>56</v>
      </c>
      <c r="F27" s="340" t="s">
        <v>73</v>
      </c>
      <c r="G27" s="37" t="s">
        <v>74</v>
      </c>
      <c r="H27" s="26"/>
      <c r="I27" s="27">
        <v>2</v>
      </c>
      <c r="J27" s="27">
        <v>2</v>
      </c>
      <c r="K27" s="27" t="s">
        <v>75</v>
      </c>
      <c r="L27" s="27">
        <v>11</v>
      </c>
      <c r="M27" s="27"/>
      <c r="N27" s="27"/>
      <c r="O27" s="27"/>
      <c r="P27" s="29"/>
      <c r="Q27" s="367"/>
      <c r="R27" s="157"/>
      <c r="S27" s="157"/>
      <c r="T27" s="478" t="s">
        <v>76</v>
      </c>
      <c r="U27" s="579" t="s">
        <v>77</v>
      </c>
      <c r="V27" s="111">
        <v>1</v>
      </c>
      <c r="W27" s="30" t="s">
        <v>62</v>
      </c>
      <c r="X27" s="30" t="s">
        <v>69</v>
      </c>
      <c r="Y27" s="349"/>
      <c r="Z27" s="31">
        <v>1</v>
      </c>
      <c r="AA27" s="32" t="s">
        <v>65</v>
      </c>
      <c r="AB27" s="32" t="s">
        <v>69</v>
      </c>
      <c r="AC27" s="451"/>
      <c r="AD27" s="478" t="s">
        <v>77</v>
      </c>
      <c r="AE27" s="528" t="str">
        <f t="shared" si="4"/>
        <v>100% CT / Dossier</v>
      </c>
      <c r="AF27" s="111">
        <v>1</v>
      </c>
      <c r="AG27" s="30" t="s">
        <v>65</v>
      </c>
      <c r="AH27" s="30" t="s">
        <v>69</v>
      </c>
      <c r="AI27" s="349"/>
      <c r="AJ27" s="34">
        <v>1</v>
      </c>
      <c r="AK27" s="32" t="s">
        <v>65</v>
      </c>
      <c r="AL27" s="32" t="s">
        <v>69</v>
      </c>
      <c r="AM27" s="350"/>
      <c r="AN27" s="27"/>
    </row>
    <row r="28" spans="1:1032" ht="69.75" customHeight="1">
      <c r="A28" s="20"/>
      <c r="B28" s="68" t="s">
        <v>78</v>
      </c>
      <c r="C28" s="69" t="s">
        <v>79</v>
      </c>
      <c r="D28" s="24" t="s">
        <v>80</v>
      </c>
      <c r="E28" s="24" t="s">
        <v>56</v>
      </c>
      <c r="F28" s="25" t="s">
        <v>81</v>
      </c>
      <c r="G28" s="37" t="s">
        <v>74</v>
      </c>
      <c r="H28" s="26"/>
      <c r="I28" s="27">
        <v>2</v>
      </c>
      <c r="J28" s="27">
        <v>2</v>
      </c>
      <c r="K28" s="27" t="s">
        <v>82</v>
      </c>
      <c r="L28" s="27" t="s">
        <v>83</v>
      </c>
      <c r="M28" s="27"/>
      <c r="N28" s="27"/>
      <c r="O28" s="27"/>
      <c r="P28" s="29">
        <v>18</v>
      </c>
      <c r="Q28" s="367"/>
      <c r="R28" s="157"/>
      <c r="S28" s="157"/>
      <c r="T28" s="478" t="s">
        <v>84</v>
      </c>
      <c r="U28" s="579" t="s">
        <v>85</v>
      </c>
      <c r="V28" s="111">
        <v>1</v>
      </c>
      <c r="W28" s="30" t="s">
        <v>62</v>
      </c>
      <c r="X28" s="30"/>
      <c r="Y28" s="30"/>
      <c r="Z28" s="31">
        <v>1</v>
      </c>
      <c r="AA28" s="32" t="s">
        <v>65</v>
      </c>
      <c r="AB28" s="32" t="s">
        <v>66</v>
      </c>
      <c r="AC28" s="448" t="s">
        <v>67</v>
      </c>
      <c r="AD28" s="478" t="s">
        <v>85</v>
      </c>
      <c r="AE28" s="528" t="str">
        <f t="shared" si="4"/>
        <v>100% CT oral à distance</v>
      </c>
      <c r="AF28" s="111">
        <v>1</v>
      </c>
      <c r="AG28" s="30" t="s">
        <v>65</v>
      </c>
      <c r="AH28" s="30" t="s">
        <v>66</v>
      </c>
      <c r="AI28" s="30" t="s">
        <v>67</v>
      </c>
      <c r="AJ28" s="34">
        <v>1</v>
      </c>
      <c r="AK28" s="32" t="s">
        <v>65</v>
      </c>
      <c r="AL28" s="32" t="s">
        <v>66</v>
      </c>
      <c r="AM28" s="32" t="s">
        <v>67</v>
      </c>
      <c r="AN28" s="27"/>
    </row>
    <row r="29" spans="1:1032">
      <c r="A29" s="37"/>
      <c r="B29" s="37"/>
      <c r="C29" s="84"/>
      <c r="D29" s="84"/>
      <c r="E29" s="84"/>
      <c r="F29" s="84"/>
      <c r="G29" s="84"/>
      <c r="H29" s="84"/>
      <c r="I29" s="84"/>
      <c r="J29" s="84"/>
      <c r="K29" s="84"/>
      <c r="L29" s="84"/>
      <c r="M29" s="84"/>
      <c r="N29" s="84"/>
      <c r="O29" s="84"/>
      <c r="P29" s="84"/>
      <c r="Q29" s="178"/>
      <c r="R29" s="178"/>
      <c r="S29" s="178"/>
      <c r="T29" s="486"/>
      <c r="U29" s="580"/>
      <c r="AD29" s="463"/>
      <c r="AE29" s="464"/>
      <c r="AN29" s="84"/>
    </row>
    <row r="30" spans="1:1032" ht="25.5">
      <c r="A30" s="280" t="s">
        <v>86</v>
      </c>
      <c r="B30" s="51" t="s">
        <v>87</v>
      </c>
      <c r="C30" s="52" t="s">
        <v>88</v>
      </c>
      <c r="D30" s="53"/>
      <c r="E30" s="54" t="s">
        <v>43</v>
      </c>
      <c r="F30" s="54"/>
      <c r="G30" s="54"/>
      <c r="H30" s="54"/>
      <c r="I30" s="54">
        <f>+I31+I36+I37+I38+I40+I$6</f>
        <v>30</v>
      </c>
      <c r="J30" s="54">
        <f>+J31+J36+J37+J38+J40+J$6</f>
        <v>30</v>
      </c>
      <c r="K30" s="53"/>
      <c r="L30" s="53"/>
      <c r="M30" s="53"/>
      <c r="N30" s="53"/>
      <c r="O30" s="53"/>
      <c r="P30" s="53"/>
      <c r="Q30" s="56"/>
      <c r="R30" s="55"/>
      <c r="S30" s="55"/>
      <c r="T30" s="487"/>
      <c r="U30" s="573"/>
      <c r="V30" s="187"/>
      <c r="W30" s="56"/>
      <c r="X30" s="56"/>
      <c r="Y30" s="56"/>
      <c r="Z30" s="56"/>
      <c r="AA30" s="56"/>
      <c r="AB30" s="56"/>
      <c r="AC30" s="56"/>
      <c r="AD30" s="432"/>
      <c r="AE30" s="433"/>
      <c r="AF30" s="187"/>
      <c r="AG30" s="56"/>
      <c r="AH30" s="56"/>
      <c r="AI30" s="56"/>
      <c r="AJ30" s="56"/>
      <c r="AK30" s="56"/>
      <c r="AL30" s="56"/>
      <c r="AM30" s="53"/>
      <c r="AN30" s="53"/>
    </row>
    <row r="31" spans="1:1032" s="67" customFormat="1" ht="36" customHeight="1">
      <c r="A31" s="57" t="str">
        <f>IF('Portail 4 LLCER-LEA covid'!A31="","",'Portail 4 LLCER-LEA covid'!A31)</f>
        <v>LOLA1L15</v>
      </c>
      <c r="B31" s="57" t="str">
        <f>IF('Portail 4 LLCER-LEA covid'!B31="","",'Portail 4 LLCER-LEA covid'!B31)</f>
        <v>LLA1C10</v>
      </c>
      <c r="C31" s="58" t="str">
        <f>IF('Portail 4 LLCER-LEA covid'!C31="","",'Portail 4 LLCER-LEA covid'!C31)</f>
        <v>Pratique et structure de la langue S1 : Espagnol</v>
      </c>
      <c r="D31" s="59" t="str">
        <f>IF('Portail 4 LLCER-LEA covid'!D31="","",'Portail 4 LLCER-LEA covid'!D31)</f>
        <v>LOL1C10 ?</v>
      </c>
      <c r="E31" s="59" t="str">
        <f>IF('Portail 4 LLCER-LEA covid'!E31="","",'Portail 4 LLCER-LEA covid'!E31)</f>
        <v>BLOC/CHAPEAU</v>
      </c>
      <c r="F31" s="59" t="str">
        <f>IF('Portail 4 LLCER-LEA covid'!F31="","",'Portail 4 LLCER-LEA covid'!F31)</f>
        <v>Portails 1 (SDL-LLCER), 2 (SDL-LEA), 4 (LANGUES) et 5 (LETTRES-LLCER)</v>
      </c>
      <c r="G31" s="59" t="str">
        <f>IF('Portail 4 LLCER-LEA covid'!G31="","",'Portail 4 LLCER-LEA covid'!G31)</f>
        <v/>
      </c>
      <c r="H31" s="60" t="str">
        <f>IF('Portail 4 LLCER-LEA covid'!H31="","",'Portail 4 LLCER-LEA covid'!H31)</f>
        <v/>
      </c>
      <c r="I31" s="61">
        <f>IF('Portail 4 LLCER-LEA covid'!I31="","",'Portail 4 LLCER-LEA covid'!I31)</f>
        <v>6</v>
      </c>
      <c r="J31" s="60">
        <f>IF('Portail 4 LLCER-LEA covid'!J31="","",'Portail 4 LLCER-LEA covid'!J31)</f>
        <v>6</v>
      </c>
      <c r="K31" s="61" t="str">
        <f>IF('Portail 4 LLCER-LEA covid'!K31="","",'Portail 4 LLCER-LEA covid'!K31)</f>
        <v/>
      </c>
      <c r="L31" s="60" t="str">
        <f>IF('Portail 4 LLCER-LEA covid'!L31="","",'Portail 4 LLCER-LEA covid'!L31)</f>
        <v/>
      </c>
      <c r="M31" s="61" t="str">
        <f>IF('Portail 4 LLCER-LEA covid'!M31="","",'Portail 4 LLCER-LEA covid'!M31)</f>
        <v/>
      </c>
      <c r="N31" s="60" t="str">
        <f>IF('Portail 4 LLCER-LEA covid'!N31="","",'Portail 4 LLCER-LEA covid'!N31)</f>
        <v/>
      </c>
      <c r="O31" s="60"/>
      <c r="P31" s="62" t="str">
        <f>IF('Portail 4 LLCER-LEA covid'!P31="","",'Portail 4 LLCER-LEA covid'!P31)</f>
        <v/>
      </c>
      <c r="Q31" s="371"/>
      <c r="R31" s="371" t="str">
        <f>IF('Portail 4 LLCER-LEA covid'!R31="","",'Portail 4 LLCER-LEA covid'!R31)</f>
        <v/>
      </c>
      <c r="S31" s="371" t="str">
        <f>IF('Portail 4 LLCER-LEA covid'!S31="","",'Portail 4 LLCER-LEA covid'!S31)</f>
        <v/>
      </c>
      <c r="T31" s="479"/>
      <c r="U31" s="574"/>
      <c r="V31" s="386" t="str">
        <f>IF('Portail 4 LLCER-LEA covid'!V31="","",'Portail 4 LLCER-LEA covid'!V31)</f>
        <v/>
      </c>
      <c r="W31" s="62" t="str">
        <f>IF('Portail 4 LLCER-LEA covid'!W31="","",'Portail 4 LLCER-LEA covid'!W31)</f>
        <v/>
      </c>
      <c r="X31" s="62" t="str">
        <f>IF('Portail 4 LLCER-LEA covid'!X31="","",'Portail 4 LLCER-LEA covid'!X31)</f>
        <v/>
      </c>
      <c r="Y31" s="62" t="str">
        <f>IF('Portail 4 LLCER-LEA covid'!Y31="","",'Portail 4 LLCER-LEA covid'!Y31)</f>
        <v/>
      </c>
      <c r="Z31" s="63" t="str">
        <f>IF('Portail 4 LLCER-LEA covid'!Z31="","",'Portail 4 LLCER-LEA covid'!Z31)</f>
        <v/>
      </c>
      <c r="AA31" s="64" t="str">
        <f>IF('Portail 4 LLCER-LEA covid'!AA31="","",'Portail 4 LLCER-LEA covid'!AA31)</f>
        <v/>
      </c>
      <c r="AB31" s="64" t="str">
        <f>IF('Portail 4 LLCER-LEA covid'!AB31="","",'Portail 4 LLCER-LEA covid'!AB31)</f>
        <v/>
      </c>
      <c r="AC31" s="415" t="str">
        <f>IF('Portail 4 LLCER-LEA covid'!AC31="","",'Portail 4 LLCER-LEA covid'!AC31)</f>
        <v/>
      </c>
      <c r="AD31" s="501"/>
      <c r="AE31" s="575"/>
      <c r="AF31" s="63" t="str">
        <f>IF('Portail 4 LLCER-LEA covid'!AF31="","",'Portail 4 LLCER-LEA covid'!AF31)</f>
        <v/>
      </c>
      <c r="AG31" s="64" t="str">
        <f>IF('Portail 4 LLCER-LEA covid'!AG31="","",'Portail 4 LLCER-LEA covid'!AG31)</f>
        <v/>
      </c>
      <c r="AH31" s="64" t="str">
        <f>IF('Portail 4 LLCER-LEA covid'!AH31="","",'Portail 4 LLCER-LEA covid'!AH31)</f>
        <v/>
      </c>
      <c r="AI31" s="64" t="str">
        <f>IF('Portail 4 LLCER-LEA covid'!AI31="","",'Portail 4 LLCER-LEA covid'!AI31)</f>
        <v/>
      </c>
      <c r="AJ31" s="65" t="str">
        <f>IF('Portail 4 LLCER-LEA covid'!AJ31="","",'Portail 4 LLCER-LEA covid'!AJ31)</f>
        <v/>
      </c>
      <c r="AK31" s="64" t="str">
        <f>IF('Portail 4 LLCER-LEA covid'!AK31="","",'Portail 4 LLCER-LEA covid'!AK31)</f>
        <v/>
      </c>
      <c r="AL31" s="64" t="str">
        <f>IF('Portail 4 LLCER-LEA covid'!AL31="","",'Portail 4 LLCER-LEA covid'!AL31)</f>
        <v/>
      </c>
      <c r="AM31" s="64" t="str">
        <f>IF('Portail 4 LLCER-LEA covid'!AM31="","",'Portail 4 LLCER-LEA covid'!AM31)</f>
        <v/>
      </c>
      <c r="AN31" s="66" t="str">
        <f>IF('Portail 4 LLCER-LEA covid'!AN31="","",'Portail 4 LLCER-LEA covid'!AN31)</f>
        <v/>
      </c>
    </row>
    <row r="32" spans="1:1032" ht="68.25" customHeight="1">
      <c r="A32" s="20" t="str">
        <f>IF('Portail 4 LLCER-LEA covid'!A33="","",'Portail 4 LLCER-LEA covid'!A33)</f>
        <v/>
      </c>
      <c r="B32" s="281" t="str">
        <f>IF('Portail 4 LLCER-LEA covid'!B33="","",'Portail 4 LLCER-LEA covid'!B33)</f>
        <v>LLA1C1B</v>
      </c>
      <c r="C32" s="282" t="str">
        <f>IF('Portail 4 LLCER-LEA covid'!C33="","",'Portail 4 LLCER-LEA covid'!C33)</f>
        <v>Grammaire espagnole S1</v>
      </c>
      <c r="D32" s="24" t="str">
        <f>IF('Portail 4 LLCER-LEA covid'!D33="","",'Portail 4 LLCER-LEA covid'!D33)</f>
        <v>LOL1C2D
LOL1J3B1</v>
      </c>
      <c r="E32" s="24" t="str">
        <f>IF('Portail 4 LLCER-LEA covid'!E33="","",'Portail 4 LLCER-LEA covid'!E33)</f>
        <v>CHOIX TRONC COMMUN</v>
      </c>
      <c r="F32" s="25" t="str">
        <f>IF('Portail 4 LLCER-LEA covid'!F33="","",'Portail 4 LLCER-LEA covid'!F33)</f>
        <v>Portails 1 (SDL-LLCER), 2 (SDL-LEA), 4 (LANGUES) et 5 (LETTRES-LLCER)</v>
      </c>
      <c r="G32" s="37" t="str">
        <f>IF('Portail 4 LLCER-LEA covid'!G33="","",'Portail 4 LLCER-LEA covid'!G33)</f>
        <v>LLCER</v>
      </c>
      <c r="H32" s="26" t="str">
        <f>IF('Portail 4 LLCER-LEA covid'!H33="","",'Portail 4 LLCER-LEA covid'!H33)</f>
        <v/>
      </c>
      <c r="I32" s="27">
        <f>IF('Portail 4 LLCER-LEA covid'!I33="","",'Portail 4 LLCER-LEA covid'!I33)</f>
        <v>2</v>
      </c>
      <c r="J32" s="27">
        <f>IF('Portail 4 LLCER-LEA covid'!J33="","",'Portail 4 LLCER-LEA covid'!J33)</f>
        <v>2</v>
      </c>
      <c r="K32" s="37" t="str">
        <f>IF('Portail 4 LLCER-LEA covid'!K33="","",'Portail 4 LLCER-LEA covid'!K33)</f>
        <v>GINESTA-MUNOZ Magali</v>
      </c>
      <c r="L32" s="27">
        <f>IF('Portail 4 LLCER-LEA covid'!L33="","",'Portail 4 LLCER-LEA covid'!L33)</f>
        <v>14</v>
      </c>
      <c r="M32" s="27" t="str">
        <f>IF('Portail 4 LLCER-LEA covid'!M33="","",'Portail 4 LLCER-LEA covid'!M33)</f>
        <v/>
      </c>
      <c r="N32" s="27" t="str">
        <f>IF('Portail 4 LLCER-LEA covid'!N33="","",'Portail 4 LLCER-LEA covid'!N33)</f>
        <v/>
      </c>
      <c r="O32" s="27"/>
      <c r="P32" s="27">
        <f>IF('Portail 4 LLCER-LEA covid'!P33="","",'Portail 4 LLCER-LEA covid'!P33)</f>
        <v>18</v>
      </c>
      <c r="Q32" s="370"/>
      <c r="R32" s="157" t="str">
        <f>IF('Portail 4 LLCER-LEA covid'!R33="","",'Portail 4 LLCER-LEA covid'!R33)</f>
        <v/>
      </c>
      <c r="S32" s="157" t="str">
        <f>IF('Portail 4 LLCER-LEA covid'!S33="","",'Portail 4 LLCER-LEA covid'!S33)</f>
        <v/>
      </c>
      <c r="T32" s="531" t="str">
        <f>IF('Portail 4 LLCER-LEA covid'!T33="","",'Portail 4 LLCER-LEA covid'!T33)</f>
        <v>100 % CT écrit sur CELENE 1h</v>
      </c>
      <c r="U32" s="528" t="str">
        <f>IF('Portail 4 LLCER-LEA covid'!U33="","",'Portail 4 LLCER-LEA covid'!U33)</f>
        <v>100 % CT écrit sur CELENE 1h</v>
      </c>
      <c r="V32" s="389">
        <f>IF('Portail 4 LLCER-LEA covid'!V33="","",'Portail 4 LLCER-LEA covid'!V33)</f>
        <v>1</v>
      </c>
      <c r="W32" s="70" t="str">
        <f>IF('Portail 4 LLCER-LEA covid'!W33="","",'Portail 4 LLCER-LEA covid'!W33)</f>
        <v>CC</v>
      </c>
      <c r="X32" s="70" t="str">
        <f>IF('Portail 4 LLCER-LEA covid'!X33="","",'Portail 4 LLCER-LEA covid'!X33)</f>
        <v>écrit</v>
      </c>
      <c r="Y32" s="284" t="str">
        <f>IF('Portail 4 LLCER-LEA covid'!Y33="","",'Portail 4 LLCER-LEA covid'!Y33)</f>
        <v>1h30</v>
      </c>
      <c r="Z32" s="116">
        <f>IF('Portail 4 LLCER-LEA covid'!Z33="","",'Portail 4 LLCER-LEA covid'!Z33)</f>
        <v>1</v>
      </c>
      <c r="AA32" s="71" t="str">
        <f>IF('Portail 4 LLCER-LEA covid'!AA33="","",'Portail 4 LLCER-LEA covid'!AA33)</f>
        <v>CT</v>
      </c>
      <c r="AB32" s="71" t="str">
        <f>IF('Portail 4 LLCER-LEA covid'!AB33="","",'Portail 4 LLCER-LEA covid'!AB33)</f>
        <v>écrit</v>
      </c>
      <c r="AC32" s="452" t="str">
        <f>IF('Portail 4 LLCER-LEA covid'!AC33="","",'Portail 4 LLCER-LEA covid'!AC33)</f>
        <v>1h00</v>
      </c>
      <c r="AD32" s="531" t="str">
        <f>IF('Portail 4 LLCER-LEA covid'!AD33="","",'Portail 4 LLCER-LEA covid'!AD33)</f>
        <v>100 % CT écrit sur CELENE 1h</v>
      </c>
      <c r="AE32" s="528" t="str">
        <f t="shared" ref="AE32:AE34" si="5">+AD32</f>
        <v>100 % CT écrit sur CELENE 1h</v>
      </c>
      <c r="AF32" s="389">
        <f>IF('Portail 4 LLCER-LEA covid'!AF33="","",'Portail 4 LLCER-LEA covid'!AF33)</f>
        <v>1</v>
      </c>
      <c r="AG32" s="70" t="str">
        <f>IF('Portail 4 LLCER-LEA covid'!AG33="","",'Portail 4 LLCER-LEA covid'!AG33)</f>
        <v>CT</v>
      </c>
      <c r="AH32" s="70" t="str">
        <f>IF('Portail 4 LLCER-LEA covid'!AH33="","",'Portail 4 LLCER-LEA covid'!AH33)</f>
        <v>écrit</v>
      </c>
      <c r="AI32" s="285" t="str">
        <f>IF('Portail 4 LLCER-LEA covid'!AI33="","",'Portail 4 LLCER-LEA covid'!AI33)</f>
        <v>1h00</v>
      </c>
      <c r="AJ32" s="73">
        <f>IF('Portail 4 LLCER-LEA covid'!AJ33="","",'Portail 4 LLCER-LEA covid'!AJ33)</f>
        <v>1</v>
      </c>
      <c r="AK32" s="71" t="str">
        <f>IF('Portail 4 LLCER-LEA covid'!AK33="","",'Portail 4 LLCER-LEA covid'!AK33)</f>
        <v>CT</v>
      </c>
      <c r="AL32" s="71" t="str">
        <f>IF('Portail 4 LLCER-LEA covid'!AL33="","",'Portail 4 LLCER-LEA covid'!AL33)</f>
        <v>écrit</v>
      </c>
      <c r="AM32" s="285" t="str">
        <f>IF('Portail 4 LLCER-LEA covid'!AM33="","",'Portail 4 LLCER-LEA covid'!AM33)</f>
        <v>1h00</v>
      </c>
      <c r="AN32" s="27"/>
    </row>
    <row r="33" spans="1:40 1031:1032" ht="68.25" customHeight="1">
      <c r="A33" s="20" t="str">
        <f>IF('Portail 4 LLCER-LEA covid'!A32="","",'Portail 4 LLCER-LEA covid'!A32)</f>
        <v/>
      </c>
      <c r="B33" s="68" t="str">
        <f>IF('Portail 4 LLCER-LEA covid'!B32="","",'Portail 4 LLCER-LEA covid'!B32)</f>
        <v>LLA1C1A</v>
      </c>
      <c r="C33" s="69" t="str">
        <f>IF('Portail 4 LLCER-LEA covid'!C32="","",'Portail 4 LLCER-LEA covid'!C32)</f>
        <v>Version Espagnol S1</v>
      </c>
      <c r="D33" s="24" t="str">
        <f>IF('Portail 4 LLCER-LEA covid'!D32="","",'Portail 4 LLCER-LEA covid'!D32)</f>
        <v>LOL1C2C
LOL1J3B2</v>
      </c>
      <c r="E33" s="24" t="str">
        <f>IF('Portail 4 LLCER-LEA covid'!E32="","",'Portail 4 LLCER-LEA covid'!E32)</f>
        <v>CHOIX TRONC COMMUN</v>
      </c>
      <c r="F33" s="25" t="str">
        <f>IF('Portail 4 LLCER-LEA covid'!F32="","",'Portail 4 LLCER-LEA covid'!F32)</f>
        <v>Portails 1 (SDL-LLCER), 2 (SDL-LEA), 4 (LANGUES) et 5 (LETTRES-LLCER)</v>
      </c>
      <c r="G33" s="37" t="str">
        <f>IF('Portail 4 LLCER-LEA covid'!G32="","",'Portail 4 LLCER-LEA covid'!G32)</f>
        <v>LLCER</v>
      </c>
      <c r="H33" s="26" t="str">
        <f>IF('Portail 4 LLCER-LEA covid'!H32="","",'Portail 4 LLCER-LEA covid'!H32)</f>
        <v/>
      </c>
      <c r="I33" s="27">
        <f>IF('Portail 4 LLCER-LEA covid'!I32="","",'Portail 4 LLCER-LEA covid'!I32)</f>
        <v>2</v>
      </c>
      <c r="J33" s="27">
        <f>IF('Portail 4 LLCER-LEA covid'!J32="","",'Portail 4 LLCER-LEA covid'!J32)</f>
        <v>2</v>
      </c>
      <c r="K33" s="27" t="str">
        <f>IF('Portail 4 LLCER-LEA covid'!K32="","",'Portail 4 LLCER-LEA covid'!K32)</f>
        <v>BACCON Annie</v>
      </c>
      <c r="L33" s="27">
        <f>IF('Portail 4 LLCER-LEA covid'!L32="","",'Portail 4 LLCER-LEA covid'!L32)</f>
        <v>14</v>
      </c>
      <c r="M33" s="27" t="str">
        <f>IF('Portail 4 LLCER-LEA covid'!M32="","",'Portail 4 LLCER-LEA covid'!M32)</f>
        <v/>
      </c>
      <c r="N33" s="27" t="str">
        <f>IF('Portail 4 LLCER-LEA covid'!N32="","",'Portail 4 LLCER-LEA covid'!N32)</f>
        <v/>
      </c>
      <c r="O33" s="27"/>
      <c r="P33" s="29">
        <f>IF('Portail 4 LLCER-LEA covid'!P32="","",'Portail 4 LLCER-LEA covid'!P32)</f>
        <v>18</v>
      </c>
      <c r="Q33" s="367"/>
      <c r="R33" s="157" t="str">
        <f>IF('Portail 4 LLCER-LEA covid'!R32="","",'Portail 4 LLCER-LEA covid'!R32)</f>
        <v/>
      </c>
      <c r="S33" s="157" t="str">
        <f>IF('Portail 4 LLCER-LEA covid'!S32="","",'Portail 4 LLCER-LEA covid'!S32)</f>
        <v/>
      </c>
      <c r="T33" s="531" t="str">
        <f>IF('Portail 4 LLCER-LEA covid'!T32="","",'Portail 4 LLCER-LEA covid'!T32)</f>
        <v>100% CT à distance - devoir en temps limité sur Célène - 1h30</v>
      </c>
      <c r="U33" s="528" t="str">
        <f>IF('Portail 4 LLCER-LEA covid'!U32="","",'Portail 4 LLCER-LEA covid'!U32)</f>
        <v>100% CT à distance - devoir en temps limité sur Célène - 1h30</v>
      </c>
      <c r="V33" s="111">
        <f>IF('Portail 4 LLCER-LEA covid'!V32="","",'Portail 4 LLCER-LEA covid'!V32)</f>
        <v>1</v>
      </c>
      <c r="W33" s="30" t="str">
        <f>IF('Portail 4 LLCER-LEA covid'!W32="","",'Portail 4 LLCER-LEA covid'!W32)</f>
        <v>CC</v>
      </c>
      <c r="X33" s="30" t="str">
        <f>IF('Portail 4 LLCER-LEA covid'!X32="","",'Portail 4 LLCER-LEA covid'!X32)</f>
        <v>écrit</v>
      </c>
      <c r="Y33" s="30" t="str">
        <f>IF('Portail 4 LLCER-LEA covid'!Y32="","",'Portail 4 LLCER-LEA covid'!Y32)</f>
        <v>1h00</v>
      </c>
      <c r="Z33" s="31">
        <f>IF('Portail 4 LLCER-LEA covid'!Z32="","",'Portail 4 LLCER-LEA covid'!Z32)</f>
        <v>1</v>
      </c>
      <c r="AA33" s="32" t="str">
        <f>IF('Portail 4 LLCER-LEA covid'!AA32="","",'Portail 4 LLCER-LEA covid'!AA32)</f>
        <v>CT</v>
      </c>
      <c r="AB33" s="32" t="str">
        <f>IF('Portail 4 LLCER-LEA covid'!AB32="","",'Portail 4 LLCER-LEA covid'!AB32)</f>
        <v>écrit</v>
      </c>
      <c r="AC33" s="448" t="str">
        <f>IF('Portail 4 LLCER-LEA covid'!AC32="","",'Portail 4 LLCER-LEA covid'!AC32)</f>
        <v>1h30</v>
      </c>
      <c r="AD33" s="531" t="str">
        <f>IF('Portail 4 LLCER-LEA covid'!AD32="","",'Portail 4 LLCER-LEA covid'!AD32)</f>
        <v>100% CT à distance - devoir en temps limité sur Célène - 1h30</v>
      </c>
      <c r="AE33" s="528" t="str">
        <f t="shared" si="5"/>
        <v>100% CT à distance - devoir en temps limité sur Célène - 1h30</v>
      </c>
      <c r="AF33" s="111">
        <f>IF('Portail 4 LLCER-LEA covid'!AF32="","",'Portail 4 LLCER-LEA covid'!AF32)</f>
        <v>1</v>
      </c>
      <c r="AG33" s="30" t="str">
        <f>IF('Portail 4 LLCER-LEA covid'!AG32="","",'Portail 4 LLCER-LEA covid'!AG32)</f>
        <v>CT</v>
      </c>
      <c r="AH33" s="30" t="str">
        <f>IF('Portail 4 LLCER-LEA covid'!AH32="","",'Portail 4 LLCER-LEA covid'!AH32)</f>
        <v>écrit</v>
      </c>
      <c r="AI33" s="30" t="str">
        <f>IF('Portail 4 LLCER-LEA covid'!AI32="","",'Portail 4 LLCER-LEA covid'!AI32)</f>
        <v>1h30</v>
      </c>
      <c r="AJ33" s="34">
        <f>IF('Portail 4 LLCER-LEA covid'!AJ32="","",'Portail 4 LLCER-LEA covid'!AJ32)</f>
        <v>1</v>
      </c>
      <c r="AK33" s="32" t="str">
        <f>IF('Portail 4 LLCER-LEA covid'!AK32="","",'Portail 4 LLCER-LEA covid'!AK32)</f>
        <v>CT</v>
      </c>
      <c r="AL33" s="32" t="str">
        <f>IF('Portail 4 LLCER-LEA covid'!AL32="","",'Portail 4 LLCER-LEA covid'!AL32)</f>
        <v>écrit</v>
      </c>
      <c r="AM33" s="32" t="str">
        <f>IF('Portail 4 LLCER-LEA covid'!AM32="","",'Portail 4 LLCER-LEA covid'!AM32)</f>
        <v>1h30</v>
      </c>
      <c r="AN33" s="27"/>
    </row>
    <row r="34" spans="1:40 1031:1032" ht="38.25">
      <c r="A34" s="20" t="str">
        <f>IF('Portail 4 LLCER-LEA covid'!A34="","",'Portail 4 LLCER-LEA covid'!A34)</f>
        <v/>
      </c>
      <c r="B34" s="68" t="str">
        <f>IF('Portail 4 LLCER-LEA covid'!B34="","",'Portail 4 LLCER-LEA covid'!B34)</f>
        <v>LLA1C1C</v>
      </c>
      <c r="C34" s="69" t="str">
        <f>IF('Portail 4 LLCER-LEA covid'!C34="","",'Portail 4 LLCER-LEA covid'!C34)</f>
        <v>Expression et compréhension orales Espagnol S1 (Libellé court = Ecoute &amp; oral Espagnol S1)</v>
      </c>
      <c r="D34" s="24" t="str">
        <f>IF('Portail 4 LLCER-LEA covid'!D34="","",'Portail 4 LLCER-LEA covid'!D34)</f>
        <v>LOL1C10 ?
LOL1J4B1</v>
      </c>
      <c r="E34" s="24" t="str">
        <f>IF('Portail 4 LLCER-LEA covid'!E34="","",'Portail 4 LLCER-LEA covid'!E34)</f>
        <v>CHOIX TRONC COMMUN</v>
      </c>
      <c r="F34" s="25" t="str">
        <f>IF('Portail 4 LLCER-LEA covid'!F34="","",'Portail 4 LLCER-LEA covid'!F34)</f>
        <v>Portails 1 (SDL-LLCER), 2 (SDL-LEA), 4 (LANGUES) et 5 (LETTRES-LLCER)</v>
      </c>
      <c r="G34" s="37" t="str">
        <f>IF('Portail 4 LLCER-LEA covid'!G34="","",'Portail 4 LLCER-LEA covid'!G34)</f>
        <v>LLCER</v>
      </c>
      <c r="H34" s="26" t="str">
        <f>IF('Portail 4 LLCER-LEA covid'!H34="","",'Portail 4 LLCER-LEA covid'!H34)</f>
        <v/>
      </c>
      <c r="I34" s="27">
        <f>IF('Portail 4 LLCER-LEA covid'!I34="","",'Portail 4 LLCER-LEA covid'!I34)</f>
        <v>2</v>
      </c>
      <c r="J34" s="27">
        <f>IF('Portail 4 LLCER-LEA covid'!J34="","",'Portail 4 LLCER-LEA covid'!J34)</f>
        <v>2</v>
      </c>
      <c r="K34" s="27" t="str">
        <f>IF('Portail 4 LLCER-LEA covid'!K34="","",'Portail 4 LLCER-LEA covid'!K34)</f>
        <v>NATANSON Brigitte</v>
      </c>
      <c r="L34" s="27">
        <f>IF('Portail 4 LLCER-LEA covid'!L34="","",'Portail 4 LLCER-LEA covid'!L34)</f>
        <v>14</v>
      </c>
      <c r="M34" s="27" t="str">
        <f>IF('Portail 4 LLCER-LEA covid'!M34="","",'Portail 4 LLCER-LEA covid'!M34)</f>
        <v/>
      </c>
      <c r="N34" s="27" t="str">
        <f>IF('Portail 4 LLCER-LEA covid'!N34="","",'Portail 4 LLCER-LEA covid'!N34)</f>
        <v/>
      </c>
      <c r="O34" s="27"/>
      <c r="P34" s="29" t="str">
        <f>IF('Portail 4 LLCER-LEA covid'!P34="","",'Portail 4 LLCER-LEA covid'!P34)</f>
        <v/>
      </c>
      <c r="Q34" s="367"/>
      <c r="R34" s="157">
        <f>IF('Portail 4 LLCER-LEA covid'!R34="","",'Portail 4 LLCER-LEA covid'!R34)</f>
        <v>18</v>
      </c>
      <c r="S34" s="157" t="str">
        <f>IF('Portail 4 LLCER-LEA covid'!S34="","",'Portail 4 LLCER-LEA covid'!S34)</f>
        <v/>
      </c>
      <c r="T34" s="531" t="str">
        <f>IF('Portail 4 LLCER-LEA covid'!T34="","",'Portail 4 LLCER-LEA covid'!T34)</f>
        <v>100% CC à distance. Visioconférence par TEAMS 15 min</v>
      </c>
      <c r="U34" s="528" t="str">
        <f>IF('Portail 4 LLCER-LEA covid'!U34="","",'Portail 4 LLCER-LEA covid'!U34)</f>
        <v>100% CT à distance. Visioconférence par TEAMS 15 minutes</v>
      </c>
      <c r="V34" s="111">
        <f>IF('Portail 4 LLCER-LEA covid'!V34="","",'Portail 4 LLCER-LEA covid'!V34)</f>
        <v>1</v>
      </c>
      <c r="W34" s="30" t="str">
        <f>IF('Portail 4 LLCER-LEA covid'!W34="","",'Portail 4 LLCER-LEA covid'!W34)</f>
        <v>CC</v>
      </c>
      <c r="X34" s="30" t="str">
        <f>IF('Portail 4 LLCER-LEA covid'!X34="","",'Portail 4 LLCER-LEA covid'!X34)</f>
        <v>oral</v>
      </c>
      <c r="Y34" s="30" t="str">
        <f>IF('Portail 4 LLCER-LEA covid'!Y34="","",'Portail 4 LLCER-LEA covid'!Y34)</f>
        <v/>
      </c>
      <c r="Z34" s="31">
        <f>IF('Portail 4 LLCER-LEA covid'!Z34="","",'Portail 4 LLCER-LEA covid'!Z34)</f>
        <v>1</v>
      </c>
      <c r="AA34" s="32" t="str">
        <f>IF('Portail 4 LLCER-LEA covid'!AA34="","",'Portail 4 LLCER-LEA covid'!AA34)</f>
        <v>CC</v>
      </c>
      <c r="AB34" s="32" t="str">
        <f>IF('Portail 4 LLCER-LEA covid'!AB34="","",'Portail 4 LLCER-LEA covid'!AB34)</f>
        <v>oral</v>
      </c>
      <c r="AC34" s="448" t="str">
        <f>IF('Portail 4 LLCER-LEA covid'!AC34="","",'Portail 4 LLCER-LEA covid'!AC34)</f>
        <v>15 min.</v>
      </c>
      <c r="AD34" s="531" t="str">
        <f>IF('Portail 4 LLCER-LEA covid'!AD34="","",'Portail 4 LLCER-LEA covid'!AD34)</f>
        <v>100% CT à distance. Visioconférence par TEAMS 15 minutes</v>
      </c>
      <c r="AE34" s="528" t="str">
        <f t="shared" si="5"/>
        <v>100% CT à distance. Visioconférence par TEAMS 15 minutes</v>
      </c>
      <c r="AF34" s="111">
        <f>IF('Portail 4 LLCER-LEA covid'!AF34="","",'Portail 4 LLCER-LEA covid'!AF34)</f>
        <v>1</v>
      </c>
      <c r="AG34" s="30" t="str">
        <f>IF('Portail 4 LLCER-LEA covid'!AG34="","",'Portail 4 LLCER-LEA covid'!AG34)</f>
        <v>CT</v>
      </c>
      <c r="AH34" s="30" t="str">
        <f>IF('Portail 4 LLCER-LEA covid'!AH34="","",'Portail 4 LLCER-LEA covid'!AH34)</f>
        <v>oral</v>
      </c>
      <c r="AI34" s="30" t="str">
        <f>IF('Portail 4 LLCER-LEA covid'!AI34="","",'Portail 4 LLCER-LEA covid'!AI34)</f>
        <v>15 min.</v>
      </c>
      <c r="AJ34" s="34">
        <f>IF('Portail 4 LLCER-LEA covid'!AJ34="","",'Portail 4 LLCER-LEA covid'!AJ34)</f>
        <v>1</v>
      </c>
      <c r="AK34" s="32" t="str">
        <f>IF('Portail 4 LLCER-LEA covid'!AK34="","",'Portail 4 LLCER-LEA covid'!AK34)</f>
        <v>CT</v>
      </c>
      <c r="AL34" s="32" t="str">
        <f>IF('Portail 4 LLCER-LEA covid'!AL34="","",'Portail 4 LLCER-LEA covid'!AL34)</f>
        <v>oral</v>
      </c>
      <c r="AM34" s="32" t="str">
        <f>IF('Portail 4 LLCER-LEA covid'!AM34="","",'Portail 4 LLCER-LEA covid'!AM34)</f>
        <v>15 min.</v>
      </c>
      <c r="AN34" s="27"/>
    </row>
    <row r="35" spans="1:40 1031:1032" s="67" customFormat="1" ht="19.5" customHeight="1">
      <c r="A35" s="57"/>
      <c r="B35" s="57"/>
      <c r="C35" s="58" t="s">
        <v>89</v>
      </c>
      <c r="D35" s="59"/>
      <c r="E35" s="59"/>
      <c r="F35" s="59"/>
      <c r="G35" s="59"/>
      <c r="H35" s="60"/>
      <c r="I35" s="61"/>
      <c r="J35" s="60"/>
      <c r="K35" s="61"/>
      <c r="L35" s="60"/>
      <c r="M35" s="61"/>
      <c r="N35" s="60"/>
      <c r="O35" s="60"/>
      <c r="P35" s="62"/>
      <c r="Q35" s="371"/>
      <c r="R35" s="371"/>
      <c r="S35" s="371"/>
      <c r="T35" s="479"/>
      <c r="U35" s="574"/>
      <c r="V35" s="386"/>
      <c r="W35" s="62"/>
      <c r="X35" s="62"/>
      <c r="Y35" s="62"/>
      <c r="Z35" s="63"/>
      <c r="AA35" s="64"/>
      <c r="AB35" s="64"/>
      <c r="AC35" s="415"/>
      <c r="AD35" s="479"/>
      <c r="AE35" s="575"/>
      <c r="AF35" s="63"/>
      <c r="AG35" s="64"/>
      <c r="AH35" s="64"/>
      <c r="AI35" s="64"/>
      <c r="AJ35" s="65"/>
      <c r="AK35" s="64"/>
      <c r="AL35" s="64"/>
      <c r="AM35" s="64"/>
      <c r="AN35" s="66"/>
    </row>
    <row r="36" spans="1:40 1031:1032" ht="54" customHeight="1">
      <c r="A36" s="20" t="str">
        <f>IF('Portail 4 LLCER-LEA covid'!A36="","",'Portail 4 LLCER-LEA covid'!A36)</f>
        <v/>
      </c>
      <c r="B36" s="68" t="str">
        <f>IF('Portail 4 LLCER-LEA covid'!B36="","",'Portail 4 LLCER-LEA covid'!B36)</f>
        <v>LLA1C20</v>
      </c>
      <c r="C36" s="69" t="str">
        <f>IF('Portail 4 LLCER-LEA covid'!C36="","",'Portail 4 LLCER-LEA covid'!C36)</f>
        <v>Introduction à la civilisation  de l'Amérique Latine</v>
      </c>
      <c r="D36" s="24" t="str">
        <f>IF('Portail 4 LLCER-LEA covid'!D36="","",'Portail 4 LLCER-LEA covid'!D36)</f>
        <v>LOL1CC1
LOL1BJ1
LOL1JJ1</v>
      </c>
      <c r="E36" s="24" t="str">
        <f>IF('Portail 4 LLCER-LEA covid'!E36="","",'Portail 4 LLCER-LEA covid'!E36)</f>
        <v>CHOIX TRONC COMMUN</v>
      </c>
      <c r="F36" s="25" t="str">
        <f>IF('Portail 4 LLCER-LEA covid'!F36="","",'Portail 4 LLCER-LEA covid'!F36)</f>
        <v>Portails 1 (SDL-LLCER), 4 (LANGUES) et 5 (LETTRES-LLCER)</v>
      </c>
      <c r="G36" s="37" t="str">
        <f>IF('Portail 4 LLCER-LEA covid'!G36="","",'Portail 4 LLCER-LEA covid'!G36)</f>
        <v>LLCER</v>
      </c>
      <c r="H36" s="26" t="str">
        <f>IF('Portail 4 LLCER-LEA covid'!H36="","",'Portail 4 LLCER-LEA covid'!H36)</f>
        <v/>
      </c>
      <c r="I36" s="27">
        <f>IF('Portail 4 LLCER-LEA covid'!I36="","",'Portail 4 LLCER-LEA covid'!I36)</f>
        <v>3</v>
      </c>
      <c r="J36" s="27">
        <f>IF('Portail 4 LLCER-LEA covid'!J36="","",'Portail 4 LLCER-LEA covid'!J36)</f>
        <v>3</v>
      </c>
      <c r="K36" s="27" t="str">
        <f>IF('Portail 4 LLCER-LEA covid'!K36="","",'Portail 4 LLCER-LEA covid'!K36)</f>
        <v>DECOBERT Claire</v>
      </c>
      <c r="L36" s="27">
        <f>IF('Portail 4 LLCER-LEA covid'!L36="","",'Portail 4 LLCER-LEA covid'!L36)</f>
        <v>14</v>
      </c>
      <c r="M36" s="27" t="str">
        <f>IF('Portail 4 LLCER-LEA covid'!M36="","",'Portail 4 LLCER-LEA covid'!M36)</f>
        <v/>
      </c>
      <c r="N36" s="27" t="str">
        <f>IF('Portail 4 LLCER-LEA covid'!N36="","",'Portail 4 LLCER-LEA covid'!N36)</f>
        <v/>
      </c>
      <c r="O36" s="27"/>
      <c r="P36" s="29">
        <f>IF('Portail 4 LLCER-LEA covid'!P36="","",'Portail 4 LLCER-LEA covid'!P36)</f>
        <v>18</v>
      </c>
      <c r="Q36" s="367"/>
      <c r="R36" s="157" t="str">
        <f>IF('Portail 4 LLCER-LEA covid'!R36="","",'Portail 4 LLCER-LEA covid'!R36)</f>
        <v/>
      </c>
      <c r="S36" s="157" t="str">
        <f>IF('Portail 4 LLCER-LEA covid'!S36="","",'Portail 4 LLCER-LEA covid'!S36)</f>
        <v/>
      </c>
      <c r="T36" s="531" t="str">
        <f>IF('Portail 4 LLCER-LEA covid'!T36="","",'Portail 4 LLCER-LEA covid'!T36)</f>
        <v>100% CT à distance - devoir en temps limité sur Célène - 1h30</v>
      </c>
      <c r="U36" s="528" t="str">
        <f>IF('Portail 4 LLCER-LEA covid'!U36="","",'Portail 4 LLCER-LEA covid'!U36)</f>
        <v>100% CT à distance - devoir en temps limité sur Célène - 1h30</v>
      </c>
      <c r="V36" s="111">
        <f>IF('Portail 4 LLCER-LEA covid'!V36="","",'Portail 4 LLCER-LEA covid'!V36)</f>
        <v>1</v>
      </c>
      <c r="W36" s="30" t="str">
        <f>IF('Portail 4 LLCER-LEA covid'!W36="","",'Portail 4 LLCER-LEA covid'!W36)</f>
        <v>CT</v>
      </c>
      <c r="X36" s="30" t="str">
        <f>IF('Portail 4 LLCER-LEA covid'!X36="","",'Portail 4 LLCER-LEA covid'!X36)</f>
        <v>écrit</v>
      </c>
      <c r="Y36" s="30" t="str">
        <f>IF('Portail 4 LLCER-LEA covid'!Y36="","",'Portail 4 LLCER-LEA covid'!Y36)</f>
        <v>1h30</v>
      </c>
      <c r="Z36" s="31">
        <f>IF('Portail 4 LLCER-LEA covid'!Z36="","",'Portail 4 LLCER-LEA covid'!Z36)</f>
        <v>1</v>
      </c>
      <c r="AA36" s="32" t="str">
        <f>IF('Portail 4 LLCER-LEA covid'!AA36="","",'Portail 4 LLCER-LEA covid'!AA36)</f>
        <v>CT</v>
      </c>
      <c r="AB36" s="32" t="str">
        <f>IF('Portail 4 LLCER-LEA covid'!AB36="","",'Portail 4 LLCER-LEA covid'!AB36)</f>
        <v>écrit</v>
      </c>
      <c r="AC36" s="448" t="str">
        <f>IF('Portail 4 LLCER-LEA covid'!AC36="","",'Portail 4 LLCER-LEA covid'!AC36)</f>
        <v>1h30</v>
      </c>
      <c r="AD36" s="531" t="str">
        <f>IF('Portail 4 LLCER-LEA covid'!AD36="","",'Portail 4 LLCER-LEA covid'!AD36)</f>
        <v>100% CT à distance - devoir en temps limité sur Célène - 1h30</v>
      </c>
      <c r="AE36" s="528" t="str">
        <f t="shared" ref="AE36:AE38" si="6">+AD36</f>
        <v>100% CT à distance - devoir en temps limité sur Célène - 1h30</v>
      </c>
      <c r="AF36" s="111">
        <f>IF('Portail 4 LLCER-LEA covid'!AF36="","",'Portail 4 LLCER-LEA covid'!AF36)</f>
        <v>1</v>
      </c>
      <c r="AG36" s="30" t="str">
        <f>IF('Portail 4 LLCER-LEA covid'!AG36="","",'Portail 4 LLCER-LEA covid'!AG36)</f>
        <v>CT</v>
      </c>
      <c r="AH36" s="30" t="str">
        <f>IF('Portail 4 LLCER-LEA covid'!AH36="","",'Portail 4 LLCER-LEA covid'!AH36)</f>
        <v>écrit</v>
      </c>
      <c r="AI36" s="30" t="str">
        <f>IF('Portail 4 LLCER-LEA covid'!AI36="","",'Portail 4 LLCER-LEA covid'!AI36)</f>
        <v>1h30</v>
      </c>
      <c r="AJ36" s="34">
        <f>IF('Portail 4 LLCER-LEA covid'!AJ36="","",'Portail 4 LLCER-LEA covid'!AJ36)</f>
        <v>1</v>
      </c>
      <c r="AK36" s="32" t="str">
        <f>IF('Portail 4 LLCER-LEA covid'!AK36="","",'Portail 4 LLCER-LEA covid'!AK36)</f>
        <v>CT</v>
      </c>
      <c r="AL36" s="32" t="str">
        <f>IF('Portail 4 LLCER-LEA covid'!AL36="","",'Portail 4 LLCER-LEA covid'!AL36)</f>
        <v>écrit</v>
      </c>
      <c r="AM36" s="32" t="str">
        <f>IF('Portail 4 LLCER-LEA covid'!AM36="","",'Portail 4 LLCER-LEA covid'!AM36)</f>
        <v>1h30</v>
      </c>
      <c r="AN36" s="27"/>
    </row>
    <row r="37" spans="1:40 1031:1032" ht="54" customHeight="1">
      <c r="A37" s="20" t="str">
        <f>IF('Portail 4 LLCER-LEA covid'!A21="","",'Portail 4 LLCER-LEA covid'!A21)</f>
        <v/>
      </c>
      <c r="B37" s="351" t="str">
        <f>IF('Portail 4 LLCER-LEA covid'!B21="","",'Portail 4 LLCER-LEA covid'!B21)</f>
        <v>LLA1C3A</v>
      </c>
      <c r="C37" s="282" t="str">
        <f>IF('Portail 4 LLCER-LEA covid'!C21="","",'Portail 4 LLCER-LEA covid'!C21)</f>
        <v>Le monde hispanophone à travers les médias</v>
      </c>
      <c r="D37" s="24" t="str">
        <f>IF('Portail 4 LLCER-LEA covid'!D21="","",'Portail 4 LLCER-LEA covid'!D21)</f>
        <v>LOL2CC1
LOL2BC1
LOL2JC1</v>
      </c>
      <c r="E37" s="24" t="str">
        <f>IF('Portail 4 LLCER-LEA covid'!E21="","",'Portail 4 LLCER-LEA covid'!E21)</f>
        <v>CHOIX TRONC COMMUN</v>
      </c>
      <c r="F37" s="25" t="str">
        <f>IF('Portail 4 LLCER-LEA covid'!F21="","",'Portail 4 LLCER-LEA covid'!F21)</f>
        <v>Portails 1 (SDL-LLCER) et 4 (LANGUES)</v>
      </c>
      <c r="G37" s="37" t="str">
        <f>IF('Portail 4 LLCER-LEA covid'!G21="","",'Portail 4 LLCER-LEA covid'!G21)</f>
        <v>LLCER</v>
      </c>
      <c r="H37" s="26"/>
      <c r="I37" s="27">
        <v>2</v>
      </c>
      <c r="J37" s="27">
        <v>2</v>
      </c>
      <c r="K37" s="27" t="str">
        <f>IF('Portail 4 LLCER-LEA covid'!K21="","",'Portail 4 LLCER-LEA covid'!K21)</f>
        <v>DECOBERT Claire</v>
      </c>
      <c r="L37" s="27">
        <f>IF('Portail 4 LLCER-LEA covid'!L21="","",'Portail 4 LLCER-LEA covid'!L21)</f>
        <v>14</v>
      </c>
      <c r="M37" s="27" t="str">
        <f>IF('Portail 4 LLCER-LEA covid'!M21="","",'Portail 4 LLCER-LEA covid'!M21)</f>
        <v/>
      </c>
      <c r="N37" s="27" t="str">
        <f>IF('Portail 4 LLCER-LEA covid'!N21="","",'Portail 4 LLCER-LEA covid'!N21)</f>
        <v/>
      </c>
      <c r="O37" s="27"/>
      <c r="P37" s="29">
        <f>IF('Portail 4 LLCER-LEA covid'!P21="","",'Portail 4 LLCER-LEA covid'!P21)</f>
        <v>18</v>
      </c>
      <c r="Q37" s="367"/>
      <c r="R37" s="157" t="str">
        <f>IF('Portail 4 LLCER-LEA covid'!R21="","",'Portail 4 LLCER-LEA covid'!R21)</f>
        <v/>
      </c>
      <c r="S37" s="157" t="str">
        <f>IF('Portail 4 LLCER-LEA covid'!S21="","",'Portail 4 LLCER-LEA covid'!S21)</f>
        <v/>
      </c>
      <c r="T37" s="531" t="str">
        <f>IF('Portail 4 LLCER-LEA covid'!T21="","",'Portail 4 LLCER-LEA covid'!T21)</f>
        <v>100%CC (écrit et oral)</v>
      </c>
      <c r="U37" s="528" t="str">
        <f>IF('Portail 4 LLCER-LEA covid'!U21="","",'Portail 4 LLCER-LEA covid'!U21)</f>
        <v>100% CT oral 10 minutes</v>
      </c>
      <c r="V37" s="111">
        <f>IF('Portail 4 LLCER-LEA covid'!V21="","",'Portail 4 LLCER-LEA covid'!V21)</f>
        <v>1</v>
      </c>
      <c r="W37" s="30" t="str">
        <f>IF('Portail 4 LLCER-LEA covid'!W21="","",'Portail 4 LLCER-LEA covid'!W21)</f>
        <v>CC</v>
      </c>
      <c r="X37" s="30" t="str">
        <f>IF('Portail 4 LLCER-LEA covid'!X21="","",'Portail 4 LLCER-LEA covid'!X21)</f>
        <v>écrit et oral</v>
      </c>
      <c r="Y37" s="30" t="str">
        <f>IF('Portail 4 LLCER-LEA covid'!Y21="","",'Portail 4 LLCER-LEA covid'!Y21)</f>
        <v>1h30</v>
      </c>
      <c r="Z37" s="31">
        <f>IF('Portail 4 LLCER-LEA covid'!Z21="","",'Portail 4 LLCER-LEA covid'!Z21)</f>
        <v>1</v>
      </c>
      <c r="AA37" s="32" t="str">
        <f>IF('Portail 4 LLCER-LEA covid'!AA21="","",'Portail 4 LLCER-LEA covid'!AA21)</f>
        <v>CT</v>
      </c>
      <c r="AB37" s="32" t="str">
        <f>IF('Portail 4 LLCER-LEA covid'!AB21="","",'Portail 4 LLCER-LEA covid'!AB21)</f>
        <v>oral</v>
      </c>
      <c r="AC37" s="450" t="str">
        <f>IF('Portail 4 LLCER-LEA covid'!AC21="","",'Portail 4 LLCER-LEA covid'!AC21)</f>
        <v>10 min</v>
      </c>
      <c r="AD37" s="531" t="str">
        <f>IF('Portail 4 LLCER-LEA covid'!AD21="","",'Portail 4 LLCER-LEA covid'!AD21)</f>
        <v>100% CT oral 10 minutes</v>
      </c>
      <c r="AE37" s="528" t="str">
        <f t="shared" si="6"/>
        <v>100% CT oral 10 minutes</v>
      </c>
      <c r="AF37" s="111">
        <f>IF('Portail 4 LLCER-LEA covid'!AF21="","",'Portail 4 LLCER-LEA covid'!AF21)</f>
        <v>1</v>
      </c>
      <c r="AG37" s="30" t="str">
        <f>IF('Portail 4 LLCER-LEA covid'!AG21="","",'Portail 4 LLCER-LEA covid'!AG21)</f>
        <v>CT</v>
      </c>
      <c r="AH37" s="30" t="str">
        <f>IF('Portail 4 LLCER-LEA covid'!AH21="","",'Portail 4 LLCER-LEA covid'!AH21)</f>
        <v>oral</v>
      </c>
      <c r="AI37" s="268" t="str">
        <f>IF('Portail 4 LLCER-LEA covid'!AI21="","",'Portail 4 LLCER-LEA covid'!AI21)</f>
        <v>10 min</v>
      </c>
      <c r="AJ37" s="34">
        <f>IF('Portail 4 LLCER-LEA covid'!AJ21="","",'Portail 4 LLCER-LEA covid'!AJ21)</f>
        <v>1</v>
      </c>
      <c r="AK37" s="32" t="str">
        <f>IF('Portail 4 LLCER-LEA covid'!AK21="","",'Portail 4 LLCER-LEA covid'!AK21)</f>
        <v>CT</v>
      </c>
      <c r="AL37" s="32" t="str">
        <f>IF('Portail 4 LLCER-LEA covid'!AL21="","",'Portail 4 LLCER-LEA covid'!AL21)</f>
        <v>oral</v>
      </c>
      <c r="AM37" s="269" t="str">
        <f>IF('Portail 4 LLCER-LEA covid'!AM21="","",'Portail 4 LLCER-LEA covid'!AM21)</f>
        <v>10 min</v>
      </c>
      <c r="AN37" s="27" t="str">
        <f>IF('Portail 4 LLCER-LEA covid'!AN21="","",'Portail 4 LLCER-LEA covid'!AN21)</f>
        <v/>
      </c>
    </row>
    <row r="38" spans="1:40 1031:1032" ht="54" customHeight="1">
      <c r="A38" s="20" t="str">
        <f>IF('Portail 4 LLCER-LEA covid'!A29="","",'Portail 4 LLCER-LEA covid'!A29)</f>
        <v/>
      </c>
      <c r="B38" s="68" t="str">
        <f>IF('Portail 4 LLCER-LEA covid'!B29="","",'Portail 4 LLCER-LEA covid'!B29)</f>
        <v>LLA1C4A1</v>
      </c>
      <c r="C38" s="69" t="str">
        <f>IF('Portail 4 LLCER-LEA covid'!C29="","",'Portail 4 LLCER-LEA covid'!C29)</f>
        <v>Texte, scène, écran Espagnol S1</v>
      </c>
      <c r="D38" s="24" t="str">
        <f>IF('Portail 4 LLCER-LEA covid'!D29="","",'Portail 4 LLCER-LEA covid'!D29)</f>
        <v/>
      </c>
      <c r="E38" s="24" t="str">
        <f>IF('Portail 4 LLCER-LEA covid'!E29="","",'Portail 4 LLCER-LEA covid'!E29)</f>
        <v>CHOIX TRONC COMMUN</v>
      </c>
      <c r="F38" s="25" t="str">
        <f>IF('Portail 4 LLCER-LEA covid'!F29="","",'Portail 4 LLCER-LEA covid'!F29)</f>
        <v>Portails 1 (SDL-LLCER), 4 (LANGUES) et 5 (LETTRES-LLCER)</v>
      </c>
      <c r="G38" s="37" t="str">
        <f>IF('Portail 4 LLCER-LEA covid'!G29="","",'Portail 4 LLCER-LEA covid'!G29)</f>
        <v>LLCER</v>
      </c>
      <c r="H38" s="26"/>
      <c r="I38" s="27">
        <v>2</v>
      </c>
      <c r="J38" s="27">
        <v>2</v>
      </c>
      <c r="K38" s="27" t="str">
        <f>IF('Portail 4 LLCER-LEA covid'!K29="","",'Portail 4 LLCER-LEA covid'!K29)</f>
        <v>EYMAR Marcos</v>
      </c>
      <c r="L38" s="27">
        <f>IF('Portail 4 LLCER-LEA covid'!L29="","",'Portail 4 LLCER-LEA covid'!L29)</f>
        <v>14</v>
      </c>
      <c r="M38" s="27" t="str">
        <f>IF('Portail 4 LLCER-LEA covid'!M29="","",'Portail 4 LLCER-LEA covid'!M29)</f>
        <v/>
      </c>
      <c r="N38" s="27" t="str">
        <f>IF('Portail 4 LLCER-LEA covid'!N29="","",'Portail 4 LLCER-LEA covid'!N29)</f>
        <v/>
      </c>
      <c r="O38" s="27"/>
      <c r="P38" s="29">
        <f>IF('Portail 4 LLCER-LEA covid'!P29="","",'Portail 4 LLCER-LEA covid'!P29)</f>
        <v>18</v>
      </c>
      <c r="Q38" s="367"/>
      <c r="R38" s="157" t="str">
        <f>IF('Portail 4 LLCER-LEA covid'!R29="","",'Portail 4 LLCER-LEA covid'!R29)</f>
        <v/>
      </c>
      <c r="S38" s="157" t="str">
        <f>IF('Portail 4 LLCER-LEA covid'!S29="","",'Portail 4 LLCER-LEA covid'!S29)</f>
        <v/>
      </c>
      <c r="T38" s="531" t="str">
        <f>IF('Portail 4 LLCER-LEA covid'!T29="","",'Portail 4 LLCER-LEA covid'!T29)</f>
        <v>100% CC DM à distance</v>
      </c>
      <c r="U38" s="528" t="str">
        <f>IF('Portail 4 LLCER-LEA covid'!U29="","",'Portail 4 LLCER-LEA covid'!U29)</f>
        <v>100% CT DM à distance</v>
      </c>
      <c r="V38" s="111">
        <f>IF('Portail 4 LLCER-LEA covid'!V29="","",'Portail 4 LLCER-LEA covid'!V29)</f>
        <v>1</v>
      </c>
      <c r="W38" s="30" t="str">
        <f>IF('Portail 4 LLCER-LEA covid'!W29="","",'Portail 4 LLCER-LEA covid'!W29)</f>
        <v>CC</v>
      </c>
      <c r="X38" s="30" t="str">
        <f>IF('Portail 4 LLCER-LEA covid'!X29="","",'Portail 4 LLCER-LEA covid'!X29)</f>
        <v>écrit et oral</v>
      </c>
      <c r="Y38" s="30" t="str">
        <f>IF('Portail 4 LLCER-LEA covid'!Y29="","",'Portail 4 LLCER-LEA covid'!Y29)</f>
        <v>1h30</v>
      </c>
      <c r="Z38" s="31">
        <f>IF('Portail 4 LLCER-LEA covid'!Z29="","",'Portail 4 LLCER-LEA covid'!Z29)</f>
        <v>1</v>
      </c>
      <c r="AA38" s="32" t="str">
        <f>IF('Portail 4 LLCER-LEA covid'!AA29="","",'Portail 4 LLCER-LEA covid'!AA29)</f>
        <v>CT</v>
      </c>
      <c r="AB38" s="32" t="str">
        <f>IF('Portail 4 LLCER-LEA covid'!AB29="","",'Portail 4 LLCER-LEA covid'!AB29)</f>
        <v>oral</v>
      </c>
      <c r="AC38" s="450" t="str">
        <f>IF('Portail 4 LLCER-LEA covid'!AC29="","",'Portail 4 LLCER-LEA covid'!AC29)</f>
        <v/>
      </c>
      <c r="AD38" s="531" t="str">
        <f>IF('Portail 4 LLCER-LEA covid'!AD29="","",'Portail 4 LLCER-LEA covid'!AD29)</f>
        <v>100% CT DM à distance</v>
      </c>
      <c r="AE38" s="528" t="str">
        <f t="shared" si="6"/>
        <v>100% CT DM à distance</v>
      </c>
      <c r="AF38" s="111">
        <f>IF('Portail 4 LLCER-LEA covid'!AF29="","",'Portail 4 LLCER-LEA covid'!AF29)</f>
        <v>1</v>
      </c>
      <c r="AG38" s="30" t="str">
        <f>IF('Portail 4 LLCER-LEA covid'!AG29="","",'Portail 4 LLCER-LEA covid'!AG29)</f>
        <v>CT</v>
      </c>
      <c r="AH38" s="30" t="str">
        <f>IF('Portail 4 LLCER-LEA covid'!AH29="","",'Portail 4 LLCER-LEA covid'!AH29)</f>
        <v>oral</v>
      </c>
      <c r="AI38" s="268" t="str">
        <f>IF('Portail 4 LLCER-LEA covid'!AI29="","",'Portail 4 LLCER-LEA covid'!AI29)</f>
        <v/>
      </c>
      <c r="AJ38" s="34">
        <f>IF('Portail 4 LLCER-LEA covid'!AJ29="","",'Portail 4 LLCER-LEA covid'!AJ29)</f>
        <v>1</v>
      </c>
      <c r="AK38" s="32" t="str">
        <f>IF('Portail 4 LLCER-LEA covid'!AK29="","",'Portail 4 LLCER-LEA covid'!AK29)</f>
        <v>CT</v>
      </c>
      <c r="AL38" s="32" t="str">
        <f>IF('Portail 4 LLCER-LEA covid'!AL29="","",'Portail 4 LLCER-LEA covid'!AL29)</f>
        <v>oral</v>
      </c>
      <c r="AM38" s="269" t="str">
        <f>IF('Portail 4 LLCER-LEA covid'!AM29="","",'Portail 4 LLCER-LEA covid'!AM29)</f>
        <v/>
      </c>
      <c r="AN38" s="27" t="str">
        <f>IF('Portail 4 LLCER-LEA covid'!AN29="","",'Portail 4 LLCER-LEA covid'!AN29)</f>
        <v/>
      </c>
    </row>
    <row r="39" spans="1:40 1031:1032">
      <c r="A39" s="74"/>
      <c r="B39" s="74"/>
      <c r="C39" s="75"/>
      <c r="D39" s="76"/>
      <c r="E39" s="77"/>
      <c r="F39" s="78"/>
      <c r="G39" s="77"/>
      <c r="H39" s="79"/>
      <c r="I39" s="80"/>
      <c r="J39" s="80"/>
      <c r="K39" s="80"/>
      <c r="L39" s="80"/>
      <c r="M39" s="80"/>
      <c r="N39" s="81"/>
      <c r="O39" s="81"/>
      <c r="P39" s="82"/>
      <c r="Q39" s="362"/>
      <c r="R39" s="43"/>
      <c r="S39" s="43"/>
      <c r="T39" s="477"/>
      <c r="U39" s="569"/>
      <c r="V39" s="390"/>
      <c r="W39" s="83"/>
      <c r="X39" s="83"/>
      <c r="Y39" s="83"/>
      <c r="Z39" s="83"/>
      <c r="AA39" s="83"/>
      <c r="AB39" s="83"/>
      <c r="AC39" s="74"/>
      <c r="AD39" s="461"/>
      <c r="AE39" s="462"/>
      <c r="AF39" s="390"/>
      <c r="AG39" s="83"/>
      <c r="AH39" s="76"/>
      <c r="AI39" s="83"/>
      <c r="AJ39" s="83"/>
      <c r="AK39" s="83"/>
      <c r="AL39" s="76"/>
      <c r="AM39" s="83"/>
      <c r="AN39" s="80"/>
    </row>
    <row r="40" spans="1:40 1031:1032" s="3" customFormat="1" ht="36.75" customHeight="1">
      <c r="A40" s="57" t="s">
        <v>90</v>
      </c>
      <c r="B40" s="57" t="s">
        <v>91</v>
      </c>
      <c r="C40" s="58" t="s">
        <v>92</v>
      </c>
      <c r="D40" s="59"/>
      <c r="E40" s="59" t="s">
        <v>50</v>
      </c>
      <c r="F40" s="59" t="s">
        <v>93</v>
      </c>
      <c r="G40" s="59"/>
      <c r="H40" s="60" t="s">
        <v>52</v>
      </c>
      <c r="I40" s="61">
        <v>2</v>
      </c>
      <c r="J40" s="60">
        <v>2</v>
      </c>
      <c r="K40" s="61"/>
      <c r="L40" s="60"/>
      <c r="M40" s="61"/>
      <c r="N40" s="60"/>
      <c r="O40" s="60"/>
      <c r="P40" s="206"/>
      <c r="Q40" s="373"/>
      <c r="R40" s="373"/>
      <c r="S40" s="373"/>
      <c r="T40" s="581"/>
      <c r="U40" s="582"/>
      <c r="V40" s="386"/>
      <c r="W40" s="206"/>
      <c r="X40" s="206"/>
      <c r="Y40" s="206"/>
      <c r="Z40" s="207"/>
      <c r="AA40" s="208"/>
      <c r="AB40" s="208"/>
      <c r="AC40" s="453"/>
      <c r="AD40" s="583"/>
      <c r="AE40" s="584"/>
      <c r="AF40" s="207"/>
      <c r="AG40" s="208"/>
      <c r="AH40" s="208"/>
      <c r="AI40" s="208"/>
      <c r="AJ40" s="209"/>
      <c r="AK40" s="208"/>
      <c r="AL40" s="208"/>
      <c r="AM40" s="208"/>
      <c r="AN40" s="210"/>
    </row>
    <row r="41" spans="1:40 1031:1032" ht="52.5" customHeight="1">
      <c r="A41" s="20" t="str">
        <f t="shared" ref="A41:G41" si="7">IF(A26="","",A26)</f>
        <v/>
      </c>
      <c r="B41" s="68" t="str">
        <f t="shared" si="7"/>
        <v>LLA1ALL</v>
      </c>
      <c r="C41" s="69" t="str">
        <f t="shared" si="7"/>
        <v>Allemand S1</v>
      </c>
      <c r="D41" s="24" t="str">
        <f t="shared" si="7"/>
        <v>LOL1H4A
LOL1B6A
LOL1C7A</v>
      </c>
      <c r="E41" s="24" t="str">
        <f t="shared" si="7"/>
        <v>CHOIX TRONC COMMUN</v>
      </c>
      <c r="F41" s="25" t="str">
        <f t="shared" si="7"/>
        <v>Portails 1 (SDL-LLCER), 3 (SDL-LETTRES), 5 (LETTRES-LLCER), 6 (HISTOIRE-LETTRES), 7 (HISTOIRE-GEO) et 8 (HISTOIRE-DROIT)</v>
      </c>
      <c r="G41" s="37" t="str">
        <f t="shared" si="7"/>
        <v>LEA</v>
      </c>
      <c r="H41" s="26"/>
      <c r="I41" s="27">
        <v>2</v>
      </c>
      <c r="J41" s="27">
        <v>2</v>
      </c>
      <c r="K41" s="27" t="str">
        <f t="shared" ref="K41:AN41" si="8">IF(K26="","",K26)</f>
        <v>FLEURY Alain</v>
      </c>
      <c r="L41" s="27">
        <f t="shared" si="8"/>
        <v>12</v>
      </c>
      <c r="M41" s="27" t="str">
        <f t="shared" si="8"/>
        <v/>
      </c>
      <c r="N41" s="27" t="str">
        <f t="shared" si="8"/>
        <v/>
      </c>
      <c r="O41" s="27"/>
      <c r="P41" s="29">
        <f t="shared" si="8"/>
        <v>18</v>
      </c>
      <c r="Q41" s="367"/>
      <c r="R41" s="157" t="str">
        <f t="shared" ref="R41" si="9">IF(R26="","",R26)</f>
        <v/>
      </c>
      <c r="S41" s="157" t="str">
        <f t="shared" si="8"/>
        <v/>
      </c>
      <c r="T41" s="531" t="str">
        <f t="shared" si="8"/>
        <v>100% CC DM avec dépôt de sujet et copie par mail</v>
      </c>
      <c r="U41" s="528" t="str">
        <f t="shared" si="8"/>
        <v>100% CT DM avec dépôt de sujet et copie par mail</v>
      </c>
      <c r="V41" s="111">
        <f t="shared" si="8"/>
        <v>1</v>
      </c>
      <c r="W41" s="30" t="str">
        <f t="shared" si="8"/>
        <v>CC</v>
      </c>
      <c r="X41" s="30" t="str">
        <f t="shared" si="8"/>
        <v>écrit et oral</v>
      </c>
      <c r="Y41" s="30" t="str">
        <f t="shared" si="8"/>
        <v>1h30</v>
      </c>
      <c r="Z41" s="31">
        <f t="shared" si="8"/>
        <v>1</v>
      </c>
      <c r="AA41" s="32" t="str">
        <f t="shared" si="8"/>
        <v>CT</v>
      </c>
      <c r="AB41" s="32" t="str">
        <f t="shared" si="8"/>
        <v>écrit</v>
      </c>
      <c r="AC41" s="448" t="str">
        <f t="shared" si="8"/>
        <v>2h00</v>
      </c>
      <c r="AD41" s="531" t="str">
        <f t="shared" ref="AD41" si="10">IF(AD26="","",AD26)</f>
        <v>100% CT oral à distance 15 min. Contacter enseignant au préalable par téléphone</v>
      </c>
      <c r="AE41" s="528" t="str">
        <f t="shared" ref="AE41:AE43" si="11">+AD41</f>
        <v>100% CT oral à distance 15 min. Contacter enseignant au préalable par téléphone</v>
      </c>
      <c r="AF41" s="111">
        <f t="shared" si="8"/>
        <v>1</v>
      </c>
      <c r="AG41" s="30" t="str">
        <f t="shared" si="8"/>
        <v>CT</v>
      </c>
      <c r="AH41" s="30" t="str">
        <f t="shared" si="8"/>
        <v>oral</v>
      </c>
      <c r="AI41" s="30" t="str">
        <f t="shared" si="8"/>
        <v>15 min.</v>
      </c>
      <c r="AJ41" s="34">
        <f t="shared" si="8"/>
        <v>1</v>
      </c>
      <c r="AK41" s="32" t="str">
        <f t="shared" si="8"/>
        <v>CT</v>
      </c>
      <c r="AL41" s="32" t="str">
        <f t="shared" si="8"/>
        <v>oral</v>
      </c>
      <c r="AM41" s="32" t="str">
        <f t="shared" si="8"/>
        <v>15 min.</v>
      </c>
      <c r="AN41" s="27" t="str">
        <f t="shared" si="8"/>
        <v/>
      </c>
    </row>
    <row r="42" spans="1:40 1031:1032" ht="52.5" customHeight="1">
      <c r="A42" s="20"/>
      <c r="B42" s="21" t="s">
        <v>94</v>
      </c>
      <c r="C42" s="22" t="s">
        <v>95</v>
      </c>
      <c r="D42" s="23"/>
      <c r="E42" s="37" t="s">
        <v>56</v>
      </c>
      <c r="F42" s="25" t="s">
        <v>96</v>
      </c>
      <c r="G42" s="24" t="s">
        <v>74</v>
      </c>
      <c r="H42" s="26"/>
      <c r="I42" s="27">
        <v>2</v>
      </c>
      <c r="J42" s="27">
        <v>2</v>
      </c>
      <c r="K42" s="27" t="s">
        <v>97</v>
      </c>
      <c r="L42" s="28">
        <v>14</v>
      </c>
      <c r="M42" s="27"/>
      <c r="N42" s="27"/>
      <c r="O42" s="27"/>
      <c r="P42" s="29"/>
      <c r="Q42" s="367"/>
      <c r="R42" s="157"/>
      <c r="S42" s="157"/>
      <c r="T42" s="478" t="s">
        <v>98</v>
      </c>
      <c r="U42" s="579" t="s">
        <v>98</v>
      </c>
      <c r="V42" s="111">
        <v>1</v>
      </c>
      <c r="W42" s="30" t="s">
        <v>62</v>
      </c>
      <c r="X42" s="30"/>
      <c r="Y42" s="30"/>
      <c r="Z42" s="31">
        <v>1</v>
      </c>
      <c r="AA42" s="32" t="s">
        <v>65</v>
      </c>
      <c r="AB42" s="32" t="s">
        <v>99</v>
      </c>
      <c r="AC42" s="448"/>
      <c r="AD42" s="478" t="s">
        <v>98</v>
      </c>
      <c r="AE42" s="528" t="str">
        <f t="shared" si="11"/>
        <v>PAS DE CHANGEMENT</v>
      </c>
      <c r="AF42" s="111">
        <v>1</v>
      </c>
      <c r="AG42" s="30" t="s">
        <v>65</v>
      </c>
      <c r="AH42" s="30" t="s">
        <v>99</v>
      </c>
      <c r="AI42" s="30"/>
      <c r="AJ42" s="34">
        <v>1</v>
      </c>
      <c r="AK42" s="32" t="s">
        <v>65</v>
      </c>
      <c r="AL42" s="32" t="s">
        <v>99</v>
      </c>
      <c r="AM42" s="32"/>
      <c r="AN42" s="27"/>
      <c r="AMQ42"/>
      <c r="AMR42"/>
    </row>
    <row r="43" spans="1:40 1031:1032" ht="81.75" customHeight="1">
      <c r="A43" s="20" t="str">
        <f>IF('Portail 3 SDL-LETTRES covid'!A19="","",'Portail 3 SDL-LETTRES covid'!A19)</f>
        <v/>
      </c>
      <c r="B43" s="68" t="str">
        <f>IF('Portail 3 SDL-LETTRES covid'!B19="","",'Portail 3 SDL-LETTRES covid'!B19)</f>
        <v>LLA1ANG</v>
      </c>
      <c r="C43" s="69" t="str">
        <f>IF('Portail 3 SDL-LETTRES covid'!C19="","",'Portail 3 SDL-LETTRES covid'!C19)</f>
        <v>Anglais S1</v>
      </c>
      <c r="D43" s="24" t="str">
        <f>IF('Portail 3 SDL-LETTRES covid'!D19="","",'Portail 3 SDL-LETTRES covid'!D19)</f>
        <v>LOL1D7B
LOL1H4B
LOL1G7B</v>
      </c>
      <c r="E43" s="24" t="str">
        <f>IF('Portail 3 SDL-LETTRES covid'!E19="","",'Portail 3 SDL-LETTRES covid'!E19)</f>
        <v>CHOIX TRONC COMMUN</v>
      </c>
      <c r="F43" s="25" t="str">
        <f>IF('Portail 3 SDL-LETTRES covid'!F19="","",'Portail 3 SDL-LETTRES covid'!F19)</f>
        <v>Portails 3 (SDL-LETTRES), 5 (LETTRES-LLCER ), 6 (HISTOIRE-LETTRES), 7 (HISTOIRE-GEO) et 8 (HISTOIRE-DROIT)</v>
      </c>
      <c r="G43" s="37" t="str">
        <f>IF('Portail 3 SDL-LETTRES covid'!G19="","",'Portail 3 SDL-LETTRES covid'!G19)</f>
        <v>LLCER</v>
      </c>
      <c r="H43" s="26" t="str">
        <f>IF('Portail 3 SDL-LETTRES covid'!H19="","",'Portail 3 SDL-LETTRES covid'!H19)</f>
        <v/>
      </c>
      <c r="I43" s="27">
        <f>IF('Portail 3 SDL-LETTRES covid'!I19="","",'Portail 3 SDL-LETTRES covid'!I19)</f>
        <v>2</v>
      </c>
      <c r="J43" s="27">
        <f>IF('Portail 3 SDL-LETTRES covid'!J19="","",'Portail 3 SDL-LETTRES covid'!J19)</f>
        <v>2</v>
      </c>
      <c r="K43" s="27" t="str">
        <f>IF('Portail 3 SDL-LETTRES covid'!K19="","",'Portail 3 SDL-LETTRES covid'!K19)</f>
        <v>SOTTEAU Emilie</v>
      </c>
      <c r="L43" s="27" t="str">
        <f>IF('Portail 3 SDL-LETTRES covid'!L19="","",'Portail 3 SDL-LETTRES covid'!L19)</f>
        <v>11</v>
      </c>
      <c r="M43" s="27" t="str">
        <f>IF('Portail 3 SDL-LETTRES covid'!M19="","",'Portail 3 SDL-LETTRES covid'!M19)</f>
        <v/>
      </c>
      <c r="N43" s="27" t="str">
        <f>IF('Portail 3 SDL-LETTRES covid'!N19="","",'Portail 3 SDL-LETTRES covid'!N19)</f>
        <v/>
      </c>
      <c r="O43" s="27"/>
      <c r="P43" s="29">
        <f>IF('Portail 3 SDL-LETTRES covid'!P19="","",'Portail 3 SDL-LETTRES covid'!P19)</f>
        <v>18</v>
      </c>
      <c r="Q43" s="367"/>
      <c r="R43" s="157" t="str">
        <f>IF('Portail 3 SDL-LETTRES covid'!R19="","",'Portail 3 SDL-LETTRES covid'!R19)</f>
        <v/>
      </c>
      <c r="S43" s="157" t="str">
        <f>IF('Portail 3 SDL-LETTRES covid'!S19="","",'Portail 3 SDL-LETTRES covid'!S19)</f>
        <v/>
      </c>
      <c r="T43" s="531" t="str">
        <f>IF('Portail 3 SDL-LETTRES covid'!T19="","",'Portail 3 SDL-LETTRES covid'!T19)</f>
        <v>100% CC ecrit et/ou oral en présentiel ou en ligne temps limité</v>
      </c>
      <c r="U43" s="528" t="str">
        <f>IF('Portail 3 SDL-LETTRES covid'!U19="","",'Portail 3 SDL-LETTRES covid'!U19)</f>
        <v>100% CT écrit et/ou oral en presentiel ou ligne en temps limité  (écrit =2h ou oral 15mins)</v>
      </c>
      <c r="V43" s="111">
        <f>IF('Portail 3 SDL-LETTRES covid'!V19="","",'Portail 3 SDL-LETTRES covid'!V19)</f>
        <v>1</v>
      </c>
      <c r="W43" s="30" t="str">
        <f>IF('Portail 3 SDL-LETTRES covid'!W19="","",'Portail 3 SDL-LETTRES covid'!W19)</f>
        <v>CC</v>
      </c>
      <c r="X43" s="30" t="str">
        <f>IF('Portail 3 SDL-LETTRES covid'!X19="","",'Portail 3 SDL-LETTRES covid'!X19)</f>
        <v/>
      </c>
      <c r="Y43" s="30" t="str">
        <f>IF('Portail 3 SDL-LETTRES covid'!Y19="","",'Portail 3 SDL-LETTRES covid'!Y19)</f>
        <v/>
      </c>
      <c r="Z43" s="31">
        <f>IF('Portail 3 SDL-LETTRES covid'!Z19="","",'Portail 3 SDL-LETTRES covid'!Z19)</f>
        <v>1</v>
      </c>
      <c r="AA43" s="32" t="str">
        <f>IF('Portail 3 SDL-LETTRES covid'!AA19="","",'Portail 3 SDL-LETTRES covid'!AA19)</f>
        <v>CT</v>
      </c>
      <c r="AB43" s="32" t="str">
        <f>IF('Portail 3 SDL-LETTRES covid'!AB19="","",'Portail 3 SDL-LETTRES covid'!AB19)</f>
        <v>écrit</v>
      </c>
      <c r="AC43" s="448" t="str">
        <f>IF('Portail 3 SDL-LETTRES covid'!AC19="","",'Portail 3 SDL-LETTRES covid'!AC19)</f>
        <v>2h00</v>
      </c>
      <c r="AD43" s="531" t="str">
        <f>IF('Portail 3 SDL-LETTRES covid'!AD19="","",'Portail 3 SDL-LETTRES covid'!AD19)</f>
        <v>DM sans temps limité, 
dépôt sujet sur CELENE le xx/06,
copie à rendre au plus tard le xx/06 sur mon adresse email emiliejanton@yahoo.fr, cmasarrre@yahoo.fr</v>
      </c>
      <c r="AE43" s="528" t="str">
        <f t="shared" si="11"/>
        <v>DM sans temps limité, 
dépôt sujet sur CELENE le xx/06,
copie à rendre au plus tard le xx/06 sur mon adresse email emiliejanton@yahoo.fr, cmasarrre@yahoo.fr</v>
      </c>
      <c r="AF43" s="111">
        <f>IF('Portail 3 SDL-LETTRES covid'!AF19="","",'Portail 3 SDL-LETTRES covid'!AF19)</f>
        <v>1</v>
      </c>
      <c r="AG43" s="30" t="str">
        <f>IF('Portail 3 SDL-LETTRES covid'!AG19="","",'Portail 3 SDL-LETTRES covid'!AG19)</f>
        <v>CT</v>
      </c>
      <c r="AH43" s="30" t="str">
        <f>IF('Portail 3 SDL-LETTRES covid'!AH19="","",'Portail 3 SDL-LETTRES covid'!AH19)</f>
        <v>écrit</v>
      </c>
      <c r="AI43" s="30" t="str">
        <f>IF('Portail 3 SDL-LETTRES covid'!AI19="","",'Portail 3 SDL-LETTRES covid'!AI19)</f>
        <v>2h00</v>
      </c>
      <c r="AJ43" s="34">
        <f>IF('Portail 3 SDL-LETTRES covid'!AJ19="","",'Portail 3 SDL-LETTRES covid'!AJ19)</f>
        <v>1</v>
      </c>
      <c r="AK43" s="32" t="str">
        <f>IF('Portail 3 SDL-LETTRES covid'!AK19="","",'Portail 3 SDL-LETTRES covid'!AK19)</f>
        <v>CT</v>
      </c>
      <c r="AL43" s="32" t="str">
        <f>IF('Portail 3 SDL-LETTRES covid'!AL19="","",'Portail 3 SDL-LETTRES covid'!AL19)</f>
        <v>écrit</v>
      </c>
      <c r="AM43" s="32" t="str">
        <f>IF('Portail 3 SDL-LETTRES covid'!AM19="","",'Portail 3 SDL-LETTRES covid'!AM19)</f>
        <v>2h00</v>
      </c>
      <c r="AN43" s="27" t="str">
        <f>IF('Portail 3 SDL-LETTRES covid'!AN19="","",'Portail 3 SDL-LETTRES covid'!AN19)</f>
        <v/>
      </c>
    </row>
    <row r="44" spans="1:40 1031:1032">
      <c r="A44" s="37"/>
      <c r="B44" s="37"/>
      <c r="C44" s="84"/>
      <c r="D44" s="84"/>
      <c r="E44" s="84"/>
      <c r="F44" s="22"/>
      <c r="G44" s="22"/>
      <c r="H44" s="22"/>
      <c r="I44" s="22"/>
      <c r="J44" s="22"/>
      <c r="K44" s="22"/>
      <c r="L44" s="22"/>
      <c r="M44" s="22"/>
      <c r="N44" s="22"/>
      <c r="O44" s="22"/>
      <c r="P44" s="22"/>
      <c r="Q44" s="184"/>
      <c r="R44" s="184"/>
      <c r="S44" s="184"/>
      <c r="T44" s="519"/>
      <c r="U44" s="585"/>
      <c r="AD44" s="463"/>
      <c r="AE44" s="464"/>
      <c r="AN44" s="22"/>
    </row>
    <row r="45" spans="1:40 1031:1032" s="3" customFormat="1" ht="12.75">
      <c r="A45" s="85"/>
      <c r="B45" s="85"/>
      <c r="C45" s="86"/>
      <c r="D45" s="86"/>
      <c r="E45" s="86"/>
      <c r="F45" s="86"/>
      <c r="G45" s="86"/>
      <c r="H45" s="552"/>
      <c r="I45" s="552"/>
      <c r="J45" s="552"/>
      <c r="N45" s="86"/>
      <c r="O45" s="86"/>
      <c r="P45" s="86"/>
      <c r="Q45" s="145"/>
      <c r="R45" s="145"/>
      <c r="S45" s="145"/>
      <c r="T45" s="480"/>
      <c r="U45" s="586"/>
      <c r="V45" s="87"/>
      <c r="W45" s="87"/>
      <c r="X45" s="87"/>
      <c r="Y45" s="87"/>
      <c r="Z45" s="87"/>
      <c r="AA45" s="87"/>
      <c r="AB45" s="87"/>
      <c r="AC45" s="87"/>
      <c r="AD45" s="465"/>
      <c r="AE45" s="466"/>
      <c r="AF45" s="87"/>
      <c r="AG45" s="87"/>
      <c r="AH45" s="87"/>
      <c r="AI45" s="87"/>
      <c r="AJ45" s="87"/>
      <c r="AK45" s="87"/>
      <c r="AL45" s="87"/>
      <c r="AM45" s="88"/>
    </row>
    <row r="46" spans="1:40 1031:1032" ht="22.5" customHeight="1">
      <c r="A46" s="4" t="s">
        <v>100</v>
      </c>
      <c r="B46" s="4" t="s">
        <v>101</v>
      </c>
      <c r="C46" s="5" t="s">
        <v>102</v>
      </c>
      <c r="D46" s="89"/>
      <c r="E46" s="4" t="s">
        <v>37</v>
      </c>
      <c r="F46" s="4"/>
      <c r="G46" s="4"/>
      <c r="H46" s="4"/>
      <c r="I46" s="12"/>
      <c r="J46" s="12"/>
      <c r="K46" s="12"/>
      <c r="L46" s="12"/>
      <c r="M46" s="12"/>
      <c r="N46" s="12"/>
      <c r="O46" s="12"/>
      <c r="P46" s="12"/>
      <c r="Q46" s="8"/>
      <c r="R46" s="8"/>
      <c r="S46" s="8"/>
      <c r="T46" s="474"/>
      <c r="U46" s="567"/>
      <c r="V46" s="391"/>
      <c r="W46" s="8"/>
      <c r="X46" s="8"/>
      <c r="Y46" s="8"/>
      <c r="Z46" s="8"/>
      <c r="AA46" s="8"/>
      <c r="AB46" s="8"/>
      <c r="AC46" s="8"/>
      <c r="AD46" s="467"/>
      <c r="AE46" s="567"/>
      <c r="AF46" s="391"/>
      <c r="AG46" s="8"/>
      <c r="AH46" s="8"/>
      <c r="AI46" s="8"/>
      <c r="AJ46" s="8"/>
      <c r="AK46" s="8"/>
      <c r="AL46" s="8"/>
      <c r="AM46" s="12"/>
      <c r="AN46" s="12"/>
    </row>
    <row r="47" spans="1:40 1031:1032" ht="22.5" customHeight="1">
      <c r="A47" s="90"/>
      <c r="B47" s="90" t="s">
        <v>103</v>
      </c>
      <c r="C47" s="46" t="s">
        <v>104</v>
      </c>
      <c r="D47" s="47"/>
      <c r="E47" s="48" t="s">
        <v>43</v>
      </c>
      <c r="F47" s="48"/>
      <c r="G47" s="48"/>
      <c r="H47" s="90"/>
      <c r="I47" s="47"/>
      <c r="J47" s="47"/>
      <c r="K47" s="47"/>
      <c r="L47" s="47"/>
      <c r="M47" s="47"/>
      <c r="N47" s="47"/>
      <c r="O47" s="47"/>
      <c r="P47" s="47"/>
      <c r="Q47" s="50"/>
      <c r="R47" s="49"/>
      <c r="S47" s="49"/>
      <c r="T47" s="482"/>
      <c r="U47" s="572"/>
      <c r="V47" s="98"/>
      <c r="W47" s="50"/>
      <c r="X47" s="50"/>
      <c r="Y47" s="50"/>
      <c r="Z47" s="50"/>
      <c r="AA47" s="50"/>
      <c r="AB47" s="50"/>
      <c r="AC47" s="50"/>
      <c r="AD47" s="426"/>
      <c r="AE47" s="427"/>
      <c r="AF47" s="98"/>
      <c r="AG47" s="50"/>
      <c r="AH47" s="50"/>
      <c r="AI47" s="50"/>
      <c r="AJ47" s="50"/>
      <c r="AK47" s="50"/>
      <c r="AL47" s="50"/>
      <c r="AM47" s="47"/>
      <c r="AN47" s="47"/>
    </row>
    <row r="48" spans="1:40 1031:1032" ht="22.5" customHeight="1">
      <c r="A48" s="13"/>
      <c r="B48" s="13"/>
      <c r="C48" s="15" t="s">
        <v>105</v>
      </c>
      <c r="D48" s="16"/>
      <c r="E48" s="13"/>
      <c r="F48" s="13"/>
      <c r="G48" s="13"/>
      <c r="H48" s="13"/>
      <c r="I48" s="13">
        <f>+I49+I50+I51+I52+I53+I54</f>
        <v>25</v>
      </c>
      <c r="J48" s="13">
        <f>+J49+J50+J51+J52+J53+J54</f>
        <v>25</v>
      </c>
      <c r="K48" s="16"/>
      <c r="L48" s="16"/>
      <c r="M48" s="16"/>
      <c r="N48" s="16"/>
      <c r="O48" s="16"/>
      <c r="P48" s="16"/>
      <c r="Q48" s="161"/>
      <c r="R48" s="161"/>
      <c r="S48" s="161"/>
      <c r="T48" s="475"/>
      <c r="U48" s="568"/>
      <c r="V48" s="382"/>
      <c r="W48" s="16"/>
      <c r="X48" s="17"/>
      <c r="Y48" s="18"/>
      <c r="Z48" s="18"/>
      <c r="AA48" s="18"/>
      <c r="AB48" s="18"/>
      <c r="AC48" s="18"/>
      <c r="AD48" s="428"/>
      <c r="AE48" s="429"/>
      <c r="AF48" s="17"/>
      <c r="AG48" s="18"/>
      <c r="AH48" s="18"/>
      <c r="AI48" s="18"/>
      <c r="AJ48" s="18"/>
      <c r="AK48" s="18"/>
      <c r="AL48" s="18"/>
      <c r="AM48" s="19"/>
      <c r="AN48" s="19"/>
    </row>
    <row r="49" spans="1:40" ht="76.5" customHeight="1">
      <c r="A49" s="20" t="str">
        <f>IF('Portail 2 SDL-LEA covid'!A38="","",'Portail 2 SDL-LEA covid'!A38)</f>
        <v/>
      </c>
      <c r="B49" s="68" t="str">
        <f>IF('Portail 2 SDL-LEA covid'!B38="","",'Portail 2 SDL-LEA covid'!B38)</f>
        <v>LLA2H20</v>
      </c>
      <c r="C49" s="69" t="str">
        <f>IF('Portail 2 SDL-LEA covid'!C38="","",'Portail 2 SDL-LEA covid'!C38)</f>
        <v>Linguistique et diversité des langues</v>
      </c>
      <c r="D49" s="24" t="str">
        <f>IF('Portail 2 SDL-LEA covid'!D38="","",'Portail 2 SDL-LEA covid'!D38)</f>
        <v>LOL2H70</v>
      </c>
      <c r="E49" s="24" t="str">
        <f>IF('Portail 2 SDL-LEA covid'!E38="","",'Portail 2 SDL-LEA covid'!E38)</f>
        <v>TRONC COMMUN</v>
      </c>
      <c r="F49" s="25" t="str">
        <f>IF('Portail 2 SDL-LEA covid'!F38="","",'Portail 2 SDL-LEA covid'!F38)</f>
        <v>Portails 1 (SDL-LLCER majeure SDL), 2 (SDL-LEA majeure SDL) et 3 (SDL-Lettres majeure SDL)</v>
      </c>
      <c r="G49" s="37" t="str">
        <f>IF('Portail 2 SDL-LEA covid'!G38="","",'Portail 2 SDL-LEA covid'!G38)</f>
        <v>SDL</v>
      </c>
      <c r="H49" s="26" t="str">
        <f>IF('Portail 2 SDL-LEA covid'!H38="","",'Portail 2 SDL-LEA covid'!H38)</f>
        <v/>
      </c>
      <c r="I49" s="26">
        <f>IF('Portail 2 SDL-LEA covid'!I38="","",'Portail 2 SDL-LEA covid'!I38)</f>
        <v>5</v>
      </c>
      <c r="J49" s="26">
        <f>IF('Portail 2 SDL-LEA covid'!J38="","",'Portail 2 SDL-LEA covid'!J38)</f>
        <v>5</v>
      </c>
      <c r="K49" s="41" t="str">
        <f>IF('Portail 2 SDL-LEA covid'!K38="","",'Portail 2 SDL-LEA covid'!K38)</f>
        <v>PLOOG Katja</v>
      </c>
      <c r="L49" s="28" t="str">
        <f>IF('Portail 2 SDL-LEA covid'!L38="","",'Portail 2 SDL-LEA covid'!L38)</f>
        <v>07</v>
      </c>
      <c r="M49" s="27" t="str">
        <f>IF('Portail 2 SDL-LEA covid'!M38="","",'Portail 2 SDL-LEA covid'!M38)</f>
        <v/>
      </c>
      <c r="N49" s="27">
        <f>IF('Portail 2 SDL-LEA covid'!N38="","",'Portail 2 SDL-LEA covid'!N38)</f>
        <v>18</v>
      </c>
      <c r="O49" s="27"/>
      <c r="P49" s="29">
        <f>IF('Portail 2 SDL-LEA covid'!P38="","",'Portail 2 SDL-LEA covid'!P38)</f>
        <v>18</v>
      </c>
      <c r="Q49" s="367"/>
      <c r="R49" s="157" t="str">
        <f>IF('Portail 2 SDL-LEA covid'!R38="","",'Portail 2 SDL-LEA covid'!R38)</f>
        <v/>
      </c>
      <c r="S49" s="157" t="str">
        <f>IF('Portail 2 SDL-LEA covid'!S38="","",'Portail 2 SDL-LEA covid'!S38)</f>
        <v/>
      </c>
      <c r="T49" s="531" t="str">
        <f>IF('Portail 2 SDL-LEA covid'!T38="","",'Portail 2 SDL-LEA covid'!T38)</f>
        <v>1) 100% CC 
2) au moins 2 évaluations en ligne 
3) dépôt sur CELENE 
4) au moins une évaluation en temps limité (1h30)</v>
      </c>
      <c r="U49" s="528" t="str">
        <f>IF('Portail 2 SDL-LEA covid'!U38="","",'Portail 2 SDL-LEA covid'!U38)</f>
        <v>1) 100% CT 
2) Ecrit
3) temps limité (1h30)</v>
      </c>
      <c r="V49" s="111">
        <f>IF('Portail 2 SDL-LEA covid'!V38="","",'Portail 2 SDL-LEA covid'!V38)</f>
        <v>1</v>
      </c>
      <c r="W49" s="30" t="str">
        <f>IF('Portail 2 SDL-LEA covid'!W38="","",'Portail 2 SDL-LEA covid'!W38)</f>
        <v>CC</v>
      </c>
      <c r="X49" s="30" t="str">
        <f>IF('Portail 2 SDL-LEA covid'!X38="","",'Portail 2 SDL-LEA covid'!X38)</f>
        <v>écrit</v>
      </c>
      <c r="Y49" s="30" t="str">
        <f>IF('Portail 2 SDL-LEA covid'!Y38="","",'Portail 2 SDL-LEA covid'!Y38)</f>
        <v/>
      </c>
      <c r="Z49" s="31">
        <f>IF('Portail 2 SDL-LEA covid'!Z38="","",'Portail 2 SDL-LEA covid'!Z38)</f>
        <v>1</v>
      </c>
      <c r="AA49" s="32" t="str">
        <f>IF('Portail 2 SDL-LEA covid'!AA38="","",'Portail 2 SDL-LEA covid'!AA38)</f>
        <v>CT</v>
      </c>
      <c r="AB49" s="32" t="str">
        <f>IF('Portail 2 SDL-LEA covid'!AB38="","",'Portail 2 SDL-LEA covid'!AB38)</f>
        <v>écrit</v>
      </c>
      <c r="AC49" s="448" t="str">
        <f>IF('Portail 2 SDL-LEA covid'!AC38="","",'Portail 2 SDL-LEA covid'!AC38)</f>
        <v>2h00</v>
      </c>
      <c r="AD49" s="531" t="str">
        <f>IF('Portail 2 SDL-LEA covid'!AD38="","",'Portail 2 SDL-LEA covid'!AD38)</f>
        <v>1) 100% CT; 
2) écrit en ligne ; 
3) Dépôt sur CELENE ; 
4) Temps limité 1h30</v>
      </c>
      <c r="AE49" s="528" t="str">
        <f t="shared" ref="AE49:AE53" si="12">+AD49</f>
        <v>1) 100% CT; 
2) écrit en ligne ; 
3) Dépôt sur CELENE ; 
4) Temps limité 1h30</v>
      </c>
      <c r="AF49" s="111">
        <f>IF('Portail 2 SDL-LEA covid'!AF38="","",'Portail 2 SDL-LEA covid'!AF38)</f>
        <v>1</v>
      </c>
      <c r="AG49" s="30" t="str">
        <f>IF('Portail 2 SDL-LEA covid'!AG38="","",'Portail 2 SDL-LEA covid'!AG38)</f>
        <v>CT</v>
      </c>
      <c r="AH49" s="30" t="str">
        <f>IF('Portail 2 SDL-LEA covid'!AH38="","",'Portail 2 SDL-LEA covid'!AH38)</f>
        <v>écrit</v>
      </c>
      <c r="AI49" s="30" t="str">
        <f>IF('Portail 2 SDL-LEA covid'!AI38="","",'Portail 2 SDL-LEA covid'!AI38)</f>
        <v>2h00</v>
      </c>
      <c r="AJ49" s="34">
        <f>IF('Portail 2 SDL-LEA covid'!AJ38="","",'Portail 2 SDL-LEA covid'!AJ38)</f>
        <v>1</v>
      </c>
      <c r="AK49" s="71" t="str">
        <f>IF('Portail 2 SDL-LEA covid'!AK38="","",'Portail 2 SDL-LEA covid'!AK38)</f>
        <v>CT</v>
      </c>
      <c r="AL49" s="71" t="str">
        <f>IF('Portail 2 SDL-LEA covid'!AL38="","",'Portail 2 SDL-LEA covid'!AL38)</f>
        <v>écrit</v>
      </c>
      <c r="AM49" s="71" t="str">
        <f>IF('Portail 2 SDL-LEA covid'!AM38="","",'Portail 2 SDL-LEA covid'!AM38)</f>
        <v>2h00</v>
      </c>
      <c r="AN49" s="27" t="str">
        <f>IF('Portail 2 SDL-LEA covid'!AN38="","",'Portail 2 SDL-LEA covid'!AN38)</f>
        <v/>
      </c>
    </row>
    <row r="50" spans="1:40" ht="44.25" customHeight="1">
      <c r="A50" s="20" t="str">
        <f>IF('Portail 2 SDL-LEA covid'!A41="","",'Portail 2 SDL-LEA covid'!A41)</f>
        <v/>
      </c>
      <c r="B50" s="68" t="str">
        <f>IF('Portail 2 SDL-LEA covid'!B41="","",'Portail 2 SDL-LEA covid'!B41)</f>
        <v>LLA2H11</v>
      </c>
      <c r="C50" s="69" t="str">
        <f>IF('Portail 2 SDL-LEA covid'!C41="","",'Portail 2 SDL-LEA covid'!C41)</f>
        <v>Phonétique articulatoire et acoustique</v>
      </c>
      <c r="D50" s="24" t="str">
        <f>IF('Portail 2 SDL-LEA covid'!D41="","",'Portail 2 SDL-LEA covid'!D41)</f>
        <v>LLA2H10</v>
      </c>
      <c r="E50" s="24" t="str">
        <f>IF('Portail 2 SDL-LEA covid'!E41="","",'Portail 2 SDL-LEA covid'!E41)</f>
        <v>TRONC COMMUN</v>
      </c>
      <c r="F50" s="25" t="str">
        <f>IF('Portail 2 SDL-LEA covid'!F41="","",'Portail 2 SDL-LEA covid'!F41)</f>
        <v>Portails 1 (SDL-LLCER), 2 (SDL-LEA) et 3 (SDL-Lettres)</v>
      </c>
      <c r="G50" s="37" t="str">
        <f>IF('Portail 2 SDL-LEA covid'!G41="","",'Portail 2 SDL-LEA covid'!G41)</f>
        <v>SDL</v>
      </c>
      <c r="H50" s="26"/>
      <c r="I50" s="26">
        <f>IF('Portail 2 SDL-LEA covid'!I41="","",'Portail 2 SDL-LEA covid'!I41)</f>
        <v>5</v>
      </c>
      <c r="J50" s="26">
        <f>IF('Portail 2 SDL-LEA covid'!J41="","",'Portail 2 SDL-LEA covid'!J41)</f>
        <v>5</v>
      </c>
      <c r="K50" s="41" t="str">
        <f>IF('Portail 2 SDL-LEA covid'!K41="","",'Portail 2 SDL-LEA covid'!K41)</f>
        <v>ENGUEHARD Guillaume</v>
      </c>
      <c r="L50" s="28" t="str">
        <f>IF('Portail 2 SDL-LEA covid'!L41="","",'Portail 2 SDL-LEA covid'!L41)</f>
        <v>07</v>
      </c>
      <c r="M50" s="27" t="str">
        <f>IF('Portail 2 SDL-LEA covid'!M41="","",'Portail 2 SDL-LEA covid'!M41)</f>
        <v/>
      </c>
      <c r="N50" s="27">
        <f>IF('Portail 2 SDL-LEA covid'!N41="","",'Portail 2 SDL-LEA covid'!N41)</f>
        <v>18</v>
      </c>
      <c r="O50" s="27"/>
      <c r="P50" s="29">
        <f>IF('Portail 2 SDL-LEA covid'!P41="","",'Portail 2 SDL-LEA covid'!P41)</f>
        <v>24</v>
      </c>
      <c r="Q50" s="367"/>
      <c r="R50" s="157" t="str">
        <f>IF('Portail 2 SDL-LEA covid'!R41="","",'Portail 2 SDL-LEA covid'!R41)</f>
        <v/>
      </c>
      <c r="S50" s="157" t="str">
        <f>IF('Portail 2 SDL-LEA covid'!S41="","",'Portail 2 SDL-LEA covid'!S41)</f>
        <v/>
      </c>
      <c r="T50" s="531" t="str">
        <f>IF('Portail 2 SDL-LEA covid'!T41="","",'Portail 2 SDL-LEA covid'!T41)</f>
        <v>100% CC écrit</v>
      </c>
      <c r="U50" s="528" t="str">
        <f>IF('Portail 2 SDL-LEA covid'!U41="","",'Portail 2 SDL-LEA covid'!U41)</f>
        <v>100 % CT écrit à distance 1h</v>
      </c>
      <c r="V50" s="111">
        <f>IF('Portail 2 SDL-LEA covid'!V41="","",'Portail 2 SDL-LEA covid'!V41)</f>
        <v>1</v>
      </c>
      <c r="W50" s="30" t="str">
        <f>IF('Portail 2 SDL-LEA covid'!W41="","",'Portail 2 SDL-LEA covid'!W41)</f>
        <v>CC</v>
      </c>
      <c r="X50" s="30" t="str">
        <f>IF('Portail 2 SDL-LEA covid'!X41="","",'Portail 2 SDL-LEA covid'!X41)</f>
        <v>écrit</v>
      </c>
      <c r="Y50" s="30" t="str">
        <f>IF('Portail 2 SDL-LEA covid'!Y41="","",'Portail 2 SDL-LEA covid'!Y41)</f>
        <v/>
      </c>
      <c r="Z50" s="31">
        <f>IF('Portail 2 SDL-LEA covid'!Z41="","",'Portail 2 SDL-LEA covid'!Z41)</f>
        <v>1</v>
      </c>
      <c r="AA50" s="32" t="str">
        <f>IF('Portail 2 SDL-LEA covid'!AA41="","",'Portail 2 SDL-LEA covid'!AA41)</f>
        <v>CT</v>
      </c>
      <c r="AB50" s="535" t="str">
        <f>IF('Portail 2 SDL-LEA covid'!AB41="","",'Portail 2 SDL-LEA covid'!AB41)</f>
        <v>écrit</v>
      </c>
      <c r="AC50" s="537" t="str">
        <f>IF('Portail 2 SDL-LEA covid'!AC41="","",'Portail 2 SDL-LEA covid'!AC41)</f>
        <v>1h00</v>
      </c>
      <c r="AD50" s="531" t="str">
        <f>IF('Portail 2 SDL-LEA covid'!AD41="","",'Portail 2 SDL-LEA covid'!AD41)</f>
        <v>100% CT Écrit à distance 1h</v>
      </c>
      <c r="AE50" s="528" t="str">
        <f t="shared" si="12"/>
        <v>100% CT Écrit à distance 1h</v>
      </c>
      <c r="AF50" s="111">
        <f>IF('Portail 2 SDL-LEA covid'!AF41="","",'Portail 2 SDL-LEA covid'!AF41)</f>
        <v>1</v>
      </c>
      <c r="AG50" s="30" t="str">
        <f>IF('Portail 2 SDL-LEA covid'!AG41="","",'Portail 2 SDL-LEA covid'!AG41)</f>
        <v>CT</v>
      </c>
      <c r="AH50" s="30" t="str">
        <f>IF('Portail 2 SDL-LEA covid'!AH41="","",'Portail 2 SDL-LEA covid'!AH41)</f>
        <v>écrit</v>
      </c>
      <c r="AI50" s="534" t="str">
        <f>IF('Portail 2 SDL-LEA covid'!AI41="","",'Portail 2 SDL-LEA covid'!AI41)</f>
        <v>1h00 au lieu de 2h00</v>
      </c>
      <c r="AJ50" s="34">
        <f>IF('Portail 2 SDL-LEA covid'!AJ41="","",'Portail 2 SDL-LEA covid'!AJ41)</f>
        <v>1</v>
      </c>
      <c r="AK50" s="71" t="str">
        <f>IF('Portail 2 SDL-LEA covid'!AK41="","",'Portail 2 SDL-LEA covid'!AK41)</f>
        <v>CT</v>
      </c>
      <c r="AL50" s="71" t="str">
        <f>IF('Portail 2 SDL-LEA covid'!AL41="","",'Portail 2 SDL-LEA covid'!AL41)</f>
        <v>écrit</v>
      </c>
      <c r="AM50" s="536" t="str">
        <f>IF('Portail 2 SDL-LEA covid'!AM41="","",'Portail 2 SDL-LEA covid'!AM41)</f>
        <v>1h00 au lieu de 2h00</v>
      </c>
      <c r="AN50" s="27" t="str">
        <f>IF('Portail 2 SDL-LEA covid'!AN41="","",'Portail 2 SDL-LEA covid'!AN41)</f>
        <v/>
      </c>
    </row>
    <row r="51" spans="1:40" ht="70.5" customHeight="1">
      <c r="A51" s="20" t="str">
        <f>IF('Portail 2 SDL-LEA covid'!A42="","",'Portail 2 SDL-LEA covid'!A42)</f>
        <v/>
      </c>
      <c r="B51" s="68" t="str">
        <f>IF('Portail 2 SDL-LEA covid'!B42="","",'Portail 2 SDL-LEA covid'!B42)</f>
        <v>LLA2H51</v>
      </c>
      <c r="C51" s="69" t="str">
        <f>IF('Portail 2 SDL-LEA covid'!C42="","",'Portail 2 SDL-LEA covid'!C42)</f>
        <v xml:space="preserve">Orthophonie  </v>
      </c>
      <c r="D51" s="24" t="str">
        <f>IF('Portail 2 SDL-LEA covid'!D42="","",'Portail 2 SDL-LEA covid'!D42)</f>
        <v>LLA2H50</v>
      </c>
      <c r="E51" s="24" t="str">
        <f>IF('Portail 2 SDL-LEA covid'!E42="","",'Portail 2 SDL-LEA covid'!E42)</f>
        <v>TRONC COMMUN</v>
      </c>
      <c r="F51" s="25" t="str">
        <f>IF('Portail 2 SDL-LEA covid'!F42="","",'Portail 2 SDL-LEA covid'!F42)</f>
        <v>Portails 1 (SDL-LLCER), 2 (SDL-LEA) et 3 (SDL-Lettres)</v>
      </c>
      <c r="G51" s="37" t="str">
        <f>IF('Portail 2 SDL-LEA covid'!G42="","",'Portail 2 SDL-LEA covid'!G42)</f>
        <v>SDL</v>
      </c>
      <c r="H51" s="26"/>
      <c r="I51" s="26">
        <f>IF('Portail 2 SDL-LEA covid'!I42="","",'Portail 2 SDL-LEA covid'!I42)</f>
        <v>3</v>
      </c>
      <c r="J51" s="26">
        <f>IF('Portail 2 SDL-LEA covid'!J42="","",'Portail 2 SDL-LEA covid'!J42)</f>
        <v>3</v>
      </c>
      <c r="K51" s="41" t="str">
        <f>IF('Portail 2 SDL-LEA covid'!K42="","",'Portail 2 SDL-LEA covid'!K42)</f>
        <v>ENGUEHARD Guillaume (responsable UE)
BAUDON Flavie (contact étudiants)</v>
      </c>
      <c r="L51" s="28" t="str">
        <f>IF('Portail 2 SDL-LEA covid'!L42="","",'Portail 2 SDL-LEA covid'!L42)</f>
        <v>07</v>
      </c>
      <c r="M51" s="27" t="str">
        <f>IF('Portail 2 SDL-LEA covid'!M42="","",'Portail 2 SDL-LEA covid'!M42)</f>
        <v/>
      </c>
      <c r="N51" s="27">
        <f>IF('Portail 2 SDL-LEA covid'!N42="","",'Portail 2 SDL-LEA covid'!N42)</f>
        <v>24</v>
      </c>
      <c r="O51" s="27"/>
      <c r="P51" s="29" t="str">
        <f>IF('Portail 2 SDL-LEA covid'!P42="","",'Portail 2 SDL-LEA covid'!P42)</f>
        <v/>
      </c>
      <c r="Q51" s="367"/>
      <c r="R51" s="157" t="str">
        <f>IF('Portail 2 SDL-LEA covid'!R42="","",'Portail 2 SDL-LEA covid'!R42)</f>
        <v/>
      </c>
      <c r="S51" s="157" t="str">
        <f>IF('Portail 2 SDL-LEA covid'!S42="","",'Portail 2 SDL-LEA covid'!S42)</f>
        <v/>
      </c>
      <c r="T51" s="531" t="str">
        <f>IF('Portail 2 SDL-LEA covid'!T42="","",'Portail 2 SDL-LEA covid'!T42)</f>
        <v>100% CC écrit</v>
      </c>
      <c r="U51" s="528" t="str">
        <f>IF('Portail 2 SDL-LEA covid'!U42="","",'Portail 2 SDL-LEA covid'!U42)</f>
        <v>100 % CT Oral</v>
      </c>
      <c r="V51" s="111">
        <f>IF('Portail 2 SDL-LEA covid'!V42="","",'Portail 2 SDL-LEA covid'!V42)</f>
        <v>1</v>
      </c>
      <c r="W51" s="30" t="str">
        <f>IF('Portail 2 SDL-LEA covid'!W42="","",'Portail 2 SDL-LEA covid'!W42)</f>
        <v>CC</v>
      </c>
      <c r="X51" s="30" t="str">
        <f>IF('Portail 2 SDL-LEA covid'!X42="","",'Portail 2 SDL-LEA covid'!X42)</f>
        <v>écrit</v>
      </c>
      <c r="Y51" s="30" t="str">
        <f>IF('Portail 2 SDL-LEA covid'!Y42="","",'Portail 2 SDL-LEA covid'!Y42)</f>
        <v/>
      </c>
      <c r="Z51" s="31">
        <f>IF('Portail 2 SDL-LEA covid'!Z42="","",'Portail 2 SDL-LEA covid'!Z42)</f>
        <v>1</v>
      </c>
      <c r="AA51" s="32" t="str">
        <f>IF('Portail 2 SDL-LEA covid'!AA42="","",'Portail 2 SDL-LEA covid'!AA42)</f>
        <v>CT</v>
      </c>
      <c r="AB51" s="32" t="str">
        <f>IF('Portail 2 SDL-LEA covid'!AB42="","",'Portail 2 SDL-LEA covid'!AB42)</f>
        <v>oral</v>
      </c>
      <c r="AC51" s="448" t="str">
        <f>IF('Portail 2 SDL-LEA covid'!AC42="","",'Portail 2 SDL-LEA covid'!AC42)</f>
        <v>20 min.</v>
      </c>
      <c r="AD51" s="531" t="str">
        <f>IF('Portail 2 SDL-LEA covid'!AD42="","",'Portail 2 SDL-LEA covid'!AD42)</f>
        <v>100% CT Ecrit, 1h30</v>
      </c>
      <c r="AE51" s="528" t="str">
        <f t="shared" si="12"/>
        <v>100% CT Ecrit, 1h30</v>
      </c>
      <c r="AF51" s="111">
        <f>IF('Portail 2 SDL-LEA covid'!AF42="","",'Portail 2 SDL-LEA covid'!AF42)</f>
        <v>1</v>
      </c>
      <c r="AG51" s="30" t="str">
        <f>IF('Portail 2 SDL-LEA covid'!AG42="","",'Portail 2 SDL-LEA covid'!AG42)</f>
        <v>CT</v>
      </c>
      <c r="AH51" s="30" t="str">
        <f>IF('Portail 2 SDL-LEA covid'!AH42="","",'Portail 2 SDL-LEA covid'!AH42)</f>
        <v>oral</v>
      </c>
      <c r="AI51" s="30" t="str">
        <f>IF('Portail 2 SDL-LEA covid'!AI42="","",'Portail 2 SDL-LEA covid'!AI42)</f>
        <v>20 min.</v>
      </c>
      <c r="AJ51" s="34">
        <f>IF('Portail 2 SDL-LEA covid'!AJ42="","",'Portail 2 SDL-LEA covid'!AJ42)</f>
        <v>1</v>
      </c>
      <c r="AK51" s="71" t="str">
        <f>IF('Portail 2 SDL-LEA covid'!AK42="","",'Portail 2 SDL-LEA covid'!AK42)</f>
        <v>CT</v>
      </c>
      <c r="AL51" s="71" t="str">
        <f>IF('Portail 2 SDL-LEA covid'!AL42="","",'Portail 2 SDL-LEA covid'!AL42)</f>
        <v>oral</v>
      </c>
      <c r="AM51" s="71" t="str">
        <f>IF('Portail 2 SDL-LEA covid'!AM42="","",'Portail 2 SDL-LEA covid'!AM42)</f>
        <v>20 min.</v>
      </c>
      <c r="AN51" s="27" t="str">
        <f>IF('Portail 2 SDL-LEA covid'!AN42="","",'Portail 2 SDL-LEA covid'!AN42)</f>
        <v/>
      </c>
    </row>
    <row r="52" spans="1:40" ht="44.25" customHeight="1">
      <c r="A52" s="20" t="str">
        <f>IF('Portail 2 SDL-LEA covid'!A43="","",'Portail 2 SDL-LEA covid'!A43)</f>
        <v/>
      </c>
      <c r="B52" s="68" t="str">
        <f>IF('Portail 2 SDL-LEA covid'!B43="","",'Portail 2 SDL-LEA covid'!B43)</f>
        <v>LLA2H80</v>
      </c>
      <c r="C52" s="69" t="str">
        <f>IF('Portail 2 SDL-LEA covid'!C43="","",'Portail 2 SDL-LEA covid'!C43)</f>
        <v>Introduction à la syntaxe S1 SDL</v>
      </c>
      <c r="D52" s="24" t="str">
        <f>IF('Portail 2 SDL-LEA covid'!D43="","",'Portail 2 SDL-LEA covid'!D43)</f>
        <v>LLA1H20</v>
      </c>
      <c r="E52" s="24" t="str">
        <f>IF('Portail 2 SDL-LEA covid'!E43="","",'Portail 2 SDL-LEA covid'!E43)</f>
        <v>TRONC COMMUN</v>
      </c>
      <c r="F52" s="25" t="str">
        <f>IF('Portail 2 SDL-LEA covid'!F43="","",'Portail 2 SDL-LEA covid'!F43)</f>
        <v>Portails 1 (SDL-LLCER), 2 (SDL-LEA) et 3 (SDL-Lettres)</v>
      </c>
      <c r="G52" s="37" t="str">
        <f>IF('Portail 2 SDL-LEA covid'!G43="","",'Portail 2 SDL-LEA covid'!G43)</f>
        <v>SDL</v>
      </c>
      <c r="H52" s="26"/>
      <c r="I52" s="26">
        <f>IF('Portail 2 SDL-LEA covid'!I43="","",'Portail 2 SDL-LEA covid'!I43)</f>
        <v>6</v>
      </c>
      <c r="J52" s="26">
        <f>IF('Portail 2 SDL-LEA covid'!J43="","",'Portail 2 SDL-LEA covid'!J43)</f>
        <v>6</v>
      </c>
      <c r="K52" s="41" t="str">
        <f>IF('Portail 2 SDL-LEA covid'!K43="","",'Portail 2 SDL-LEA covid'!K43)</f>
        <v>ABOUDA Lotfi</v>
      </c>
      <c r="L52" s="28" t="str">
        <f>IF('Portail 2 SDL-LEA covid'!L43="","",'Portail 2 SDL-LEA covid'!L43)</f>
        <v>07</v>
      </c>
      <c r="M52" s="27" t="str">
        <f>IF('Portail 2 SDL-LEA covid'!M43="","",'Portail 2 SDL-LEA covid'!M43)</f>
        <v/>
      </c>
      <c r="N52" s="27">
        <f>IF('Portail 2 SDL-LEA covid'!N43="","",'Portail 2 SDL-LEA covid'!N43)</f>
        <v>24</v>
      </c>
      <c r="O52" s="27"/>
      <c r="P52" s="29">
        <f>IF('Portail 2 SDL-LEA covid'!P43="","",'Portail 2 SDL-LEA covid'!P43)</f>
        <v>24</v>
      </c>
      <c r="Q52" s="367"/>
      <c r="R52" s="157" t="str">
        <f>IF('Portail 2 SDL-LEA covid'!R43="","",'Portail 2 SDL-LEA covid'!R43)</f>
        <v/>
      </c>
      <c r="S52" s="157" t="str">
        <f>IF('Portail 2 SDL-LEA covid'!S43="","",'Portail 2 SDL-LEA covid'!S43)</f>
        <v/>
      </c>
      <c r="T52" s="531" t="str">
        <f>IF('Portail 2 SDL-LEA covid'!T43="","",'Portail 2 SDL-LEA covid'!T43)</f>
        <v>1) 100% CC
 2) 2 tests en ligne ; 
3) Dépot sujet et copie CELENE ; 
4) Temps limitié 1h30 pour chaque</v>
      </c>
      <c r="U52" s="528" t="str">
        <f>IF('Portail 2 SDL-LEA covid'!U43="","",'Portail 2 SDL-LEA covid'!U43)</f>
        <v>100 % CT Oral</v>
      </c>
      <c r="V52" s="111">
        <f>IF('Portail 2 SDL-LEA covid'!V43="","",'Portail 2 SDL-LEA covid'!V43)</f>
        <v>1</v>
      </c>
      <c r="W52" s="30" t="str">
        <f>IF('Portail 2 SDL-LEA covid'!W43="","",'Portail 2 SDL-LEA covid'!W43)</f>
        <v>CC</v>
      </c>
      <c r="X52" s="30" t="str">
        <f>IF('Portail 2 SDL-LEA covid'!X43="","",'Portail 2 SDL-LEA covid'!X43)</f>
        <v>écrit</v>
      </c>
      <c r="Y52" s="30" t="str">
        <f>IF('Portail 2 SDL-LEA covid'!Y43="","",'Portail 2 SDL-LEA covid'!Y43)</f>
        <v/>
      </c>
      <c r="Z52" s="31">
        <f>IF('Portail 2 SDL-LEA covid'!Z43="","",'Portail 2 SDL-LEA covid'!Z43)</f>
        <v>1</v>
      </c>
      <c r="AA52" s="32" t="str">
        <f>IF('Portail 2 SDL-LEA covid'!AA43="","",'Portail 2 SDL-LEA covid'!AA43)</f>
        <v>CT</v>
      </c>
      <c r="AB52" s="32" t="str">
        <f>IF('Portail 2 SDL-LEA covid'!AB43="","",'Portail 2 SDL-LEA covid'!AB43)</f>
        <v>oral</v>
      </c>
      <c r="AC52" s="448" t="str">
        <f>IF('Portail 2 SDL-LEA covid'!AC43="","",'Portail 2 SDL-LEA covid'!AC43)</f>
        <v>20 min.</v>
      </c>
      <c r="AD52" s="531" t="str">
        <f>IF('Portail 2 SDL-LEA covid'!AD43="","",'Portail 2 SDL-LEA covid'!AD43)</f>
        <v>100% CT Ecrit, 2h</v>
      </c>
      <c r="AE52" s="528" t="str">
        <f t="shared" si="12"/>
        <v>100% CT Ecrit, 2h</v>
      </c>
      <c r="AF52" s="111">
        <f>IF('Portail 2 SDL-LEA covid'!AF43="","",'Portail 2 SDL-LEA covid'!AF43)</f>
        <v>1</v>
      </c>
      <c r="AG52" s="30" t="str">
        <f>IF('Portail 2 SDL-LEA covid'!AG43="","",'Portail 2 SDL-LEA covid'!AG43)</f>
        <v>CT</v>
      </c>
      <c r="AH52" s="30" t="str">
        <f>IF('Portail 2 SDL-LEA covid'!AH43="","",'Portail 2 SDL-LEA covid'!AH43)</f>
        <v>écrit</v>
      </c>
      <c r="AI52" s="30" t="str">
        <f>IF('Portail 2 SDL-LEA covid'!AI43="","",'Portail 2 SDL-LEA covid'!AI43)</f>
        <v>2h00</v>
      </c>
      <c r="AJ52" s="34">
        <f>IF('Portail 2 SDL-LEA covid'!AJ43="","",'Portail 2 SDL-LEA covid'!AJ43)</f>
        <v>1</v>
      </c>
      <c r="AK52" s="71" t="str">
        <f>IF('Portail 2 SDL-LEA covid'!AK43="","",'Portail 2 SDL-LEA covid'!AK43)</f>
        <v>CT</v>
      </c>
      <c r="AL52" s="71" t="str">
        <f>IF('Portail 2 SDL-LEA covid'!AL43="","",'Portail 2 SDL-LEA covid'!AL43)</f>
        <v>écrit</v>
      </c>
      <c r="AM52" s="71" t="str">
        <f>IF('Portail 2 SDL-LEA covid'!AM43="","",'Portail 2 SDL-LEA covid'!AM43)</f>
        <v>2h00</v>
      </c>
      <c r="AN52" s="27" t="str">
        <f>IF('Portail 2 SDL-LEA covid'!AN43="","",'Portail 2 SDL-LEA covid'!AN43)</f>
        <v/>
      </c>
    </row>
    <row r="53" spans="1:40" ht="44.25" customHeight="1">
      <c r="A53" s="20" t="str">
        <f>IF('Portail 2 SDL-LEA covid'!A44="","",'Portail 2 SDL-LEA covid'!A44)</f>
        <v/>
      </c>
      <c r="B53" s="68" t="str">
        <f>IF('Portail 2 SDL-LEA covid'!B44="","",'Portail 2 SDL-LEA covid'!B44)</f>
        <v>LLA2H90</v>
      </c>
      <c r="C53" s="69" t="str">
        <f>IF('Portail 2 SDL-LEA covid'!C44="","",'Portail 2 SDL-LEA covid'!C44)</f>
        <v>Lexicologie  S1 SDL</v>
      </c>
      <c r="D53" s="24" t="str">
        <f>IF('Portail 2 SDL-LEA covid'!D44="","",'Portail 2 SDL-LEA covid'!D44)</f>
        <v>LLA1H30</v>
      </c>
      <c r="E53" s="24" t="str">
        <f>IF('Portail 2 SDL-LEA covid'!E44="","",'Portail 2 SDL-LEA covid'!E44)</f>
        <v>TRONC COMMUN</v>
      </c>
      <c r="F53" s="25" t="str">
        <f>IF('Portail 2 SDL-LEA covid'!F44="","",'Portail 2 SDL-LEA covid'!F44)</f>
        <v>Portails 1 (SDL-LLCER), 2 (SDL-LEA) et 3 (SDL-Lettres)</v>
      </c>
      <c r="G53" s="37" t="str">
        <f>IF('Portail 2 SDL-LEA covid'!G44="","",'Portail 2 SDL-LEA covid'!G44)</f>
        <v>SDL</v>
      </c>
      <c r="H53" s="26"/>
      <c r="I53" s="26">
        <f>IF('Portail 2 SDL-LEA covid'!I44="","",'Portail 2 SDL-LEA covid'!I44)</f>
        <v>4</v>
      </c>
      <c r="J53" s="26">
        <f>IF('Portail 2 SDL-LEA covid'!J44="","",'Portail 2 SDL-LEA covid'!J44)</f>
        <v>4</v>
      </c>
      <c r="K53" s="41" t="str">
        <f>IF('Portail 2 SDL-LEA covid'!K44="","",'Portail 2 SDL-LEA covid'!K44)</f>
        <v>HAMMA Badreddine</v>
      </c>
      <c r="L53" s="28" t="str">
        <f>IF('Portail 2 SDL-LEA covid'!L44="","",'Portail 2 SDL-LEA covid'!L44)</f>
        <v>07</v>
      </c>
      <c r="M53" s="27" t="str">
        <f>IF('Portail 2 SDL-LEA covid'!M44="","",'Portail 2 SDL-LEA covid'!M44)</f>
        <v/>
      </c>
      <c r="N53" s="27">
        <f>IF('Portail 2 SDL-LEA covid'!N44="","",'Portail 2 SDL-LEA covid'!N44)</f>
        <v>15</v>
      </c>
      <c r="O53" s="27"/>
      <c r="P53" s="29">
        <f>IF('Portail 2 SDL-LEA covid'!P44="","",'Portail 2 SDL-LEA covid'!P44)</f>
        <v>15</v>
      </c>
      <c r="Q53" s="367"/>
      <c r="R53" s="157" t="str">
        <f>IF('Portail 2 SDL-LEA covid'!R44="","",'Portail 2 SDL-LEA covid'!R44)</f>
        <v/>
      </c>
      <c r="S53" s="157" t="str">
        <f>IF('Portail 2 SDL-LEA covid'!S44="","",'Portail 2 SDL-LEA covid'!S44)</f>
        <v/>
      </c>
      <c r="T53" s="531" t="str">
        <f>IF('Portail 2 SDL-LEA covid'!T44="","",'Portail 2 SDL-LEA covid'!T44)</f>
        <v>1) CC 100% 2 écrits ; 
2) 2 DS sur CELENE</v>
      </c>
      <c r="U53" s="528" t="str">
        <f>IF('Portail 2 SDL-LEA covid'!U44="","",'Portail 2 SDL-LEA covid'!U44)</f>
        <v>100 % CT Oral</v>
      </c>
      <c r="V53" s="111">
        <f>IF('Portail 2 SDL-LEA covid'!V44="","",'Portail 2 SDL-LEA covid'!V44)</f>
        <v>1</v>
      </c>
      <c r="W53" s="30" t="str">
        <f>IF('Portail 2 SDL-LEA covid'!W44="","",'Portail 2 SDL-LEA covid'!W44)</f>
        <v>CC</v>
      </c>
      <c r="X53" s="30" t="str">
        <f>IF('Portail 2 SDL-LEA covid'!X44="","",'Portail 2 SDL-LEA covid'!X44)</f>
        <v>écrit</v>
      </c>
      <c r="Y53" s="30" t="str">
        <f>IF('Portail 2 SDL-LEA covid'!Y44="","",'Portail 2 SDL-LEA covid'!Y44)</f>
        <v/>
      </c>
      <c r="Z53" s="31">
        <f>IF('Portail 2 SDL-LEA covid'!Z44="","",'Portail 2 SDL-LEA covid'!Z44)</f>
        <v>1</v>
      </c>
      <c r="AA53" s="32" t="str">
        <f>IF('Portail 2 SDL-LEA covid'!AA44="","",'Portail 2 SDL-LEA covid'!AA44)</f>
        <v>CT</v>
      </c>
      <c r="AB53" s="32" t="str">
        <f>IF('Portail 2 SDL-LEA covid'!AB44="","",'Portail 2 SDL-LEA covid'!AB44)</f>
        <v>oral</v>
      </c>
      <c r="AC53" s="448" t="str">
        <f>IF('Portail 2 SDL-LEA covid'!AC44="","",'Portail 2 SDL-LEA covid'!AC44)</f>
        <v>20 min.</v>
      </c>
      <c r="AD53" s="531" t="str">
        <f>IF('Portail 2 SDL-LEA covid'!AD44="","",'Portail 2 SDL-LEA covid'!AD44)</f>
        <v>100% CT Ecrit, 1h</v>
      </c>
      <c r="AE53" s="528" t="str">
        <f t="shared" si="12"/>
        <v>100% CT Ecrit, 1h</v>
      </c>
      <c r="AF53" s="111">
        <f>IF('Portail 2 SDL-LEA covid'!AF44="","",'Portail 2 SDL-LEA covid'!AF44)</f>
        <v>1</v>
      </c>
      <c r="AG53" s="30" t="str">
        <f>IF('Portail 2 SDL-LEA covid'!AG44="","",'Portail 2 SDL-LEA covid'!AG44)</f>
        <v>CT</v>
      </c>
      <c r="AH53" s="30" t="str">
        <f>IF('Portail 2 SDL-LEA covid'!AH44="","",'Portail 2 SDL-LEA covid'!AH44)</f>
        <v>oral</v>
      </c>
      <c r="AI53" s="30" t="str">
        <f>IF('Portail 2 SDL-LEA covid'!AI44="","",'Portail 2 SDL-LEA covid'!AI44)</f>
        <v>20 min.</v>
      </c>
      <c r="AJ53" s="34">
        <f>IF('Portail 2 SDL-LEA covid'!AJ44="","",'Portail 2 SDL-LEA covid'!AJ44)</f>
        <v>1</v>
      </c>
      <c r="AK53" s="71" t="str">
        <f>IF('Portail 2 SDL-LEA covid'!AK44="","",'Portail 2 SDL-LEA covid'!AK44)</f>
        <v>CT</v>
      </c>
      <c r="AL53" s="71" t="str">
        <f>IF('Portail 2 SDL-LEA covid'!AL44="","",'Portail 2 SDL-LEA covid'!AL44)</f>
        <v>oral</v>
      </c>
      <c r="AM53" s="71" t="str">
        <f>IF('Portail 2 SDL-LEA covid'!AM44="","",'Portail 2 SDL-LEA covid'!AM44)</f>
        <v>20 min.</v>
      </c>
      <c r="AN53" s="27" t="str">
        <f>IF('Portail 2 SDL-LEA covid'!AN44="","",'Portail 2 SDL-LEA covid'!AN44)</f>
        <v/>
      </c>
    </row>
    <row r="54" spans="1:40" s="67" customFormat="1" ht="19.5" customHeight="1">
      <c r="A54" s="57" t="str">
        <f>IF('Portail 2 SDL-LEA covid'!A45="","",'Portail 2 SDL-LEA covid'!A45)</f>
        <v>LCLA2HG3</v>
      </c>
      <c r="B54" s="57" t="str">
        <f>IF('Portail 2 SDL-LEA covid'!B45="","",'Portail 2 SDL-LEA covid'!B45)</f>
        <v>LLA2H60</v>
      </c>
      <c r="C54" s="58" t="str">
        <f>IF('Portail 2 SDL-LEA covid'!C45="","",'Portail 2 SDL-LEA covid'!C45)</f>
        <v>Choix Atelier d'écriture / LSF (sélection)</v>
      </c>
      <c r="D54" s="59" t="str">
        <f>IF('Portail 2 SDL-LEA covid'!D45="","",'Portail 2 SDL-LEA covid'!D45)</f>
        <v/>
      </c>
      <c r="E54" s="59" t="str">
        <f>IF('Portail 2 SDL-LEA covid'!E45="","",'Portail 2 SDL-LEA covid'!E45)</f>
        <v>BLOC</v>
      </c>
      <c r="F54" s="59" t="str">
        <f>IF('Portail 2 SDL-LEA covid'!F45="","",'Portail 2 SDL-LEA covid'!F45)</f>
        <v/>
      </c>
      <c r="G54" s="59" t="str">
        <f>IF('Portail 2 SDL-LEA covid'!G45="","",'Portail 2 SDL-LEA covid'!G45)</f>
        <v/>
      </c>
      <c r="H54" s="60"/>
      <c r="I54" s="60">
        <f>IF('Portail 2 SDL-LEA covid'!I45="","",'Portail 2 SDL-LEA covid'!I45)</f>
        <v>2</v>
      </c>
      <c r="J54" s="60">
        <f>IF('Portail 2 SDL-LEA covid'!J45="","",'Portail 2 SDL-LEA covid'!J45)</f>
        <v>2</v>
      </c>
      <c r="K54" s="61" t="str">
        <f>IF('Portail 2 SDL-LEA covid'!K45="","",'Portail 2 SDL-LEA covid'!K45)</f>
        <v/>
      </c>
      <c r="L54" s="60" t="str">
        <f>IF('Portail 2 SDL-LEA covid'!L45="","",'Portail 2 SDL-LEA covid'!L45)</f>
        <v/>
      </c>
      <c r="M54" s="61" t="str">
        <f>IF('Portail 2 SDL-LEA covid'!M45="","",'Portail 2 SDL-LEA covid'!M45)</f>
        <v/>
      </c>
      <c r="N54" s="60" t="str">
        <f>IF('Portail 2 SDL-LEA covid'!N45="","",'Portail 2 SDL-LEA covid'!N45)</f>
        <v/>
      </c>
      <c r="O54" s="60"/>
      <c r="P54" s="62" t="str">
        <f>IF('Portail 2 SDL-LEA covid'!P45="","",'Portail 2 SDL-LEA covid'!P45)</f>
        <v/>
      </c>
      <c r="Q54" s="371"/>
      <c r="R54" s="371" t="str">
        <f>IF('Portail 2 SDL-LEA covid'!R45="","",'Portail 2 SDL-LEA covid'!R45)</f>
        <v/>
      </c>
      <c r="S54" s="371" t="str">
        <f>IF('Portail 2 SDL-LEA covid'!S45="","",'Portail 2 SDL-LEA covid'!S45)</f>
        <v/>
      </c>
      <c r="T54" s="479"/>
      <c r="U54" s="574"/>
      <c r="V54" s="386" t="str">
        <f>IF('Portail 2 SDL-LEA covid'!V45="","",'Portail 2 SDL-LEA covid'!V45)</f>
        <v/>
      </c>
      <c r="W54" s="62" t="str">
        <f>IF('Portail 2 SDL-LEA covid'!W45="","",'Portail 2 SDL-LEA covid'!W45)</f>
        <v/>
      </c>
      <c r="X54" s="62" t="str">
        <f>IF('Portail 2 SDL-LEA covid'!X45="","",'Portail 2 SDL-LEA covid'!X45)</f>
        <v/>
      </c>
      <c r="Y54" s="62" t="str">
        <f>IF('Portail 2 SDL-LEA covid'!Y45="","",'Portail 2 SDL-LEA covid'!Y45)</f>
        <v/>
      </c>
      <c r="Z54" s="63" t="str">
        <f>IF('Portail 2 SDL-LEA covid'!Z45="","",'Portail 2 SDL-LEA covid'!Z45)</f>
        <v/>
      </c>
      <c r="AA54" s="64" t="str">
        <f>IF('Portail 2 SDL-LEA covid'!AA45="","",'Portail 2 SDL-LEA covid'!AA45)</f>
        <v/>
      </c>
      <c r="AB54" s="64" t="str">
        <f>IF('Portail 2 SDL-LEA covid'!AB45="","",'Portail 2 SDL-LEA covid'!AB45)</f>
        <v/>
      </c>
      <c r="AC54" s="415" t="str">
        <f>IF('Portail 2 SDL-LEA covid'!AC45="","",'Portail 2 SDL-LEA covid'!AC45)</f>
        <v/>
      </c>
      <c r="AD54" s="479"/>
      <c r="AE54" s="575"/>
      <c r="AF54" s="63" t="str">
        <f>IF('Portail 2 SDL-LEA covid'!AF45="","",'Portail 2 SDL-LEA covid'!AF45)</f>
        <v/>
      </c>
      <c r="AG54" s="64" t="str">
        <f>IF('Portail 2 SDL-LEA covid'!AG45="","",'Portail 2 SDL-LEA covid'!AG45)</f>
        <v/>
      </c>
      <c r="AH54" s="64" t="str">
        <f>IF('Portail 2 SDL-LEA covid'!AH45="","",'Portail 2 SDL-LEA covid'!AH45)</f>
        <v/>
      </c>
      <c r="AI54" s="64" t="str">
        <f>IF('Portail 2 SDL-LEA covid'!AI45="","",'Portail 2 SDL-LEA covid'!AI45)</f>
        <v/>
      </c>
      <c r="AJ54" s="65" t="str">
        <f>IF('Portail 2 SDL-LEA covid'!AJ45="","",'Portail 2 SDL-LEA covid'!AJ45)</f>
        <v/>
      </c>
      <c r="AK54" s="64" t="str">
        <f>IF('Portail 2 SDL-LEA covid'!AK45="","",'Portail 2 SDL-LEA covid'!AK45)</f>
        <v/>
      </c>
      <c r="AL54" s="64" t="str">
        <f>IF('Portail 2 SDL-LEA covid'!AL45="","",'Portail 2 SDL-LEA covid'!AL45)</f>
        <v/>
      </c>
      <c r="AM54" s="64" t="str">
        <f>IF('Portail 2 SDL-LEA covid'!AM45="","",'Portail 2 SDL-LEA covid'!AM45)</f>
        <v/>
      </c>
      <c r="AN54" s="66" t="str">
        <f>IF('Portail 2 SDL-LEA covid'!AN45="","",'Portail 2 SDL-LEA covid'!AN45)</f>
        <v/>
      </c>
    </row>
    <row r="55" spans="1:40" ht="44.25" customHeight="1">
      <c r="A55" s="20" t="str">
        <f>IF('Portail 2 SDL-LEA covid'!A46="","",'Portail 2 SDL-LEA covid'!A46)</f>
        <v/>
      </c>
      <c r="B55" s="68" t="str">
        <f>IF('Portail 2 SDL-LEA covid'!B46="","",'Portail 2 SDL-LEA covid'!B46)</f>
        <v>LLA2G8C</v>
      </c>
      <c r="C55" s="69" t="str">
        <f>IF('Portail 2 SDL-LEA covid'!C46="","",'Portail 2 SDL-LEA covid'!C46)</f>
        <v xml:space="preserve">Atelier d’écriture 2  </v>
      </c>
      <c r="D55" s="24" t="str">
        <f>IF('Portail 2 SDL-LEA covid'!D46="","",'Portail 2 SDL-LEA covid'!D46)</f>
        <v>LOL1H50</v>
      </c>
      <c r="E55" s="24" t="str">
        <f>IF('Portail 2 SDL-LEA covid'!E46="","",'Portail 2 SDL-LEA covid'!E46)</f>
        <v>CHOIX TRONC COMMUN</v>
      </c>
      <c r="F55" s="25" t="str">
        <f>IF('Portail 2 SDL-LEA covid'!F46="","",'Portail 2 SDL-LEA covid'!F46)</f>
        <v>Portails 1 (SDL-LLCER), 2 (SDL-LEA) et 3 (SDL-Lettres)</v>
      </c>
      <c r="G55" s="37" t="str">
        <f>IF('Portail 2 SDL-LEA covid'!G46="","",'Portail 2 SDL-LEA covid'!G46)</f>
        <v>LETTRES</v>
      </c>
      <c r="H55" s="26"/>
      <c r="I55" s="26">
        <f>IF('Portail 2 SDL-LEA covid'!I46="","",'Portail 2 SDL-LEA covid'!I46)</f>
        <v>2</v>
      </c>
      <c r="J55" s="26">
        <f>IF('Portail 2 SDL-LEA covid'!J46="","",'Portail 2 SDL-LEA covid'!J46)</f>
        <v>2</v>
      </c>
      <c r="K55" s="41" t="str">
        <f>IF('Portail 2 SDL-LEA covid'!K46="","",'Portail 2 SDL-LEA covid'!K46)</f>
        <v>ENGUEHARD Guillaume</v>
      </c>
      <c r="L55" s="28" t="str">
        <f>IF('Portail 2 SDL-LEA covid'!L46="","",'Portail 2 SDL-LEA covid'!L46)</f>
        <v>09</v>
      </c>
      <c r="M55" s="27" t="str">
        <f>IF('Portail 2 SDL-LEA covid'!M46="","",'Portail 2 SDL-LEA covid'!M46)</f>
        <v/>
      </c>
      <c r="N55" s="27" t="str">
        <f>IF('Portail 2 SDL-LEA covid'!N46="","",'Portail 2 SDL-LEA covid'!N46)</f>
        <v/>
      </c>
      <c r="O55" s="27"/>
      <c r="P55" s="29">
        <f>IF('Portail 2 SDL-LEA covid'!P46="","",'Portail 2 SDL-LEA covid'!P46)</f>
        <v>20</v>
      </c>
      <c r="Q55" s="367"/>
      <c r="R55" s="157" t="str">
        <f>IF('Portail 2 SDL-LEA covid'!R46="","",'Portail 2 SDL-LEA covid'!R46)</f>
        <v/>
      </c>
      <c r="S55" s="157" t="str">
        <f>IF('Portail 2 SDL-LEA covid'!S46="","",'Portail 2 SDL-LEA covid'!S46)</f>
        <v/>
      </c>
      <c r="T55" s="531" t="str">
        <f>IF('Portail 2 SDL-LEA covid'!T46="","",'Portail 2 SDL-LEA covid'!T46)</f>
        <v>100% CC Ecrit</v>
      </c>
      <c r="U55" s="528" t="str">
        <f>IF('Portail 2 SDL-LEA covid'!U46="","",'Portail 2 SDL-LEA covid'!U46)</f>
        <v>100 % CT Ecrit 2h</v>
      </c>
      <c r="V55" s="111">
        <f>IF('Portail 2 SDL-LEA covid'!V46="","",'Portail 2 SDL-LEA covid'!V46)</f>
        <v>1</v>
      </c>
      <c r="W55" s="30" t="str">
        <f>IF('Portail 2 SDL-LEA covid'!W46="","",'Portail 2 SDL-LEA covid'!W46)</f>
        <v>CC</v>
      </c>
      <c r="X55" s="30" t="str">
        <f>IF('Portail 2 SDL-LEA covid'!X46="","",'Portail 2 SDL-LEA covid'!X46)</f>
        <v>écrit</v>
      </c>
      <c r="Y55" s="30" t="str">
        <f>IF('Portail 2 SDL-LEA covid'!Y46="","",'Portail 2 SDL-LEA covid'!Y46)</f>
        <v/>
      </c>
      <c r="Z55" s="31">
        <f>IF('Portail 2 SDL-LEA covid'!Z46="","",'Portail 2 SDL-LEA covid'!Z46)</f>
        <v>1</v>
      </c>
      <c r="AA55" s="32" t="str">
        <f>IF('Portail 2 SDL-LEA covid'!AA46="","",'Portail 2 SDL-LEA covid'!AA46)</f>
        <v>CT</v>
      </c>
      <c r="AB55" s="32" t="str">
        <f>IF('Portail 2 SDL-LEA covid'!AB46="","",'Portail 2 SDL-LEA covid'!AB46)</f>
        <v>écrit</v>
      </c>
      <c r="AC55" s="448" t="str">
        <f>IF('Portail 2 SDL-LEA covid'!AC46="","",'Portail 2 SDL-LEA covid'!AC46)</f>
        <v>2h00</v>
      </c>
      <c r="AD55" s="531" t="str">
        <f>IF('Portail 2 SDL-LEA covid'!AD46="","",'Portail 2 SDL-LEA covid'!AD46)</f>
        <v>100 % CT Ecrit 2h</v>
      </c>
      <c r="AE55" s="528" t="str">
        <f t="shared" ref="AE55" si="13">+AD55</f>
        <v>100 % CT Ecrit 2h</v>
      </c>
      <c r="AF55" s="111">
        <f>IF('Portail 2 SDL-LEA covid'!AF46="","",'Portail 2 SDL-LEA covid'!AF46)</f>
        <v>1</v>
      </c>
      <c r="AG55" s="30" t="str">
        <f>IF('Portail 2 SDL-LEA covid'!AG46="","",'Portail 2 SDL-LEA covid'!AG46)</f>
        <v>CT</v>
      </c>
      <c r="AH55" s="30" t="str">
        <f>IF('Portail 2 SDL-LEA covid'!AH46="","",'Portail 2 SDL-LEA covid'!AH46)</f>
        <v>écrit</v>
      </c>
      <c r="AI55" s="30" t="str">
        <f>IF('Portail 2 SDL-LEA covid'!AI46="","",'Portail 2 SDL-LEA covid'!AI46)</f>
        <v>2h00</v>
      </c>
      <c r="AJ55" s="34">
        <f>IF('Portail 2 SDL-LEA covid'!AJ46="","",'Portail 2 SDL-LEA covid'!AJ46)</f>
        <v>1</v>
      </c>
      <c r="AK55" s="71" t="str">
        <f>IF('Portail 2 SDL-LEA covid'!AK46="","",'Portail 2 SDL-LEA covid'!AK46)</f>
        <v>CT</v>
      </c>
      <c r="AL55" s="71" t="str">
        <f>IF('Portail 2 SDL-LEA covid'!AL46="","",'Portail 2 SDL-LEA covid'!AL46)</f>
        <v>écrit</v>
      </c>
      <c r="AM55" s="71" t="str">
        <f>IF('Portail 2 SDL-LEA covid'!AM46="","",'Portail 2 SDL-LEA covid'!AM46)</f>
        <v>2h00</v>
      </c>
      <c r="AN55" s="27" t="str">
        <f>IF('Portail 2 SDL-LEA covid'!AN46="","",'Portail 2 SDL-LEA covid'!AN46)</f>
        <v/>
      </c>
    </row>
    <row r="56" spans="1:40" ht="52.5" customHeight="1">
      <c r="A56" s="20" t="str">
        <f>IF('Portail 2 SDL-LEA covid'!A47="","",'Portail 2 SDL-LEA covid'!A47)</f>
        <v/>
      </c>
      <c r="B56" s="68" t="str">
        <f>IF('Portail 2 SDL-LEA covid'!B47="","",'Portail 2 SDL-LEA covid'!B47)</f>
        <v>LLA2H6B</v>
      </c>
      <c r="C56" s="69" t="str">
        <f>IF('Portail 2 SDL-LEA covid'!C47="","",'Portail 2 SDL-LEA covid'!C47)</f>
        <v>LSF 1 - Langue des Signes Français (sélection)</v>
      </c>
      <c r="D56" s="24" t="str">
        <f>IF('Portail 2 SDL-LEA covid'!D47="","",'Portail 2 SDL-LEA covid'!D47)</f>
        <v>LLA2H6A</v>
      </c>
      <c r="E56" s="24" t="str">
        <f>IF('Portail 2 SDL-LEA covid'!E47="","",'Portail 2 SDL-LEA covid'!E47)</f>
        <v>CHOIX TRONC COMMUN</v>
      </c>
      <c r="F56" s="25" t="str">
        <f>IF('Portail 2 SDL-LEA covid'!F47="","",'Portail 2 SDL-LEA covid'!F47)</f>
        <v>Portails 1 (SDL-LLCER), 2 (SDL-LEA) et 3 (SDL-Lettres)</v>
      </c>
      <c r="G56" s="37" t="str">
        <f>IF('Portail 2 SDL-LEA covid'!G47="","",'Portail 2 SDL-LEA covid'!G47)</f>
        <v>SDL</v>
      </c>
      <c r="H56" s="26"/>
      <c r="I56" s="26">
        <f>IF('Portail 2 SDL-LEA covid'!I47="","",'Portail 2 SDL-LEA covid'!I47)</f>
        <v>2</v>
      </c>
      <c r="J56" s="26">
        <f>IF('Portail 2 SDL-LEA covid'!J47="","",'Portail 2 SDL-LEA covid'!J47)</f>
        <v>2</v>
      </c>
      <c r="K56" s="27" t="str">
        <f>IF('Portail 2 SDL-LEA covid'!K47="","",'Portail 2 SDL-LEA covid'!K47)</f>
        <v>ENGUEHARD Guillaume</v>
      </c>
      <c r="L56" s="27" t="str">
        <f>IF('Portail 2 SDL-LEA covid'!L47="","",'Portail 2 SDL-LEA covid'!L47)</f>
        <v>07</v>
      </c>
      <c r="M56" s="27" t="str">
        <f>IF('Portail 2 SDL-LEA covid'!M47="","",'Portail 2 SDL-LEA covid'!M47)</f>
        <v/>
      </c>
      <c r="N56" s="27" t="str">
        <f>IF('Portail 2 SDL-LEA covid'!N47="","",'Portail 2 SDL-LEA covid'!N47)</f>
        <v/>
      </c>
      <c r="O56" s="27"/>
      <c r="P56" s="29">
        <f>IF('Portail 2 SDL-LEA covid'!P47="","",'Portail 2 SDL-LEA covid'!P47)</f>
        <v>30</v>
      </c>
      <c r="Q56" s="367"/>
      <c r="R56" s="157" t="str">
        <f>IF('Portail 2 SDL-LEA covid'!R47="","",'Portail 2 SDL-LEA covid'!R47)</f>
        <v/>
      </c>
      <c r="S56" s="157" t="str">
        <f>IF('Portail 2 SDL-LEA covid'!S47="","",'Portail 2 SDL-LEA covid'!S47)</f>
        <v/>
      </c>
      <c r="T56" s="531" t="str">
        <f>IF('Portail 2 SDL-LEA covid'!T47="","",'Portail 2 SDL-LEA covid'!T47)</f>
        <v>100% CC Oral</v>
      </c>
      <c r="U56" s="528" t="str">
        <f>IF('Portail 2 SDL-LEA covid'!U47="","",'Portail 2 SDL-LEA covid'!U47)</f>
        <v>Statut RSE impossible</v>
      </c>
      <c r="V56" s="111">
        <f>IF('Portail 2 SDL-LEA covid'!V47="","",'Portail 2 SDL-LEA covid'!V47)</f>
        <v>1</v>
      </c>
      <c r="W56" s="30" t="str">
        <f>IF('Portail 2 SDL-LEA covid'!W47="","",'Portail 2 SDL-LEA covid'!W47)</f>
        <v>CC</v>
      </c>
      <c r="X56" s="30" t="str">
        <f>IF('Portail 2 SDL-LEA covid'!X47="","",'Portail 2 SDL-LEA covid'!X47)</f>
        <v>oral</v>
      </c>
      <c r="Y56" s="30" t="str">
        <f>IF('Portail 2 SDL-LEA covid'!Y47="","",'Portail 2 SDL-LEA covid'!Y47)</f>
        <v>épreuve pratique 30 min.</v>
      </c>
      <c r="Z56" s="31" t="str">
        <f>IF('Portail 2 SDL-LEA covid'!Z47="","",'Portail 2 SDL-LEA covid'!Z47)</f>
        <v>Statut RSE impossible</v>
      </c>
      <c r="AA56" s="32" t="str">
        <f>IF('Portail 2 SDL-LEA covid'!AA47="","",'Portail 2 SDL-LEA covid'!AA47)</f>
        <v>Statut RSE impossible</v>
      </c>
      <c r="AB56" s="32" t="str">
        <f>IF('Portail 2 SDL-LEA covid'!AB47="","",'Portail 2 SDL-LEA covid'!AB47)</f>
        <v>Statut RSE impossible</v>
      </c>
      <c r="AC56" s="448" t="str">
        <f>IF('Portail 2 SDL-LEA covid'!AC47="","",'Portail 2 SDL-LEA covid'!AC47)</f>
        <v>Statut RSE impossible</v>
      </c>
      <c r="AD56" s="531" t="str">
        <f>IF('Portail 2 SDL-LEA covid'!AD47="","",'Portail 2 SDL-LEA covid'!AD47)</f>
        <v>100% CT
1) écrit en ligne 
2) dépôt sur CELENE 
3) temps limité (1h30)</v>
      </c>
      <c r="AE56" s="528" t="str">
        <f>IF('Portail 2 SDL-LEA covid'!AE47="","",'Portail 2 SDL-LEA covid'!AE47)</f>
        <v>Statut RSE impossible</v>
      </c>
      <c r="AF56" s="111">
        <f>IF('Portail 2 SDL-LEA covid'!AF47="","",'Portail 2 SDL-LEA covid'!AF47)</f>
        <v>1</v>
      </c>
      <c r="AG56" s="30" t="str">
        <f>IF('Portail 2 SDL-LEA covid'!AG47="","",'Portail 2 SDL-LEA covid'!AG47)</f>
        <v>CT</v>
      </c>
      <c r="AH56" s="30" t="str">
        <f>IF('Portail 2 SDL-LEA covid'!AH47="","",'Portail 2 SDL-LEA covid'!AH47)</f>
        <v>oral</v>
      </c>
      <c r="AI56" s="30" t="str">
        <f>IF('Portail 2 SDL-LEA covid'!AI47="","",'Portail 2 SDL-LEA covid'!AI47)</f>
        <v>épreuve pratique 30 min.</v>
      </c>
      <c r="AJ56" s="34" t="str">
        <f>IF('Portail 2 SDL-LEA covid'!AJ47="","",'Portail 2 SDL-LEA covid'!AJ47)</f>
        <v>Statut RSE impossible</v>
      </c>
      <c r="AK56" s="32" t="str">
        <f>IF('Portail 2 SDL-LEA covid'!AK47="","",'Portail 2 SDL-LEA covid'!AK47)</f>
        <v>Statut RSE impossible</v>
      </c>
      <c r="AL56" s="32" t="str">
        <f>IF('Portail 2 SDL-LEA covid'!AL47="","",'Portail 2 SDL-LEA covid'!AL47)</f>
        <v>Statut RSE impossible</v>
      </c>
      <c r="AM56" s="32" t="str">
        <f>IF('Portail 2 SDL-LEA covid'!AM47="","",'Portail 2 SDL-LEA covid'!AM47)</f>
        <v>Statut RSE impossible</v>
      </c>
      <c r="AN56" s="27" t="str">
        <f>IF('Portail 2 SDL-LEA covid'!AN47="","",'Portail 2 SDL-LEA covid'!AN47)</f>
        <v/>
      </c>
    </row>
    <row r="57" spans="1:40">
      <c r="A57" s="74"/>
      <c r="B57" s="74"/>
      <c r="C57" s="75"/>
      <c r="D57" s="76"/>
      <c r="E57" s="77"/>
      <c r="F57" s="78"/>
      <c r="G57" s="77"/>
      <c r="H57" s="79"/>
      <c r="I57" s="80"/>
      <c r="J57" s="80"/>
      <c r="K57" s="80"/>
      <c r="L57" s="80"/>
      <c r="M57" s="80"/>
      <c r="N57" s="81"/>
      <c r="O57" s="81"/>
      <c r="P57" s="82"/>
      <c r="Q57" s="362"/>
      <c r="R57" s="43"/>
      <c r="S57" s="43"/>
      <c r="T57" s="477"/>
      <c r="U57" s="569"/>
      <c r="V57" s="390"/>
      <c r="W57" s="83"/>
      <c r="X57" s="83"/>
      <c r="Y57" s="83"/>
      <c r="Z57" s="83"/>
      <c r="AA57" s="83"/>
      <c r="AB57" s="83"/>
      <c r="AC57" s="74"/>
      <c r="AD57" s="461"/>
      <c r="AE57" s="462"/>
      <c r="AF57" s="390"/>
      <c r="AG57" s="83"/>
      <c r="AH57" s="76"/>
      <c r="AI57" s="83"/>
      <c r="AJ57" s="83"/>
      <c r="AK57" s="83"/>
      <c r="AL57" s="76"/>
      <c r="AM57" s="83"/>
      <c r="AN57" s="80"/>
    </row>
    <row r="58" spans="1:40" ht="32.25" customHeight="1">
      <c r="A58" s="469" t="s">
        <v>106</v>
      </c>
      <c r="B58" s="94" t="s">
        <v>103</v>
      </c>
      <c r="C58" s="95" t="s">
        <v>107</v>
      </c>
      <c r="D58" s="96"/>
      <c r="E58" s="45"/>
      <c r="F58" s="45"/>
      <c r="G58" s="45"/>
      <c r="H58" s="97"/>
      <c r="I58" s="45">
        <f>+I$48+I61+I59</f>
        <v>30</v>
      </c>
      <c r="J58" s="45">
        <f>+J$48+J61+J59</f>
        <v>30</v>
      </c>
      <c r="K58" s="96"/>
      <c r="L58" s="96"/>
      <c r="M58" s="96"/>
      <c r="N58" s="96"/>
      <c r="O58" s="96"/>
      <c r="P58" s="96"/>
      <c r="Q58" s="49"/>
      <c r="R58" s="49"/>
      <c r="S58" s="49"/>
      <c r="T58" s="482"/>
      <c r="U58" s="572"/>
      <c r="V58" s="392"/>
      <c r="W58" s="98"/>
      <c r="X58" s="50"/>
      <c r="Y58" s="50"/>
      <c r="Z58" s="50"/>
      <c r="AA58" s="50"/>
      <c r="AB58" s="50"/>
      <c r="AC58" s="50"/>
      <c r="AD58" s="426"/>
      <c r="AE58" s="427"/>
      <c r="AF58" s="98"/>
      <c r="AG58" s="50"/>
      <c r="AH58" s="50"/>
      <c r="AI58" s="50"/>
      <c r="AJ58" s="50"/>
      <c r="AK58" s="50"/>
      <c r="AL58" s="50"/>
      <c r="AM58" s="47"/>
      <c r="AN58" s="47"/>
    </row>
    <row r="59" spans="1:40" ht="52.5" customHeight="1">
      <c r="A59" s="99" t="str">
        <f>IF('Portail 4 LLCER-LEA covid'!A67="","",'Portail 4 LLCER-LEA covid'!A67)</f>
        <v/>
      </c>
      <c r="B59" s="100" t="str">
        <f>IF('Portail 4 LLCER-LEA covid'!B67="","",'Portail 4 LLCER-LEA covid'!B67)</f>
        <v>LLA2B1B</v>
      </c>
      <c r="C59" s="22" t="str">
        <f>IF('Portail 4 LLCER-LEA covid'!C67="","",'Portail 4 LLCER-LEA covid'!C67)</f>
        <v>Compréhension et expression orales Anglais S2 (groupe de 25)</v>
      </c>
      <c r="D59" s="37" t="str">
        <f>IF('Portail 4 LLCER-LEA covid'!D67="","",'Portail 4 LLCER-LEA covid'!D67)</f>
        <v>LOL2B1C 
et/ou
LOL2B1D
LOL2J2B</v>
      </c>
      <c r="E59" s="37" t="str">
        <f>IF('Portail 4 LLCER-LEA covid'!E67="","",'Portail 4 LLCER-LEA covid'!E67)</f>
        <v>TRONC COMMUN</v>
      </c>
      <c r="F59" s="115" t="str">
        <f>IF('Portail 4 LLCER-LEA covid'!F67="","",'Portail 4 LLCER-LEA covid'!F67)</f>
        <v>Portails 1 (SDL-LLCER), 2 (SDL-LEA), 4 (LANGUES) et 5 (LETTRES-LLCER)</v>
      </c>
      <c r="G59" s="37" t="str">
        <f>IF('Portail 4 LLCER-LEA covid'!G67="","",'Portail 4 LLCER-LEA covid'!G67)</f>
        <v>LLCER</v>
      </c>
      <c r="H59" s="40"/>
      <c r="I59" s="41">
        <v>2</v>
      </c>
      <c r="J59" s="41">
        <v>2</v>
      </c>
      <c r="K59" s="41" t="str">
        <f>IF('Portail 4 LLCER-LEA covid'!K67="","",'Portail 4 LLCER-LEA covid'!K67)</f>
        <v>SERPOLLET Noëlle</v>
      </c>
      <c r="L59" s="41">
        <f>IF('Portail 4 LLCER-LEA covid'!L67="","",'Portail 4 LLCER-LEA covid'!L67)</f>
        <v>11</v>
      </c>
      <c r="M59" s="41" t="str">
        <f>IF('Portail 4 LLCER-LEA covid'!M67="","",'Portail 4 LLCER-LEA covid'!M67)</f>
        <v/>
      </c>
      <c r="N59" s="41" t="str">
        <f>IF('Portail 4 LLCER-LEA covid'!N67="","",'Portail 4 LLCER-LEA covid'!N67)</f>
        <v/>
      </c>
      <c r="O59" s="41"/>
      <c r="P59" s="92" t="str">
        <f>IF('Portail 4 LLCER-LEA covid'!P67="","",'Portail 4 LLCER-LEA covid'!P67)</f>
        <v/>
      </c>
      <c r="Q59" s="374"/>
      <c r="R59" s="157">
        <f>IF('Portail 4 LLCER-LEA covid'!R67="","",'Portail 4 LLCER-LEA covid'!R67)</f>
        <v>15</v>
      </c>
      <c r="S59" s="157" t="str">
        <f>IF('Portail 4 LLCER-LEA covid'!S67="","",'Portail 4 LLCER-LEA covid'!S67)</f>
        <v/>
      </c>
      <c r="T59" s="529" t="str">
        <f>IF('Portail 4 LLCER-LEA covid'!T67="","",'Portail 4 LLCER-LEA covid'!T67)</f>
        <v>100% CC</v>
      </c>
      <c r="U59" s="530" t="str">
        <f>IF('Portail 4 LLCER-LEA covid'!U67="","",'Portail 4 LLCER-LEA covid'!U67)</f>
        <v>100% CT / Dossier</v>
      </c>
      <c r="V59" s="389" t="str">
        <f>IF('Portail 4 LLCER-LEA covid'!V67="","",'Portail 4 LLCER-LEA covid'!V67)</f>
        <v>40% Ecrit
40% Oral
20% participation</v>
      </c>
      <c r="W59" s="30" t="str">
        <f>IF('Portail 4 LLCER-LEA covid'!W67="","",'Portail 4 LLCER-LEA covid'!W67)</f>
        <v>CC</v>
      </c>
      <c r="X59" s="30" t="str">
        <f>IF('Portail 4 LLCER-LEA covid'!X67="","",'Portail 4 LLCER-LEA covid'!X67)</f>
        <v>écrit et oral</v>
      </c>
      <c r="Y59" s="30" t="str">
        <f>IF('Portail 4 LLCER-LEA covid'!Y67="","",'Portail 4 LLCER-LEA covid'!Y67)</f>
        <v>1h00 écrit et 15 min. oral</v>
      </c>
      <c r="Z59" s="31">
        <f>IF('Portail 4 LLCER-LEA covid'!Z67="","",'Portail 4 LLCER-LEA covid'!Z67)</f>
        <v>1</v>
      </c>
      <c r="AA59" s="32" t="str">
        <f>IF('Portail 4 LLCER-LEA covid'!AA67="","",'Portail 4 LLCER-LEA covid'!AA67)</f>
        <v>CT</v>
      </c>
      <c r="AB59" s="32" t="str">
        <f>IF('Portail 4 LLCER-LEA covid'!AB67="","",'Portail 4 LLCER-LEA covid'!AB67)</f>
        <v>oral</v>
      </c>
      <c r="AC59" s="448" t="str">
        <f>IF('Portail 4 LLCER-LEA covid'!AC67="","",'Portail 4 LLCER-LEA covid'!AC67)</f>
        <v>15 min.</v>
      </c>
      <c r="AD59" s="529" t="str">
        <f>IF('Portail 4 LLCER-LEA covid'!AD67="","",'Portail 4 LLCER-LEA covid'!AD67)</f>
        <v>100% CT / Dossier</v>
      </c>
      <c r="AE59" s="528" t="str">
        <f t="shared" ref="AE59" si="14">+AD59</f>
        <v>100% CT / Dossier</v>
      </c>
      <c r="AF59" s="111">
        <f>IF('Portail 4 LLCER-LEA covid'!AF67="","",'Portail 4 LLCER-LEA covid'!AF67)</f>
        <v>1</v>
      </c>
      <c r="AG59" s="30" t="str">
        <f>IF('Portail 4 LLCER-LEA covid'!AG67="","",'Portail 4 LLCER-LEA covid'!AG67)</f>
        <v>CT</v>
      </c>
      <c r="AH59" s="30" t="str">
        <f>IF('Portail 4 LLCER-LEA covid'!AH67="","",'Portail 4 LLCER-LEA covid'!AH67)</f>
        <v>oral</v>
      </c>
      <c r="AI59" s="30" t="str">
        <f>IF('Portail 4 LLCER-LEA covid'!AI67="","",'Portail 4 LLCER-LEA covid'!AI67)</f>
        <v>15 min.</v>
      </c>
      <c r="AJ59" s="34">
        <f>IF('Portail 4 LLCER-LEA covid'!AJ67="","",'Portail 4 LLCER-LEA covid'!AJ67)</f>
        <v>1</v>
      </c>
      <c r="AK59" s="32" t="str">
        <f>IF('Portail 4 LLCER-LEA covid'!AK67="","",'Portail 4 LLCER-LEA covid'!AK67)</f>
        <v>CT</v>
      </c>
      <c r="AL59" s="32" t="str">
        <f>IF('Portail 4 LLCER-LEA covid'!AL67="","",'Portail 4 LLCER-LEA covid'!AL67)</f>
        <v>oral</v>
      </c>
      <c r="AM59" s="32" t="str">
        <f>IF('Portail 4 LLCER-LEA covid'!AM67="","",'Portail 4 LLCER-LEA covid'!AM67)</f>
        <v>15 min.</v>
      </c>
      <c r="AN59" s="27" t="str">
        <f>IF('Portail 4 LLCER-LEA covid'!AN67="","",'Portail 4 LLCER-LEA covid'!AN67)</f>
        <v/>
      </c>
    </row>
    <row r="60" spans="1:40" ht="32.25" customHeight="1">
      <c r="A60" s="303" t="str">
        <f>IF('Portail 4 LLCER-LEA covid'!A79="","",'Portail 4 LLCER-LEA covid'!A79)</f>
        <v/>
      </c>
      <c r="B60" s="333" t="str">
        <f>IF('Portail 4 LLCER-LEA covid'!B79="","",'Portail 4 LLCER-LEA covid'!B79)</f>
        <v>LLA2B3A</v>
      </c>
      <c r="C60" s="304" t="str">
        <f>IF('Portail 4 LLCER-LEA covid'!C79="","",'Portail 4 LLCER-LEA covid'!C79)</f>
        <v>Les grandes étapes du monde contemporain Anglais S2</v>
      </c>
      <c r="D60" s="305" t="str">
        <f>IF('Portail 4 LLCER-LEA covid'!D79="","",'Portail 4 LLCER-LEA covid'!D79)</f>
        <v>LOL2J5A</v>
      </c>
      <c r="E60" s="305" t="str">
        <f>IF('Portail 4 LLCER-LEA covid'!E79="","",'Portail 4 LLCER-LEA covid'!E79)</f>
        <v>TRONC COMMUN</v>
      </c>
      <c r="F60" s="306" t="str">
        <f>IF('Portail 4 LLCER-LEA covid'!F79="","",'Portail 4 LLCER-LEA covid'!F79)</f>
        <v>Portails 1 (SDL-LLCER), 2 (SDL-LEA), 4 (LANGUES) et 5 (LETTRES-LLCER)</v>
      </c>
      <c r="G60" s="307" t="str">
        <f>IF('Portail 4 LLCER-LEA covid'!G79="","",'Portail 4 LLCER-LEA covid'!G79)</f>
        <v>LLCER</v>
      </c>
      <c r="H60" s="308"/>
      <c r="I60" s="309">
        <v>3</v>
      </c>
      <c r="J60" s="309">
        <v>3</v>
      </c>
      <c r="K60" s="309" t="str">
        <f>IF('Portail 4 LLCER-LEA covid'!K79="","",'Portail 4 LLCER-LEA covid'!K79)</f>
        <v>LAINE Ariane</v>
      </c>
      <c r="L60" s="309">
        <f>IF('Portail 4 LLCER-LEA covid'!L79="","",'Portail 4 LLCER-LEA covid'!L79)</f>
        <v>11</v>
      </c>
      <c r="M60" s="309" t="str">
        <f>IF('Portail 4 LLCER-LEA covid'!M79="","",'Portail 4 LLCER-LEA covid'!M79)</f>
        <v/>
      </c>
      <c r="N60" s="309" t="str">
        <f>IF('Portail 4 LLCER-LEA covid'!N79="","",'Portail 4 LLCER-LEA covid'!N79)</f>
        <v/>
      </c>
      <c r="O60" s="309"/>
      <c r="P60" s="310">
        <f>IF('Portail 4 LLCER-LEA covid'!P79="","",'Portail 4 LLCER-LEA covid'!P79)</f>
        <v>18</v>
      </c>
      <c r="Q60" s="372"/>
      <c r="R60" s="420" t="str">
        <f>IF('Portail 4 LLCER-LEA covid'!R79="","",'Portail 4 LLCER-LEA covid'!R79)</f>
        <v/>
      </c>
      <c r="S60" s="420" t="str">
        <f>IF('Portail 4 LLCER-LEA covid'!S79="","",'Portail 4 LLCER-LEA covid'!S79)</f>
        <v/>
      </c>
      <c r="T60" s="576"/>
      <c r="U60" s="577"/>
      <c r="V60" s="393">
        <f>IF('Portail 4 LLCER-LEA covid'!V79="","",'Portail 4 LLCER-LEA covid'!V79)</f>
        <v>1</v>
      </c>
      <c r="W60" s="334" t="str">
        <f>IF('Portail 4 LLCER-LEA covid'!W79="","",'Portail 4 LLCER-LEA covid'!W79)</f>
        <v>CC</v>
      </c>
      <c r="X60" s="334" t="str">
        <f>IF('Portail 4 LLCER-LEA covid'!X79="","",'Portail 4 LLCER-LEA covid'!X79)</f>
        <v>écrit</v>
      </c>
      <c r="Y60" s="334" t="str">
        <f>IF('Portail 4 LLCER-LEA covid'!Y79="","",'Portail 4 LLCER-LEA covid'!Y79)</f>
        <v>1h30</v>
      </c>
      <c r="Z60" s="335">
        <f>IF('Portail 4 LLCER-LEA covid'!Z79="","",'Portail 4 LLCER-LEA covid'!Z79)</f>
        <v>1</v>
      </c>
      <c r="AA60" s="336" t="str">
        <f>IF('Portail 4 LLCER-LEA covid'!AA79="","",'Portail 4 LLCER-LEA covid'!AA79)</f>
        <v>CT</v>
      </c>
      <c r="AB60" s="336" t="str">
        <f>IF('Portail 4 LLCER-LEA covid'!AB79="","",'Portail 4 LLCER-LEA covid'!AB79)</f>
        <v>écrit</v>
      </c>
      <c r="AC60" s="454" t="str">
        <f>IF('Portail 4 LLCER-LEA covid'!AC79="","",'Portail 4 LLCER-LEA covid'!AC79)</f>
        <v>1h30</v>
      </c>
      <c r="AD60" s="576"/>
      <c r="AE60" s="578"/>
      <c r="AF60" s="393">
        <f>IF('Portail 4 LLCER-LEA covid'!AF79="","",'Portail 4 LLCER-LEA covid'!AF79)</f>
        <v>1</v>
      </c>
      <c r="AG60" s="334" t="str">
        <f>IF('Portail 4 LLCER-LEA covid'!AG79="","",'Portail 4 LLCER-LEA covid'!AG79)</f>
        <v>CT</v>
      </c>
      <c r="AH60" s="334" t="str">
        <f>IF('Portail 4 LLCER-LEA covid'!AH79="","",'Portail 4 LLCER-LEA covid'!AH79)</f>
        <v>écrit</v>
      </c>
      <c r="AI60" s="334" t="str">
        <f>IF('Portail 4 LLCER-LEA covid'!AI79="","",'Portail 4 LLCER-LEA covid'!AI79)</f>
        <v>1h30</v>
      </c>
      <c r="AJ60" s="337">
        <f>IF('Portail 4 LLCER-LEA covid'!AJ79="","",'Portail 4 LLCER-LEA covid'!AJ79)</f>
        <v>1</v>
      </c>
      <c r="AK60" s="336" t="str">
        <f>IF('Portail 4 LLCER-LEA covid'!AK79="","",'Portail 4 LLCER-LEA covid'!AK79)</f>
        <v>CT</v>
      </c>
      <c r="AL60" s="336" t="str">
        <f>IF('Portail 4 LLCER-LEA covid'!AL79="","",'Portail 4 LLCER-LEA covid'!AL79)</f>
        <v>écrit</v>
      </c>
      <c r="AM60" s="336" t="str">
        <f>IF('Portail 4 LLCER-LEA covid'!AM79="","",'Portail 4 LLCER-LEA covid'!AM79)</f>
        <v>1h30</v>
      </c>
      <c r="AN60" s="309" t="str">
        <f>IF('Portail 4 LLCER-LEA covid'!AN79="","",'Portail 4 LLCER-LEA covid'!AN79)</f>
        <v/>
      </c>
    </row>
    <row r="61" spans="1:40" ht="52.5" customHeight="1">
      <c r="A61" s="274" t="str">
        <f>IF('Portail 5 LETTRES-LLCER covid'!A67="","",'Portail 5 LETTRES-LLCER covid'!A67)</f>
        <v/>
      </c>
      <c r="B61" s="323" t="str">
        <f>IF('Portail 5 LETTRES-LLCER covid'!B67="","",'Portail 5 LETTRES-LLCER covid'!B67)</f>
        <v>LLA2B3F1</v>
      </c>
      <c r="C61" s="275" t="str">
        <f>IF('Portail 5 LETTRES-LLCER covid'!C67="","",'Portail 5 LETTRES-LLCER covid'!C67)</f>
        <v>Lecture de films contemporains Anglais S2</v>
      </c>
      <c r="D61" s="276" t="str">
        <f>IF('Portail 5 LETTRES-LLCER covid'!D67="","",'Portail 5 LETTRES-LLCER covid'!D67)</f>
        <v>LLA2B4B</v>
      </c>
      <c r="E61" s="276" t="str">
        <f>IF('Portail 5 LETTRES-LLCER covid'!E67="","",'Portail 5 LETTRES-LLCER covid'!E67)</f>
        <v>TRONC COMMUN</v>
      </c>
      <c r="F61" s="277" t="str">
        <f>IF('Portail 5 LETTRES-LLCER covid'!F67="","",'Portail 5 LETTRES-LLCER covid'!F67)</f>
        <v>Portails 1 (SDL-LLCER), 4 (LANGUES) et 5 (LETTRES-LLCER)</v>
      </c>
      <c r="G61" s="278" t="str">
        <f>IF('Portail 5 LETTRES-LLCER covid'!G67="","",'Portail 5 LETTRES-LLCER covid'!G67)</f>
        <v>LLCER</v>
      </c>
      <c r="H61" s="279" t="str">
        <f>IF('Portail 5 LETTRES-LLCER covid'!H67="","",'Portail 5 LETTRES-LLCER covid'!H67)</f>
        <v/>
      </c>
      <c r="I61" s="267">
        <f>IF('Portail 5 LETTRES-LLCER covid'!I67="","",'Portail 5 LETTRES-LLCER covid'!I67)</f>
        <v>3</v>
      </c>
      <c r="J61" s="267">
        <f>IF('Portail 5 LETTRES-LLCER covid'!J67="","",'Portail 5 LETTRES-LLCER covid'!J67)</f>
        <v>3</v>
      </c>
      <c r="K61" s="267" t="str">
        <f>IF('Portail 5 LETTRES-LLCER covid'!K67="","",'Portail 5 LETTRES-LLCER covid'!K67)</f>
        <v>SCAILLET Agnès</v>
      </c>
      <c r="L61" s="267">
        <f>IF('Portail 5 LETTRES-LLCER covid'!L67="","",'Portail 5 LETTRES-LLCER covid'!L67)</f>
        <v>11</v>
      </c>
      <c r="M61" s="267" t="str">
        <f>IF('Portail 5 LETTRES-LLCER covid'!M67="","",'Portail 5 LETTRES-LLCER covid'!M67)</f>
        <v/>
      </c>
      <c r="N61" s="267" t="str">
        <f>IF('Portail 5 LETTRES-LLCER covid'!N67="","",'Portail 5 LETTRES-LLCER covid'!N67)</f>
        <v/>
      </c>
      <c r="O61" s="267"/>
      <c r="P61" s="270">
        <f>IF('Portail 5 LETTRES-LLCER covid'!P67="","",'Portail 5 LETTRES-LLCER covid'!P67)</f>
        <v>0</v>
      </c>
      <c r="Q61" s="270">
        <f>IF('Portail 5 LETTRES-LLCER covid'!Q67="","",'Portail 5 LETTRES-LLCER covid'!Q67)</f>
        <v>18</v>
      </c>
      <c r="R61" s="421" t="str">
        <f>IF('Portail 5 LETTRES-LLCER covid'!R67="","",'Portail 5 LETTRES-LLCER covid'!R67)</f>
        <v/>
      </c>
      <c r="S61" s="421" t="str">
        <f>IF('Portail 5 LETTRES-LLCER covid'!S67="","",'Portail 5 LETTRES-LLCER covid'!S67)</f>
        <v/>
      </c>
      <c r="T61" s="531" t="str">
        <f>IF('Portail 5 LETTRES-LLCER covid'!T67="","",'Portail 5 LETTRES-LLCER covid'!T67)</f>
        <v>100%CC</v>
      </c>
      <c r="U61" s="528" t="str">
        <f>IF('Portail 5 LETTRES-LLCER covid'!U67="","",'Portail 5 LETTRES-LLCER covid'!U67)</f>
        <v>100% CT / écrit / 3h / Célène</v>
      </c>
      <c r="V61" s="111">
        <f>IF('Portail 5 LETTRES-LLCER covid'!V67="","",'Portail 5 LETTRES-LLCER covid'!V67)</f>
        <v>1</v>
      </c>
      <c r="W61" s="30" t="str">
        <f>IF('Portail 5 LETTRES-LLCER covid'!W67="","",'Portail 5 LETTRES-LLCER covid'!W67)</f>
        <v>CC</v>
      </c>
      <c r="X61" s="30" t="str">
        <f>IF('Portail 5 LETTRES-LLCER covid'!X67="","",'Portail 5 LETTRES-LLCER covid'!X67)</f>
        <v>écrit</v>
      </c>
      <c r="Y61" s="30" t="str">
        <f>IF('Portail 5 LETTRES-LLCER covid'!Y67="","",'Portail 5 LETTRES-LLCER covid'!Y67)</f>
        <v>1h30</v>
      </c>
      <c r="Z61" s="31">
        <f>IF('Portail 5 LETTRES-LLCER covid'!Z67="","",'Portail 5 LETTRES-LLCER covid'!Z67)</f>
        <v>1</v>
      </c>
      <c r="AA61" s="32" t="str">
        <f>IF('Portail 5 LETTRES-LLCER covid'!AA67="","",'Portail 5 LETTRES-LLCER covid'!AA67)</f>
        <v>CT</v>
      </c>
      <c r="AB61" s="32" t="str">
        <f>IF('Portail 5 LETTRES-LLCER covid'!AB67="","",'Portail 5 LETTRES-LLCER covid'!AB67)</f>
        <v>écrit</v>
      </c>
      <c r="AC61" s="448" t="str">
        <f>IF('Portail 5 LETTRES-LLCER covid'!AC67="","",'Portail 5 LETTRES-LLCER covid'!AC67)</f>
        <v>1h30</v>
      </c>
      <c r="AD61" s="531" t="str">
        <f>IF('Portail 5 LETTRES-LLCER covid'!AD67="","",'Portail 5 LETTRES-LLCER covid'!AD67)</f>
        <v>100% CT / écrit / 3h / Célène</v>
      </c>
      <c r="AE61" s="528" t="str">
        <f t="shared" ref="AE61" si="15">+AD61</f>
        <v>100% CT / écrit / 3h / Célène</v>
      </c>
      <c r="AF61" s="111">
        <f>IF('Portail 5 LETTRES-LLCER covid'!AF67="","",'Portail 5 LETTRES-LLCER covid'!AF67)</f>
        <v>1</v>
      </c>
      <c r="AG61" s="30" t="str">
        <f>IF('Portail 5 LETTRES-LLCER covid'!AG67="","",'Portail 5 LETTRES-LLCER covid'!AG67)</f>
        <v>CT</v>
      </c>
      <c r="AH61" s="30" t="str">
        <f>IF('Portail 5 LETTRES-LLCER covid'!AH67="","",'Portail 5 LETTRES-LLCER covid'!AH67)</f>
        <v>écrit</v>
      </c>
      <c r="AI61" s="30" t="str">
        <f>IF('Portail 5 LETTRES-LLCER covid'!AI67="","",'Portail 5 LETTRES-LLCER covid'!AI67)</f>
        <v>1h30</v>
      </c>
      <c r="AJ61" s="34">
        <f>IF('Portail 5 LETTRES-LLCER covid'!AJ67="","",'Portail 5 LETTRES-LLCER covid'!AJ67)</f>
        <v>1</v>
      </c>
      <c r="AK61" s="32" t="str">
        <f>IF('Portail 5 LETTRES-LLCER covid'!AK67="","",'Portail 5 LETTRES-LLCER covid'!AK67)</f>
        <v>CT</v>
      </c>
      <c r="AL61" s="32" t="str">
        <f>IF('Portail 5 LETTRES-LLCER covid'!AL67="","",'Portail 5 LETTRES-LLCER covid'!AL67)</f>
        <v>écrit</v>
      </c>
      <c r="AM61" s="32" t="str">
        <f>IF('Portail 5 LETTRES-LLCER covid'!AM67="","",'Portail 5 LETTRES-LLCER covid'!AM67)</f>
        <v>1h30</v>
      </c>
      <c r="AN61" s="27" t="str">
        <f>IF('Portail 5 LETTRES-LLCER covid'!AN67="","",'Portail 5 LETTRES-LLCER covid'!AN67)</f>
        <v/>
      </c>
    </row>
    <row r="62" spans="1:40" ht="32.25" customHeight="1">
      <c r="A62" s="97" t="s">
        <v>108</v>
      </c>
      <c r="B62" s="97" t="s">
        <v>109</v>
      </c>
      <c r="C62" s="95" t="s">
        <v>110</v>
      </c>
      <c r="D62" s="96"/>
      <c r="E62" s="45"/>
      <c r="F62" s="45"/>
      <c r="G62" s="45"/>
      <c r="H62" s="97"/>
      <c r="I62" s="45">
        <f>+I$48+I63+I64</f>
        <v>30</v>
      </c>
      <c r="J62" s="45">
        <f>+J$48+J63+J64</f>
        <v>30</v>
      </c>
      <c r="K62" s="96"/>
      <c r="L62" s="96"/>
      <c r="M62" s="96"/>
      <c r="N62" s="96"/>
      <c r="O62" s="96"/>
      <c r="P62" s="96"/>
      <c r="Q62" s="49"/>
      <c r="R62" s="49"/>
      <c r="S62" s="49"/>
      <c r="T62" s="482"/>
      <c r="U62" s="572"/>
      <c r="V62" s="394"/>
      <c r="W62" s="98"/>
      <c r="X62" s="50"/>
      <c r="Y62" s="50"/>
      <c r="Z62" s="50"/>
      <c r="AA62" s="50"/>
      <c r="AB62" s="50"/>
      <c r="AC62" s="50"/>
      <c r="AD62" s="482"/>
      <c r="AE62" s="427"/>
      <c r="AF62" s="98"/>
      <c r="AG62" s="50"/>
      <c r="AH62" s="50"/>
      <c r="AI62" s="50"/>
      <c r="AJ62" s="50"/>
      <c r="AK62" s="50"/>
      <c r="AL62" s="50"/>
      <c r="AM62" s="47"/>
      <c r="AN62" s="47"/>
    </row>
    <row r="63" spans="1:40" ht="52.5" customHeight="1">
      <c r="A63" s="105" t="str">
        <f>IF('Portail 4 LLCER-LEA covid'!A87="","",'Portail 4 LLCER-LEA covid'!A87)</f>
        <v/>
      </c>
      <c r="B63" s="106" t="str">
        <f>IF('Portail 4 LLCER-LEA covid'!B87="","",'Portail 4 LLCER-LEA covid'!B87)</f>
        <v>LLA2C3A</v>
      </c>
      <c r="C63" s="69" t="str">
        <f>IF('Portail 4 LLCER-LEA covid'!C87="","",'Portail 4 LLCER-LEA covid'!C87)</f>
        <v>Introduction à la civilisation espagnole S2</v>
      </c>
      <c r="D63" s="24" t="str">
        <f>IF('Portail 4 LLCER-LEA covid'!D87="","",'Portail 4 LLCER-LEA covid'!D87)</f>
        <v>LOL2C30
LOL2J5B2</v>
      </c>
      <c r="E63" s="24" t="str">
        <f>IF('Portail 4 LLCER-LEA covid'!E87="","",'Portail 4 LLCER-LEA covid'!E87)</f>
        <v>TRONC COMMUN</v>
      </c>
      <c r="F63" s="25" t="str">
        <f>IF('Portail 4 LLCER-LEA covid'!F87="","",'Portail 4 LLCER-LEA covid'!F87)</f>
        <v>Portails 1 (SDL-LLCER), 2 (SDL-LEA), 4 (LANGUES) et 5 (LETTRES-LLCER)</v>
      </c>
      <c r="G63" s="24" t="str">
        <f>IF('Portail 4 LLCER-LEA covid'!G87="","",'Portail 4 LLCER-LEA covid'!G87)</f>
        <v>LLCER</v>
      </c>
      <c r="H63" s="26" t="str">
        <f>IF('Portail 4 LLCER-LEA covid'!H87="","",'Portail 4 LLCER-LEA covid'!H87)</f>
        <v/>
      </c>
      <c r="I63" s="27">
        <v>3</v>
      </c>
      <c r="J63" s="27">
        <v>3</v>
      </c>
      <c r="K63" s="27" t="str">
        <f>IF('Portail 4 LLCER-LEA covid'!K87="","",'Portail 4 LLCER-LEA covid'!K87)</f>
        <v>DECOBERT Claire</v>
      </c>
      <c r="L63" s="27">
        <f>IF('Portail 4 LLCER-LEA covid'!L87="","",'Portail 4 LLCER-LEA covid'!L87)</f>
        <v>14</v>
      </c>
      <c r="M63" s="27" t="str">
        <f>IF('Portail 4 LLCER-LEA covid'!M87="","",'Portail 4 LLCER-LEA covid'!M87)</f>
        <v/>
      </c>
      <c r="N63" s="27" t="str">
        <f>IF('Portail 4 LLCER-LEA covid'!N87="","",'Portail 4 LLCER-LEA covid'!N87)</f>
        <v/>
      </c>
      <c r="O63" s="27"/>
      <c r="P63" s="29">
        <f>IF('Portail 4 LLCER-LEA covid'!P87="","",'Portail 4 LLCER-LEA covid'!P87)</f>
        <v>18</v>
      </c>
      <c r="Q63" s="367"/>
      <c r="R63" s="157" t="str">
        <f>IF('Portail 4 LLCER-LEA covid'!R87="","",'Portail 4 LLCER-LEA covid'!R87)</f>
        <v/>
      </c>
      <c r="S63" s="157" t="str">
        <f>IF('Portail 4 LLCER-LEA covid'!S87="","",'Portail 4 LLCER-LEA covid'!S87)</f>
        <v/>
      </c>
      <c r="T63" s="532" t="str">
        <f>IF('Portail 4 LLCER-LEA covid'!T87="","",'Portail 4 LLCER-LEA covid'!T87)</f>
        <v>100% CC devoir maison</v>
      </c>
      <c r="U63" s="533" t="str">
        <f>IF('Portail 4 LLCER-LEA covid'!U87="","",'Portail 4 LLCER-LEA covid'!U87)</f>
        <v>100 % CT devoir maison</v>
      </c>
      <c r="V63" s="395">
        <f>IF('Portail 4 LLCER-LEA covid'!V87="","",'Portail 4 LLCER-LEA covid'!V87)</f>
        <v>1</v>
      </c>
      <c r="W63" s="30" t="str">
        <f>IF('Portail 4 LLCER-LEA covid'!W87="","",'Portail 4 LLCER-LEA covid'!W87)</f>
        <v>CC</v>
      </c>
      <c r="X63" s="30" t="str">
        <f>IF('Portail 4 LLCER-LEA covid'!X87="","",'Portail 4 LLCER-LEA covid'!X87)</f>
        <v>écrit et oral</v>
      </c>
      <c r="Y63" s="30" t="str">
        <f>IF('Portail 4 LLCER-LEA covid'!Y87="","",'Portail 4 LLCER-LEA covid'!Y87)</f>
        <v>1h30</v>
      </c>
      <c r="Z63" s="31">
        <f>IF('Portail 4 LLCER-LEA covid'!Z87="","",'Portail 4 LLCER-LEA covid'!Z87)</f>
        <v>1</v>
      </c>
      <c r="AA63" s="32" t="str">
        <f>IF('Portail 4 LLCER-LEA covid'!AA87="","",'Portail 4 LLCER-LEA covid'!AA87)</f>
        <v>CT</v>
      </c>
      <c r="AB63" s="32" t="str">
        <f>IF('Portail 4 LLCER-LEA covid'!AB87="","",'Portail 4 LLCER-LEA covid'!AB87)</f>
        <v>oral</v>
      </c>
      <c r="AC63" s="448" t="str">
        <f>IF('Portail 4 LLCER-LEA covid'!AC87="","",'Portail 4 LLCER-LEA covid'!AC87)</f>
        <v>10 min</v>
      </c>
      <c r="AD63" s="532" t="str">
        <f>IF('Portail 4 LLCER-LEA covid'!AD87="","",'Portail 4 LLCER-LEA covid'!AD87)</f>
        <v>100% CT DM écrit à rendre sur Célène</v>
      </c>
      <c r="AE63" s="528" t="str">
        <f t="shared" ref="AE63:AE64" si="16">+AD63</f>
        <v>100% CT DM écrit à rendre sur Célène</v>
      </c>
      <c r="AF63" s="111">
        <f>IF('Portail 4 LLCER-LEA covid'!AF87="","",'Portail 4 LLCER-LEA covid'!AF87)</f>
        <v>1</v>
      </c>
      <c r="AG63" s="30" t="str">
        <f>IF('Portail 4 LLCER-LEA covid'!AG87="","",'Portail 4 LLCER-LEA covid'!AG87)</f>
        <v>CT</v>
      </c>
      <c r="AH63" s="30" t="str">
        <f>IF('Portail 4 LLCER-LEA covid'!AH87="","",'Portail 4 LLCER-LEA covid'!AH87)</f>
        <v>oral</v>
      </c>
      <c r="AI63" s="30" t="str">
        <f>IF('Portail 4 LLCER-LEA covid'!AI87="","",'Portail 4 LLCER-LEA covid'!AI87)</f>
        <v>10 min</v>
      </c>
      <c r="AJ63" s="34">
        <f>IF('Portail 4 LLCER-LEA covid'!AJ87="","",'Portail 4 LLCER-LEA covid'!AJ87)</f>
        <v>1</v>
      </c>
      <c r="AK63" s="32" t="str">
        <f>IF('Portail 4 LLCER-LEA covid'!AK87="","",'Portail 4 LLCER-LEA covid'!AK87)</f>
        <v>CT</v>
      </c>
      <c r="AL63" s="32" t="str">
        <f>IF('Portail 4 LLCER-LEA covid'!AL87="","",'Portail 4 LLCER-LEA covid'!AL87)</f>
        <v>oral</v>
      </c>
      <c r="AM63" s="32" t="str">
        <f>IF('Portail 4 LLCER-LEA covid'!AM87="","",'Portail 4 LLCER-LEA covid'!AM87)</f>
        <v>10 min</v>
      </c>
      <c r="AN63" s="27" t="str">
        <f>IF('Portail 4 LLCER-LEA covid'!AN87="","",'Portail 4 LLCER-LEA covid'!AN87)</f>
        <v/>
      </c>
    </row>
    <row r="64" spans="1:40" ht="52.5" customHeight="1">
      <c r="A64" s="20" t="str">
        <f>IF('Portail 4 LLCER-LEA covid'!A84="","",'Portail 4 LLCER-LEA covid'!A84)</f>
        <v/>
      </c>
      <c r="B64" s="68" t="str">
        <f>IF('Portail 4 LLCER-LEA covid'!B84="","",'Portail 4 LLCER-LEA covid'!B84)</f>
        <v>LLA2C1B</v>
      </c>
      <c r="C64" s="69" t="str">
        <f>IF('Portail 4 LLCER-LEA covid'!C84="","",'Portail 4 LLCER-LEA covid'!C84)</f>
        <v>Compréhension et expression orales Espagnol S2 (groupe de 25)</v>
      </c>
      <c r="D64" s="24" t="str">
        <f>IF('Portail 4 LLCER-LEA covid'!D84="","",'Portail 4 LLCER-LEA covid'!D84)</f>
        <v>LOL2C1D
LOL2J4B2</v>
      </c>
      <c r="E64" s="24" t="str">
        <f>IF('Portail 4 LLCER-LEA covid'!E84="","",'Portail 4 LLCER-LEA covid'!E84)</f>
        <v>TRONC COMMUN</v>
      </c>
      <c r="F64" s="25" t="str">
        <f>IF('Portail 4 LLCER-LEA covid'!F84="","",'Portail 4 LLCER-LEA covid'!F84)</f>
        <v>Portails 1 (SDL-LLCER), 2 (SDL-LEA), 4 (LANGUES) et 5 (LETTRES-LLCER)</v>
      </c>
      <c r="G64" s="37" t="str">
        <f>IF('Portail 4 LLCER-LEA covid'!G84="","",'Portail 4 LLCER-LEA covid'!G84)</f>
        <v>LLCER</v>
      </c>
      <c r="H64" s="26" t="str">
        <f>IF('Portail 4 LLCER-LEA covid'!H84="","",'Portail 4 LLCER-LEA covid'!H84)</f>
        <v/>
      </c>
      <c r="I64" s="27">
        <f>IF('Portail 4 LLCER-LEA covid'!I84="","",'Portail 4 LLCER-LEA covid'!I84)</f>
        <v>2</v>
      </c>
      <c r="J64" s="27">
        <f>IF('Portail 4 LLCER-LEA covid'!J84="","",'Portail 4 LLCER-LEA covid'!J84)</f>
        <v>2</v>
      </c>
      <c r="K64" s="27" t="str">
        <f>IF('Portail 4 LLCER-LEA covid'!K84="","",'Portail 4 LLCER-LEA covid'!K84)</f>
        <v>NATANSON Brigitte</v>
      </c>
      <c r="L64" s="27">
        <f>IF('Portail 4 LLCER-LEA covid'!L84="","",'Portail 4 LLCER-LEA covid'!L84)</f>
        <v>14</v>
      </c>
      <c r="M64" s="27" t="str">
        <f>IF('Portail 4 LLCER-LEA covid'!M84="","",'Portail 4 LLCER-LEA covid'!M84)</f>
        <v/>
      </c>
      <c r="N64" s="27" t="str">
        <f>IF('Portail 4 LLCER-LEA covid'!N84="","",'Portail 4 LLCER-LEA covid'!N84)</f>
        <v/>
      </c>
      <c r="O64" s="27"/>
      <c r="P64" s="29" t="str">
        <f>IF('Portail 4 LLCER-LEA covid'!P84="","",'Portail 4 LLCER-LEA covid'!P84)</f>
        <v/>
      </c>
      <c r="Q64" s="367"/>
      <c r="R64" s="157">
        <f>IF('Portail 4 LLCER-LEA covid'!R84="","",'Portail 4 LLCER-LEA covid'!R84)</f>
        <v>15</v>
      </c>
      <c r="S64" s="157" t="str">
        <f>IF('Portail 4 LLCER-LEA covid'!S84="","",'Portail 4 LLCER-LEA covid'!S84)</f>
        <v/>
      </c>
      <c r="T64" s="531" t="str">
        <f>IF('Portail 4 LLCER-LEA covid'!T84="","",'Portail 4 LLCER-LEA covid'!T84)</f>
        <v>100% CC ORAL A DISTANCE</v>
      </c>
      <c r="U64" s="528" t="str">
        <f>IF('Portail 4 LLCER-LEA covid'!U84="","",'Portail 4 LLCER-LEA covid'!U84)</f>
        <v>100% CT ORAL A DISTANCE</v>
      </c>
      <c r="V64" s="111">
        <f>IF('Portail 4 LLCER-LEA covid'!V84="","",'Portail 4 LLCER-LEA covid'!V84)</f>
        <v>1</v>
      </c>
      <c r="W64" s="30" t="str">
        <f>IF('Portail 4 LLCER-LEA covid'!W84="","",'Portail 4 LLCER-LEA covid'!W84)</f>
        <v>CC</v>
      </c>
      <c r="X64" s="30" t="str">
        <f>IF('Portail 4 LLCER-LEA covid'!X84="","",'Portail 4 LLCER-LEA covid'!X84)</f>
        <v>oral</v>
      </c>
      <c r="Y64" s="30" t="str">
        <f>IF('Portail 4 LLCER-LEA covid'!Y84="","",'Portail 4 LLCER-LEA covid'!Y84)</f>
        <v/>
      </c>
      <c r="Z64" s="31">
        <f>IF('Portail 4 LLCER-LEA covid'!Z84="","",'Portail 4 LLCER-LEA covid'!Z84)</f>
        <v>1</v>
      </c>
      <c r="AA64" s="32" t="str">
        <f>IF('Portail 4 LLCER-LEA covid'!AA84="","",'Portail 4 LLCER-LEA covid'!AA84)</f>
        <v>CT</v>
      </c>
      <c r="AB64" s="32" t="str">
        <f>IF('Portail 4 LLCER-LEA covid'!AB84="","",'Portail 4 LLCER-LEA covid'!AB84)</f>
        <v>oral</v>
      </c>
      <c r="AC64" s="448" t="str">
        <f>IF('Portail 4 LLCER-LEA covid'!AC84="","",'Portail 4 LLCER-LEA covid'!AC84)</f>
        <v>15 min.</v>
      </c>
      <c r="AD64" s="531" t="str">
        <f>IF('Portail 4 LLCER-LEA covid'!AD84="","",'Portail 4 LLCER-LEA covid'!AD84)</f>
        <v>100% CT ORAL A DISTANCE</v>
      </c>
      <c r="AE64" s="528" t="str">
        <f t="shared" si="16"/>
        <v>100% CT ORAL A DISTANCE</v>
      </c>
      <c r="AF64" s="111">
        <f>IF('Portail 4 LLCER-LEA covid'!AF84="","",'Portail 4 LLCER-LEA covid'!AF84)</f>
        <v>1</v>
      </c>
      <c r="AG64" s="30" t="str">
        <f>IF('Portail 4 LLCER-LEA covid'!AG84="","",'Portail 4 LLCER-LEA covid'!AG84)</f>
        <v>CT</v>
      </c>
      <c r="AH64" s="30" t="str">
        <f>IF('Portail 4 LLCER-LEA covid'!AH84="","",'Portail 4 LLCER-LEA covid'!AH84)</f>
        <v>oral</v>
      </c>
      <c r="AI64" s="30" t="str">
        <f>IF('Portail 4 LLCER-LEA covid'!AI84="","",'Portail 4 LLCER-LEA covid'!AI84)</f>
        <v>15 min.</v>
      </c>
      <c r="AJ64" s="34">
        <f>IF('Portail 4 LLCER-LEA covid'!AJ84="","",'Portail 4 LLCER-LEA covid'!AJ84)</f>
        <v>1</v>
      </c>
      <c r="AK64" s="32" t="str">
        <f>IF('Portail 4 LLCER-LEA covid'!AK84="","",'Portail 4 LLCER-LEA covid'!AK84)</f>
        <v>CT</v>
      </c>
      <c r="AL64" s="32" t="str">
        <f>IF('Portail 4 LLCER-LEA covid'!AL84="","",'Portail 4 LLCER-LEA covid'!AL84)</f>
        <v>oral</v>
      </c>
      <c r="AM64" s="32" t="str">
        <f>IF('Portail 4 LLCER-LEA covid'!AM84="","",'Portail 4 LLCER-LEA covid'!AM84)</f>
        <v>15 min.</v>
      </c>
      <c r="AN64" s="27" t="str">
        <f>IF('Portail 4 LLCER-LEA covid'!AN84="","",'Portail 4 LLCER-LEA covid'!AN84)</f>
        <v/>
      </c>
    </row>
    <row r="65" spans="1:40" ht="18.75" customHeight="1">
      <c r="A65" s="85"/>
      <c r="B65" s="85"/>
      <c r="C65" s="587" t="s">
        <v>111</v>
      </c>
      <c r="D65" s="107"/>
      <c r="E65" s="107"/>
      <c r="F65" s="107"/>
      <c r="G65" s="107"/>
      <c r="H65" s="108" t="s">
        <v>112</v>
      </c>
      <c r="I65" s="109"/>
      <c r="J65" s="109"/>
      <c r="K65" s="109"/>
      <c r="L65" s="109"/>
      <c r="M65" s="109"/>
      <c r="N65" s="110"/>
      <c r="O65" s="110"/>
      <c r="P65" s="110"/>
      <c r="Q65" s="110"/>
      <c r="R65" s="145"/>
      <c r="S65" s="145"/>
      <c r="T65" s="480"/>
      <c r="U65" s="586"/>
      <c r="V65" s="87"/>
      <c r="W65" s="87"/>
      <c r="X65" s="87"/>
      <c r="Y65" s="87"/>
      <c r="Z65" s="87"/>
      <c r="AA65" s="87"/>
      <c r="AB65" s="87"/>
      <c r="AC65" s="87"/>
      <c r="AD65" s="480"/>
      <c r="AE65" s="466"/>
      <c r="AF65" s="87"/>
      <c r="AG65" s="87"/>
      <c r="AH65" s="87"/>
      <c r="AI65" s="87"/>
      <c r="AJ65" s="87"/>
      <c r="AK65" s="87"/>
      <c r="AL65" s="87"/>
      <c r="AM65" s="88"/>
      <c r="AN65" s="109"/>
    </row>
    <row r="66" spans="1:40" ht="26.25" customHeight="1">
      <c r="A66" s="90"/>
      <c r="B66" s="90"/>
      <c r="C66" s="46" t="s">
        <v>113</v>
      </c>
      <c r="D66" s="47"/>
      <c r="E66" s="48" t="s">
        <v>43</v>
      </c>
      <c r="F66" s="48"/>
      <c r="G66" s="48"/>
      <c r="H66" s="90"/>
      <c r="I66" s="47"/>
      <c r="J66" s="47"/>
      <c r="K66" s="47"/>
      <c r="L66" s="47"/>
      <c r="M66" s="47"/>
      <c r="N66" s="47"/>
      <c r="O66" s="47"/>
      <c r="P66" s="47"/>
      <c r="Q66" s="50"/>
      <c r="R66" s="49"/>
      <c r="S66" s="49"/>
      <c r="T66" s="482"/>
      <c r="U66" s="572"/>
      <c r="V66" s="98"/>
      <c r="W66" s="50"/>
      <c r="X66" s="50"/>
      <c r="Y66" s="50"/>
      <c r="Z66" s="50"/>
      <c r="AA66" s="50"/>
      <c r="AB66" s="50"/>
      <c r="AC66" s="50"/>
      <c r="AD66" s="482"/>
      <c r="AE66" s="427"/>
      <c r="AF66" s="98"/>
      <c r="AG66" s="50"/>
      <c r="AH66" s="50"/>
      <c r="AI66" s="50"/>
      <c r="AJ66" s="50"/>
      <c r="AK66" s="50"/>
      <c r="AL66" s="50"/>
      <c r="AM66" s="47"/>
      <c r="AN66" s="47"/>
    </row>
    <row r="67" spans="1:40" ht="26.25" customHeight="1">
      <c r="A67" s="13"/>
      <c r="B67" s="13"/>
      <c r="C67" s="15" t="s">
        <v>114</v>
      </c>
      <c r="D67" s="16"/>
      <c r="E67" s="13"/>
      <c r="F67" s="13"/>
      <c r="G67" s="13"/>
      <c r="H67" s="13"/>
      <c r="I67" s="13">
        <f>+I68</f>
        <v>5</v>
      </c>
      <c r="J67" s="13">
        <f>+J68</f>
        <v>5</v>
      </c>
      <c r="K67" s="16"/>
      <c r="L67" s="16"/>
      <c r="M67" s="16"/>
      <c r="N67" s="16"/>
      <c r="O67" s="16"/>
      <c r="P67" s="16"/>
      <c r="Q67" s="161"/>
      <c r="R67" s="161"/>
      <c r="S67" s="161"/>
      <c r="T67" s="475"/>
      <c r="U67" s="568"/>
      <c r="V67" s="382"/>
      <c r="W67" s="16"/>
      <c r="X67" s="16"/>
      <c r="Y67" s="16"/>
      <c r="Z67" s="16"/>
      <c r="AA67" s="16"/>
      <c r="AB67" s="16"/>
      <c r="AC67" s="161"/>
      <c r="AD67" s="475"/>
      <c r="AE67" s="568"/>
      <c r="AF67" s="382"/>
      <c r="AG67" s="16"/>
      <c r="AH67" s="16"/>
      <c r="AI67" s="16"/>
      <c r="AJ67" s="16"/>
      <c r="AK67" s="16"/>
      <c r="AL67" s="16"/>
      <c r="AM67" s="16"/>
      <c r="AN67" s="16"/>
    </row>
    <row r="68" spans="1:40" ht="96" customHeight="1">
      <c r="A68" s="20" t="str">
        <f>IF('Portail 2 SDL-LEA covid'!A38="","",'Portail 2 SDL-LEA covid'!A38)</f>
        <v/>
      </c>
      <c r="B68" s="68" t="str">
        <f>IF('Portail 2 SDL-LEA covid'!B38="","",'Portail 2 SDL-LEA covid'!B38)</f>
        <v>LLA2H20</v>
      </c>
      <c r="C68" s="22" t="str">
        <f>IF('Portail 2 SDL-LEA covid'!C38="","",'Portail 2 SDL-LEA covid'!C38)</f>
        <v>Linguistique et diversité des langues</v>
      </c>
      <c r="D68" s="37" t="str">
        <f>IF('Portail 2 SDL-LEA covid'!D38="","",'Portail 2 SDL-LEA covid'!D38)</f>
        <v>LOL2H70</v>
      </c>
      <c r="E68" s="24" t="str">
        <f>IF('Portail 2 SDL-LEA covid'!E38="","",'Portail 2 SDL-LEA covid'!E38)</f>
        <v>TRONC COMMUN</v>
      </c>
      <c r="F68" s="25" t="str">
        <f>IF('Portail 2 SDL-LEA covid'!F38="","",'Portail 2 SDL-LEA covid'!F38)</f>
        <v>Portails 1 (SDL-LLCER majeure SDL), 2 (SDL-LEA majeure SDL) et 3 (SDL-Lettres majeure SDL)</v>
      </c>
      <c r="G68" s="37" t="str">
        <f>IF('Portail 2 SDL-LEA covid'!G38="","",'Portail 2 SDL-LEA covid'!G38)</f>
        <v>SDL</v>
      </c>
      <c r="H68" s="40"/>
      <c r="I68" s="41">
        <f>IF('Portail 2 SDL-LEA covid'!I38="","",'Portail 2 SDL-LEA covid'!I38)</f>
        <v>5</v>
      </c>
      <c r="J68" s="41">
        <f>IF('Portail 2 SDL-LEA covid'!J38="","",'Portail 2 SDL-LEA covid'!J38)</f>
        <v>5</v>
      </c>
      <c r="K68" s="41" t="str">
        <f>IF('Portail 2 SDL-LEA covid'!K38="","",'Portail 2 SDL-LEA covid'!K38)</f>
        <v>PLOOG Katja</v>
      </c>
      <c r="L68" s="28" t="str">
        <f>IF('Portail 2 SDL-LEA covid'!L38="","",'Portail 2 SDL-LEA covid'!L38)</f>
        <v>07</v>
      </c>
      <c r="M68" s="41" t="str">
        <f>IF('Portail 2 SDL-LEA covid'!M38="","",'Portail 2 SDL-LEA covid'!M38)</f>
        <v/>
      </c>
      <c r="N68" s="41">
        <f>IF('Portail 2 SDL-LEA covid'!N38="","",'Portail 2 SDL-LEA covid'!N38)</f>
        <v>18</v>
      </c>
      <c r="O68" s="41"/>
      <c r="P68" s="92">
        <f>IF('Portail 2 SDL-LEA covid'!P38="","",'Portail 2 SDL-LEA covid'!P38)</f>
        <v>18</v>
      </c>
      <c r="Q68" s="374"/>
      <c r="R68" s="157" t="str">
        <f>IF('Portail 2 SDL-LEA covid'!R38="","",'Portail 2 SDL-LEA covid'!R38)</f>
        <v/>
      </c>
      <c r="S68" s="157" t="str">
        <f>IF('Portail 2 SDL-LEA covid'!S38="","",'Portail 2 SDL-LEA covid'!S38)</f>
        <v/>
      </c>
      <c r="T68" s="531" t="str">
        <f>IF('Portail 2 SDL-LEA covid'!T38="","",'Portail 2 SDL-LEA covid'!T38)</f>
        <v>1) 100% CC 
2) au moins 2 évaluations en ligne 
3) dépôt sur CELENE 
4) au moins une évaluation en temps limité (1h30)</v>
      </c>
      <c r="U68" s="528" t="str">
        <f>IF('Portail 2 SDL-LEA covid'!U38="","",'Portail 2 SDL-LEA covid'!U38)</f>
        <v>1) 100% CT 
2) Ecrit
3) temps limité (1h30)</v>
      </c>
      <c r="V68" s="111">
        <f>IF('Portail 2 SDL-LEA covid'!V38="","",'Portail 2 SDL-LEA covid'!V38)</f>
        <v>1</v>
      </c>
      <c r="W68" s="30" t="str">
        <f>IF('Portail 2 SDL-LEA covid'!W38="","",'Portail 2 SDL-LEA covid'!W38)</f>
        <v>CC</v>
      </c>
      <c r="X68" s="30" t="str">
        <f>IF('Portail 2 SDL-LEA covid'!X38="","",'Portail 2 SDL-LEA covid'!X38)</f>
        <v>écrit</v>
      </c>
      <c r="Y68" s="30" t="str">
        <f>IF('Portail 2 SDL-LEA covid'!Y38="","",'Portail 2 SDL-LEA covid'!Y38)</f>
        <v/>
      </c>
      <c r="Z68" s="31">
        <f>IF('Portail 2 SDL-LEA covid'!Z38="","",'Portail 2 SDL-LEA covid'!Z38)</f>
        <v>1</v>
      </c>
      <c r="AA68" s="32" t="str">
        <f>IF('Portail 2 SDL-LEA covid'!AA38="","",'Portail 2 SDL-LEA covid'!AA38)</f>
        <v>CT</v>
      </c>
      <c r="AB68" s="32" t="str">
        <f>IF('Portail 2 SDL-LEA covid'!AB38="","",'Portail 2 SDL-LEA covid'!AB38)</f>
        <v>écrit</v>
      </c>
      <c r="AC68" s="448" t="str">
        <f>IF('Portail 2 SDL-LEA covid'!AC38="","",'Portail 2 SDL-LEA covid'!AC38)</f>
        <v>2h00</v>
      </c>
      <c r="AD68" s="531" t="str">
        <f>IF('Portail 2 SDL-LEA covid'!AD38="","",'Portail 2 SDL-LEA covid'!AD38)</f>
        <v>1) 100% CT; 
2) écrit en ligne ; 
3) Dépôt sur CELENE ; 
4) Temps limité 1h30</v>
      </c>
      <c r="AE68" s="528" t="str">
        <f t="shared" ref="AE68" si="17">+AD68</f>
        <v>1) 100% CT; 
2) écrit en ligne ; 
3) Dépôt sur CELENE ; 
4) Temps limité 1h30</v>
      </c>
      <c r="AF68" s="111">
        <f>IF('Portail 2 SDL-LEA covid'!AF38="","",'Portail 2 SDL-LEA covid'!AF38)</f>
        <v>1</v>
      </c>
      <c r="AG68" s="30" t="str">
        <f>IF('Portail 2 SDL-LEA covid'!AG38="","",'Portail 2 SDL-LEA covid'!AG38)</f>
        <v>CT</v>
      </c>
      <c r="AH68" s="30" t="str">
        <f>IF('Portail 2 SDL-LEA covid'!AH38="","",'Portail 2 SDL-LEA covid'!AH38)</f>
        <v>écrit</v>
      </c>
      <c r="AI68" s="30" t="str">
        <f>IF('Portail 2 SDL-LEA covid'!AI38="","",'Portail 2 SDL-LEA covid'!AI38)</f>
        <v>2h00</v>
      </c>
      <c r="AJ68" s="34">
        <f>IF('Portail 2 SDL-LEA covid'!AJ38="","",'Portail 2 SDL-LEA covid'!AJ38)</f>
        <v>1</v>
      </c>
      <c r="AK68" s="71" t="str">
        <f>IF('Portail 2 SDL-LEA covid'!AK38="","",'Portail 2 SDL-LEA covid'!AK38)</f>
        <v>CT</v>
      </c>
      <c r="AL68" s="71" t="str">
        <f>IF('Portail 2 SDL-LEA covid'!AL38="","",'Portail 2 SDL-LEA covid'!AL38)</f>
        <v>écrit</v>
      </c>
      <c r="AM68" s="71" t="str">
        <f>IF('Portail 2 SDL-LEA covid'!AM38="","",'Portail 2 SDL-LEA covid'!AM38)</f>
        <v>2h00</v>
      </c>
      <c r="AN68" s="27" t="str">
        <f>IF('Portail 2 SDL-LEA covid'!AN38="","",'Portail 2 SDL-LEA covid'!AN38)</f>
        <v/>
      </c>
    </row>
    <row r="69" spans="1:40" ht="26.25" customHeight="1">
      <c r="A69" s="469" t="s">
        <v>115</v>
      </c>
      <c r="B69" s="90" t="s">
        <v>116</v>
      </c>
      <c r="C69" s="46" t="s">
        <v>117</v>
      </c>
      <c r="D69" s="47"/>
      <c r="E69" s="48" t="s">
        <v>43</v>
      </c>
      <c r="F69" s="48"/>
      <c r="G69" s="48"/>
      <c r="H69" s="90"/>
      <c r="I69" s="48">
        <f>+I$67+I70+I77+I78+I88</f>
        <v>30</v>
      </c>
      <c r="J69" s="48">
        <f>+J$67+J70+J77+J78+J88</f>
        <v>30</v>
      </c>
      <c r="K69" s="47"/>
      <c r="L69" s="47"/>
      <c r="M69" s="47"/>
      <c r="N69" s="47"/>
      <c r="O69" s="47"/>
      <c r="P69" s="47"/>
      <c r="Q69" s="50"/>
      <c r="R69" s="49"/>
      <c r="S69" s="49"/>
      <c r="T69" s="482"/>
      <c r="U69" s="572"/>
      <c r="V69" s="98"/>
      <c r="W69" s="50"/>
      <c r="X69" s="50"/>
      <c r="Y69" s="50"/>
      <c r="Z69" s="50"/>
      <c r="AA69" s="50"/>
      <c r="AB69" s="50"/>
      <c r="AC69" s="50"/>
      <c r="AD69" s="426"/>
      <c r="AE69" s="427"/>
      <c r="AF69" s="98"/>
      <c r="AG69" s="50"/>
      <c r="AH69" s="50"/>
      <c r="AI69" s="50"/>
      <c r="AJ69" s="50"/>
      <c r="AK69" s="50"/>
      <c r="AL69" s="50"/>
      <c r="AM69" s="47"/>
      <c r="AN69" s="47"/>
    </row>
    <row r="70" spans="1:40" s="67" customFormat="1" ht="19.5" customHeight="1">
      <c r="A70" s="57" t="str">
        <f>IF('Portail 4 LLCER-LEA covid'!A65="","",'Portail 4 LLCER-LEA covid'!A65)</f>
        <v>LOLA2L24</v>
      </c>
      <c r="B70" s="57" t="str">
        <f>IF('Portail 4 LLCER-LEA covid'!B65="","",'Portail 4 LLCER-LEA covid'!B65)</f>
        <v>LLA2B10</v>
      </c>
      <c r="C70" s="58" t="str">
        <f>IF('Portail 4 LLCER-LEA covid'!C65="","",'Portail 4 LLCER-LEA covid'!C65)</f>
        <v>Pratique et structure de la langue Anglais S2</v>
      </c>
      <c r="D70" s="57" t="str">
        <f>IF('Portail 4 LLCER-LEA covid'!D65="","",'Portail 4 LLCER-LEA covid'!D65)</f>
        <v/>
      </c>
      <c r="E70" s="57" t="str">
        <f>IF('Portail 4 LLCER-LEA covid'!E65="","",'Portail 4 LLCER-LEA covid'!E65)</f>
        <v>BLOC/CHAPEAU</v>
      </c>
      <c r="F70" s="57" t="str">
        <f>IF('Portail 4 LLCER-LEA covid'!F65="","",'Portail 4 LLCER-LEA covid'!F65)</f>
        <v/>
      </c>
      <c r="G70" s="57" t="str">
        <f>IF('Portail 4 LLCER-LEA covid'!G65="","",'Portail 4 LLCER-LEA covid'!G65)</f>
        <v/>
      </c>
      <c r="H70" s="57" t="str">
        <f>IF('Portail 4 LLCER-LEA covid'!H65="","",'Portail 4 LLCER-LEA covid'!H65)</f>
        <v/>
      </c>
      <c r="I70" s="57">
        <f>+I71+I72+I73+I74+I75</f>
        <v>11</v>
      </c>
      <c r="J70" s="57">
        <f>+J71+J72+J73+J74+J75</f>
        <v>11</v>
      </c>
      <c r="K70" s="57" t="str">
        <f>IF('Portail 4 LLCER-LEA covid'!K65="","",'Portail 4 LLCER-LEA covid'!K65)</f>
        <v/>
      </c>
      <c r="L70" s="57" t="str">
        <f>IF('Portail 4 LLCER-LEA covid'!L65="","",'Portail 4 LLCER-LEA covid'!L65)</f>
        <v/>
      </c>
      <c r="M70" s="57" t="str">
        <f>IF('Portail 4 LLCER-LEA covid'!M65="","",'Portail 4 LLCER-LEA covid'!M65)</f>
        <v/>
      </c>
      <c r="N70" s="57" t="str">
        <f>IF('Portail 4 LLCER-LEA covid'!N65="","",'Portail 4 LLCER-LEA covid'!N65)</f>
        <v/>
      </c>
      <c r="O70" s="57"/>
      <c r="P70" s="57" t="str">
        <f>IF('Portail 4 LLCER-LEA covid'!P65="","",'Portail 4 LLCER-LEA covid'!P65)</f>
        <v/>
      </c>
      <c r="Q70" s="375"/>
      <c r="R70" s="375" t="str">
        <f>IF('Portail 4 LLCER-LEA covid'!R65="","",'Portail 4 LLCER-LEA covid'!R65)</f>
        <v/>
      </c>
      <c r="S70" s="375" t="str">
        <f>IF('Portail 4 LLCER-LEA covid'!S65="","",'Portail 4 LLCER-LEA covid'!S65)</f>
        <v/>
      </c>
      <c r="T70" s="485"/>
      <c r="U70" s="588"/>
      <c r="V70" s="396" t="str">
        <f>IF('Portail 4 LLCER-LEA covid'!V65="","",'Portail 4 LLCER-LEA covid'!V65)</f>
        <v/>
      </c>
      <c r="W70" s="57" t="str">
        <f>IF('Portail 4 LLCER-LEA covid'!W65="","",'Portail 4 LLCER-LEA covid'!W65)</f>
        <v/>
      </c>
      <c r="X70" s="57" t="str">
        <f>IF('Portail 4 LLCER-LEA covid'!X65="","",'Portail 4 LLCER-LEA covid'!X65)</f>
        <v/>
      </c>
      <c r="Y70" s="57" t="str">
        <f>IF('Portail 4 LLCER-LEA covid'!Y65="","",'Portail 4 LLCER-LEA covid'!Y65)</f>
        <v/>
      </c>
      <c r="Z70" s="57" t="str">
        <f>IF('Portail 4 LLCER-LEA covid'!Z65="","",'Portail 4 LLCER-LEA covid'!Z65)</f>
        <v/>
      </c>
      <c r="AA70" s="57" t="str">
        <f>IF('Portail 4 LLCER-LEA covid'!AA65="","",'Portail 4 LLCER-LEA covid'!AA65)</f>
        <v/>
      </c>
      <c r="AB70" s="57" t="str">
        <f>IF('Portail 4 LLCER-LEA covid'!AB65="","",'Portail 4 LLCER-LEA covid'!AB65)</f>
        <v/>
      </c>
      <c r="AC70" s="375" t="str">
        <f>IF('Portail 4 LLCER-LEA covid'!AC65="","",'Portail 4 LLCER-LEA covid'!AC65)</f>
        <v/>
      </c>
      <c r="AD70" s="485"/>
      <c r="AE70" s="588"/>
      <c r="AF70" s="396" t="str">
        <f>IF('Portail 4 LLCER-LEA covid'!AF65="","",'Portail 4 LLCER-LEA covid'!AF65)</f>
        <v/>
      </c>
      <c r="AG70" s="57" t="str">
        <f>IF('Portail 4 LLCER-LEA covid'!AG65="","",'Portail 4 LLCER-LEA covid'!AG65)</f>
        <v/>
      </c>
      <c r="AH70" s="57" t="str">
        <f>IF('Portail 4 LLCER-LEA covid'!AH65="","",'Portail 4 LLCER-LEA covid'!AH65)</f>
        <v/>
      </c>
      <c r="AI70" s="57" t="str">
        <f>IF('Portail 4 LLCER-LEA covid'!AI65="","",'Portail 4 LLCER-LEA covid'!AI65)</f>
        <v/>
      </c>
      <c r="AJ70" s="57" t="str">
        <f>IF('Portail 4 LLCER-LEA covid'!AJ65="","",'Portail 4 LLCER-LEA covid'!AJ65)</f>
        <v/>
      </c>
      <c r="AK70" s="57" t="str">
        <f>IF('Portail 4 LLCER-LEA covid'!AK65="","",'Portail 4 LLCER-LEA covid'!AK65)</f>
        <v/>
      </c>
      <c r="AL70" s="57" t="str">
        <f>IF('Portail 4 LLCER-LEA covid'!AL65="","",'Portail 4 LLCER-LEA covid'!AL65)</f>
        <v/>
      </c>
      <c r="AM70" s="57" t="str">
        <f>IF('Portail 4 LLCER-LEA covid'!AM65="","",'Portail 4 LLCER-LEA covid'!AM65)</f>
        <v/>
      </c>
      <c r="AN70" s="57" t="str">
        <f>IF('Portail 4 LLCER-LEA covid'!AN65="","",'Portail 4 LLCER-LEA covid'!AN65)</f>
        <v/>
      </c>
    </row>
    <row r="71" spans="1:40" ht="36.75" customHeight="1">
      <c r="A71" s="20" t="str">
        <f>IF('Portail 4 LLCER-LEA covid'!A66="","",'Portail 4 LLCER-LEA covid'!A66)</f>
        <v/>
      </c>
      <c r="B71" s="68" t="str">
        <f>IF('Portail 4 LLCER-LEA covid'!B66="","",'Portail 4 LLCER-LEA covid'!B66)</f>
        <v>LLA2B1F</v>
      </c>
      <c r="C71" s="69" t="str">
        <f>IF('Portail 4 LLCER-LEA covid'!C66="","",'Portail 4 LLCER-LEA covid'!C66)</f>
        <v>Phonétique Anglais S2</v>
      </c>
      <c r="D71" s="24" t="str">
        <f>IF('Portail 4 LLCER-LEA covid'!D66="","",'Portail 4 LLCER-LEA covid'!D66)</f>
        <v>LOL2B1C ?
LLA2B1A</v>
      </c>
      <c r="E71" s="24" t="str">
        <f>IF('Portail 4 LLCER-LEA covid'!E66="","",'Portail 4 LLCER-LEA covid'!E66)</f>
        <v>TRONC COMMUN</v>
      </c>
      <c r="F71" s="25" t="str">
        <f>IF('Portail 4 LLCER-LEA covid'!F66="","",'Portail 4 LLCER-LEA covid'!F66)</f>
        <v>Portails 1 (SDL-LLCER), 4 (LANGUES) et 5 (LETTRES-LLCER)</v>
      </c>
      <c r="G71" s="37" t="str">
        <f>IF('Portail 4 LLCER-LEA covid'!G66="","",'Portail 4 LLCER-LEA covid'!G66)</f>
        <v>LLCER</v>
      </c>
      <c r="H71" s="26" t="str">
        <f>IF('Portail 4 LLCER-LEA covid'!H66="","",'Portail 4 LLCER-LEA covid'!H66)</f>
        <v/>
      </c>
      <c r="I71" s="267">
        <v>3</v>
      </c>
      <c r="J71" s="267">
        <v>3</v>
      </c>
      <c r="K71" s="27" t="str">
        <f>IF('Portail 4 LLCER-LEA covid'!K66="","",'Portail 4 LLCER-LEA covid'!K66)</f>
        <v>SERPOLLET Noëlle</v>
      </c>
      <c r="L71" s="27">
        <f>IF('Portail 4 LLCER-LEA covid'!L66="","",'Portail 4 LLCER-LEA covid'!L66)</f>
        <v>11</v>
      </c>
      <c r="M71" s="27" t="str">
        <f>IF('Portail 4 LLCER-LEA covid'!M66="","",'Portail 4 LLCER-LEA covid'!M66)</f>
        <v/>
      </c>
      <c r="N71" s="27">
        <f>IF('Portail 4 LLCER-LEA covid'!N66="","",'Portail 4 LLCER-LEA covid'!N66)</f>
        <v>6</v>
      </c>
      <c r="O71" s="27"/>
      <c r="P71" s="29">
        <f>IF('Portail 4 LLCER-LEA covid'!P66="","",'Portail 4 LLCER-LEA covid'!P66)</f>
        <v>12</v>
      </c>
      <c r="Q71" s="29" t="str">
        <f>IF('Portail 4 LLCER-LEA covid'!Q66="","",'Portail 4 LLCER-LEA covid'!Q66)</f>
        <v/>
      </c>
      <c r="R71" s="157" t="str">
        <f>IF('Portail 4 LLCER-LEA covid'!R66="","",'Portail 4 LLCER-LEA covid'!R66)</f>
        <v/>
      </c>
      <c r="S71" s="157" t="str">
        <f>IF('Portail 4 LLCER-LEA covid'!S66="","",'Portail 4 LLCER-LEA covid'!S66)</f>
        <v/>
      </c>
      <c r="T71" s="531" t="str">
        <f>IF('Portail 4 LLCER-LEA covid'!T66="","",'Portail 4 LLCER-LEA covid'!T66)</f>
        <v>100% CC</v>
      </c>
      <c r="U71" s="528" t="str">
        <f>IF('Portail 4 LLCER-LEA covid'!U66="","",'Portail 4 LLCER-LEA covid'!U66)</f>
        <v>100% CT / écrit / 1h/ Célène</v>
      </c>
      <c r="V71" s="111">
        <f>IF('Portail 4 LLCER-LEA covid'!V66="","",'Portail 4 LLCER-LEA covid'!V66)</f>
        <v>1</v>
      </c>
      <c r="W71" s="30" t="str">
        <f>IF('Portail 4 LLCER-LEA covid'!W66="","",'Portail 4 LLCER-LEA covid'!W66)</f>
        <v>CC</v>
      </c>
      <c r="X71" s="30" t="str">
        <f>IF('Portail 4 LLCER-LEA covid'!X66="","",'Portail 4 LLCER-LEA covid'!X66)</f>
        <v>écrit</v>
      </c>
      <c r="Y71" s="30" t="str">
        <f>IF('Portail 4 LLCER-LEA covid'!Y66="","",'Portail 4 LLCER-LEA covid'!Y66)</f>
        <v>1h00</v>
      </c>
      <c r="Z71" s="31">
        <f>IF('Portail 4 LLCER-LEA covid'!Z66="","",'Portail 4 LLCER-LEA covid'!Z66)</f>
        <v>1</v>
      </c>
      <c r="AA71" s="32" t="str">
        <f>IF('Portail 4 LLCER-LEA covid'!AA66="","",'Portail 4 LLCER-LEA covid'!AA66)</f>
        <v>CT</v>
      </c>
      <c r="AB71" s="32" t="str">
        <f>IF('Portail 4 LLCER-LEA covid'!AB66="","",'Portail 4 LLCER-LEA covid'!AB66)</f>
        <v>écrit</v>
      </c>
      <c r="AC71" s="448" t="str">
        <f>IF('Portail 4 LLCER-LEA covid'!AC66="","",'Portail 4 LLCER-LEA covid'!AC66)</f>
        <v>1h00</v>
      </c>
      <c r="AD71" s="531" t="str">
        <f>IF('Portail 4 LLCER-LEA covid'!AD66="","",'Portail 4 LLCER-LEA covid'!AD66)</f>
        <v>100% CT / Dossier</v>
      </c>
      <c r="AE71" s="528" t="str">
        <f t="shared" ref="AE71:AE75" si="18">+AD71</f>
        <v>100% CT / Dossier</v>
      </c>
      <c r="AF71" s="111">
        <f>IF('Portail 4 LLCER-LEA covid'!AF66="","",'Portail 4 LLCER-LEA covid'!AF66)</f>
        <v>1</v>
      </c>
      <c r="AG71" s="30" t="str">
        <f>IF('Portail 4 LLCER-LEA covid'!AG66="","",'Portail 4 LLCER-LEA covid'!AG66)</f>
        <v>CT</v>
      </c>
      <c r="AH71" s="30" t="str">
        <f>IF('Portail 4 LLCER-LEA covid'!AH66="","",'Portail 4 LLCER-LEA covid'!AH66)</f>
        <v>écrit</v>
      </c>
      <c r="AI71" s="30" t="str">
        <f>IF('Portail 4 LLCER-LEA covid'!AI66="","",'Portail 4 LLCER-LEA covid'!AI66)</f>
        <v>1h00</v>
      </c>
      <c r="AJ71" s="34">
        <f>IF('Portail 4 LLCER-LEA covid'!AJ66="","",'Portail 4 LLCER-LEA covid'!AJ66)</f>
        <v>1</v>
      </c>
      <c r="AK71" s="32" t="str">
        <f>IF('Portail 4 LLCER-LEA covid'!AK66="","",'Portail 4 LLCER-LEA covid'!AK66)</f>
        <v>CT</v>
      </c>
      <c r="AL71" s="32" t="str">
        <f>IF('Portail 4 LLCER-LEA covid'!AL66="","",'Portail 4 LLCER-LEA covid'!AL66)</f>
        <v>écrit</v>
      </c>
      <c r="AM71" s="32" t="str">
        <f>IF('Portail 4 LLCER-LEA covid'!AM66="","",'Portail 4 LLCER-LEA covid'!AM66)</f>
        <v>1h00</v>
      </c>
      <c r="AN71" s="27" t="str">
        <f>IF('Portail 4 LLCER-LEA covid'!AN66="","",'Portail 4 LLCER-LEA covid'!AN66)</f>
        <v/>
      </c>
    </row>
    <row r="72" spans="1:40" ht="52.5" customHeight="1">
      <c r="A72" s="20" t="str">
        <f>IF('Portail 4 LLCER-LEA covid'!A67="","",'Portail 4 LLCER-LEA covid'!A67)</f>
        <v/>
      </c>
      <c r="B72" s="68" t="str">
        <f>IF('Portail 4 LLCER-LEA covid'!B67="","",'Portail 4 LLCER-LEA covid'!B67)</f>
        <v>LLA2B1B</v>
      </c>
      <c r="C72" s="69" t="str">
        <f>IF('Portail 4 LLCER-LEA covid'!C67="","",'Portail 4 LLCER-LEA covid'!C67)</f>
        <v>Compréhension et expression orales Anglais S2 (groupe de 25)</v>
      </c>
      <c r="D72" s="24" t="str">
        <f>IF('Portail 4 LLCER-LEA covid'!D67="","",'Portail 4 LLCER-LEA covid'!D67)</f>
        <v>LOL2B1C 
et/ou
LOL2B1D
LOL2J2B</v>
      </c>
      <c r="E72" s="24" t="str">
        <f>IF('Portail 4 LLCER-LEA covid'!E67="","",'Portail 4 LLCER-LEA covid'!E67)</f>
        <v>TRONC COMMUN</v>
      </c>
      <c r="F72" s="25" t="str">
        <f>IF('Portail 4 LLCER-LEA covid'!F67="","",'Portail 4 LLCER-LEA covid'!F67)</f>
        <v>Portails 1 (SDL-LLCER), 2 (SDL-LEA), 4 (LANGUES) et 5 (LETTRES-LLCER)</v>
      </c>
      <c r="G72" s="37" t="str">
        <f>IF('Portail 4 LLCER-LEA covid'!G67="","",'Portail 4 LLCER-LEA covid'!G67)</f>
        <v>LLCER</v>
      </c>
      <c r="H72" s="26" t="str">
        <f>IF('Portail 4 LLCER-LEA covid'!H67="","",'Portail 4 LLCER-LEA covid'!H67)</f>
        <v/>
      </c>
      <c r="I72" s="27">
        <f>IF('Portail 4 LLCER-LEA covid'!I67="","",'Portail 4 LLCER-LEA covid'!I67)</f>
        <v>2</v>
      </c>
      <c r="J72" s="27">
        <f>IF('Portail 4 LLCER-LEA covid'!J67="","",'Portail 4 LLCER-LEA covid'!J67)</f>
        <v>2</v>
      </c>
      <c r="K72" s="27" t="str">
        <f>IF('Portail 4 LLCER-LEA covid'!K67="","",'Portail 4 LLCER-LEA covid'!K67)</f>
        <v>SERPOLLET Noëlle</v>
      </c>
      <c r="L72" s="27">
        <f>IF('Portail 4 LLCER-LEA covid'!L67="","",'Portail 4 LLCER-LEA covid'!L67)</f>
        <v>11</v>
      </c>
      <c r="M72" s="27" t="str">
        <f>IF('Portail 4 LLCER-LEA covid'!M67="","",'Portail 4 LLCER-LEA covid'!M67)</f>
        <v/>
      </c>
      <c r="N72" s="27" t="str">
        <f>IF('Portail 4 LLCER-LEA covid'!N67="","",'Portail 4 LLCER-LEA covid'!N67)</f>
        <v/>
      </c>
      <c r="O72" s="27"/>
      <c r="P72" s="29" t="str">
        <f>IF('Portail 4 LLCER-LEA covid'!P67="","",'Portail 4 LLCER-LEA covid'!P67)</f>
        <v/>
      </c>
      <c r="Q72" s="367"/>
      <c r="R72" s="157">
        <f>IF('Portail 4 LLCER-LEA covid'!R67="","",'Portail 4 LLCER-LEA covid'!R67)</f>
        <v>15</v>
      </c>
      <c r="S72" s="157" t="str">
        <f>IF('Portail 4 LLCER-LEA covid'!S67="","",'Portail 4 LLCER-LEA covid'!S67)</f>
        <v/>
      </c>
      <c r="T72" s="531" t="str">
        <f>IF('Portail 4 LLCER-LEA covid'!T67="","",'Portail 4 LLCER-LEA covid'!T67)</f>
        <v>100% CC</v>
      </c>
      <c r="U72" s="528" t="str">
        <f>IF('Portail 4 LLCER-LEA covid'!U67="","",'Portail 4 LLCER-LEA covid'!U67)</f>
        <v>100% CT / Dossier</v>
      </c>
      <c r="V72" s="111" t="str">
        <f>IF('Portail 4 LLCER-LEA covid'!V67="","",'Portail 4 LLCER-LEA covid'!V67)</f>
        <v>40% Ecrit
40% Oral
20% participation</v>
      </c>
      <c r="W72" s="30" t="str">
        <f>IF('Portail 4 LLCER-LEA covid'!W67="","",'Portail 4 LLCER-LEA covid'!W67)</f>
        <v>CC</v>
      </c>
      <c r="X72" s="30" t="str">
        <f>IF('Portail 4 LLCER-LEA covid'!X67="","",'Portail 4 LLCER-LEA covid'!X67)</f>
        <v>écrit et oral</v>
      </c>
      <c r="Y72" s="30" t="str">
        <f>IF('Portail 4 LLCER-LEA covid'!Y67="","",'Portail 4 LLCER-LEA covid'!Y67)</f>
        <v>1h00 écrit et 15 min. oral</v>
      </c>
      <c r="Z72" s="31">
        <f>IF('Portail 4 LLCER-LEA covid'!Z67="","",'Portail 4 LLCER-LEA covid'!Z67)</f>
        <v>1</v>
      </c>
      <c r="AA72" s="32" t="str">
        <f>IF('Portail 4 LLCER-LEA covid'!AA67="","",'Portail 4 LLCER-LEA covid'!AA67)</f>
        <v>CT</v>
      </c>
      <c r="AB72" s="32" t="str">
        <f>IF('Portail 4 LLCER-LEA covid'!AB67="","",'Portail 4 LLCER-LEA covid'!AB67)</f>
        <v>oral</v>
      </c>
      <c r="AC72" s="448" t="str">
        <f>IF('Portail 4 LLCER-LEA covid'!AC67="","",'Portail 4 LLCER-LEA covid'!AC67)</f>
        <v>15 min.</v>
      </c>
      <c r="AD72" s="531" t="str">
        <f>IF('Portail 4 LLCER-LEA covid'!AD67="","",'Portail 4 LLCER-LEA covid'!AD67)</f>
        <v>100% CT / Dossier</v>
      </c>
      <c r="AE72" s="528" t="str">
        <f t="shared" si="18"/>
        <v>100% CT / Dossier</v>
      </c>
      <c r="AF72" s="111">
        <f>IF('Portail 4 LLCER-LEA covid'!AF67="","",'Portail 4 LLCER-LEA covid'!AF67)</f>
        <v>1</v>
      </c>
      <c r="AG72" s="30" t="str">
        <f>IF('Portail 4 LLCER-LEA covid'!AG67="","",'Portail 4 LLCER-LEA covid'!AG67)</f>
        <v>CT</v>
      </c>
      <c r="AH72" s="30" t="str">
        <f>IF('Portail 4 LLCER-LEA covid'!AH67="","",'Portail 4 LLCER-LEA covid'!AH67)</f>
        <v>oral</v>
      </c>
      <c r="AI72" s="30" t="str">
        <f>IF('Portail 4 LLCER-LEA covid'!AI67="","",'Portail 4 LLCER-LEA covid'!AI67)</f>
        <v>15 min.</v>
      </c>
      <c r="AJ72" s="34">
        <f>IF('Portail 4 LLCER-LEA covid'!AJ67="","",'Portail 4 LLCER-LEA covid'!AJ67)</f>
        <v>1</v>
      </c>
      <c r="AK72" s="32" t="str">
        <f>IF('Portail 4 LLCER-LEA covid'!AK67="","",'Portail 4 LLCER-LEA covid'!AK67)</f>
        <v>CT</v>
      </c>
      <c r="AL72" s="32" t="str">
        <f>IF('Portail 4 LLCER-LEA covid'!AL67="","",'Portail 4 LLCER-LEA covid'!AL67)</f>
        <v>oral</v>
      </c>
      <c r="AM72" s="32" t="str">
        <f>IF('Portail 4 LLCER-LEA covid'!AM67="","",'Portail 4 LLCER-LEA covid'!AM67)</f>
        <v>15 min.</v>
      </c>
      <c r="AN72" s="27" t="str">
        <f>IF('Portail 4 LLCER-LEA covid'!AN67="","",'Portail 4 LLCER-LEA covid'!AN67)</f>
        <v/>
      </c>
    </row>
    <row r="73" spans="1:40" ht="36.75" customHeight="1">
      <c r="A73" s="20" t="str">
        <f>IF('Portail 4 LLCER-LEA covid'!A68="","",'Portail 4 LLCER-LEA covid'!A68)</f>
        <v/>
      </c>
      <c r="B73" s="68" t="str">
        <f>IF('Portail 4 LLCER-LEA covid'!B68="","",'Portail 4 LLCER-LEA covid'!B68)</f>
        <v>LLA2B1C</v>
      </c>
      <c r="C73" s="69" t="str">
        <f>IF('Portail 4 LLCER-LEA covid'!C68="","",'Portail 4 LLCER-LEA covid'!C68)</f>
        <v>Expression écrite Anglais S2</v>
      </c>
      <c r="D73" s="24" t="str">
        <f>IF('Portail 4 LLCER-LEA covid'!D68="","",'Portail 4 LLCER-LEA covid'!D68)</f>
        <v>LOL2B2C</v>
      </c>
      <c r="E73" s="24" t="str">
        <f>IF('Portail 4 LLCER-LEA covid'!E68="","",'Portail 4 LLCER-LEA covid'!E68)</f>
        <v>TRONC COMMUN</v>
      </c>
      <c r="F73" s="25" t="str">
        <f>IF('Portail 4 LLCER-LEA covid'!F68="","",'Portail 4 LLCER-LEA covid'!F68)</f>
        <v>Portails 1 (SDL-LLCER), 4 (LANGUES) et 5 (LETTRES-LLCER)</v>
      </c>
      <c r="G73" s="37" t="str">
        <f>IF('Portail 4 LLCER-LEA covid'!G68="","",'Portail 4 LLCER-LEA covid'!G68)</f>
        <v>LLCER</v>
      </c>
      <c r="H73" s="26" t="str">
        <f>IF('Portail 4 LLCER-LEA covid'!H68="","",'Portail 4 LLCER-LEA covid'!H68)</f>
        <v/>
      </c>
      <c r="I73" s="27">
        <f>IF('Portail 4 LLCER-LEA covid'!I68="","",'Portail 4 LLCER-LEA covid'!I68)</f>
        <v>2</v>
      </c>
      <c r="J73" s="27">
        <f>IF('Portail 4 LLCER-LEA covid'!J68="","",'Portail 4 LLCER-LEA covid'!J68)</f>
        <v>2</v>
      </c>
      <c r="K73" s="27" t="str">
        <f>IF('Portail 4 LLCER-LEA covid'!K68="","",'Portail 4 LLCER-LEA covid'!K68)</f>
        <v>SERPOLLET Noëlle</v>
      </c>
      <c r="L73" s="27">
        <f>IF('Portail 4 LLCER-LEA covid'!L68="","",'Portail 4 LLCER-LEA covid'!L68)</f>
        <v>11</v>
      </c>
      <c r="M73" s="27" t="str">
        <f>IF('Portail 4 LLCER-LEA covid'!M68="","",'Portail 4 LLCER-LEA covid'!M68)</f>
        <v/>
      </c>
      <c r="N73" s="27" t="str">
        <f>IF('Portail 4 LLCER-LEA covid'!N68="","",'Portail 4 LLCER-LEA covid'!N68)</f>
        <v/>
      </c>
      <c r="O73" s="27"/>
      <c r="P73" s="29">
        <f>IF('Portail 4 LLCER-LEA covid'!P68="","",'Portail 4 LLCER-LEA covid'!P68)</f>
        <v>18</v>
      </c>
      <c r="Q73" s="367"/>
      <c r="R73" s="157" t="str">
        <f>IF('Portail 4 LLCER-LEA covid'!R68="","",'Portail 4 LLCER-LEA covid'!R68)</f>
        <v/>
      </c>
      <c r="S73" s="157" t="str">
        <f>IF('Portail 4 LLCER-LEA covid'!S68="","",'Portail 4 LLCER-LEA covid'!S68)</f>
        <v/>
      </c>
      <c r="T73" s="531" t="str">
        <f>IF('Portail 4 LLCER-LEA covid'!T68="","",'Portail 4 LLCER-LEA covid'!T68)</f>
        <v>100% CC</v>
      </c>
      <c r="U73" s="528" t="str">
        <f>IF('Portail 4 LLCER-LEA covid'!U68="","",'Portail 4 LLCER-LEA covid'!U68)</f>
        <v>CT/écrit à distance/temps libre</v>
      </c>
      <c r="V73" s="111">
        <f>IF('Portail 4 LLCER-LEA covid'!V68="","",'Portail 4 LLCER-LEA covid'!V68)</f>
        <v>1</v>
      </c>
      <c r="W73" s="30" t="str">
        <f>IF('Portail 4 LLCER-LEA covid'!W68="","",'Portail 4 LLCER-LEA covid'!W68)</f>
        <v>CC</v>
      </c>
      <c r="X73" s="30" t="str">
        <f>IF('Portail 4 LLCER-LEA covid'!X68="","",'Portail 4 LLCER-LEA covid'!X68)</f>
        <v>écrit</v>
      </c>
      <c r="Y73" s="30" t="str">
        <f>IF('Portail 4 LLCER-LEA covid'!Y68="","",'Portail 4 LLCER-LEA covid'!Y68)</f>
        <v>1h30</v>
      </c>
      <c r="Z73" s="31">
        <f>IF('Portail 4 LLCER-LEA covid'!Z68="","",'Portail 4 LLCER-LEA covid'!Z68)</f>
        <v>1</v>
      </c>
      <c r="AA73" s="32" t="str">
        <f>IF('Portail 4 LLCER-LEA covid'!AA68="","",'Portail 4 LLCER-LEA covid'!AA68)</f>
        <v>CT</v>
      </c>
      <c r="AB73" s="32" t="str">
        <f>IF('Portail 4 LLCER-LEA covid'!AB68="","",'Portail 4 LLCER-LEA covid'!AB68)</f>
        <v>écrit</v>
      </c>
      <c r="AC73" s="448" t="str">
        <f>IF('Portail 4 LLCER-LEA covid'!AC68="","",'Portail 4 LLCER-LEA covid'!AC68)</f>
        <v>1h30</v>
      </c>
      <c r="AD73" s="531" t="str">
        <f>IF('Portail 4 LLCER-LEA covid'!AD68="","",'Portail 4 LLCER-LEA covid'!AD68)</f>
        <v>100% CT / Dossier</v>
      </c>
      <c r="AE73" s="528" t="str">
        <f t="shared" si="18"/>
        <v>100% CT / Dossier</v>
      </c>
      <c r="AF73" s="111">
        <f>IF('Portail 4 LLCER-LEA covid'!AF68="","",'Portail 4 LLCER-LEA covid'!AF68)</f>
        <v>1</v>
      </c>
      <c r="AG73" s="30" t="str">
        <f>IF('Portail 4 LLCER-LEA covid'!AG68="","",'Portail 4 LLCER-LEA covid'!AG68)</f>
        <v>CT</v>
      </c>
      <c r="AH73" s="30" t="str">
        <f>IF('Portail 4 LLCER-LEA covid'!AH68="","",'Portail 4 LLCER-LEA covid'!AH68)</f>
        <v>écrit</v>
      </c>
      <c r="AI73" s="30" t="str">
        <f>IF('Portail 4 LLCER-LEA covid'!AI68="","",'Portail 4 LLCER-LEA covid'!AI68)</f>
        <v>1h30</v>
      </c>
      <c r="AJ73" s="34">
        <f>IF('Portail 4 LLCER-LEA covid'!AJ68="","",'Portail 4 LLCER-LEA covid'!AJ68)</f>
        <v>1</v>
      </c>
      <c r="AK73" s="32" t="str">
        <f>IF('Portail 4 LLCER-LEA covid'!AK68="","",'Portail 4 LLCER-LEA covid'!AK68)</f>
        <v>CT</v>
      </c>
      <c r="AL73" s="32" t="str">
        <f>IF('Portail 4 LLCER-LEA covid'!AL68="","",'Portail 4 LLCER-LEA covid'!AL68)</f>
        <v>écrit</v>
      </c>
      <c r="AM73" s="32" t="str">
        <f>IF('Portail 4 LLCER-LEA covid'!AM68="","",'Portail 4 LLCER-LEA covid'!AM68)</f>
        <v>1h30</v>
      </c>
      <c r="AN73" s="27" t="str">
        <f>IF('Portail 4 LLCER-LEA covid'!AN68="","",'Portail 4 LLCER-LEA covid'!AN68)</f>
        <v/>
      </c>
    </row>
    <row r="74" spans="1:40" ht="36.75" customHeight="1">
      <c r="A74" s="20" t="str">
        <f>IF('Portail 4 LLCER-LEA covid'!A69="","",'Portail 4 LLCER-LEA covid'!A69)</f>
        <v/>
      </c>
      <c r="B74" s="68" t="str">
        <f>IF('Portail 4 LLCER-LEA covid'!B69="","",'Portail 4 LLCER-LEA covid'!B69)</f>
        <v>LLA2B1D</v>
      </c>
      <c r="C74" s="69" t="str">
        <f>IF('Portail 4 LLCER-LEA covid'!C69="","",'Portail 4 LLCER-LEA covid'!C69)</f>
        <v>Linguistique Anglais S2</v>
      </c>
      <c r="D74" s="24" t="str">
        <f>IF('Portail 4 LLCER-LEA covid'!D69="","",'Portail 4 LLCER-LEA covid'!D69)</f>
        <v>LOL2B2D</v>
      </c>
      <c r="E74" s="24" t="str">
        <f>IF('Portail 4 LLCER-LEA covid'!E69="","",'Portail 4 LLCER-LEA covid'!E69)</f>
        <v>TRONC COMMUN</v>
      </c>
      <c r="F74" s="25" t="str">
        <f>IF('Portail 4 LLCER-LEA covid'!F69="","",'Portail 4 LLCER-LEA covid'!F69)</f>
        <v>Portails 1 (SDL-LLCER), 4 (LANGUES) et 5 (LETTRES-LLCER)</v>
      </c>
      <c r="G74" s="37" t="str">
        <f>IF('Portail 4 LLCER-LEA covid'!G69="","",'Portail 4 LLCER-LEA covid'!G69)</f>
        <v>LLCER</v>
      </c>
      <c r="H74" s="26" t="str">
        <f>IF('Portail 4 LLCER-LEA covid'!H69="","",'Portail 4 LLCER-LEA covid'!H69)</f>
        <v/>
      </c>
      <c r="I74" s="27">
        <f>IF('Portail 4 LLCER-LEA covid'!I69="","",'Portail 4 LLCER-LEA covid'!I69)</f>
        <v>2</v>
      </c>
      <c r="J74" s="27">
        <f>IF('Portail 4 LLCER-LEA covid'!J69="","",'Portail 4 LLCER-LEA covid'!J69)</f>
        <v>2</v>
      </c>
      <c r="K74" s="27" t="str">
        <f>IF('Portail 4 LLCER-LEA covid'!K69="","",'Portail 4 LLCER-LEA covid'!K69)</f>
        <v>SERPOLLET Noëlle</v>
      </c>
      <c r="L74" s="27">
        <f>IF('Portail 4 LLCER-LEA covid'!L69="","",'Portail 4 LLCER-LEA covid'!L69)</f>
        <v>11</v>
      </c>
      <c r="M74" s="27" t="str">
        <f>IF('Portail 4 LLCER-LEA covid'!M69="","",'Portail 4 LLCER-LEA covid'!M69)</f>
        <v/>
      </c>
      <c r="N74" s="27" t="str">
        <f>IF('Portail 4 LLCER-LEA covid'!N69="","",'Portail 4 LLCER-LEA covid'!N69)</f>
        <v/>
      </c>
      <c r="O74" s="27"/>
      <c r="P74" s="29">
        <f>IF('Portail 4 LLCER-LEA covid'!P69="","",'Portail 4 LLCER-LEA covid'!P69)</f>
        <v>18</v>
      </c>
      <c r="Q74" s="367"/>
      <c r="R74" s="157" t="str">
        <f>IF('Portail 4 LLCER-LEA covid'!R69="","",'Portail 4 LLCER-LEA covid'!R69)</f>
        <v/>
      </c>
      <c r="S74" s="157" t="str">
        <f>IF('Portail 4 LLCER-LEA covid'!S69="","",'Portail 4 LLCER-LEA covid'!S69)</f>
        <v/>
      </c>
      <c r="T74" s="531" t="str">
        <f>IF('Portail 4 LLCER-LEA covid'!T69="","",'Portail 4 LLCER-LEA covid'!T69)</f>
        <v>100% CC</v>
      </c>
      <c r="U74" s="528" t="str">
        <f>IF('Portail 4 LLCER-LEA covid'!U69="","",'Portail 4 LLCER-LEA covid'!U69)</f>
        <v>100% CT / écrit / 1h30 / Célène</v>
      </c>
      <c r="V74" s="111">
        <f>IF('Portail 4 LLCER-LEA covid'!V69="","",'Portail 4 LLCER-LEA covid'!V69)</f>
        <v>1</v>
      </c>
      <c r="W74" s="30" t="str">
        <f>IF('Portail 4 LLCER-LEA covid'!W69="","",'Portail 4 LLCER-LEA covid'!W69)</f>
        <v>CC</v>
      </c>
      <c r="X74" s="30" t="str">
        <f>IF('Portail 4 LLCER-LEA covid'!X69="","",'Portail 4 LLCER-LEA covid'!X69)</f>
        <v>écrit</v>
      </c>
      <c r="Y74" s="30" t="str">
        <f>IF('Portail 4 LLCER-LEA covid'!Y69="","",'Portail 4 LLCER-LEA covid'!Y69)</f>
        <v>1h30</v>
      </c>
      <c r="Z74" s="31">
        <f>IF('Portail 4 LLCER-LEA covid'!Z69="","",'Portail 4 LLCER-LEA covid'!Z69)</f>
        <v>1</v>
      </c>
      <c r="AA74" s="32" t="str">
        <f>IF('Portail 4 LLCER-LEA covid'!AA69="","",'Portail 4 LLCER-LEA covid'!AA69)</f>
        <v>CT</v>
      </c>
      <c r="AB74" s="32" t="str">
        <f>IF('Portail 4 LLCER-LEA covid'!AB69="","",'Portail 4 LLCER-LEA covid'!AB69)</f>
        <v>écrit</v>
      </c>
      <c r="AC74" s="448" t="str">
        <f>IF('Portail 4 LLCER-LEA covid'!AC69="","",'Portail 4 LLCER-LEA covid'!AC69)</f>
        <v>1h30</v>
      </c>
      <c r="AD74" s="531" t="str">
        <f>IF('Portail 4 LLCER-LEA covid'!AD69="","",'Portail 4 LLCER-LEA covid'!AD69)</f>
        <v>100% CT / Dossier</v>
      </c>
      <c r="AE74" s="528" t="str">
        <f t="shared" si="18"/>
        <v>100% CT / Dossier</v>
      </c>
      <c r="AF74" s="111">
        <f>IF('Portail 4 LLCER-LEA covid'!AF69="","",'Portail 4 LLCER-LEA covid'!AF69)</f>
        <v>1</v>
      </c>
      <c r="AG74" s="30" t="str">
        <f>IF('Portail 4 LLCER-LEA covid'!AG69="","",'Portail 4 LLCER-LEA covid'!AG69)</f>
        <v>CT</v>
      </c>
      <c r="AH74" s="30" t="str">
        <f>IF('Portail 4 LLCER-LEA covid'!AH69="","",'Portail 4 LLCER-LEA covid'!AH69)</f>
        <v>écrit</v>
      </c>
      <c r="AI74" s="30" t="str">
        <f>IF('Portail 4 LLCER-LEA covid'!AI69="","",'Portail 4 LLCER-LEA covid'!AI69)</f>
        <v>1h30</v>
      </c>
      <c r="AJ74" s="34">
        <f>IF('Portail 4 LLCER-LEA covid'!AJ69="","",'Portail 4 LLCER-LEA covid'!AJ69)</f>
        <v>1</v>
      </c>
      <c r="AK74" s="32" t="str">
        <f>IF('Portail 4 LLCER-LEA covid'!AK69="","",'Portail 4 LLCER-LEA covid'!AK69)</f>
        <v>CT</v>
      </c>
      <c r="AL74" s="32" t="str">
        <f>IF('Portail 4 LLCER-LEA covid'!AL69="","",'Portail 4 LLCER-LEA covid'!AL69)</f>
        <v>écrit</v>
      </c>
      <c r="AM74" s="32" t="str">
        <f>IF('Portail 4 LLCER-LEA covid'!AM69="","",'Portail 4 LLCER-LEA covid'!AM69)</f>
        <v>1h30</v>
      </c>
      <c r="AN74" s="27" t="str">
        <f>IF('Portail 4 LLCER-LEA covid'!AN69="","",'Portail 4 LLCER-LEA covid'!AN69)</f>
        <v/>
      </c>
    </row>
    <row r="75" spans="1:40" ht="36.75" customHeight="1">
      <c r="A75" s="20" t="str">
        <f>IF('Portail 4 LLCER-LEA covid'!A70="","",'Portail 4 LLCER-LEA covid'!A70)</f>
        <v/>
      </c>
      <c r="B75" s="68" t="str">
        <f>IF('Portail 4 LLCER-LEA covid'!B70="","",'Portail 4 LLCER-LEA covid'!B70)</f>
        <v>LLA2B1G</v>
      </c>
      <c r="C75" s="69" t="str">
        <f>IF('Portail 4 LLCER-LEA covid'!C70="","",'Portail 4 LLCER-LEA covid'!C70)</f>
        <v>Grammaire et traduction  Anglais S2</v>
      </c>
      <c r="D75" s="24" t="str">
        <f>IF('Portail 4 LLCER-LEA covid'!D70="","",'Portail 4 LLCER-LEA covid'!D70)</f>
        <v>LOL2B2A
LLA2B1E</v>
      </c>
      <c r="E75" s="24" t="str">
        <f>IF('Portail 4 LLCER-LEA covid'!E70="","",'Portail 4 LLCER-LEA covid'!E70)</f>
        <v>TRONC COMMUN</v>
      </c>
      <c r="F75" s="25" t="str">
        <f>IF('Portail 4 LLCER-LEA covid'!F70="","",'Portail 4 LLCER-LEA covid'!F70)</f>
        <v>Portails 1 (SDL-LLCER), 4 (LANGUES) et 5 (LETTRES-LLCER)</v>
      </c>
      <c r="G75" s="37" t="str">
        <f>IF('Portail 4 LLCER-LEA covid'!G70="","",'Portail 4 LLCER-LEA covid'!G70)</f>
        <v>LLCER</v>
      </c>
      <c r="H75" s="26" t="str">
        <f>IF('Portail 4 LLCER-LEA covid'!H70="","",'Portail 4 LLCER-LEA covid'!H70)</f>
        <v/>
      </c>
      <c r="I75" s="267">
        <f>IF('Portail 4 LLCER-LEA covid'!I70="","",'Portail 4 LLCER-LEA covid'!I70)</f>
        <v>2</v>
      </c>
      <c r="J75" s="267">
        <f>IF('Portail 4 LLCER-LEA covid'!J70="","",'Portail 4 LLCER-LEA covid'!J70)</f>
        <v>2</v>
      </c>
      <c r="K75" s="27" t="str">
        <f>IF('Portail 4 LLCER-LEA covid'!K70="","",'Portail 4 LLCER-LEA covid'!K70)</f>
        <v>SCAILLET Agnès</v>
      </c>
      <c r="L75" s="27">
        <f>IF('Portail 4 LLCER-LEA covid'!L70="","",'Portail 4 LLCER-LEA covid'!L70)</f>
        <v>11</v>
      </c>
      <c r="M75" s="27" t="str">
        <f>IF('Portail 4 LLCER-LEA covid'!M70="","",'Portail 4 LLCER-LEA covid'!M70)</f>
        <v/>
      </c>
      <c r="N75" s="27" t="str">
        <f>IF('Portail 4 LLCER-LEA covid'!N70="","",'Portail 4 LLCER-LEA covid'!N70)</f>
        <v/>
      </c>
      <c r="O75" s="27"/>
      <c r="P75" s="29">
        <f>IF('Portail 4 LLCER-LEA covid'!P70="","",'Portail 4 LLCER-LEA covid'!P70)</f>
        <v>18</v>
      </c>
      <c r="Q75" s="367"/>
      <c r="R75" s="157" t="str">
        <f>IF('Portail 4 LLCER-LEA covid'!R70="","",'Portail 4 LLCER-LEA covid'!R70)</f>
        <v/>
      </c>
      <c r="S75" s="157" t="str">
        <f>IF('Portail 4 LLCER-LEA covid'!S70="","",'Portail 4 LLCER-LEA covid'!S70)</f>
        <v/>
      </c>
      <c r="T75" s="531" t="str">
        <f>IF('Portail 4 LLCER-LEA covid'!T70="","",'Portail 4 LLCER-LEA covid'!T70)</f>
        <v>100% CC</v>
      </c>
      <c r="U75" s="528" t="str">
        <f>IF('Portail 4 LLCER-LEA covid'!U70="","",'Portail 4 LLCER-LEA covid'!U70)</f>
        <v>100% CT / Dossier</v>
      </c>
      <c r="V75" s="111">
        <f>IF('Portail 4 LLCER-LEA covid'!V70="","",'Portail 4 LLCER-LEA covid'!V70)</f>
        <v>1</v>
      </c>
      <c r="W75" s="30" t="str">
        <f>IF('Portail 4 LLCER-LEA covid'!W70="","",'Portail 4 LLCER-LEA covid'!W70)</f>
        <v>CC</v>
      </c>
      <c r="X75" s="30" t="str">
        <f>IF('Portail 4 LLCER-LEA covid'!X70="","",'Portail 4 LLCER-LEA covid'!X70)</f>
        <v>écrit</v>
      </c>
      <c r="Y75" s="30" t="str">
        <f>IF('Portail 4 LLCER-LEA covid'!Y70="","",'Portail 4 LLCER-LEA covid'!Y70)</f>
        <v>1h30</v>
      </c>
      <c r="Z75" s="31">
        <f>IF('Portail 4 LLCER-LEA covid'!Z70="","",'Portail 4 LLCER-LEA covid'!Z70)</f>
        <v>1</v>
      </c>
      <c r="AA75" s="32" t="str">
        <f>IF('Portail 4 LLCER-LEA covid'!AA70="","",'Portail 4 LLCER-LEA covid'!AA70)</f>
        <v>CT</v>
      </c>
      <c r="AB75" s="32" t="str">
        <f>IF('Portail 4 LLCER-LEA covid'!AB70="","",'Portail 4 LLCER-LEA covid'!AB70)</f>
        <v>écrit</v>
      </c>
      <c r="AC75" s="448" t="str">
        <f>IF('Portail 4 LLCER-LEA covid'!AC70="","",'Portail 4 LLCER-LEA covid'!AC70)</f>
        <v>1h30</v>
      </c>
      <c r="AD75" s="531" t="str">
        <f>IF('Portail 4 LLCER-LEA covid'!AD70="","",'Portail 4 LLCER-LEA covid'!AD70)</f>
        <v>100% CT / écrit / 1h30 / Célène</v>
      </c>
      <c r="AE75" s="528" t="str">
        <f t="shared" si="18"/>
        <v>100% CT / écrit / 1h30 / Célène</v>
      </c>
      <c r="AF75" s="111">
        <f>IF('Portail 4 LLCER-LEA covid'!AF70="","",'Portail 4 LLCER-LEA covid'!AF70)</f>
        <v>1</v>
      </c>
      <c r="AG75" s="30" t="str">
        <f>IF('Portail 4 LLCER-LEA covid'!AG70="","",'Portail 4 LLCER-LEA covid'!AG70)</f>
        <v>CT</v>
      </c>
      <c r="AH75" s="30" t="str">
        <f>IF('Portail 4 LLCER-LEA covid'!AH70="","",'Portail 4 LLCER-LEA covid'!AH70)</f>
        <v>écrit</v>
      </c>
      <c r="AI75" s="30" t="str">
        <f>IF('Portail 4 LLCER-LEA covid'!AI70="","",'Portail 4 LLCER-LEA covid'!AI70)</f>
        <v>1h30</v>
      </c>
      <c r="AJ75" s="34">
        <f>IF('Portail 4 LLCER-LEA covid'!AJ70="","",'Portail 4 LLCER-LEA covid'!AJ70)</f>
        <v>1</v>
      </c>
      <c r="AK75" s="32" t="str">
        <f>IF('Portail 4 LLCER-LEA covid'!AK70="","",'Portail 4 LLCER-LEA covid'!AK70)</f>
        <v>CT</v>
      </c>
      <c r="AL75" s="32" t="str">
        <f>IF('Portail 4 LLCER-LEA covid'!AL70="","",'Portail 4 LLCER-LEA covid'!AL70)</f>
        <v>écrit</v>
      </c>
      <c r="AM75" s="32" t="str">
        <f>IF('Portail 4 LLCER-LEA covid'!AM70="","",'Portail 4 LLCER-LEA covid'!AM70)</f>
        <v>1h30</v>
      </c>
      <c r="AN75" s="27" t="str">
        <f>IF('Portail 4 LLCER-LEA covid'!AN70="","",'Portail 4 LLCER-LEA covid'!AN70)</f>
        <v/>
      </c>
    </row>
    <row r="76" spans="1:40" ht="12" customHeight="1">
      <c r="A76" s="20" t="str">
        <f>IF('Portail 4 LLCER-LEA covid'!A71="","",'Portail 4 LLCER-LEA covid'!A71)</f>
        <v/>
      </c>
      <c r="B76" s="112"/>
      <c r="C76" s="69"/>
      <c r="D76" s="24"/>
      <c r="E76" s="24"/>
      <c r="F76" s="25"/>
      <c r="G76" s="113"/>
      <c r="H76" s="26"/>
      <c r="I76" s="27"/>
      <c r="J76" s="27"/>
      <c r="K76" s="27"/>
      <c r="L76" s="27"/>
      <c r="M76" s="27"/>
      <c r="N76" s="27"/>
      <c r="O76" s="27"/>
      <c r="P76" s="29"/>
      <c r="Q76" s="367"/>
      <c r="R76" s="157"/>
      <c r="S76" s="157"/>
      <c r="T76" s="483"/>
      <c r="U76" s="589"/>
      <c r="V76" s="111"/>
      <c r="W76" s="30"/>
      <c r="X76" s="30"/>
      <c r="Y76" s="30"/>
      <c r="Z76" s="31"/>
      <c r="AA76" s="32"/>
      <c r="AB76" s="32"/>
      <c r="AC76" s="448"/>
      <c r="AD76" s="483"/>
      <c r="AE76" s="468"/>
      <c r="AF76" s="111"/>
      <c r="AG76" s="30"/>
      <c r="AH76" s="30"/>
      <c r="AI76" s="30"/>
      <c r="AJ76" s="34"/>
      <c r="AK76" s="32"/>
      <c r="AL76" s="32"/>
      <c r="AM76" s="32"/>
      <c r="AN76" s="27"/>
    </row>
    <row r="77" spans="1:40" ht="36.75" customHeight="1">
      <c r="A77" s="20" t="str">
        <f>IF('Portail 4 LLCER-LEA covid'!A72="","",'Portail 4 LLCER-LEA covid'!A72)</f>
        <v/>
      </c>
      <c r="B77" s="68" t="str">
        <f>IF('Portail 4 LLCER-LEA covid'!B72="","",'Portail 4 LLCER-LEA covid'!B72)</f>
        <v>LLA2B20</v>
      </c>
      <c r="C77" s="69" t="str">
        <f>IF('Portail 4 LLCER-LEA covid'!C72="","",'Portail 4 LLCER-LEA covid'!C72)</f>
        <v>Lecture et analyse littéraire Anglais S2</v>
      </c>
      <c r="D77" s="24" t="str">
        <f>IF('Portail 4 LLCER-LEA covid'!D72="","",'Portail 4 LLCER-LEA covid'!D72)</f>
        <v>LOL2B3A</v>
      </c>
      <c r="E77" s="24" t="str">
        <f>IF('Portail 4 LLCER-LEA covid'!E72="","",'Portail 4 LLCER-LEA covid'!E72)</f>
        <v>TRONC COMMUN</v>
      </c>
      <c r="F77" s="25" t="str">
        <f>IF('Portail 4 LLCER-LEA covid'!F72="","",'Portail 4 LLCER-LEA covid'!F72)</f>
        <v>Portails 1 (SDL-LLCER), 4 (LANGUES) et 5 (LETTRES-LLCER)</v>
      </c>
      <c r="G77" s="37" t="str">
        <f>IF('Portail 4 LLCER-LEA covid'!G72="","",'Portail 4 LLCER-LEA covid'!G72)</f>
        <v>LLCER</v>
      </c>
      <c r="H77" s="26"/>
      <c r="I77" s="27">
        <v>2</v>
      </c>
      <c r="J77" s="27">
        <v>2</v>
      </c>
      <c r="K77" s="27" t="str">
        <f>IF('Portail 4 LLCER-LEA covid'!K72="","",'Portail 4 LLCER-LEA covid'!K72)</f>
        <v>FRENEE Samantha</v>
      </c>
      <c r="L77" s="27">
        <f>IF('Portail 4 LLCER-LEA covid'!L72="","",'Portail 4 LLCER-LEA covid'!L72)</f>
        <v>11</v>
      </c>
      <c r="M77" s="27" t="str">
        <f>IF('Portail 4 LLCER-LEA covid'!M72="","",'Portail 4 LLCER-LEA covid'!M72)</f>
        <v/>
      </c>
      <c r="N77" s="27" t="str">
        <f>IF('Portail 4 LLCER-LEA covid'!N72="","",'Portail 4 LLCER-LEA covid'!N72)</f>
        <v/>
      </c>
      <c r="O77" s="27"/>
      <c r="P77" s="29">
        <f>IF('Portail 4 LLCER-LEA covid'!P72="","",'Portail 4 LLCER-LEA covid'!P72)</f>
        <v>18</v>
      </c>
      <c r="Q77" s="367"/>
      <c r="R77" s="157" t="str">
        <f>IF('Portail 4 LLCER-LEA covid'!R72="","",'Portail 4 LLCER-LEA covid'!R72)</f>
        <v/>
      </c>
      <c r="S77" s="157" t="str">
        <f>IF('Portail 4 LLCER-LEA covid'!S72="","",'Portail 4 LLCER-LEA covid'!S72)</f>
        <v/>
      </c>
      <c r="T77" s="531" t="str">
        <f>IF('Portail 4 LLCER-LEA covid'!T72="","",'Portail 4 LLCER-LEA covid'!T72)</f>
        <v>100% CC</v>
      </c>
      <c r="U77" s="528" t="str">
        <f>IF('Portail 4 LLCER-LEA covid'!U72="","",'Portail 4 LLCER-LEA covid'!U72)</f>
        <v>100% CT / Dossier</v>
      </c>
      <c r="V77" s="111">
        <f>IF('Portail 4 LLCER-LEA covid'!V72="","",'Portail 4 LLCER-LEA covid'!V72)</f>
        <v>1</v>
      </c>
      <c r="W77" s="30" t="str">
        <f>IF('Portail 4 LLCER-LEA covid'!W72="","",'Portail 4 LLCER-LEA covid'!W72)</f>
        <v>CC</v>
      </c>
      <c r="X77" s="30" t="str">
        <f>IF('Portail 4 LLCER-LEA covid'!X72="","",'Portail 4 LLCER-LEA covid'!X72)</f>
        <v>écrit</v>
      </c>
      <c r="Y77" s="30" t="str">
        <f>IF('Portail 4 LLCER-LEA covid'!Y72="","",'Portail 4 LLCER-LEA covid'!Y72)</f>
        <v>1h00</v>
      </c>
      <c r="Z77" s="31">
        <f>IF('Portail 4 LLCER-LEA covid'!Z72="","",'Portail 4 LLCER-LEA covid'!Z72)</f>
        <v>1</v>
      </c>
      <c r="AA77" s="32" t="str">
        <f>IF('Portail 4 LLCER-LEA covid'!AA72="","",'Portail 4 LLCER-LEA covid'!AA72)</f>
        <v>CT</v>
      </c>
      <c r="AB77" s="32" t="str">
        <f>IF('Portail 4 LLCER-LEA covid'!AB72="","",'Portail 4 LLCER-LEA covid'!AB72)</f>
        <v>écrit</v>
      </c>
      <c r="AC77" s="448" t="str">
        <f>IF('Portail 4 LLCER-LEA covid'!AC72="","",'Portail 4 LLCER-LEA covid'!AC72)</f>
        <v>1h00</v>
      </c>
      <c r="AD77" s="531" t="str">
        <f>IF('Portail 4 LLCER-LEA covid'!AD72="","",'Portail 4 LLCER-LEA covid'!AD72)</f>
        <v>100% CT / Dossier</v>
      </c>
      <c r="AE77" s="528" t="str">
        <f t="shared" ref="AE77" si="19">+AD77</f>
        <v>100% CT / Dossier</v>
      </c>
      <c r="AF77" s="111">
        <f>IF('Portail 4 LLCER-LEA covid'!AF72="","",'Portail 4 LLCER-LEA covid'!AF72)</f>
        <v>1</v>
      </c>
      <c r="AG77" s="30" t="str">
        <f>IF('Portail 4 LLCER-LEA covid'!AG72="","",'Portail 4 LLCER-LEA covid'!AG72)</f>
        <v>CT</v>
      </c>
      <c r="AH77" s="30" t="str">
        <f>IF('Portail 4 LLCER-LEA covid'!AH72="","",'Portail 4 LLCER-LEA covid'!AH72)</f>
        <v>écrit</v>
      </c>
      <c r="AI77" s="30" t="str">
        <f>IF('Portail 4 LLCER-LEA covid'!AI72="","",'Portail 4 LLCER-LEA covid'!AI72)</f>
        <v>1h00</v>
      </c>
      <c r="AJ77" s="34">
        <f>IF('Portail 4 LLCER-LEA covid'!AJ72="","",'Portail 4 LLCER-LEA covid'!AJ72)</f>
        <v>1</v>
      </c>
      <c r="AK77" s="32" t="str">
        <f>IF('Portail 4 LLCER-LEA covid'!AK72="","",'Portail 4 LLCER-LEA covid'!AK72)</f>
        <v>CT</v>
      </c>
      <c r="AL77" s="32" t="str">
        <f>IF('Portail 4 LLCER-LEA covid'!AL72="","",'Portail 4 LLCER-LEA covid'!AL72)</f>
        <v>écrit</v>
      </c>
      <c r="AM77" s="32" t="str">
        <f>IF('Portail 4 LLCER-LEA covid'!AM72="","",'Portail 4 LLCER-LEA covid'!AM72)</f>
        <v>1h00</v>
      </c>
      <c r="AN77" s="27" t="str">
        <f>IF('Portail 4 LLCER-LEA covid'!AN72="","",'Portail 4 LLCER-LEA covid'!AN72)</f>
        <v/>
      </c>
    </row>
    <row r="78" spans="1:40" s="67" customFormat="1" ht="52.5" customHeight="1">
      <c r="A78" s="443" t="s">
        <v>118</v>
      </c>
      <c r="B78" s="57" t="s">
        <v>119</v>
      </c>
      <c r="C78" s="58" t="s">
        <v>120</v>
      </c>
      <c r="D78" s="59"/>
      <c r="E78" s="59" t="s">
        <v>121</v>
      </c>
      <c r="F78" s="59" t="s">
        <v>122</v>
      </c>
      <c r="G78" s="59"/>
      <c r="H78" s="60"/>
      <c r="I78" s="61">
        <f>+SUM(I79:I83)</f>
        <v>11</v>
      </c>
      <c r="J78" s="61">
        <f>+SUM(J79:J83)</f>
        <v>11</v>
      </c>
      <c r="K78" s="61"/>
      <c r="L78" s="60"/>
      <c r="M78" s="61"/>
      <c r="N78" s="60"/>
      <c r="O78" s="60"/>
      <c r="P78" s="62"/>
      <c r="Q78" s="371"/>
      <c r="R78" s="371"/>
      <c r="S78" s="371"/>
      <c r="T78" s="479"/>
      <c r="U78" s="574"/>
      <c r="V78" s="386"/>
      <c r="W78" s="62"/>
      <c r="X78" s="62"/>
      <c r="Y78" s="62"/>
      <c r="Z78" s="63"/>
      <c r="AA78" s="64"/>
      <c r="AB78" s="64"/>
      <c r="AC78" s="415"/>
      <c r="AD78" s="501"/>
      <c r="AE78" s="575"/>
      <c r="AF78" s="63"/>
      <c r="AG78" s="64"/>
      <c r="AH78" s="64"/>
      <c r="AI78" s="64"/>
      <c r="AJ78" s="65"/>
      <c r="AK78" s="64"/>
      <c r="AL78" s="64"/>
      <c r="AM78" s="64"/>
      <c r="AN78" s="66"/>
    </row>
    <row r="79" spans="1:40" ht="39" customHeight="1">
      <c r="A79" s="20" t="str">
        <f>IF('Portail 4 LLCER-LEA covid'!A74="","",'Portail 4 LLCER-LEA covid'!A74)</f>
        <v/>
      </c>
      <c r="B79" s="68" t="str">
        <f>IF('Portail 4 LLCER-LEA covid'!B74="","",'Portail 4 LLCER-LEA covid'!B74)</f>
        <v>LLA2B3D</v>
      </c>
      <c r="C79" s="69" t="str">
        <f>IF('Portail 4 LLCER-LEA covid'!C74="","",'Portail 4 LLCER-LEA covid'!C74)</f>
        <v>Introduction à la société et aux institutions britanniques</v>
      </c>
      <c r="D79" s="24" t="str">
        <f>IF('Portail 4 LLCER-LEA covid'!D74="","",'Portail 4 LLCER-LEA covid'!D74)</f>
        <v>LLA2B3B</v>
      </c>
      <c r="E79" s="24" t="str">
        <f>IF('Portail 4 LLCER-LEA covid'!E74="","",'Portail 4 LLCER-LEA covid'!E74)</f>
        <v>TRONC COMMUN</v>
      </c>
      <c r="F79" s="25" t="str">
        <f>IF('Portail 4 LLCER-LEA covid'!F74="","",'Portail 4 LLCER-LEA covid'!F74)</f>
        <v>Portails 1 (SDL-LLCER), 4 (LANGUES) et 5 (LETTRES-LLCER)</v>
      </c>
      <c r="G79" s="37" t="str">
        <f>IF('Portail 4 LLCER-LEA covid'!G74="","",'Portail 4 LLCER-LEA covid'!G74)</f>
        <v>LLCER</v>
      </c>
      <c r="H79" s="26"/>
      <c r="I79" s="27">
        <v>3</v>
      </c>
      <c r="J79" s="27">
        <v>3</v>
      </c>
      <c r="K79" s="27" t="str">
        <f>IF('Portail 4 LLCER-LEA covid'!K74="","",'Portail 4 LLCER-LEA covid'!K74)</f>
        <v>LAINE Ariane</v>
      </c>
      <c r="L79" s="27">
        <f>IF('Portail 4 LLCER-LEA covid'!L74="","",'Portail 4 LLCER-LEA covid'!L74)</f>
        <v>11</v>
      </c>
      <c r="M79" s="27" t="str">
        <f>IF('Portail 4 LLCER-LEA covid'!M74="","",'Portail 4 LLCER-LEA covid'!M74)</f>
        <v/>
      </c>
      <c r="N79" s="27" t="str">
        <f>IF('Portail 4 LLCER-LEA covid'!N74="","",'Portail 4 LLCER-LEA covid'!N74)</f>
        <v/>
      </c>
      <c r="O79" s="27"/>
      <c r="P79" s="29">
        <f>IF('Portail 4 LLCER-LEA covid'!P74="","",'Portail 4 LLCER-LEA covid'!P74)</f>
        <v>18</v>
      </c>
      <c r="Q79" s="367"/>
      <c r="R79" s="157" t="str">
        <f>IF('Portail 4 LLCER-LEA covid'!R74="","",'Portail 4 LLCER-LEA covid'!R74)</f>
        <v/>
      </c>
      <c r="S79" s="157" t="str">
        <f>IF('Portail 4 LLCER-LEA covid'!S74="","",'Portail 4 LLCER-LEA covid'!S74)</f>
        <v/>
      </c>
      <c r="T79" s="531" t="str">
        <f>IF('Portail 4 LLCER-LEA covid'!T74="","",'Portail 4 LLCER-LEA covid'!T74)</f>
        <v>100%CC</v>
      </c>
      <c r="U79" s="528" t="str">
        <f>IF('Portail 4 LLCER-LEA covid'!U74="","",'Portail 4 LLCER-LEA covid'!U74)</f>
        <v>100% CT / écrit / 1h30 / Célène</v>
      </c>
      <c r="V79" s="111">
        <f>IF('Portail 4 LLCER-LEA covid'!V74="","",'Portail 4 LLCER-LEA covid'!V74)</f>
        <v>1</v>
      </c>
      <c r="W79" s="30" t="str">
        <f>IF('Portail 4 LLCER-LEA covid'!W74="","",'Portail 4 LLCER-LEA covid'!W74)</f>
        <v>CC</v>
      </c>
      <c r="X79" s="30" t="str">
        <f>IF('Portail 4 LLCER-LEA covid'!X74="","",'Portail 4 LLCER-LEA covid'!X74)</f>
        <v>écrit</v>
      </c>
      <c r="Y79" s="30" t="str">
        <f>IF('Portail 4 LLCER-LEA covid'!Y74="","",'Portail 4 LLCER-LEA covid'!Y74)</f>
        <v>1h30</v>
      </c>
      <c r="Z79" s="31">
        <f>IF('Portail 4 LLCER-LEA covid'!Z74="","",'Portail 4 LLCER-LEA covid'!Z74)</f>
        <v>1</v>
      </c>
      <c r="AA79" s="32" t="str">
        <f>IF('Portail 4 LLCER-LEA covid'!AA74="","",'Portail 4 LLCER-LEA covid'!AA74)</f>
        <v>CT</v>
      </c>
      <c r="AB79" s="32" t="str">
        <f>IF('Portail 4 LLCER-LEA covid'!AB74="","",'Portail 4 LLCER-LEA covid'!AB74)</f>
        <v>écrit</v>
      </c>
      <c r="AC79" s="448" t="str">
        <f>IF('Portail 4 LLCER-LEA covid'!AC74="","",'Portail 4 LLCER-LEA covid'!AC74)</f>
        <v>1h30</v>
      </c>
      <c r="AD79" s="531" t="str">
        <f>IF('Portail 4 LLCER-LEA covid'!AD74="","",'Portail 4 LLCER-LEA covid'!AD74)</f>
        <v>100% CT / écrit / 1h30 / Célène</v>
      </c>
      <c r="AE79" s="528" t="str">
        <f t="shared" ref="AE79:AE81" si="20">+AD79</f>
        <v>100% CT / écrit / 1h30 / Célène</v>
      </c>
      <c r="AF79" s="111">
        <f>IF('Portail 4 LLCER-LEA covid'!AF74="","",'Portail 4 LLCER-LEA covid'!AF74)</f>
        <v>1</v>
      </c>
      <c r="AG79" s="30" t="str">
        <f>IF('Portail 4 LLCER-LEA covid'!AG74="","",'Portail 4 LLCER-LEA covid'!AG74)</f>
        <v>CT</v>
      </c>
      <c r="AH79" s="30" t="str">
        <f>IF('Portail 4 LLCER-LEA covid'!AH74="","",'Portail 4 LLCER-LEA covid'!AH74)</f>
        <v>écrit</v>
      </c>
      <c r="AI79" s="30" t="str">
        <f>IF('Portail 4 LLCER-LEA covid'!AI74="","",'Portail 4 LLCER-LEA covid'!AI74)</f>
        <v>1h30</v>
      </c>
      <c r="AJ79" s="34">
        <f>IF('Portail 4 LLCER-LEA covid'!AJ74="","",'Portail 4 LLCER-LEA covid'!AJ74)</f>
        <v>1</v>
      </c>
      <c r="AK79" s="32" t="str">
        <f>IF('Portail 4 LLCER-LEA covid'!AK74="","",'Portail 4 LLCER-LEA covid'!AK74)</f>
        <v>CT</v>
      </c>
      <c r="AL79" s="32" t="str">
        <f>IF('Portail 4 LLCER-LEA covid'!AL74="","",'Portail 4 LLCER-LEA covid'!AL74)</f>
        <v>écrit</v>
      </c>
      <c r="AM79" s="32" t="str">
        <f>IF('Portail 4 LLCER-LEA covid'!AM74="","",'Portail 4 LLCER-LEA covid'!AM74)</f>
        <v>1h30</v>
      </c>
      <c r="AN79" s="27" t="str">
        <f>IF('Portail 4 LLCER-LEA covid'!AN74="","",'Portail 4 LLCER-LEA covid'!AN74)</f>
        <v/>
      </c>
    </row>
    <row r="80" spans="1:40" ht="39" customHeight="1">
      <c r="A80" s="20" t="str">
        <f>IF('Portail 4 LLCER-LEA covid'!A75="","",'Portail 4 LLCER-LEA covid'!A75)</f>
        <v/>
      </c>
      <c r="B80" s="68" t="str">
        <f>IF('Portail 4 LLCER-LEA covid'!B75="","",'Portail 4 LLCER-LEA covid'!B75)</f>
        <v>LLA2B3E</v>
      </c>
      <c r="C80" s="69" t="str">
        <f>IF('Portail 4 LLCER-LEA covid'!C75="","",'Portail 4 LLCER-LEA covid'!C75)</f>
        <v>Introduction à la société et aux institutions des Etats-Unis</v>
      </c>
      <c r="D80" s="24" t="str">
        <f>IF('Portail 4 LLCER-LEA covid'!D75="","",'Portail 4 LLCER-LEA covid'!D75)</f>
        <v>LLA2B3C</v>
      </c>
      <c r="E80" s="24" t="str">
        <f>IF('Portail 4 LLCER-LEA covid'!E75="","",'Portail 4 LLCER-LEA covid'!E75)</f>
        <v>TRONC COMMUN</v>
      </c>
      <c r="F80" s="25" t="str">
        <f>IF('Portail 4 LLCER-LEA covid'!F75="","",'Portail 4 LLCER-LEA covid'!F75)</f>
        <v>Portails 1 (SDL-LLCER), 4 (LANGUES) et 5 (LETTRES-LLCER)</v>
      </c>
      <c r="G80" s="37" t="str">
        <f>IF('Portail 4 LLCER-LEA covid'!G75="","",'Portail 4 LLCER-LEA covid'!G75)</f>
        <v>LLCER</v>
      </c>
      <c r="H80" s="26"/>
      <c r="I80" s="27">
        <v>3</v>
      </c>
      <c r="J80" s="27">
        <v>3</v>
      </c>
      <c r="K80" s="27" t="str">
        <f>IF('Portail 4 LLCER-LEA covid'!K75="","",'Portail 4 LLCER-LEA covid'!K75)</f>
        <v>TABUTEAU Eric</v>
      </c>
      <c r="L80" s="27">
        <f>IF('Portail 4 LLCER-LEA covid'!L75="","",'Portail 4 LLCER-LEA covid'!L75)</f>
        <v>11</v>
      </c>
      <c r="M80" s="27" t="str">
        <f>IF('Portail 4 LLCER-LEA covid'!M75="","",'Portail 4 LLCER-LEA covid'!M75)</f>
        <v/>
      </c>
      <c r="N80" s="27" t="str">
        <f>IF('Portail 4 LLCER-LEA covid'!N75="","",'Portail 4 LLCER-LEA covid'!N75)</f>
        <v/>
      </c>
      <c r="O80" s="27"/>
      <c r="P80" s="29">
        <f>IF('Portail 4 LLCER-LEA covid'!P75="","",'Portail 4 LLCER-LEA covid'!P75)</f>
        <v>18</v>
      </c>
      <c r="Q80" s="367"/>
      <c r="R80" s="157" t="str">
        <f>IF('Portail 4 LLCER-LEA covid'!R75="","",'Portail 4 LLCER-LEA covid'!R75)</f>
        <v/>
      </c>
      <c r="S80" s="157" t="str">
        <f>IF('Portail 4 LLCER-LEA covid'!S75="","",'Portail 4 LLCER-LEA covid'!S75)</f>
        <v/>
      </c>
      <c r="T80" s="531" t="str">
        <f>IF('Portail 4 LLCER-LEA covid'!T75="","",'Portail 4 LLCER-LEA covid'!T75)</f>
        <v>100% CC</v>
      </c>
      <c r="U80" s="528" t="str">
        <f>IF('Portail 4 LLCER-LEA covid'!U75="","",'Portail 4 LLCER-LEA covid'!U75)</f>
        <v>100% CT / Dossier</v>
      </c>
      <c r="V80" s="111">
        <f>IF('Portail 4 LLCER-LEA covid'!V75="","",'Portail 4 LLCER-LEA covid'!V75)</f>
        <v>1</v>
      </c>
      <c r="W80" s="30" t="str">
        <f>IF('Portail 4 LLCER-LEA covid'!W75="","",'Portail 4 LLCER-LEA covid'!W75)</f>
        <v>CC</v>
      </c>
      <c r="X80" s="30" t="str">
        <f>IF('Portail 4 LLCER-LEA covid'!X75="","",'Portail 4 LLCER-LEA covid'!X75)</f>
        <v>écrit</v>
      </c>
      <c r="Y80" s="30" t="str">
        <f>IF('Portail 4 LLCER-LEA covid'!Y75="","",'Portail 4 LLCER-LEA covid'!Y75)</f>
        <v>1h00</v>
      </c>
      <c r="Z80" s="31">
        <f>IF('Portail 4 LLCER-LEA covid'!Z75="","",'Portail 4 LLCER-LEA covid'!Z75)</f>
        <v>1</v>
      </c>
      <c r="AA80" s="32" t="str">
        <f>IF('Portail 4 LLCER-LEA covid'!AA75="","",'Portail 4 LLCER-LEA covid'!AA75)</f>
        <v>CT</v>
      </c>
      <c r="AB80" s="32" t="str">
        <f>IF('Portail 4 LLCER-LEA covid'!AB75="","",'Portail 4 LLCER-LEA covid'!AB75)</f>
        <v>écrit</v>
      </c>
      <c r="AC80" s="448" t="str">
        <f>IF('Portail 4 LLCER-LEA covid'!AC75="","",'Portail 4 LLCER-LEA covid'!AC75)</f>
        <v>1h30</v>
      </c>
      <c r="AD80" s="531" t="str">
        <f>IF('Portail 4 LLCER-LEA covid'!AD75="","",'Portail 4 LLCER-LEA covid'!AD75)</f>
        <v>100% CT / Dossier</v>
      </c>
      <c r="AE80" s="528" t="str">
        <f t="shared" si="20"/>
        <v>100% CT / Dossier</v>
      </c>
      <c r="AF80" s="111">
        <f>IF('Portail 4 LLCER-LEA covid'!AF75="","",'Portail 4 LLCER-LEA covid'!AF75)</f>
        <v>1</v>
      </c>
      <c r="AG80" s="30" t="str">
        <f>IF('Portail 4 LLCER-LEA covid'!AG75="","",'Portail 4 LLCER-LEA covid'!AG75)</f>
        <v>CT</v>
      </c>
      <c r="AH80" s="30" t="str">
        <f>IF('Portail 4 LLCER-LEA covid'!AH75="","",'Portail 4 LLCER-LEA covid'!AH75)</f>
        <v>écrit</v>
      </c>
      <c r="AI80" s="30" t="str">
        <f>IF('Portail 4 LLCER-LEA covid'!AI75="","",'Portail 4 LLCER-LEA covid'!AI75)</f>
        <v>1h30</v>
      </c>
      <c r="AJ80" s="34">
        <f>IF('Portail 4 LLCER-LEA covid'!AJ75="","",'Portail 4 LLCER-LEA covid'!AJ75)</f>
        <v>1</v>
      </c>
      <c r="AK80" s="32" t="str">
        <f>IF('Portail 4 LLCER-LEA covid'!AK75="","",'Portail 4 LLCER-LEA covid'!AK75)</f>
        <v>CT</v>
      </c>
      <c r="AL80" s="32" t="str">
        <f>IF('Portail 4 LLCER-LEA covid'!AL75="","",'Portail 4 LLCER-LEA covid'!AL75)</f>
        <v>écrit</v>
      </c>
      <c r="AM80" s="32" t="str">
        <f>IF('Portail 4 LLCER-LEA covid'!AM75="","",'Portail 4 LLCER-LEA covid'!AM75)</f>
        <v>1h30</v>
      </c>
      <c r="AN80" s="27" t="str">
        <f>IF('Portail 4 LLCER-LEA covid'!AN75="","",'Portail 4 LLCER-LEA covid'!AN75)</f>
        <v/>
      </c>
    </row>
    <row r="81" spans="1:1032" ht="39" customHeight="1">
      <c r="A81" s="20" t="str">
        <f>IF('Portail 4 LLCER-LEA covid'!A76="","",'Portail 4 LLCER-LEA covid'!A76)</f>
        <v/>
      </c>
      <c r="B81" s="68" t="str">
        <f>IF('Portail 4 LLCER-LEA covid'!B76="","",'Portail 4 LLCER-LEA covid'!B76)</f>
        <v>LLA2B4A</v>
      </c>
      <c r="C81" s="69" t="str">
        <f>IF('Portail 4 LLCER-LEA covid'!C76="","",'Portail 4 LLCER-LEA covid'!C76)</f>
        <v>Traduction journalistique Anglais S2</v>
      </c>
      <c r="D81" s="24" t="str">
        <f>IF('Portail 4 LLCER-LEA covid'!D76="","",'Portail 4 LLCER-LEA covid'!D76)</f>
        <v>LOL2B2B</v>
      </c>
      <c r="E81" s="24" t="str">
        <f>IF('Portail 4 LLCER-LEA covid'!E76="","",'Portail 4 LLCER-LEA covid'!E76)</f>
        <v>TRONC COMMUN</v>
      </c>
      <c r="F81" s="25" t="str">
        <f>IF('Portail 4 LLCER-LEA covid'!F76="","",'Portail 4 LLCER-LEA covid'!F76)</f>
        <v>Portails 1 (SDL-LLCER), 4 (LANGUES) et 5 (LETTRES-LLCER)</v>
      </c>
      <c r="G81" s="37" t="str">
        <f>IF('Portail 4 LLCER-LEA covid'!G76="","",'Portail 4 LLCER-LEA covid'!G76)</f>
        <v>LLCER</v>
      </c>
      <c r="H81" s="26"/>
      <c r="I81" s="27">
        <v>2</v>
      </c>
      <c r="J81" s="27">
        <v>2</v>
      </c>
      <c r="K81" s="27" t="str">
        <f>IF('Portail 4 LLCER-LEA covid'!K76="","",'Portail 4 LLCER-LEA covid'!K76)</f>
        <v>SCAILLET Agnès</v>
      </c>
      <c r="L81" s="27">
        <f>IF('Portail 4 LLCER-LEA covid'!L76="","",'Portail 4 LLCER-LEA covid'!L76)</f>
        <v>11</v>
      </c>
      <c r="M81" s="27" t="str">
        <f>IF('Portail 4 LLCER-LEA covid'!M76="","",'Portail 4 LLCER-LEA covid'!M76)</f>
        <v/>
      </c>
      <c r="N81" s="27" t="str">
        <f>IF('Portail 4 LLCER-LEA covid'!N76="","",'Portail 4 LLCER-LEA covid'!N76)</f>
        <v/>
      </c>
      <c r="O81" s="27"/>
      <c r="P81" s="29">
        <f>IF('Portail 4 LLCER-LEA covid'!P76="","",'Portail 4 LLCER-LEA covid'!P76)</f>
        <v>18</v>
      </c>
      <c r="Q81" s="367"/>
      <c r="R81" s="157" t="str">
        <f>IF('Portail 4 LLCER-LEA covid'!R76="","",'Portail 4 LLCER-LEA covid'!R76)</f>
        <v/>
      </c>
      <c r="S81" s="157" t="str">
        <f>IF('Portail 4 LLCER-LEA covid'!S76="","",'Portail 4 LLCER-LEA covid'!S76)</f>
        <v/>
      </c>
      <c r="T81" s="531" t="str">
        <f>IF('Portail 4 LLCER-LEA covid'!T76="","",'Portail 4 LLCER-LEA covid'!T76)</f>
        <v>100% CC</v>
      </c>
      <c r="U81" s="528" t="str">
        <f>IF('Portail 4 LLCER-LEA covid'!U76="","",'Portail 4 LLCER-LEA covid'!U76)</f>
        <v>100% CT / écrit / 3h / Célène</v>
      </c>
      <c r="V81" s="111">
        <f>IF('Portail 4 LLCER-LEA covid'!V76="","",'Portail 4 LLCER-LEA covid'!V76)</f>
        <v>1</v>
      </c>
      <c r="W81" s="30" t="str">
        <f>IF('Portail 4 LLCER-LEA covid'!W76="","",'Portail 4 LLCER-LEA covid'!W76)</f>
        <v>CC</v>
      </c>
      <c r="X81" s="30" t="str">
        <f>IF('Portail 4 LLCER-LEA covid'!X76="","",'Portail 4 LLCER-LEA covid'!X76)</f>
        <v>écrit</v>
      </c>
      <c r="Y81" s="30" t="str">
        <f>IF('Portail 4 LLCER-LEA covid'!Y76="","",'Portail 4 LLCER-LEA covid'!Y76)</f>
        <v>1h30</v>
      </c>
      <c r="Z81" s="31">
        <f>IF('Portail 4 LLCER-LEA covid'!Z76="","",'Portail 4 LLCER-LEA covid'!Z76)</f>
        <v>1</v>
      </c>
      <c r="AA81" s="32" t="str">
        <f>IF('Portail 4 LLCER-LEA covid'!AA76="","",'Portail 4 LLCER-LEA covid'!AA76)</f>
        <v>CT</v>
      </c>
      <c r="AB81" s="32" t="str">
        <f>IF('Portail 4 LLCER-LEA covid'!AB76="","",'Portail 4 LLCER-LEA covid'!AB76)</f>
        <v>écrit</v>
      </c>
      <c r="AC81" s="448" t="str">
        <f>IF('Portail 4 LLCER-LEA covid'!AC76="","",'Portail 4 LLCER-LEA covid'!AC76)</f>
        <v>1h30</v>
      </c>
      <c r="AD81" s="531" t="str">
        <f>IF('Portail 4 LLCER-LEA covid'!AD76="","",'Portail 4 LLCER-LEA covid'!AD76)</f>
        <v>100% CT / écrit / 2h / Célène</v>
      </c>
      <c r="AE81" s="528" t="str">
        <f t="shared" si="20"/>
        <v>100% CT / écrit / 2h / Célène</v>
      </c>
      <c r="AF81" s="111">
        <f>IF('Portail 4 LLCER-LEA covid'!AF76="","",'Portail 4 LLCER-LEA covid'!AF76)</f>
        <v>1</v>
      </c>
      <c r="AG81" s="30" t="str">
        <f>IF('Portail 4 LLCER-LEA covid'!AG76="","",'Portail 4 LLCER-LEA covid'!AG76)</f>
        <v>CT</v>
      </c>
      <c r="AH81" s="30" t="str">
        <f>IF('Portail 4 LLCER-LEA covid'!AH76="","",'Portail 4 LLCER-LEA covid'!AH76)</f>
        <v>écrit</v>
      </c>
      <c r="AI81" s="30" t="str">
        <f>IF('Portail 4 LLCER-LEA covid'!AI76="","",'Portail 4 LLCER-LEA covid'!AI76)</f>
        <v>1h30</v>
      </c>
      <c r="AJ81" s="34">
        <f>IF('Portail 4 LLCER-LEA covid'!AJ76="","",'Portail 4 LLCER-LEA covid'!AJ76)</f>
        <v>1</v>
      </c>
      <c r="AK81" s="32" t="str">
        <f>IF('Portail 4 LLCER-LEA covid'!AK76="","",'Portail 4 LLCER-LEA covid'!AK76)</f>
        <v>CT</v>
      </c>
      <c r="AL81" s="32" t="str">
        <f>IF('Portail 4 LLCER-LEA covid'!AL76="","",'Portail 4 LLCER-LEA covid'!AL76)</f>
        <v>écrit</v>
      </c>
      <c r="AM81" s="32" t="str">
        <f>IF('Portail 4 LLCER-LEA covid'!AM76="","",'Portail 4 LLCER-LEA covid'!AM76)</f>
        <v>1h30</v>
      </c>
      <c r="AN81" s="27" t="str">
        <f>IF('Portail 4 LLCER-LEA covid'!AN76="","",'Portail 4 LLCER-LEA covid'!AN76)</f>
        <v/>
      </c>
    </row>
    <row r="82" spans="1:1032" ht="12" customHeight="1">
      <c r="A82" s="20"/>
      <c r="B82" s="68"/>
      <c r="C82" s="69"/>
      <c r="D82" s="24"/>
      <c r="E82" s="24"/>
      <c r="F82" s="25"/>
      <c r="G82" s="37"/>
      <c r="H82" s="26"/>
      <c r="I82" s="27"/>
      <c r="J82" s="27"/>
      <c r="K82" s="27"/>
      <c r="L82" s="27"/>
      <c r="M82" s="27"/>
      <c r="N82" s="27"/>
      <c r="O82" s="27"/>
      <c r="P82" s="29"/>
      <c r="Q82" s="367"/>
      <c r="R82" s="157"/>
      <c r="S82" s="157"/>
      <c r="T82" s="483"/>
      <c r="U82" s="589"/>
      <c r="V82" s="111"/>
      <c r="W82" s="30"/>
      <c r="X82" s="30"/>
      <c r="Y82" s="30"/>
      <c r="Z82" s="182"/>
      <c r="AA82" s="32"/>
      <c r="AB82" s="32"/>
      <c r="AC82" s="448"/>
      <c r="AD82" s="514"/>
      <c r="AE82" s="590"/>
      <c r="AF82" s="111"/>
      <c r="AG82" s="30"/>
      <c r="AH82" s="30"/>
      <c r="AI82" s="30"/>
      <c r="AJ82" s="34"/>
      <c r="AK82" s="32"/>
      <c r="AL82" s="32"/>
      <c r="AM82" s="32"/>
      <c r="AN82" s="27"/>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c r="AMJ82"/>
      <c r="AMK82"/>
      <c r="AML82"/>
      <c r="AMM82"/>
      <c r="AMN82"/>
      <c r="AMO82"/>
      <c r="AMP82"/>
      <c r="AMQ82"/>
      <c r="AMR82"/>
    </row>
    <row r="83" spans="1:1032" s="250" customFormat="1" ht="26.25" customHeight="1">
      <c r="A83" s="324" t="str">
        <f>IF('Portail 4 LLCER-LEA covid'!A78="","",'Portail 4 LLCER-LEA covid'!A78)</f>
        <v>LCLA2L17</v>
      </c>
      <c r="B83" s="324" t="str">
        <f>IF('Portail 4 LLCER-LEA covid'!B78="","",'Portail 4 LLCER-LEA covid'!B78)</f>
        <v>LLA2B3F</v>
      </c>
      <c r="C83" s="324" t="str">
        <f>IF('Portail 4 LLCER-LEA covid'!C78="","",'Portail 4 LLCER-LEA covid'!C78)</f>
        <v>Choix Grandes étapes / Lecture de films</v>
      </c>
      <c r="D83" s="325" t="str">
        <f>IF('Portail 4 LLCER-LEA covid'!D78="","",'Portail 4 LLCER-LEA covid'!D78)</f>
        <v/>
      </c>
      <c r="E83" s="325" t="str">
        <f>IF('Portail 4 LLCER-LEA covid'!E78="","",'Portail 4 LLCER-LEA covid'!E78)</f>
        <v>BLOC</v>
      </c>
      <c r="F83" s="325" t="str">
        <f>IF('Portail 4 LLCER-LEA covid'!F78="","",'Portail 4 LLCER-LEA covid'!F78)</f>
        <v/>
      </c>
      <c r="G83" s="325" t="str">
        <f>IF('Portail 4 LLCER-LEA covid'!G78="","",'Portail 4 LLCER-LEA covid'!G78)</f>
        <v/>
      </c>
      <c r="H83" s="326" t="str">
        <f>IF('Portail 4 LLCER-LEA covid'!H78="","",'Portail 4 LLCER-LEA covid'!H78)</f>
        <v>1 UE / 3 ECTS</v>
      </c>
      <c r="I83" s="327">
        <f>IF('Portail 4 LLCER-LEA covid'!I78="","",'Portail 4 LLCER-LEA covid'!I78)</f>
        <v>3</v>
      </c>
      <c r="J83" s="327">
        <f>IF('Portail 4 LLCER-LEA covid'!J78="","",'Portail 4 LLCER-LEA covid'!J78)</f>
        <v>3</v>
      </c>
      <c r="K83" s="327"/>
      <c r="L83" s="326"/>
      <c r="M83" s="327"/>
      <c r="N83" s="326"/>
      <c r="O83" s="326"/>
      <c r="P83" s="328"/>
      <c r="Q83" s="376"/>
      <c r="R83" s="376"/>
      <c r="S83" s="376"/>
      <c r="T83" s="591"/>
      <c r="U83" s="592"/>
      <c r="V83" s="397"/>
      <c r="W83" s="328"/>
      <c r="X83" s="328"/>
      <c r="Y83" s="328"/>
      <c r="Z83" s="329"/>
      <c r="AA83" s="330"/>
      <c r="AB83" s="330"/>
      <c r="AC83" s="455"/>
      <c r="AD83" s="515"/>
      <c r="AE83" s="593"/>
      <c r="AF83" s="329"/>
      <c r="AG83" s="330"/>
      <c r="AH83" s="330"/>
      <c r="AI83" s="330"/>
      <c r="AJ83" s="331"/>
      <c r="AK83" s="330"/>
      <c r="AL83" s="330"/>
      <c r="AM83" s="330"/>
      <c r="AN83" s="332"/>
    </row>
    <row r="84" spans="1:1032" s="250" customFormat="1" ht="26.25" customHeight="1">
      <c r="A84" s="324" t="str">
        <f>IF('Portail 4 LLCER-LEA covid'!A79="","",'Portail 4 LLCER-LEA covid'!A79)</f>
        <v/>
      </c>
      <c r="B84" s="324" t="str">
        <f>IF('Portail 4 LLCER-LEA covid'!B79="","",'Portail 4 LLCER-LEA covid'!B79)</f>
        <v>LLA2B3A</v>
      </c>
      <c r="C84" s="324" t="str">
        <f>IF('Portail 4 LLCER-LEA covid'!C79="","",'Portail 4 LLCER-LEA covid'!C79)</f>
        <v>Les grandes étapes du monde contemporain Anglais S2</v>
      </c>
      <c r="D84" s="325" t="str">
        <f>IF('Portail 4 LLCER-LEA covid'!D79="","",'Portail 4 LLCER-LEA covid'!D79)</f>
        <v>LOL2J5A</v>
      </c>
      <c r="E84" s="325" t="str">
        <f>IF('Portail 4 LLCER-LEA covid'!E79="","",'Portail 4 LLCER-LEA covid'!E79)</f>
        <v>TRONC COMMUN</v>
      </c>
      <c r="F84" s="325" t="str">
        <f>IF('Portail 4 LLCER-LEA covid'!F79="","",'Portail 4 LLCER-LEA covid'!F79)</f>
        <v>Portails 1 (SDL-LLCER), 2 (SDL-LEA), 4 (LANGUES) et 5 (LETTRES-LLCER)</v>
      </c>
      <c r="G84" s="325" t="str">
        <f>IF('Portail 4 LLCER-LEA covid'!G79="","",'Portail 4 LLCER-LEA covid'!G79)</f>
        <v>LLCER</v>
      </c>
      <c r="H84" s="326"/>
      <c r="I84" s="327">
        <v>3</v>
      </c>
      <c r="J84" s="327">
        <v>3</v>
      </c>
      <c r="K84" s="327" t="str">
        <f>IF('Portail 4 LLCER-LEA covid'!K79="","",'Portail 4 LLCER-LEA covid'!K79)</f>
        <v>LAINE Ariane</v>
      </c>
      <c r="L84" s="326">
        <f>IF('Portail 4 LLCER-LEA covid'!L79="","",'Portail 4 LLCER-LEA covid'!L79)</f>
        <v>11</v>
      </c>
      <c r="M84" s="327" t="str">
        <f>IF('Portail 4 LLCER-LEA covid'!M79="","",'Portail 4 LLCER-LEA covid'!M79)</f>
        <v/>
      </c>
      <c r="N84" s="326" t="str">
        <f>IF('Portail 4 LLCER-LEA covid'!N79="","",'Portail 4 LLCER-LEA covid'!N79)</f>
        <v/>
      </c>
      <c r="O84" s="326"/>
      <c r="P84" s="328">
        <f>IF('Portail 4 LLCER-LEA covid'!P79="","",'Portail 4 LLCER-LEA covid'!P79)</f>
        <v>18</v>
      </c>
      <c r="Q84" s="376"/>
      <c r="R84" s="376" t="str">
        <f>IF('Portail 4 LLCER-LEA covid'!R79="","",'Portail 4 LLCER-LEA covid'!R79)</f>
        <v/>
      </c>
      <c r="S84" s="376" t="str">
        <f>IF('Portail 4 LLCER-LEA covid'!S79="","",'Portail 4 LLCER-LEA covid'!S79)</f>
        <v/>
      </c>
      <c r="T84" s="591"/>
      <c r="U84" s="592"/>
      <c r="V84" s="397">
        <f>IF('Portail 4 LLCER-LEA covid'!V79="","",'Portail 4 LLCER-LEA covid'!V79)</f>
        <v>1</v>
      </c>
      <c r="W84" s="328" t="str">
        <f>IF('Portail 4 LLCER-LEA covid'!W79="","",'Portail 4 LLCER-LEA covid'!W79)</f>
        <v>CC</v>
      </c>
      <c r="X84" s="328" t="str">
        <f>IF('Portail 4 LLCER-LEA covid'!X79="","",'Portail 4 LLCER-LEA covid'!X79)</f>
        <v>écrit</v>
      </c>
      <c r="Y84" s="328" t="str">
        <f>IF('Portail 4 LLCER-LEA covid'!Y79="","",'Portail 4 LLCER-LEA covid'!Y79)</f>
        <v>1h30</v>
      </c>
      <c r="Z84" s="329">
        <f>IF('Portail 4 LLCER-LEA covid'!Z79="","",'Portail 4 LLCER-LEA covid'!Z79)</f>
        <v>1</v>
      </c>
      <c r="AA84" s="330" t="str">
        <f>IF('Portail 4 LLCER-LEA covid'!AA79="","",'Portail 4 LLCER-LEA covid'!AA79)</f>
        <v>CT</v>
      </c>
      <c r="AB84" s="330" t="str">
        <f>IF('Portail 4 LLCER-LEA covid'!AB79="","",'Portail 4 LLCER-LEA covid'!AB79)</f>
        <v>écrit</v>
      </c>
      <c r="AC84" s="455" t="str">
        <f>IF('Portail 4 LLCER-LEA covid'!AC79="","",'Portail 4 LLCER-LEA covid'!AC79)</f>
        <v>1h30</v>
      </c>
      <c r="AD84" s="515"/>
      <c r="AE84" s="593"/>
      <c r="AF84" s="329">
        <f>IF('Portail 4 LLCER-LEA covid'!AF79="","",'Portail 4 LLCER-LEA covid'!AF79)</f>
        <v>1</v>
      </c>
      <c r="AG84" s="330" t="str">
        <f>IF('Portail 4 LLCER-LEA covid'!AG79="","",'Portail 4 LLCER-LEA covid'!AG79)</f>
        <v>CT</v>
      </c>
      <c r="AH84" s="330" t="str">
        <f>IF('Portail 4 LLCER-LEA covid'!AH79="","",'Portail 4 LLCER-LEA covid'!AH79)</f>
        <v>écrit</v>
      </c>
      <c r="AI84" s="330" t="str">
        <f>IF('Portail 4 LLCER-LEA covid'!AI79="","",'Portail 4 LLCER-LEA covid'!AI79)</f>
        <v>1h30</v>
      </c>
      <c r="AJ84" s="331">
        <f>IF('Portail 4 LLCER-LEA covid'!AJ79="","",'Portail 4 LLCER-LEA covid'!AJ79)</f>
        <v>1</v>
      </c>
      <c r="AK84" s="330" t="str">
        <f>IF('Portail 4 LLCER-LEA covid'!AK79="","",'Portail 4 LLCER-LEA covid'!AK79)</f>
        <v>CT</v>
      </c>
      <c r="AL84" s="330" t="str">
        <f>IF('Portail 4 LLCER-LEA covid'!AL79="","",'Portail 4 LLCER-LEA covid'!AL79)</f>
        <v>écrit</v>
      </c>
      <c r="AM84" s="330" t="str">
        <f>IF('Portail 4 LLCER-LEA covid'!AM79="","",'Portail 4 LLCER-LEA covid'!AM79)</f>
        <v>1h30</v>
      </c>
      <c r="AN84" s="332" t="str">
        <f>IF('Portail 4 LLCER-LEA covid'!AN79="","",'Portail 4 LLCER-LEA covid'!AN79)</f>
        <v/>
      </c>
    </row>
    <row r="85" spans="1:1032" s="317" customFormat="1" ht="52.5" customHeight="1">
      <c r="A85" s="274" t="str">
        <f>IF('Portail 4 LLCER-LEA covid'!A80="","",'Portail 4 LLCER-LEA covid'!A80)</f>
        <v/>
      </c>
      <c r="B85" s="278" t="str">
        <f>IF('Portail 4 LLCER-LEA covid'!B80="","",'Portail 4 LLCER-LEA covid'!B80)</f>
        <v>LLA2B3A1</v>
      </c>
      <c r="C85" s="275" t="str">
        <f>IF('Portail 4 LLCER-LEA covid'!C80="","",'Portail 4 LLCER-LEA covid'!C80)</f>
        <v>Méthodologie de la civilisation britannique et américaine S2</v>
      </c>
      <c r="D85" s="276"/>
      <c r="E85" s="276" t="str">
        <f>IF('Portail 4 LLCER-LEA covid'!E80="","",'Portail 4 LLCER-LEA covid'!E80)</f>
        <v>TRONC COMMUN</v>
      </c>
      <c r="F85" s="277" t="str">
        <f>IF('Portail 4 LLCER-LEA covid'!F80="","",'Portail 4 LLCER-LEA covid'!F80)</f>
        <v>Portails 1 (SDL-LLCER),  4 (LANGUES) et 5 (LETTRES-LLCER)</v>
      </c>
      <c r="G85" s="278" t="str">
        <f>IF('Portail 4 LLCER-LEA covid'!G80="","",'Portail 4 LLCER-LEA covid'!G80)</f>
        <v>LLCER</v>
      </c>
      <c r="H85" s="279"/>
      <c r="I85" s="267">
        <v>3</v>
      </c>
      <c r="J85" s="267">
        <v>3</v>
      </c>
      <c r="K85" s="267" t="str">
        <f>IF('Portail 4 LLCER-LEA covid'!K80="","",'Portail 4 LLCER-LEA covid'!K80)</f>
        <v>LAINE Ariane</v>
      </c>
      <c r="L85" s="267">
        <f>IF('Portail 4 LLCER-LEA covid'!L80="","",'Portail 4 LLCER-LEA covid'!L80)</f>
        <v>11</v>
      </c>
      <c r="M85" s="267" t="str">
        <f>IF('Portail 4 LLCER-LEA covid'!M80="","",'Portail 4 LLCER-LEA covid'!M80)</f>
        <v/>
      </c>
      <c r="N85" s="267" t="str">
        <f>IF('Portail 4 LLCER-LEA covid'!N80="","",'Portail 4 LLCER-LEA covid'!N80)</f>
        <v/>
      </c>
      <c r="O85" s="267"/>
      <c r="P85" s="270">
        <f>IF('Portail 4 LLCER-LEA covid'!P80="","",'Portail 4 LLCER-LEA covid'!P80)</f>
        <v>0</v>
      </c>
      <c r="Q85" s="270">
        <f>IF('Portail 4 LLCER-LEA covid'!Q80="","",'Portail 4 LLCER-LEA covid'!Q80)</f>
        <v>12</v>
      </c>
      <c r="R85" s="421" t="str">
        <f>IF('Portail 4 LLCER-LEA covid'!R80="","",'Portail 4 LLCER-LEA covid'!R80)</f>
        <v/>
      </c>
      <c r="S85" s="421" t="str">
        <f>IF('Portail 4 LLCER-LEA covid'!S80="","",'Portail 4 LLCER-LEA covid'!S80)</f>
        <v/>
      </c>
      <c r="T85" s="531" t="str">
        <f>IF('Portail 4 LLCER-LEA covid'!T80="","",'Portail 4 LLCER-LEA covid'!T80)</f>
        <v>100% CC</v>
      </c>
      <c r="U85" s="528" t="str">
        <f>IF('Portail 4 LLCER-LEA covid'!U80="","",'Portail 4 LLCER-LEA covid'!U80)</f>
        <v>100% CT / Dossier</v>
      </c>
      <c r="V85" s="398">
        <f>IF('Portail 4 LLCER-LEA covid'!V80="","",'Portail 4 LLCER-LEA covid'!V80)</f>
        <v>1</v>
      </c>
      <c r="W85" s="320" t="str">
        <f>IF('Portail 4 LLCER-LEA covid'!W80="","",'Portail 4 LLCER-LEA covid'!W80)</f>
        <v>CC</v>
      </c>
      <c r="X85" s="320" t="str">
        <f>IF('Portail 4 LLCER-LEA covid'!X80="","",'Portail 4 LLCER-LEA covid'!X80)</f>
        <v>écrit</v>
      </c>
      <c r="Y85" s="268" t="str">
        <f>IF('Portail 4 LLCER-LEA covid'!Y80="","",'Portail 4 LLCER-LEA covid'!Y80)</f>
        <v>1h00</v>
      </c>
      <c r="Z85" s="321">
        <f>IF('Portail 4 LLCER-LEA covid'!Z80="","",'Portail 4 LLCER-LEA covid'!Z80)</f>
        <v>1</v>
      </c>
      <c r="AA85" s="322" t="str">
        <f>IF('Portail 4 LLCER-LEA covid'!AA80="","",'Portail 4 LLCER-LEA covid'!AA80)</f>
        <v>CT</v>
      </c>
      <c r="AB85" s="322" t="str">
        <f>IF('Portail 4 LLCER-LEA covid'!AB80="","",'Portail 4 LLCER-LEA covid'!AB80)</f>
        <v>écrit</v>
      </c>
      <c r="AC85" s="441" t="str">
        <f>IF('Portail 4 LLCER-LEA covid'!AC80="","",'Portail 4 LLCER-LEA covid'!AC80)</f>
        <v>1h00</v>
      </c>
      <c r="AD85" s="531" t="str">
        <f>IF('Portail 4 LLCER-LEA covid'!AD80="","",'Portail 4 LLCER-LEA covid'!AD80)</f>
        <v>100% CT / Dossier</v>
      </c>
      <c r="AE85" s="528" t="str">
        <f t="shared" ref="AE85" si="21">+AD85</f>
        <v>100% CT / Dossier</v>
      </c>
      <c r="AF85" s="398">
        <f>IF('Portail 4 LLCER-LEA covid'!AF80="","",'Portail 4 LLCER-LEA covid'!AF80)</f>
        <v>1</v>
      </c>
      <c r="AG85" s="320" t="str">
        <f>IF('Portail 4 LLCER-LEA covid'!AG80="","",'Portail 4 LLCER-LEA covid'!AG80)</f>
        <v>CT</v>
      </c>
      <c r="AH85" s="320" t="str">
        <f>IF('Portail 4 LLCER-LEA covid'!AH80="","",'Portail 4 LLCER-LEA covid'!AH80)</f>
        <v>écrit</v>
      </c>
      <c r="AI85" s="268" t="str">
        <f>IF('Portail 4 LLCER-LEA covid'!AI80="","",'Portail 4 LLCER-LEA covid'!AI80)</f>
        <v>1h00</v>
      </c>
      <c r="AJ85" s="315">
        <f>IF('Portail 4 LLCER-LEA covid'!AJ80="","",'Portail 4 LLCER-LEA covid'!AJ80)</f>
        <v>1</v>
      </c>
      <c r="AK85" s="322" t="str">
        <f>IF('Portail 4 LLCER-LEA covid'!AK80="","",'Portail 4 LLCER-LEA covid'!AK80)</f>
        <v>CT</v>
      </c>
      <c r="AL85" s="322" t="str">
        <f>IF('Portail 4 LLCER-LEA covid'!AL80="","",'Portail 4 LLCER-LEA covid'!AL80)</f>
        <v>écrit</v>
      </c>
      <c r="AM85" s="268" t="str">
        <f>IF('Portail 4 LLCER-LEA covid'!AM80="","",'Portail 4 LLCER-LEA covid'!AM80)</f>
        <v>1h00</v>
      </c>
      <c r="AN85" s="297" t="str">
        <f>IF('Portail 4 LLCER-LEA covid'!AN80="","",'Portail 4 LLCER-LEA covid'!AN80)</f>
        <v/>
      </c>
      <c r="AO85" s="316"/>
      <c r="AP85" s="316"/>
      <c r="AQ85" s="316"/>
      <c r="AR85" s="316"/>
      <c r="AS85" s="316"/>
      <c r="AT85" s="316"/>
      <c r="AU85" s="316"/>
      <c r="AV85" s="316"/>
      <c r="AW85" s="316"/>
      <c r="AX85" s="316"/>
      <c r="AY85" s="316"/>
      <c r="AZ85" s="316"/>
      <c r="BA85" s="316"/>
      <c r="BB85" s="316"/>
      <c r="BC85" s="316"/>
      <c r="BD85" s="316"/>
      <c r="BE85" s="316"/>
      <c r="BF85" s="316"/>
      <c r="BG85" s="316"/>
      <c r="BH85" s="316"/>
      <c r="BI85" s="316"/>
      <c r="BJ85" s="316"/>
      <c r="BK85" s="316"/>
      <c r="BL85" s="316"/>
      <c r="BM85" s="316"/>
      <c r="BN85" s="316"/>
      <c r="BO85" s="316"/>
      <c r="BP85" s="316"/>
      <c r="BQ85" s="316"/>
      <c r="BR85" s="316"/>
      <c r="BS85" s="316"/>
      <c r="BT85" s="316"/>
      <c r="BU85" s="316"/>
      <c r="BV85" s="316"/>
      <c r="BW85" s="316"/>
      <c r="BX85" s="316"/>
      <c r="BY85" s="316"/>
      <c r="BZ85" s="316"/>
      <c r="CA85" s="316"/>
      <c r="CB85" s="316"/>
      <c r="CC85" s="316"/>
      <c r="CD85" s="316"/>
      <c r="CE85" s="316"/>
      <c r="CF85" s="316"/>
      <c r="CG85" s="316"/>
      <c r="CH85" s="316"/>
      <c r="CI85" s="316"/>
      <c r="CJ85" s="316"/>
      <c r="CK85" s="316"/>
      <c r="CL85" s="316"/>
      <c r="CM85" s="316"/>
      <c r="CN85" s="316"/>
      <c r="CO85" s="316"/>
      <c r="CP85" s="316"/>
      <c r="CQ85" s="316"/>
      <c r="CR85" s="316"/>
      <c r="CS85" s="316"/>
      <c r="CT85" s="316"/>
      <c r="CU85" s="316"/>
      <c r="CV85" s="316"/>
      <c r="CW85" s="316"/>
      <c r="CX85" s="316"/>
      <c r="CY85" s="316"/>
      <c r="CZ85" s="316"/>
      <c r="DA85" s="316"/>
      <c r="DB85" s="316"/>
      <c r="DC85" s="316"/>
      <c r="DD85" s="316"/>
      <c r="DE85" s="316"/>
      <c r="DF85" s="316"/>
      <c r="DG85" s="316"/>
      <c r="DH85" s="316"/>
      <c r="DI85" s="316"/>
      <c r="DJ85" s="316"/>
      <c r="DK85" s="316"/>
      <c r="DL85" s="316"/>
      <c r="DM85" s="316"/>
      <c r="DN85" s="316"/>
      <c r="DO85" s="316"/>
      <c r="DP85" s="316"/>
      <c r="DQ85" s="316"/>
      <c r="DR85" s="316"/>
      <c r="DS85" s="316"/>
      <c r="DT85" s="316"/>
      <c r="DU85" s="316"/>
      <c r="DV85" s="316"/>
      <c r="DW85" s="316"/>
      <c r="DX85" s="316"/>
      <c r="DY85" s="316"/>
      <c r="DZ85" s="316"/>
      <c r="EA85" s="316"/>
      <c r="EB85" s="316"/>
      <c r="EC85" s="316"/>
      <c r="ED85" s="316"/>
      <c r="EE85" s="316"/>
      <c r="EF85" s="316"/>
      <c r="EG85" s="316"/>
      <c r="EH85" s="316"/>
      <c r="EI85" s="316"/>
      <c r="EJ85" s="316"/>
      <c r="EK85" s="316"/>
      <c r="EL85" s="316"/>
      <c r="EM85" s="316"/>
      <c r="EN85" s="316"/>
      <c r="EO85" s="316"/>
      <c r="EP85" s="316"/>
      <c r="EQ85" s="316"/>
      <c r="ER85" s="316"/>
      <c r="ES85" s="316"/>
      <c r="ET85" s="316"/>
      <c r="EU85" s="316"/>
      <c r="EV85" s="316"/>
      <c r="EW85" s="316"/>
      <c r="EX85" s="316"/>
      <c r="EY85" s="316"/>
      <c r="EZ85" s="316"/>
      <c r="FA85" s="316"/>
      <c r="FB85" s="316"/>
      <c r="FC85" s="316"/>
      <c r="FD85" s="316"/>
      <c r="FE85" s="316"/>
      <c r="FF85" s="316"/>
      <c r="FG85" s="316"/>
      <c r="FH85" s="316"/>
      <c r="FI85" s="316"/>
      <c r="FJ85" s="316"/>
      <c r="FK85" s="316"/>
      <c r="FL85" s="316"/>
      <c r="FM85" s="316"/>
      <c r="FN85" s="316"/>
      <c r="FO85" s="316"/>
      <c r="FP85" s="316"/>
      <c r="FQ85" s="316"/>
      <c r="FR85" s="316"/>
      <c r="FS85" s="316"/>
      <c r="FT85" s="316"/>
      <c r="FU85" s="316"/>
      <c r="FV85" s="316"/>
      <c r="FW85" s="316"/>
      <c r="FX85" s="316"/>
      <c r="FY85" s="316"/>
      <c r="FZ85" s="316"/>
      <c r="GA85" s="316"/>
      <c r="GB85" s="316"/>
      <c r="GC85" s="316"/>
      <c r="GD85" s="316"/>
      <c r="GE85" s="316"/>
      <c r="GF85" s="316"/>
      <c r="GG85" s="316"/>
      <c r="GH85" s="316"/>
      <c r="GI85" s="316"/>
      <c r="GJ85" s="316"/>
      <c r="GK85" s="316"/>
      <c r="GL85" s="316"/>
      <c r="GM85" s="316"/>
      <c r="GN85" s="316"/>
      <c r="GO85" s="316"/>
      <c r="GP85" s="316"/>
      <c r="GQ85" s="316"/>
      <c r="GR85" s="316"/>
      <c r="GS85" s="316"/>
      <c r="GT85" s="316"/>
      <c r="GU85" s="316"/>
      <c r="GV85" s="316"/>
      <c r="GW85" s="316"/>
      <c r="GX85" s="316"/>
      <c r="GY85" s="316"/>
      <c r="GZ85" s="316"/>
      <c r="HA85" s="316"/>
      <c r="HB85" s="316"/>
      <c r="HC85" s="316"/>
      <c r="HD85" s="316"/>
      <c r="HE85" s="316"/>
      <c r="HF85" s="316"/>
      <c r="HG85" s="316"/>
      <c r="HH85" s="316"/>
      <c r="HI85" s="316"/>
      <c r="HJ85" s="316"/>
      <c r="HK85" s="316"/>
      <c r="HL85" s="316"/>
      <c r="HM85" s="316"/>
      <c r="HN85" s="316"/>
      <c r="HO85" s="316"/>
      <c r="HP85" s="316"/>
      <c r="HQ85" s="316"/>
      <c r="HR85" s="316"/>
      <c r="HS85" s="316"/>
      <c r="HT85" s="316"/>
      <c r="HU85" s="316"/>
      <c r="HV85" s="316"/>
      <c r="HW85" s="316"/>
      <c r="HX85" s="316"/>
      <c r="HY85" s="316"/>
      <c r="HZ85" s="316"/>
      <c r="IA85" s="316"/>
      <c r="IB85" s="316"/>
      <c r="IC85" s="316"/>
      <c r="ID85" s="316"/>
      <c r="IE85" s="316"/>
      <c r="IF85" s="316"/>
      <c r="IG85" s="316"/>
      <c r="IH85" s="316"/>
      <c r="II85" s="316"/>
      <c r="IJ85" s="316"/>
      <c r="IK85" s="316"/>
      <c r="IL85" s="316"/>
      <c r="IM85" s="316"/>
      <c r="IN85" s="316"/>
      <c r="IO85" s="316"/>
      <c r="IP85" s="316"/>
      <c r="IQ85" s="316"/>
      <c r="IR85" s="316"/>
      <c r="IS85" s="316"/>
      <c r="IT85" s="316"/>
      <c r="IU85" s="316"/>
      <c r="IV85" s="316"/>
      <c r="IW85" s="316"/>
      <c r="IX85" s="316"/>
      <c r="IY85" s="316"/>
      <c r="IZ85" s="316"/>
      <c r="JA85" s="316"/>
      <c r="JB85" s="316"/>
      <c r="JC85" s="316"/>
      <c r="JD85" s="316"/>
      <c r="JE85" s="316"/>
      <c r="JF85" s="316"/>
      <c r="JG85" s="316"/>
      <c r="JH85" s="316"/>
      <c r="JI85" s="316"/>
      <c r="JJ85" s="316"/>
      <c r="JK85" s="316"/>
      <c r="JL85" s="316"/>
      <c r="JM85" s="316"/>
      <c r="JN85" s="316"/>
      <c r="JO85" s="316"/>
      <c r="JP85" s="316"/>
      <c r="JQ85" s="316"/>
      <c r="JR85" s="316"/>
      <c r="JS85" s="316"/>
      <c r="JT85" s="316"/>
      <c r="JU85" s="316"/>
      <c r="JV85" s="316"/>
      <c r="JW85" s="316"/>
      <c r="JX85" s="316"/>
      <c r="JY85" s="316"/>
      <c r="JZ85" s="316"/>
      <c r="KA85" s="316"/>
      <c r="KB85" s="316"/>
      <c r="KC85" s="316"/>
      <c r="KD85" s="316"/>
      <c r="KE85" s="316"/>
      <c r="KF85" s="316"/>
      <c r="KG85" s="316"/>
      <c r="KH85" s="316"/>
      <c r="KI85" s="316"/>
      <c r="KJ85" s="316"/>
      <c r="KK85" s="316"/>
      <c r="KL85" s="316"/>
      <c r="KM85" s="316"/>
      <c r="KN85" s="316"/>
      <c r="KO85" s="316"/>
      <c r="KP85" s="316"/>
      <c r="KQ85" s="316"/>
      <c r="KR85" s="316"/>
      <c r="KS85" s="316"/>
      <c r="KT85" s="316"/>
      <c r="KU85" s="316"/>
      <c r="KV85" s="316"/>
      <c r="KW85" s="316"/>
      <c r="KX85" s="316"/>
      <c r="KY85" s="316"/>
      <c r="KZ85" s="316"/>
      <c r="LA85" s="316"/>
      <c r="LB85" s="316"/>
      <c r="LC85" s="316"/>
      <c r="LD85" s="316"/>
      <c r="LE85" s="316"/>
      <c r="LF85" s="316"/>
      <c r="LG85" s="316"/>
      <c r="LH85" s="316"/>
      <c r="LI85" s="316"/>
      <c r="LJ85" s="316"/>
      <c r="LK85" s="316"/>
      <c r="LL85" s="316"/>
      <c r="LM85" s="316"/>
      <c r="LN85" s="316"/>
      <c r="LO85" s="316"/>
      <c r="LP85" s="316"/>
      <c r="LQ85" s="316"/>
      <c r="LR85" s="316"/>
      <c r="LS85" s="316"/>
      <c r="LT85" s="316"/>
      <c r="LU85" s="316"/>
      <c r="LV85" s="316"/>
      <c r="LW85" s="316"/>
      <c r="LX85" s="316"/>
      <c r="LY85" s="316"/>
      <c r="LZ85" s="316"/>
      <c r="MA85" s="316"/>
      <c r="MB85" s="316"/>
      <c r="MC85" s="316"/>
      <c r="MD85" s="316"/>
      <c r="ME85" s="316"/>
      <c r="MF85" s="316"/>
      <c r="MG85" s="316"/>
      <c r="MH85" s="316"/>
      <c r="MI85" s="316"/>
      <c r="MJ85" s="316"/>
      <c r="MK85" s="316"/>
      <c r="ML85" s="316"/>
      <c r="MM85" s="316"/>
      <c r="MN85" s="316"/>
      <c r="MO85" s="316"/>
      <c r="MP85" s="316"/>
      <c r="MQ85" s="316"/>
      <c r="MR85" s="316"/>
      <c r="MS85" s="316"/>
      <c r="MT85" s="316"/>
      <c r="MU85" s="316"/>
      <c r="MV85" s="316"/>
      <c r="MW85" s="316"/>
      <c r="MX85" s="316"/>
      <c r="MY85" s="316"/>
      <c r="MZ85" s="316"/>
      <c r="NA85" s="316"/>
      <c r="NB85" s="316"/>
      <c r="NC85" s="316"/>
      <c r="ND85" s="316"/>
      <c r="NE85" s="316"/>
      <c r="NF85" s="316"/>
      <c r="NG85" s="316"/>
      <c r="NH85" s="316"/>
      <c r="NI85" s="316"/>
      <c r="NJ85" s="316"/>
      <c r="NK85" s="316"/>
      <c r="NL85" s="316"/>
      <c r="NM85" s="316"/>
      <c r="NN85" s="316"/>
      <c r="NO85" s="316"/>
      <c r="NP85" s="316"/>
      <c r="NQ85" s="316"/>
      <c r="NR85" s="316"/>
      <c r="NS85" s="316"/>
      <c r="NT85" s="316"/>
      <c r="NU85" s="316"/>
      <c r="NV85" s="316"/>
      <c r="NW85" s="316"/>
      <c r="NX85" s="316"/>
      <c r="NY85" s="316"/>
      <c r="NZ85" s="316"/>
      <c r="OA85" s="316"/>
      <c r="OB85" s="316"/>
      <c r="OC85" s="316"/>
      <c r="OD85" s="316"/>
      <c r="OE85" s="316"/>
      <c r="OF85" s="316"/>
      <c r="OG85" s="316"/>
      <c r="OH85" s="316"/>
      <c r="OI85" s="316"/>
      <c r="OJ85" s="316"/>
      <c r="OK85" s="316"/>
      <c r="OL85" s="316"/>
      <c r="OM85" s="316"/>
      <c r="ON85" s="316"/>
      <c r="OO85" s="316"/>
      <c r="OP85" s="316"/>
      <c r="OQ85" s="316"/>
      <c r="OR85" s="316"/>
      <c r="OS85" s="316"/>
      <c r="OT85" s="316"/>
      <c r="OU85" s="316"/>
      <c r="OV85" s="316"/>
      <c r="OW85" s="316"/>
      <c r="OX85" s="316"/>
      <c r="OY85" s="316"/>
      <c r="OZ85" s="316"/>
      <c r="PA85" s="316"/>
      <c r="PB85" s="316"/>
      <c r="PC85" s="316"/>
      <c r="PD85" s="316"/>
      <c r="PE85" s="316"/>
      <c r="PF85" s="316"/>
      <c r="PG85" s="316"/>
      <c r="PH85" s="316"/>
      <c r="PI85" s="316"/>
      <c r="PJ85" s="316"/>
      <c r="PK85" s="316"/>
      <c r="PL85" s="316"/>
      <c r="PM85" s="316"/>
      <c r="PN85" s="316"/>
      <c r="PO85" s="316"/>
      <c r="PP85" s="316"/>
      <c r="PQ85" s="316"/>
      <c r="PR85" s="316"/>
      <c r="PS85" s="316"/>
      <c r="PT85" s="316"/>
      <c r="PU85" s="316"/>
      <c r="PV85" s="316"/>
      <c r="PW85" s="316"/>
      <c r="PX85" s="316"/>
      <c r="PY85" s="316"/>
      <c r="PZ85" s="316"/>
      <c r="QA85" s="316"/>
      <c r="QB85" s="316"/>
      <c r="QC85" s="316"/>
      <c r="QD85" s="316"/>
      <c r="QE85" s="316"/>
      <c r="QF85" s="316"/>
      <c r="QG85" s="316"/>
      <c r="QH85" s="316"/>
      <c r="QI85" s="316"/>
      <c r="QJ85" s="316"/>
      <c r="QK85" s="316"/>
      <c r="QL85" s="316"/>
      <c r="QM85" s="316"/>
      <c r="QN85" s="316"/>
      <c r="QO85" s="316"/>
      <c r="QP85" s="316"/>
      <c r="QQ85" s="316"/>
      <c r="QR85" s="316"/>
      <c r="QS85" s="316"/>
      <c r="QT85" s="316"/>
      <c r="QU85" s="316"/>
      <c r="QV85" s="316"/>
      <c r="QW85" s="316"/>
      <c r="QX85" s="316"/>
      <c r="QY85" s="316"/>
      <c r="QZ85" s="316"/>
      <c r="RA85" s="316"/>
      <c r="RB85" s="316"/>
      <c r="RC85" s="316"/>
      <c r="RD85" s="316"/>
      <c r="RE85" s="316"/>
      <c r="RF85" s="316"/>
      <c r="RG85" s="316"/>
      <c r="RH85" s="316"/>
      <c r="RI85" s="316"/>
      <c r="RJ85" s="316"/>
      <c r="RK85" s="316"/>
      <c r="RL85" s="316"/>
      <c r="RM85" s="316"/>
      <c r="RN85" s="316"/>
      <c r="RO85" s="316"/>
      <c r="RP85" s="316"/>
      <c r="RQ85" s="316"/>
      <c r="RR85" s="316"/>
      <c r="RS85" s="316"/>
      <c r="RT85" s="316"/>
      <c r="RU85" s="316"/>
      <c r="RV85" s="316"/>
      <c r="RW85" s="316"/>
      <c r="RX85" s="316"/>
      <c r="RY85" s="316"/>
      <c r="RZ85" s="316"/>
      <c r="SA85" s="316"/>
      <c r="SB85" s="316"/>
      <c r="SC85" s="316"/>
      <c r="SD85" s="316"/>
      <c r="SE85" s="316"/>
      <c r="SF85" s="316"/>
      <c r="SG85" s="316"/>
      <c r="SH85" s="316"/>
      <c r="SI85" s="316"/>
      <c r="SJ85" s="316"/>
      <c r="SK85" s="316"/>
      <c r="SL85" s="316"/>
      <c r="SM85" s="316"/>
      <c r="SN85" s="316"/>
      <c r="SO85" s="316"/>
      <c r="SP85" s="316"/>
      <c r="SQ85" s="316"/>
      <c r="SR85" s="316"/>
      <c r="SS85" s="316"/>
      <c r="ST85" s="316"/>
      <c r="SU85" s="316"/>
      <c r="SV85" s="316"/>
      <c r="SW85" s="316"/>
      <c r="SX85" s="316"/>
      <c r="SY85" s="316"/>
      <c r="SZ85" s="316"/>
      <c r="TA85" s="316"/>
      <c r="TB85" s="316"/>
      <c r="TC85" s="316"/>
      <c r="TD85" s="316"/>
      <c r="TE85" s="316"/>
      <c r="TF85" s="316"/>
      <c r="TG85" s="316"/>
      <c r="TH85" s="316"/>
      <c r="TI85" s="316"/>
      <c r="TJ85" s="316"/>
      <c r="TK85" s="316"/>
      <c r="TL85" s="316"/>
      <c r="TM85" s="316"/>
      <c r="TN85" s="316"/>
      <c r="TO85" s="316"/>
      <c r="TP85" s="316"/>
      <c r="TQ85" s="316"/>
      <c r="TR85" s="316"/>
      <c r="TS85" s="316"/>
      <c r="TT85" s="316"/>
      <c r="TU85" s="316"/>
      <c r="TV85" s="316"/>
      <c r="TW85" s="316"/>
      <c r="TX85" s="316"/>
      <c r="TY85" s="316"/>
      <c r="TZ85" s="316"/>
      <c r="UA85" s="316"/>
      <c r="UB85" s="316"/>
      <c r="UC85" s="316"/>
      <c r="UD85" s="316"/>
      <c r="UE85" s="316"/>
      <c r="UF85" s="316"/>
      <c r="UG85" s="316"/>
      <c r="UH85" s="316"/>
      <c r="UI85" s="316"/>
      <c r="UJ85" s="316"/>
      <c r="UK85" s="316"/>
      <c r="UL85" s="316"/>
      <c r="UM85" s="316"/>
      <c r="UN85" s="316"/>
      <c r="UO85" s="316"/>
      <c r="UP85" s="316"/>
      <c r="UQ85" s="316"/>
      <c r="UR85" s="316"/>
      <c r="US85" s="316"/>
      <c r="UT85" s="316"/>
      <c r="UU85" s="316"/>
      <c r="UV85" s="316"/>
      <c r="UW85" s="316"/>
      <c r="UX85" s="316"/>
      <c r="UY85" s="316"/>
      <c r="UZ85" s="316"/>
      <c r="VA85" s="316"/>
      <c r="VB85" s="316"/>
      <c r="VC85" s="316"/>
      <c r="VD85" s="316"/>
      <c r="VE85" s="316"/>
      <c r="VF85" s="316"/>
      <c r="VG85" s="316"/>
      <c r="VH85" s="316"/>
      <c r="VI85" s="316"/>
      <c r="VJ85" s="316"/>
      <c r="VK85" s="316"/>
      <c r="VL85" s="316"/>
      <c r="VM85" s="316"/>
      <c r="VN85" s="316"/>
      <c r="VO85" s="316"/>
      <c r="VP85" s="316"/>
      <c r="VQ85" s="316"/>
      <c r="VR85" s="316"/>
      <c r="VS85" s="316"/>
      <c r="VT85" s="316"/>
      <c r="VU85" s="316"/>
      <c r="VV85" s="316"/>
      <c r="VW85" s="316"/>
      <c r="VX85" s="316"/>
      <c r="VY85" s="316"/>
      <c r="VZ85" s="316"/>
      <c r="WA85" s="316"/>
      <c r="WB85" s="316"/>
      <c r="WC85" s="316"/>
      <c r="WD85" s="316"/>
      <c r="WE85" s="316"/>
      <c r="WF85" s="316"/>
      <c r="WG85" s="316"/>
      <c r="WH85" s="316"/>
      <c r="WI85" s="316"/>
      <c r="WJ85" s="316"/>
      <c r="WK85" s="316"/>
      <c r="WL85" s="316"/>
      <c r="WM85" s="316"/>
      <c r="WN85" s="316"/>
      <c r="WO85" s="316"/>
      <c r="WP85" s="316"/>
      <c r="WQ85" s="316"/>
      <c r="WR85" s="316"/>
      <c r="WS85" s="316"/>
      <c r="WT85" s="316"/>
      <c r="WU85" s="316"/>
      <c r="WV85" s="316"/>
      <c r="WW85" s="316"/>
      <c r="WX85" s="316"/>
      <c r="WY85" s="316"/>
      <c r="WZ85" s="316"/>
      <c r="XA85" s="316"/>
      <c r="XB85" s="316"/>
      <c r="XC85" s="316"/>
      <c r="XD85" s="316"/>
      <c r="XE85" s="316"/>
      <c r="XF85" s="316"/>
      <c r="XG85" s="316"/>
      <c r="XH85" s="316"/>
      <c r="XI85" s="316"/>
      <c r="XJ85" s="316"/>
      <c r="XK85" s="316"/>
      <c r="XL85" s="316"/>
      <c r="XM85" s="316"/>
      <c r="XN85" s="316"/>
      <c r="XO85" s="316"/>
      <c r="XP85" s="316"/>
      <c r="XQ85" s="316"/>
      <c r="XR85" s="316"/>
      <c r="XS85" s="316"/>
      <c r="XT85" s="316"/>
      <c r="XU85" s="316"/>
      <c r="XV85" s="316"/>
      <c r="XW85" s="316"/>
      <c r="XX85" s="316"/>
      <c r="XY85" s="316"/>
      <c r="XZ85" s="316"/>
      <c r="YA85" s="316"/>
      <c r="YB85" s="316"/>
      <c r="YC85" s="316"/>
      <c r="YD85" s="316"/>
      <c r="YE85" s="316"/>
      <c r="YF85" s="316"/>
      <c r="YG85" s="316"/>
      <c r="YH85" s="316"/>
      <c r="YI85" s="316"/>
      <c r="YJ85" s="316"/>
      <c r="YK85" s="316"/>
      <c r="YL85" s="316"/>
      <c r="YM85" s="316"/>
      <c r="YN85" s="316"/>
      <c r="YO85" s="316"/>
      <c r="YP85" s="316"/>
      <c r="YQ85" s="316"/>
      <c r="YR85" s="316"/>
      <c r="YS85" s="316"/>
      <c r="YT85" s="316"/>
      <c r="YU85" s="316"/>
      <c r="YV85" s="316"/>
      <c r="YW85" s="316"/>
      <c r="YX85" s="316"/>
      <c r="YY85" s="316"/>
      <c r="YZ85" s="316"/>
      <c r="ZA85" s="316"/>
      <c r="ZB85" s="316"/>
      <c r="ZC85" s="316"/>
      <c r="ZD85" s="316"/>
      <c r="ZE85" s="316"/>
      <c r="ZF85" s="316"/>
      <c r="ZG85" s="316"/>
      <c r="ZH85" s="316"/>
      <c r="ZI85" s="316"/>
      <c r="ZJ85" s="316"/>
      <c r="ZK85" s="316"/>
      <c r="ZL85" s="316"/>
      <c r="ZM85" s="316"/>
      <c r="ZN85" s="316"/>
      <c r="ZO85" s="316"/>
      <c r="ZP85" s="316"/>
      <c r="ZQ85" s="316"/>
      <c r="ZR85" s="316"/>
      <c r="ZS85" s="316"/>
      <c r="ZT85" s="316"/>
      <c r="ZU85" s="316"/>
      <c r="ZV85" s="316"/>
      <c r="ZW85" s="316"/>
      <c r="ZX85" s="316"/>
      <c r="ZY85" s="316"/>
      <c r="ZZ85" s="316"/>
      <c r="AAA85" s="316"/>
      <c r="AAB85" s="316"/>
      <c r="AAC85" s="316"/>
      <c r="AAD85" s="316"/>
      <c r="AAE85" s="316"/>
      <c r="AAF85" s="316"/>
      <c r="AAG85" s="316"/>
      <c r="AAH85" s="316"/>
      <c r="AAI85" s="316"/>
      <c r="AAJ85" s="316"/>
      <c r="AAK85" s="316"/>
      <c r="AAL85" s="316"/>
      <c r="AAM85" s="316"/>
      <c r="AAN85" s="316"/>
      <c r="AAO85" s="316"/>
      <c r="AAP85" s="316"/>
      <c r="AAQ85" s="316"/>
      <c r="AAR85" s="316"/>
      <c r="AAS85" s="316"/>
      <c r="AAT85" s="316"/>
      <c r="AAU85" s="316"/>
      <c r="AAV85" s="316"/>
      <c r="AAW85" s="316"/>
      <c r="AAX85" s="316"/>
      <c r="AAY85" s="316"/>
      <c r="AAZ85" s="316"/>
      <c r="ABA85" s="316"/>
      <c r="ABB85" s="316"/>
      <c r="ABC85" s="316"/>
      <c r="ABD85" s="316"/>
      <c r="ABE85" s="316"/>
      <c r="ABF85" s="316"/>
      <c r="ABG85" s="316"/>
      <c r="ABH85" s="316"/>
      <c r="ABI85" s="316"/>
      <c r="ABJ85" s="316"/>
      <c r="ABK85" s="316"/>
      <c r="ABL85" s="316"/>
      <c r="ABM85" s="316"/>
      <c r="ABN85" s="316"/>
      <c r="ABO85" s="316"/>
      <c r="ABP85" s="316"/>
      <c r="ABQ85" s="316"/>
      <c r="ABR85" s="316"/>
      <c r="ABS85" s="316"/>
      <c r="ABT85" s="316"/>
      <c r="ABU85" s="316"/>
      <c r="ABV85" s="316"/>
      <c r="ABW85" s="316"/>
      <c r="ABX85" s="316"/>
      <c r="ABY85" s="316"/>
      <c r="ABZ85" s="316"/>
      <c r="ACA85" s="316"/>
      <c r="ACB85" s="316"/>
      <c r="ACC85" s="316"/>
      <c r="ACD85" s="316"/>
      <c r="ACE85" s="316"/>
      <c r="ACF85" s="316"/>
      <c r="ACG85" s="316"/>
      <c r="ACH85" s="316"/>
      <c r="ACI85" s="316"/>
      <c r="ACJ85" s="316"/>
      <c r="ACK85" s="316"/>
      <c r="ACL85" s="316"/>
      <c r="ACM85" s="316"/>
      <c r="ACN85" s="316"/>
      <c r="ACO85" s="316"/>
      <c r="ACP85" s="316"/>
      <c r="ACQ85" s="316"/>
      <c r="ACR85" s="316"/>
      <c r="ACS85" s="316"/>
      <c r="ACT85" s="316"/>
      <c r="ACU85" s="316"/>
      <c r="ACV85" s="316"/>
      <c r="ACW85" s="316"/>
      <c r="ACX85" s="316"/>
      <c r="ACY85" s="316"/>
      <c r="ACZ85" s="316"/>
      <c r="ADA85" s="316"/>
      <c r="ADB85" s="316"/>
      <c r="ADC85" s="316"/>
      <c r="ADD85" s="316"/>
      <c r="ADE85" s="316"/>
      <c r="ADF85" s="316"/>
      <c r="ADG85" s="316"/>
      <c r="ADH85" s="316"/>
      <c r="ADI85" s="316"/>
      <c r="ADJ85" s="316"/>
      <c r="ADK85" s="316"/>
      <c r="ADL85" s="316"/>
      <c r="ADM85" s="316"/>
      <c r="ADN85" s="316"/>
      <c r="ADO85" s="316"/>
      <c r="ADP85" s="316"/>
      <c r="ADQ85" s="316"/>
      <c r="ADR85" s="316"/>
      <c r="ADS85" s="316"/>
      <c r="ADT85" s="316"/>
      <c r="ADU85" s="316"/>
      <c r="ADV85" s="316"/>
      <c r="ADW85" s="316"/>
      <c r="ADX85" s="316"/>
      <c r="ADY85" s="316"/>
      <c r="ADZ85" s="316"/>
      <c r="AEA85" s="316"/>
      <c r="AEB85" s="316"/>
      <c r="AEC85" s="316"/>
      <c r="AED85" s="316"/>
      <c r="AEE85" s="316"/>
      <c r="AEF85" s="316"/>
      <c r="AEG85" s="316"/>
      <c r="AEH85" s="316"/>
      <c r="AEI85" s="316"/>
      <c r="AEJ85" s="316"/>
      <c r="AEK85" s="316"/>
      <c r="AEL85" s="316"/>
      <c r="AEM85" s="316"/>
      <c r="AEN85" s="316"/>
      <c r="AEO85" s="316"/>
      <c r="AEP85" s="316"/>
      <c r="AEQ85" s="316"/>
      <c r="AER85" s="316"/>
      <c r="AES85" s="316"/>
      <c r="AET85" s="316"/>
      <c r="AEU85" s="316"/>
      <c r="AEV85" s="316"/>
      <c r="AEW85" s="316"/>
      <c r="AEX85" s="316"/>
      <c r="AEY85" s="316"/>
      <c r="AEZ85" s="316"/>
      <c r="AFA85" s="316"/>
      <c r="AFB85" s="316"/>
      <c r="AFC85" s="316"/>
      <c r="AFD85" s="316"/>
      <c r="AFE85" s="316"/>
      <c r="AFF85" s="316"/>
      <c r="AFG85" s="316"/>
      <c r="AFH85" s="316"/>
      <c r="AFI85" s="316"/>
      <c r="AFJ85" s="316"/>
      <c r="AFK85" s="316"/>
      <c r="AFL85" s="316"/>
      <c r="AFM85" s="316"/>
      <c r="AFN85" s="316"/>
      <c r="AFO85" s="316"/>
      <c r="AFP85" s="316"/>
      <c r="AFQ85" s="316"/>
      <c r="AFR85" s="316"/>
      <c r="AFS85" s="316"/>
      <c r="AFT85" s="316"/>
      <c r="AFU85" s="316"/>
      <c r="AFV85" s="316"/>
      <c r="AFW85" s="316"/>
      <c r="AFX85" s="316"/>
      <c r="AFY85" s="316"/>
      <c r="AFZ85" s="316"/>
      <c r="AGA85" s="316"/>
      <c r="AGB85" s="316"/>
      <c r="AGC85" s="316"/>
      <c r="AGD85" s="316"/>
      <c r="AGE85" s="316"/>
      <c r="AGF85" s="316"/>
      <c r="AGG85" s="316"/>
      <c r="AGH85" s="316"/>
      <c r="AGI85" s="316"/>
      <c r="AGJ85" s="316"/>
      <c r="AGK85" s="316"/>
      <c r="AGL85" s="316"/>
      <c r="AGM85" s="316"/>
      <c r="AGN85" s="316"/>
      <c r="AGO85" s="316"/>
      <c r="AGP85" s="316"/>
      <c r="AGQ85" s="316"/>
      <c r="AGR85" s="316"/>
      <c r="AGS85" s="316"/>
      <c r="AGT85" s="316"/>
      <c r="AGU85" s="316"/>
      <c r="AGV85" s="316"/>
      <c r="AGW85" s="316"/>
      <c r="AGX85" s="316"/>
      <c r="AGY85" s="316"/>
      <c r="AGZ85" s="316"/>
      <c r="AHA85" s="316"/>
      <c r="AHB85" s="316"/>
      <c r="AHC85" s="316"/>
      <c r="AHD85" s="316"/>
      <c r="AHE85" s="316"/>
      <c r="AHF85" s="316"/>
      <c r="AHG85" s="316"/>
      <c r="AHH85" s="316"/>
      <c r="AHI85" s="316"/>
      <c r="AHJ85" s="316"/>
      <c r="AHK85" s="316"/>
      <c r="AHL85" s="316"/>
      <c r="AHM85" s="316"/>
      <c r="AHN85" s="316"/>
      <c r="AHO85" s="316"/>
      <c r="AHP85" s="316"/>
      <c r="AHQ85" s="316"/>
      <c r="AHR85" s="316"/>
      <c r="AHS85" s="316"/>
      <c r="AHT85" s="316"/>
      <c r="AHU85" s="316"/>
      <c r="AHV85" s="316"/>
      <c r="AHW85" s="316"/>
      <c r="AHX85" s="316"/>
      <c r="AHY85" s="316"/>
      <c r="AHZ85" s="316"/>
      <c r="AIA85" s="316"/>
      <c r="AIB85" s="316"/>
      <c r="AIC85" s="316"/>
      <c r="AID85" s="316"/>
      <c r="AIE85" s="316"/>
      <c r="AIF85" s="316"/>
      <c r="AIG85" s="316"/>
      <c r="AIH85" s="316"/>
      <c r="AII85" s="316"/>
      <c r="AIJ85" s="316"/>
      <c r="AIK85" s="316"/>
      <c r="AIL85" s="316"/>
      <c r="AIM85" s="316"/>
      <c r="AIN85" s="316"/>
      <c r="AIO85" s="316"/>
      <c r="AIP85" s="316"/>
      <c r="AIQ85" s="316"/>
      <c r="AIR85" s="316"/>
      <c r="AIS85" s="316"/>
      <c r="AIT85" s="316"/>
      <c r="AIU85" s="316"/>
      <c r="AIV85" s="316"/>
      <c r="AIW85" s="316"/>
      <c r="AIX85" s="316"/>
      <c r="AIY85" s="316"/>
      <c r="AIZ85" s="316"/>
      <c r="AJA85" s="316"/>
      <c r="AJB85" s="316"/>
      <c r="AJC85" s="316"/>
      <c r="AJD85" s="316"/>
      <c r="AJE85" s="316"/>
      <c r="AJF85" s="316"/>
      <c r="AJG85" s="316"/>
      <c r="AJH85" s="316"/>
      <c r="AJI85" s="316"/>
      <c r="AJJ85" s="316"/>
      <c r="AJK85" s="316"/>
      <c r="AJL85" s="316"/>
      <c r="AJM85" s="316"/>
      <c r="AJN85" s="316"/>
      <c r="AJO85" s="316"/>
      <c r="AJP85" s="316"/>
      <c r="AJQ85" s="316"/>
      <c r="AJR85" s="316"/>
      <c r="AJS85" s="316"/>
      <c r="AJT85" s="316"/>
      <c r="AJU85" s="316"/>
      <c r="AJV85" s="316"/>
      <c r="AJW85" s="316"/>
      <c r="AJX85" s="316"/>
      <c r="AJY85" s="316"/>
      <c r="AJZ85" s="316"/>
      <c r="AKA85" s="316"/>
      <c r="AKB85" s="316"/>
      <c r="AKC85" s="316"/>
      <c r="AKD85" s="316"/>
      <c r="AKE85" s="316"/>
      <c r="AKF85" s="316"/>
      <c r="AKG85" s="316"/>
      <c r="AKH85" s="316"/>
      <c r="AKI85" s="316"/>
      <c r="AKJ85" s="316"/>
      <c r="AKK85" s="316"/>
      <c r="AKL85" s="316"/>
      <c r="AKM85" s="316"/>
      <c r="AKN85" s="316"/>
      <c r="AKO85" s="316"/>
      <c r="AKP85" s="316"/>
      <c r="AKQ85" s="316"/>
      <c r="AKR85" s="316"/>
      <c r="AKS85" s="316"/>
      <c r="AKT85" s="316"/>
      <c r="AKU85" s="316"/>
      <c r="AKV85" s="316"/>
      <c r="AKW85" s="316"/>
      <c r="AKX85" s="316"/>
      <c r="AKY85" s="316"/>
      <c r="AKZ85" s="316"/>
      <c r="ALA85" s="316"/>
      <c r="ALB85" s="316"/>
      <c r="ALC85" s="316"/>
      <c r="ALD85" s="316"/>
      <c r="ALE85" s="316"/>
      <c r="ALF85" s="316"/>
      <c r="ALG85" s="316"/>
      <c r="ALH85" s="316"/>
      <c r="ALI85" s="316"/>
      <c r="ALJ85" s="316"/>
      <c r="ALK85" s="316"/>
      <c r="ALL85" s="316"/>
      <c r="ALM85" s="316"/>
      <c r="ALN85" s="316"/>
      <c r="ALO85" s="316"/>
      <c r="ALP85" s="316"/>
      <c r="ALQ85" s="316"/>
      <c r="ALR85" s="316"/>
      <c r="ALS85" s="316"/>
      <c r="ALT85" s="316"/>
      <c r="ALU85" s="316"/>
      <c r="ALV85" s="316"/>
      <c r="ALW85" s="316"/>
      <c r="ALX85" s="316"/>
      <c r="ALY85" s="316"/>
      <c r="ALZ85" s="316"/>
      <c r="AMA85" s="316"/>
      <c r="AMB85" s="316"/>
      <c r="AMC85" s="316"/>
      <c r="AMD85" s="316"/>
      <c r="AME85" s="316"/>
      <c r="AMF85" s="316"/>
      <c r="AMG85" s="316"/>
      <c r="AMH85" s="316"/>
      <c r="AMI85" s="316"/>
      <c r="AMJ85" s="316"/>
      <c r="AMK85" s="316"/>
      <c r="AML85" s="316"/>
      <c r="AMM85" s="316"/>
      <c r="AMN85" s="316"/>
      <c r="AMO85" s="316"/>
      <c r="AMP85" s="316"/>
      <c r="AMQ85" s="316"/>
      <c r="AMR85" s="316"/>
    </row>
    <row r="86" spans="1:1032" ht="52.5" customHeight="1">
      <c r="A86" s="303" t="str">
        <f>IF('Portail 4 LLCER-LEA covid'!A81="","",'Portail 4 LLCER-LEA covid'!A81)</f>
        <v/>
      </c>
      <c r="B86" s="333" t="str">
        <f>IF('Portail 4 LLCER-LEA covid'!B81="","",'Portail 4 LLCER-LEA covid'!B81)</f>
        <v>LLA2B3F1</v>
      </c>
      <c r="C86" s="304" t="str">
        <f>IF('Portail 4 LLCER-LEA covid'!C81="","",'Portail 4 LLCER-LEA covid'!C81)</f>
        <v>Lecture de films contemporains Anglais S2</v>
      </c>
      <c r="D86" s="305" t="str">
        <f>IF('Portail 4 LLCER-LEA covid'!D81="","",'Portail 4 LLCER-LEA covid'!D81)</f>
        <v>LLA2B4B</v>
      </c>
      <c r="E86" s="305" t="str">
        <f>IF('Portail 4 LLCER-LEA covid'!E81="","",'Portail 4 LLCER-LEA covid'!E81)</f>
        <v>TRONC COMMUN</v>
      </c>
      <c r="F86" s="306" t="str">
        <f>IF('Portail 4 LLCER-LEA covid'!F81="","",'Portail 4 LLCER-LEA covid'!F81)</f>
        <v>Portails 1 (SDL-LLCER), 4 (LANGUES) et 5 (LETTRES-LLCER)</v>
      </c>
      <c r="G86" s="307" t="str">
        <f>IF('Portail 4 LLCER-LEA covid'!G81="","",'Portail 4 LLCER-LEA covid'!G81)</f>
        <v>LLCER</v>
      </c>
      <c r="H86" s="308"/>
      <c r="I86" s="309">
        <v>3</v>
      </c>
      <c r="J86" s="309">
        <v>3</v>
      </c>
      <c r="K86" s="309" t="str">
        <f>IF('Portail 4 LLCER-LEA covid'!K81="","",'Portail 4 LLCER-LEA covid'!K81)</f>
        <v>SCAILLET Agnès</v>
      </c>
      <c r="L86" s="309">
        <f>IF('Portail 4 LLCER-LEA covid'!L81="","",'Portail 4 LLCER-LEA covid'!L81)</f>
        <v>11</v>
      </c>
      <c r="M86" s="309" t="str">
        <f>IF('Portail 4 LLCER-LEA covid'!M81="","",'Portail 4 LLCER-LEA covid'!M81)</f>
        <v/>
      </c>
      <c r="N86" s="309" t="str">
        <f>IF('Portail 4 LLCER-LEA covid'!N81="","",'Portail 4 LLCER-LEA covid'!N81)</f>
        <v/>
      </c>
      <c r="O86" s="309"/>
      <c r="P86" s="310">
        <f>IF('Portail 4 LLCER-LEA covid'!P81="","",'Portail 4 LLCER-LEA covid'!P81)</f>
        <v>18</v>
      </c>
      <c r="Q86" s="372"/>
      <c r="R86" s="420" t="str">
        <f>IF('Portail 4 LLCER-LEA covid'!R81="","",'Portail 4 LLCER-LEA covid'!R81)</f>
        <v/>
      </c>
      <c r="S86" s="420" t="str">
        <f>IF('Portail 4 LLCER-LEA covid'!S81="","",'Portail 4 LLCER-LEA covid'!S81)</f>
        <v/>
      </c>
      <c r="T86" s="576"/>
      <c r="U86" s="577"/>
      <c r="V86" s="393">
        <f>IF('Portail 4 LLCER-LEA covid'!V81="","",'Portail 4 LLCER-LEA covid'!V81)</f>
        <v>1</v>
      </c>
      <c r="W86" s="334" t="str">
        <f>IF('Portail 4 LLCER-LEA covid'!W81="","",'Portail 4 LLCER-LEA covid'!W81)</f>
        <v>CC</v>
      </c>
      <c r="X86" s="334" t="str">
        <f>IF('Portail 4 LLCER-LEA covid'!X81="","",'Portail 4 LLCER-LEA covid'!X81)</f>
        <v>écrit</v>
      </c>
      <c r="Y86" s="334" t="str">
        <f>IF('Portail 4 LLCER-LEA covid'!Y81="","",'Portail 4 LLCER-LEA covid'!Y81)</f>
        <v>1h30</v>
      </c>
      <c r="Z86" s="335">
        <f>IF('Portail 4 LLCER-LEA covid'!Z81="","",'Portail 4 LLCER-LEA covid'!Z81)</f>
        <v>1</v>
      </c>
      <c r="AA86" s="336" t="str">
        <f>IF('Portail 4 LLCER-LEA covid'!AA81="","",'Portail 4 LLCER-LEA covid'!AA81)</f>
        <v>CT</v>
      </c>
      <c r="AB86" s="336" t="str">
        <f>IF('Portail 4 LLCER-LEA covid'!AB81="","",'Portail 4 LLCER-LEA covid'!AB81)</f>
        <v>écrit</v>
      </c>
      <c r="AC86" s="454" t="str">
        <f>IF('Portail 4 LLCER-LEA covid'!AC81="","",'Portail 4 LLCER-LEA covid'!AC81)</f>
        <v>1h30</v>
      </c>
      <c r="AD86" s="502"/>
      <c r="AE86" s="578"/>
      <c r="AF86" s="393">
        <f>IF('Portail 4 LLCER-LEA covid'!AF81="","",'Portail 4 LLCER-LEA covid'!AF81)</f>
        <v>1</v>
      </c>
      <c r="AG86" s="334" t="str">
        <f>IF('Portail 4 LLCER-LEA covid'!AG81="","",'Portail 4 LLCER-LEA covid'!AG81)</f>
        <v>CT</v>
      </c>
      <c r="AH86" s="334" t="str">
        <f>IF('Portail 4 LLCER-LEA covid'!AH81="","",'Portail 4 LLCER-LEA covid'!AH81)</f>
        <v>écrit</v>
      </c>
      <c r="AI86" s="334" t="str">
        <f>IF('Portail 4 LLCER-LEA covid'!AI81="","",'Portail 4 LLCER-LEA covid'!AI81)</f>
        <v>1h30</v>
      </c>
      <c r="AJ86" s="337">
        <f>IF('Portail 4 LLCER-LEA covid'!AJ81="","",'Portail 4 LLCER-LEA covid'!AJ81)</f>
        <v>1</v>
      </c>
      <c r="AK86" s="336" t="str">
        <f>IF('Portail 4 LLCER-LEA covid'!AK81="","",'Portail 4 LLCER-LEA covid'!AK81)</f>
        <v>CT</v>
      </c>
      <c r="AL86" s="336" t="str">
        <f>IF('Portail 4 LLCER-LEA covid'!AL81="","",'Portail 4 LLCER-LEA covid'!AL81)</f>
        <v>écrit</v>
      </c>
      <c r="AM86" s="336" t="str">
        <f>IF('Portail 4 LLCER-LEA covid'!AM81="","",'Portail 4 LLCER-LEA covid'!AM81)</f>
        <v>1h30</v>
      </c>
      <c r="AN86" s="309" t="str">
        <f>IF('Portail 4 LLCER-LEA covid'!AN81="","",'Portail 4 LLCER-LEA covid'!AN81)</f>
        <v/>
      </c>
    </row>
    <row r="87" spans="1:1032" ht="12" customHeight="1">
      <c r="A87" s="20"/>
      <c r="B87" s="112"/>
      <c r="C87" s="69"/>
      <c r="D87" s="24"/>
      <c r="E87" s="24"/>
      <c r="F87" s="25"/>
      <c r="G87" s="113"/>
      <c r="H87" s="26"/>
      <c r="I87" s="27"/>
      <c r="J87" s="27"/>
      <c r="K87" s="27"/>
      <c r="L87" s="27"/>
      <c r="M87" s="27"/>
      <c r="N87" s="27"/>
      <c r="O87" s="27"/>
      <c r="P87" s="29"/>
      <c r="Q87" s="367"/>
      <c r="R87" s="157"/>
      <c r="S87" s="157"/>
      <c r="T87" s="483"/>
      <c r="U87" s="589"/>
      <c r="V87" s="111"/>
      <c r="W87" s="30"/>
      <c r="X87" s="30"/>
      <c r="Y87" s="30"/>
      <c r="Z87" s="31"/>
      <c r="AA87" s="32"/>
      <c r="AB87" s="32"/>
      <c r="AC87" s="448"/>
      <c r="AD87" s="514"/>
      <c r="AE87" s="590"/>
      <c r="AF87" s="111"/>
      <c r="AG87" s="30"/>
      <c r="AH87" s="30"/>
      <c r="AI87" s="30"/>
      <c r="AJ87" s="34"/>
      <c r="AK87" s="32"/>
      <c r="AL87" s="32"/>
      <c r="AM87" s="32"/>
      <c r="AN87" s="27"/>
    </row>
    <row r="88" spans="1:1032" s="67" customFormat="1" ht="49.5" customHeight="1">
      <c r="A88" s="57" t="s">
        <v>123</v>
      </c>
      <c r="B88" s="57" t="s">
        <v>124</v>
      </c>
      <c r="C88" s="58" t="s">
        <v>125</v>
      </c>
      <c r="D88" s="59"/>
      <c r="E88" s="59" t="s">
        <v>50</v>
      </c>
      <c r="F88" s="59" t="s">
        <v>126</v>
      </c>
      <c r="G88" s="59"/>
      <c r="H88" s="60" t="s">
        <v>52</v>
      </c>
      <c r="I88" s="61">
        <v>1</v>
      </c>
      <c r="J88" s="61">
        <v>1</v>
      </c>
      <c r="K88" s="61"/>
      <c r="L88" s="60"/>
      <c r="M88" s="61"/>
      <c r="N88" s="60"/>
      <c r="O88" s="60"/>
      <c r="P88" s="62"/>
      <c r="Q88" s="371"/>
      <c r="R88" s="371"/>
      <c r="S88" s="371"/>
      <c r="T88" s="479"/>
      <c r="U88" s="574"/>
      <c r="V88" s="386"/>
      <c r="W88" s="62"/>
      <c r="X88" s="62"/>
      <c r="Y88" s="62"/>
      <c r="Z88" s="63"/>
      <c r="AA88" s="64"/>
      <c r="AB88" s="64"/>
      <c r="AC88" s="415"/>
      <c r="AD88" s="501"/>
      <c r="AE88" s="575"/>
      <c r="AF88" s="63"/>
      <c r="AG88" s="64"/>
      <c r="AH88" s="64"/>
      <c r="AI88" s="64"/>
      <c r="AJ88" s="65"/>
      <c r="AK88" s="64"/>
      <c r="AL88" s="64"/>
      <c r="AM88" s="64"/>
      <c r="AN88" s="66"/>
    </row>
    <row r="89" spans="1:1032" ht="52.5" customHeight="1">
      <c r="A89" s="20"/>
      <c r="B89" s="68" t="s">
        <v>127</v>
      </c>
      <c r="C89" s="69" t="s">
        <v>128</v>
      </c>
      <c r="D89" s="24"/>
      <c r="E89" s="24" t="s">
        <v>56</v>
      </c>
      <c r="F89" s="25" t="s">
        <v>129</v>
      </c>
      <c r="G89" s="37" t="s">
        <v>74</v>
      </c>
      <c r="H89" s="26"/>
      <c r="I89" s="27">
        <v>1</v>
      </c>
      <c r="J89" s="27">
        <v>1</v>
      </c>
      <c r="K89" s="27" t="s">
        <v>75</v>
      </c>
      <c r="L89" s="27">
        <v>11</v>
      </c>
      <c r="M89" s="27"/>
      <c r="N89" s="27"/>
      <c r="O89" s="27"/>
      <c r="P89" s="29"/>
      <c r="Q89" s="367"/>
      <c r="R89" s="157"/>
      <c r="S89" s="157"/>
      <c r="T89" s="478" t="s">
        <v>76</v>
      </c>
      <c r="U89" s="579" t="s">
        <v>77</v>
      </c>
      <c r="V89" s="111">
        <v>1</v>
      </c>
      <c r="W89" s="30" t="s">
        <v>62</v>
      </c>
      <c r="X89" s="30" t="s">
        <v>69</v>
      </c>
      <c r="Y89" s="30"/>
      <c r="Z89" s="31">
        <v>1</v>
      </c>
      <c r="AA89" s="32" t="s">
        <v>65</v>
      </c>
      <c r="AB89" s="32" t="s">
        <v>69</v>
      </c>
      <c r="AC89" s="451"/>
      <c r="AD89" s="594" t="s">
        <v>77</v>
      </c>
      <c r="AE89" s="528" t="str">
        <f t="shared" ref="AE89:AE91" si="22">+AD89</f>
        <v>100% CT / Dossier</v>
      </c>
      <c r="AF89" s="111">
        <v>1</v>
      </c>
      <c r="AG89" s="30" t="s">
        <v>65</v>
      </c>
      <c r="AH89" s="30" t="s">
        <v>69</v>
      </c>
      <c r="AI89" s="349"/>
      <c r="AJ89" s="34">
        <v>1</v>
      </c>
      <c r="AK89" s="32" t="s">
        <v>65</v>
      </c>
      <c r="AL89" s="32" t="s">
        <v>69</v>
      </c>
      <c r="AM89" s="350"/>
      <c r="AN89" s="27"/>
    </row>
    <row r="90" spans="1:1032" ht="95.25" customHeight="1">
      <c r="A90" s="20" t="str">
        <f>IF('Portail 3 SDL-LETTRES covid'!A27="","",'Portail 3 SDL-LETTRES covid'!A27)</f>
        <v/>
      </c>
      <c r="B90" s="68" t="str">
        <f>IF('Portail 3 SDL-LETTRES covid'!B27="","",'Portail 3 SDL-LETTRES covid'!B27)</f>
        <v>LLA2ALL</v>
      </c>
      <c r="C90" s="69" t="str">
        <f>IF('Portail 3 SDL-LETTRES covid'!C27="","",'Portail 3 SDL-LETTRES covid'!C27)</f>
        <v>Allemand S2</v>
      </c>
      <c r="D90" s="24" t="str">
        <f>IF('Portail 3 SDL-LETTRES covid'!D27="","",'Portail 3 SDL-LETTRES covid'!D27)</f>
        <v>LOL2B8A
LOL2C7A
LOL2D7A
LOL2DH2A
LOL2E4A
LOL2G8A
LOL2H4A</v>
      </c>
      <c r="E90" s="24" t="str">
        <f>IF('Portail 3 SDL-LETTRES covid'!E27="","",'Portail 3 SDL-LETTRES covid'!E27)</f>
        <v>CHOIX TRONC COMMUN</v>
      </c>
      <c r="F90" s="25" t="str">
        <f>IF('Portail 3 SDL-LETTRES covid'!F27="","",'Portail 3 SDL-LETTRES covid'!F27)</f>
        <v>Portails 1 (SDL-LLCER), 3 (SDL-LETTRES), 5 (LETTRES-LLCER ), 6 (HISTOIRE-LETTRES), 7 (HISTOIRE-GEO) et 8 (HISTOIRE-DROIT)</v>
      </c>
      <c r="G90" s="37" t="str">
        <f>IF('Portail 3 SDL-LETTRES covid'!G27="","",'Portail 3 SDL-LETTRES covid'!G27)</f>
        <v>LEA</v>
      </c>
      <c r="H90" s="26" t="str">
        <f>IF('Portail 3 SDL-LETTRES covid'!H27="","",'Portail 3 SDL-LETTRES covid'!H27)</f>
        <v/>
      </c>
      <c r="I90" s="27">
        <v>1</v>
      </c>
      <c r="J90" s="27">
        <v>1</v>
      </c>
      <c r="K90" s="27" t="str">
        <f>IF('Portail 3 SDL-LETTRES covid'!K27="","",'Portail 3 SDL-LETTRES covid'!K27)</f>
        <v>FLEURY Alain</v>
      </c>
      <c r="L90" s="27">
        <f>IF('Portail 3 SDL-LETTRES covid'!L27="","",'Portail 3 SDL-LETTRES covid'!L27)</f>
        <v>12</v>
      </c>
      <c r="M90" s="27" t="str">
        <f>IF('Portail 3 SDL-LETTRES covid'!M27="","",'Portail 3 SDL-LETTRES covid'!M27)</f>
        <v/>
      </c>
      <c r="N90" s="27" t="str">
        <f>IF('Portail 3 SDL-LETTRES covid'!N27="","",'Portail 3 SDL-LETTRES covid'!N27)</f>
        <v/>
      </c>
      <c r="O90" s="27"/>
      <c r="P90" s="29">
        <f>IF('Portail 3 SDL-LETTRES covid'!P27="","",'Portail 3 SDL-LETTRES covid'!P27)</f>
        <v>18</v>
      </c>
      <c r="Q90" s="367"/>
      <c r="R90" s="157" t="str">
        <f>IF('Portail 3 SDL-LETTRES covid'!R27="","",'Portail 3 SDL-LETTRES covid'!R27)</f>
        <v/>
      </c>
      <c r="S90" s="157" t="str">
        <f>IF('Portail 3 SDL-LETTRES covid'!S27="","",'Portail 3 SDL-LETTRES covid'!S27)</f>
        <v/>
      </c>
      <c r="T90" s="531" t="str">
        <f>IF('Portail 3 SDL-LETTRES covid'!T27="","",'Portail 3 SDL-LETTRES covid'!T27)</f>
        <v>100% CC dont DEVOIR MAISON</v>
      </c>
      <c r="U90" s="528" t="str">
        <f>IF('Portail 3 SDL-LETTRES covid'!U27="","",'Portail 3 SDL-LETTRES covid'!U27)</f>
        <v>100% CT
DEVOIR MAISON</v>
      </c>
      <c r="V90" s="111">
        <f>IF('Portail 3 SDL-LETTRES covid'!V27="","",'Portail 3 SDL-LETTRES covid'!V27)</f>
        <v>1</v>
      </c>
      <c r="W90" s="30" t="str">
        <f>IF('Portail 3 SDL-LETTRES covid'!W27="","",'Portail 3 SDL-LETTRES covid'!W27)</f>
        <v>CC</v>
      </c>
      <c r="X90" s="30" t="str">
        <f>IF('Portail 3 SDL-LETTRES covid'!X27="","",'Portail 3 SDL-LETTRES covid'!X27)</f>
        <v/>
      </c>
      <c r="Y90" s="30" t="str">
        <f>IF('Portail 3 SDL-LETTRES covid'!Y27="","",'Portail 3 SDL-LETTRES covid'!Y27)</f>
        <v>1h30</v>
      </c>
      <c r="Z90" s="31">
        <f>IF('Portail 3 SDL-LETTRES covid'!Z27="","",'Portail 3 SDL-LETTRES covid'!Z27)</f>
        <v>1</v>
      </c>
      <c r="AA90" s="32" t="str">
        <f>IF('Portail 3 SDL-LETTRES covid'!AA27="","",'Portail 3 SDL-LETTRES covid'!AA27)</f>
        <v>CT</v>
      </c>
      <c r="AB90" s="32" t="str">
        <f>IF('Portail 3 SDL-LETTRES covid'!AB27="","",'Portail 3 SDL-LETTRES covid'!AB27)</f>
        <v>écrit</v>
      </c>
      <c r="AC90" s="448" t="str">
        <f>IF('Portail 3 SDL-LETTRES covid'!AC27="","",'Portail 3 SDL-LETTRES covid'!AC27)</f>
        <v>1h30</v>
      </c>
      <c r="AD90" s="531" t="str">
        <f>IF('Portail 3 SDL-LETTRES covid'!AD27="","",'Portail 3 SDL-LETTRES covid'!AD27)</f>
        <v>100% CT oral à distance 15 min. Contacter enseignant au préalable par téléphone</v>
      </c>
      <c r="AE90" s="528" t="str">
        <f t="shared" si="22"/>
        <v>100% CT oral à distance 15 min. Contacter enseignant au préalable par téléphone</v>
      </c>
      <c r="AF90" s="111">
        <f>IF('Portail 3 SDL-LETTRES covid'!AF27="","",'Portail 3 SDL-LETTRES covid'!AF27)</f>
        <v>1</v>
      </c>
      <c r="AG90" s="30" t="str">
        <f>IF('Portail 3 SDL-LETTRES covid'!AG27="","",'Portail 3 SDL-LETTRES covid'!AG27)</f>
        <v>CT</v>
      </c>
      <c r="AH90" s="30" t="str">
        <f>IF('Portail 3 SDL-LETTRES covid'!AH27="","",'Portail 3 SDL-LETTRES covid'!AH27)</f>
        <v>écrit</v>
      </c>
      <c r="AI90" s="30" t="str">
        <f>IF('Portail 3 SDL-LETTRES covid'!AI27="","",'Portail 3 SDL-LETTRES covid'!AI27)</f>
        <v>1h30</v>
      </c>
      <c r="AJ90" s="34">
        <f>IF('Portail 3 SDL-LETTRES covid'!AJ27="","",'Portail 3 SDL-LETTRES covid'!AJ27)</f>
        <v>1</v>
      </c>
      <c r="AK90" s="32" t="str">
        <f>IF('Portail 3 SDL-LETTRES covid'!AK27="","",'Portail 3 SDL-LETTRES covid'!AK27)</f>
        <v>CT</v>
      </c>
      <c r="AL90" s="32" t="str">
        <f>IF('Portail 3 SDL-LETTRES covid'!AL27="","",'Portail 3 SDL-LETTRES covid'!AL27)</f>
        <v>écrit</v>
      </c>
      <c r="AM90" s="32" t="str">
        <f>IF('Portail 3 SDL-LETTRES covid'!AM27="","",'Portail 3 SDL-LETTRES covid'!AM27)</f>
        <v>1h30</v>
      </c>
      <c r="AN90" s="27" t="str">
        <f>IF('Portail 3 SDL-LETTRES covid'!AN27="","",'Portail 3 SDL-LETTRES covid'!AN27)</f>
        <v/>
      </c>
    </row>
    <row r="91" spans="1:1032" ht="71.25" customHeight="1">
      <c r="A91" s="20" t="str">
        <f>IF('Portail 3 SDL-LETTRES covid'!A29="","",'Portail 3 SDL-LETTRES covid'!A29)</f>
        <v/>
      </c>
      <c r="B91" s="68" t="str">
        <f>IF('Portail 3 SDL-LETTRES covid'!B29="","",'Portail 3 SDL-LETTRES covid'!B29)</f>
        <v>LLA2ESP</v>
      </c>
      <c r="C91" s="69" t="str">
        <f>IF('Portail 3 SDL-LETTRES covid'!C29="","",'Portail 3 SDL-LETTRES covid'!C29)</f>
        <v>Espagnol S2</v>
      </c>
      <c r="D91" s="24" t="str">
        <f>IF('Portail 3 SDL-LETTRES covid'!D29="","",'Portail 3 SDL-LETTRES covid'!D29)</f>
        <v>LOL2D7C
LOL2DH2C
LOL2E4C
LOL2G8C
LOL2H4C</v>
      </c>
      <c r="E91" s="24" t="str">
        <f>IF('Portail 3 SDL-LETTRES covid'!E29="","",'Portail 3 SDL-LETTRES covid'!E29)</f>
        <v>CHOIX TRONC COMMUN</v>
      </c>
      <c r="F91" s="25" t="str">
        <f>IF('Portail 3 SDL-LETTRES covid'!F29="","",'Portail 3 SDL-LETTRES covid'!F29)</f>
        <v>Portails 3 (SDL-LETTRES), 6 (HISTOIRE-LETTRES), 7 (HISTOIRE-GEO) et 8 (HISTOIRE-DROIT)</v>
      </c>
      <c r="G91" s="37" t="str">
        <f>IF('Portail 3 SDL-LETTRES covid'!G29="","",'Portail 3 SDL-LETTRES covid'!G29)</f>
        <v>LLCER</v>
      </c>
      <c r="H91" s="26" t="str">
        <f>IF('Portail 3 SDL-LETTRES covid'!H29="","",'Portail 3 SDL-LETTRES covid'!H29)</f>
        <v/>
      </c>
      <c r="I91" s="27">
        <v>1</v>
      </c>
      <c r="J91" s="27">
        <v>1</v>
      </c>
      <c r="K91" s="27" t="str">
        <f>IF('Portail 3 SDL-LETTRES covid'!K29="","",'Portail 3 SDL-LETTRES covid'!K29)</f>
        <v>EYMAR Marcos</v>
      </c>
      <c r="L91" s="27" t="str">
        <f>IF('Portail 3 SDL-LETTRES covid'!L29="","",'Portail 3 SDL-LETTRES covid'!L29)</f>
        <v>14</v>
      </c>
      <c r="M91" s="27" t="str">
        <f>IF('Portail 3 SDL-LETTRES covid'!M29="","",'Portail 3 SDL-LETTRES covid'!M29)</f>
        <v/>
      </c>
      <c r="N91" s="27" t="str">
        <f>IF('Portail 3 SDL-LETTRES covid'!N29="","",'Portail 3 SDL-LETTRES covid'!N29)</f>
        <v/>
      </c>
      <c r="O91" s="27"/>
      <c r="P91" s="29">
        <f>IF('Portail 3 SDL-LETTRES covid'!P29="","",'Portail 3 SDL-LETTRES covid'!P29)</f>
        <v>18</v>
      </c>
      <c r="Q91" s="367"/>
      <c r="R91" s="157" t="str">
        <f>IF('Portail 3 SDL-LETTRES covid'!R29="","",'Portail 3 SDL-LETTRES covid'!R29)</f>
        <v/>
      </c>
      <c r="S91" s="157" t="str">
        <f>IF('Portail 3 SDL-LETTRES covid'!S29="","",'Portail 3 SDL-LETTRES covid'!S29)</f>
        <v/>
      </c>
      <c r="T91" s="531" t="str">
        <f>IF('Portail 3 SDL-LETTRES covid'!T29="","",'Portail 3 SDL-LETTRES covid'!T29)</f>
        <v>100% CC. 50% oral à distance, 50% DM écrit</v>
      </c>
      <c r="U91" s="528" t="str">
        <f>IF('Portail 3 SDL-LETTRES covid'!U29="","",'Portail 3 SDL-LETTRES covid'!U29)</f>
        <v>100% CT oral à distance</v>
      </c>
      <c r="V91" s="111">
        <f>IF('Portail 3 SDL-LETTRES covid'!V29="","",'Portail 3 SDL-LETTRES covid'!V29)</f>
        <v>1</v>
      </c>
      <c r="W91" s="30" t="str">
        <f>IF('Portail 3 SDL-LETTRES covid'!W29="","",'Portail 3 SDL-LETTRES covid'!W29)</f>
        <v>CC</v>
      </c>
      <c r="X91" s="30" t="str">
        <f>IF('Portail 3 SDL-LETTRES covid'!X29="","",'Portail 3 SDL-LETTRES covid'!X29)</f>
        <v/>
      </c>
      <c r="Y91" s="30" t="str">
        <f>IF('Portail 3 SDL-LETTRES covid'!Y29="","",'Portail 3 SDL-LETTRES covid'!Y29)</f>
        <v/>
      </c>
      <c r="Z91" s="31">
        <f>IF('Portail 3 SDL-LETTRES covid'!Z29="","",'Portail 3 SDL-LETTRES covid'!Z29)</f>
        <v>1</v>
      </c>
      <c r="AA91" s="32" t="str">
        <f>IF('Portail 3 SDL-LETTRES covid'!AA29="","",'Portail 3 SDL-LETTRES covid'!AA29)</f>
        <v>CT</v>
      </c>
      <c r="AB91" s="32" t="str">
        <f>IF('Portail 3 SDL-LETTRES covid'!AB29="","",'Portail 3 SDL-LETTRES covid'!AB29)</f>
        <v>écrit</v>
      </c>
      <c r="AC91" s="448" t="str">
        <f>IF('Portail 3 SDL-LETTRES covid'!AC29="","",'Portail 3 SDL-LETTRES covid'!AC29)</f>
        <v>2h00</v>
      </c>
      <c r="AD91" s="531" t="str">
        <f>IF('Portail 3 SDL-LETTRES covid'!AD29="","",'Portail 3 SDL-LETTRES covid'!AD29)</f>
        <v>100% CT oral à distance</v>
      </c>
      <c r="AE91" s="528" t="str">
        <f t="shared" si="22"/>
        <v>100% CT oral à distance</v>
      </c>
      <c r="AF91" s="111">
        <f>IF('Portail 3 SDL-LETTRES covid'!AF29="","",'Portail 3 SDL-LETTRES covid'!AF29)</f>
        <v>1</v>
      </c>
      <c r="AG91" s="30" t="str">
        <f>IF('Portail 3 SDL-LETTRES covid'!AG29="","",'Portail 3 SDL-LETTRES covid'!AG29)</f>
        <v>CT</v>
      </c>
      <c r="AH91" s="30" t="str">
        <f>IF('Portail 3 SDL-LETTRES covid'!AH29="","",'Portail 3 SDL-LETTRES covid'!AH29)</f>
        <v>écrit</v>
      </c>
      <c r="AI91" s="30" t="str">
        <f>IF('Portail 3 SDL-LETTRES covid'!AI29="","",'Portail 3 SDL-LETTRES covid'!AI29)</f>
        <v>2h00</v>
      </c>
      <c r="AJ91" s="34">
        <f>IF('Portail 3 SDL-LETTRES covid'!AJ29="","",'Portail 3 SDL-LETTRES covid'!AJ29)</f>
        <v>1</v>
      </c>
      <c r="AK91" s="32" t="str">
        <f>IF('Portail 3 SDL-LETTRES covid'!AK29="","",'Portail 3 SDL-LETTRES covid'!AK29)</f>
        <v>CT</v>
      </c>
      <c r="AL91" s="32" t="str">
        <f>IF('Portail 3 SDL-LETTRES covid'!AL29="","",'Portail 3 SDL-LETTRES covid'!AL29)</f>
        <v>écrit</v>
      </c>
      <c r="AM91" s="32" t="str">
        <f>IF('Portail 3 SDL-LETTRES covid'!AM29="","",'Portail 3 SDL-LETTRES covid'!AM29)</f>
        <v>2h00</v>
      </c>
      <c r="AN91" s="27" t="str">
        <f>IF('Portail 3 SDL-LETTRES covid'!AN29="","",'Portail 3 SDL-LETTRES covid'!AN29)</f>
        <v/>
      </c>
    </row>
    <row r="92" spans="1:1032">
      <c r="A92" s="85"/>
      <c r="B92" s="85"/>
      <c r="C92" s="587"/>
      <c r="D92" s="107"/>
      <c r="E92" s="107"/>
      <c r="F92" s="107"/>
      <c r="G92" s="107"/>
      <c r="H92" s="108" t="s">
        <v>130</v>
      </c>
      <c r="I92" s="109"/>
      <c r="J92" s="109"/>
      <c r="K92" s="109"/>
      <c r="L92" s="109"/>
      <c r="M92" s="109"/>
      <c r="N92" s="107"/>
      <c r="O92" s="107"/>
      <c r="P92" s="107"/>
      <c r="Q92" s="107"/>
      <c r="R92" s="145"/>
      <c r="S92" s="145"/>
      <c r="T92" s="480"/>
      <c r="U92" s="586"/>
      <c r="V92" s="87"/>
      <c r="W92" s="87"/>
      <c r="X92" s="87"/>
      <c r="Y92" s="87"/>
      <c r="Z92" s="87"/>
      <c r="AA92" s="87"/>
      <c r="AB92" s="87"/>
      <c r="AC92" s="87"/>
      <c r="AD92" s="465"/>
      <c r="AE92" s="466"/>
      <c r="AF92" s="87"/>
      <c r="AG92" s="87"/>
      <c r="AH92" s="87"/>
      <c r="AI92" s="87"/>
      <c r="AJ92" s="87"/>
      <c r="AK92" s="87"/>
      <c r="AL92" s="87"/>
      <c r="AM92" s="88"/>
      <c r="AN92" s="109"/>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c r="MT92"/>
      <c r="MU92"/>
      <c r="MV92"/>
      <c r="MW92"/>
      <c r="MX92"/>
      <c r="MY92"/>
      <c r="MZ92"/>
      <c r="NA92"/>
      <c r="NB92"/>
      <c r="NC92"/>
      <c r="ND92"/>
      <c r="NE92"/>
      <c r="NF92"/>
      <c r="NG92"/>
      <c r="NH92"/>
      <c r="NI92"/>
      <c r="NJ92"/>
      <c r="NK92"/>
      <c r="NL92"/>
      <c r="NM92"/>
      <c r="NN92"/>
      <c r="NO92"/>
      <c r="NP92"/>
      <c r="NQ92"/>
      <c r="NR92"/>
      <c r="NS92"/>
      <c r="NT92"/>
      <c r="NU92"/>
      <c r="NV92"/>
      <c r="NW92"/>
      <c r="NX92"/>
      <c r="NY92"/>
      <c r="NZ92"/>
      <c r="OA92"/>
      <c r="OB92"/>
      <c r="OC92"/>
      <c r="OD92"/>
      <c r="OE92"/>
      <c r="OF92"/>
      <c r="OG92"/>
      <c r="OH92"/>
      <c r="OI92"/>
      <c r="OJ92"/>
      <c r="OK92"/>
      <c r="OL92"/>
      <c r="OM92"/>
      <c r="ON92"/>
      <c r="OO92"/>
      <c r="OP92"/>
      <c r="OQ92"/>
      <c r="OR92"/>
      <c r="OS92"/>
      <c r="OT92"/>
      <c r="OU92"/>
      <c r="OV92"/>
      <c r="OW92"/>
      <c r="OX92"/>
      <c r="OY92"/>
      <c r="OZ92"/>
      <c r="PA92"/>
      <c r="PB92"/>
      <c r="PC92"/>
      <c r="PD92"/>
      <c r="PE92"/>
      <c r="PF92"/>
      <c r="PG92"/>
      <c r="PH92"/>
      <c r="PI92"/>
      <c r="PJ92"/>
      <c r="PK92"/>
      <c r="PL92"/>
      <c r="PM92"/>
      <c r="PN92"/>
      <c r="PO92"/>
      <c r="PP92"/>
      <c r="PQ92"/>
      <c r="PR92"/>
      <c r="PS92"/>
      <c r="PT92"/>
      <c r="PU92"/>
      <c r="PV92"/>
      <c r="PW92"/>
      <c r="PX92"/>
      <c r="PY92"/>
      <c r="PZ92"/>
      <c r="QA92"/>
      <c r="QB92"/>
      <c r="QC92"/>
      <c r="QD92"/>
      <c r="QE92"/>
      <c r="QF92"/>
      <c r="QG92"/>
      <c r="QH92"/>
      <c r="QI92"/>
      <c r="QJ92"/>
      <c r="QK92"/>
      <c r="QL92"/>
      <c r="QM92"/>
      <c r="QN92"/>
      <c r="QO92"/>
      <c r="QP92"/>
      <c r="QQ92"/>
      <c r="QR92"/>
      <c r="QS92"/>
      <c r="QT92"/>
      <c r="QU92"/>
      <c r="QV92"/>
      <c r="QW92"/>
      <c r="QX92"/>
      <c r="QY92"/>
      <c r="QZ92"/>
      <c r="RA92"/>
      <c r="RB92"/>
      <c r="RC92"/>
      <c r="RD92"/>
      <c r="RE92"/>
      <c r="RF92"/>
      <c r="RG92"/>
      <c r="RH92"/>
      <c r="RI92"/>
      <c r="RJ92"/>
      <c r="RK92"/>
      <c r="RL92"/>
      <c r="RM92"/>
      <c r="RN92"/>
      <c r="RO92"/>
      <c r="RP92"/>
      <c r="RQ92"/>
      <c r="RR92"/>
      <c r="RS92"/>
      <c r="RT92"/>
      <c r="RU92"/>
      <c r="RV92"/>
      <c r="RW92"/>
      <c r="RX92"/>
      <c r="RY92"/>
      <c r="RZ92"/>
      <c r="SA92"/>
      <c r="SB92"/>
      <c r="SC92"/>
      <c r="SD92"/>
      <c r="SE92"/>
      <c r="SF92"/>
      <c r="SG92"/>
      <c r="SH92"/>
      <c r="SI92"/>
      <c r="SJ92"/>
      <c r="SK92"/>
      <c r="SL92"/>
      <c r="SM92"/>
      <c r="SN92"/>
      <c r="SO92"/>
      <c r="SP92"/>
      <c r="SQ92"/>
      <c r="SR92"/>
      <c r="SS92"/>
      <c r="ST92"/>
      <c r="SU92"/>
      <c r="SV92"/>
      <c r="SW92"/>
      <c r="SX92"/>
      <c r="SY92"/>
      <c r="SZ92"/>
      <c r="TA92"/>
      <c r="TB92"/>
      <c r="TC92"/>
      <c r="TD92"/>
      <c r="TE92"/>
      <c r="TF92"/>
      <c r="TG92"/>
      <c r="TH92"/>
      <c r="TI92"/>
      <c r="TJ92"/>
      <c r="TK92"/>
      <c r="TL92"/>
      <c r="TM92"/>
      <c r="TN92"/>
      <c r="TO92"/>
      <c r="TP92"/>
      <c r="TQ92"/>
      <c r="TR92"/>
      <c r="TS92"/>
      <c r="TT92"/>
      <c r="TU92"/>
      <c r="TV92"/>
      <c r="TW92"/>
      <c r="TX92"/>
      <c r="TY92"/>
      <c r="TZ92"/>
      <c r="UA92"/>
      <c r="UB92"/>
      <c r="UC92"/>
      <c r="UD92"/>
      <c r="UE92"/>
      <c r="UF92"/>
      <c r="UG92"/>
      <c r="UH92"/>
      <c r="UI92"/>
      <c r="UJ92"/>
      <c r="UK92"/>
      <c r="UL92"/>
      <c r="UM92"/>
      <c r="UN92"/>
      <c r="UO92"/>
      <c r="UP92"/>
      <c r="UQ92"/>
      <c r="UR92"/>
      <c r="US92"/>
      <c r="UT92"/>
      <c r="UU92"/>
      <c r="UV92"/>
      <c r="UW92"/>
      <c r="UX92"/>
      <c r="UY92"/>
      <c r="UZ92"/>
      <c r="VA92"/>
      <c r="VB92"/>
      <c r="VC92"/>
      <c r="VD92"/>
      <c r="VE92"/>
      <c r="VF92"/>
      <c r="VG92"/>
      <c r="VH92"/>
      <c r="VI92"/>
      <c r="VJ92"/>
      <c r="VK92"/>
      <c r="VL92"/>
      <c r="VM92"/>
      <c r="VN92"/>
      <c r="VO92"/>
      <c r="VP92"/>
      <c r="VQ92"/>
      <c r="VR92"/>
      <c r="VS92"/>
      <c r="VT92"/>
      <c r="VU92"/>
      <c r="VV92"/>
      <c r="VW92"/>
      <c r="VX92"/>
      <c r="VY92"/>
      <c r="VZ92"/>
      <c r="WA92"/>
      <c r="WB92"/>
      <c r="WC92"/>
      <c r="WD92"/>
      <c r="WE92"/>
      <c r="WF92"/>
      <c r="WG92"/>
      <c r="WH92"/>
      <c r="WI92"/>
      <c r="WJ92"/>
      <c r="WK92"/>
      <c r="WL92"/>
      <c r="WM92"/>
      <c r="WN92"/>
      <c r="WO92"/>
      <c r="WP92"/>
      <c r="WQ92"/>
      <c r="WR92"/>
      <c r="WS92"/>
      <c r="WT92"/>
      <c r="WU92"/>
      <c r="WV92"/>
      <c r="WW92"/>
      <c r="WX92"/>
      <c r="WY92"/>
      <c r="WZ92"/>
      <c r="XA92"/>
      <c r="XB92"/>
      <c r="XC92"/>
      <c r="XD92"/>
      <c r="XE92"/>
      <c r="XF92"/>
      <c r="XG92"/>
      <c r="XH92"/>
      <c r="XI92"/>
      <c r="XJ92"/>
      <c r="XK92"/>
      <c r="XL92"/>
      <c r="XM92"/>
      <c r="XN92"/>
      <c r="XO92"/>
      <c r="XP92"/>
      <c r="XQ92"/>
      <c r="XR92"/>
      <c r="XS92"/>
      <c r="XT92"/>
      <c r="XU92"/>
      <c r="XV92"/>
      <c r="XW92"/>
      <c r="XX92"/>
      <c r="XY92"/>
      <c r="XZ92"/>
      <c r="YA92"/>
      <c r="YB92"/>
      <c r="YC92"/>
      <c r="YD92"/>
      <c r="YE92"/>
      <c r="YF92"/>
      <c r="YG92"/>
      <c r="YH92"/>
      <c r="YI92"/>
      <c r="YJ92"/>
      <c r="YK92"/>
      <c r="YL92"/>
      <c r="YM92"/>
      <c r="YN92"/>
      <c r="YO92"/>
      <c r="YP92"/>
      <c r="YQ92"/>
      <c r="YR92"/>
      <c r="YS92"/>
      <c r="YT92"/>
      <c r="YU92"/>
      <c r="YV92"/>
      <c r="YW92"/>
      <c r="YX92"/>
      <c r="YY92"/>
      <c r="YZ92"/>
      <c r="ZA92"/>
      <c r="ZB92"/>
      <c r="ZC92"/>
      <c r="ZD92"/>
      <c r="ZE92"/>
      <c r="ZF92"/>
      <c r="ZG92"/>
      <c r="ZH92"/>
      <c r="ZI92"/>
      <c r="ZJ92"/>
      <c r="ZK92"/>
      <c r="ZL92"/>
      <c r="ZM92"/>
      <c r="ZN92"/>
      <c r="ZO92"/>
      <c r="ZP92"/>
      <c r="ZQ92"/>
      <c r="ZR92"/>
      <c r="ZS92"/>
      <c r="ZT92"/>
      <c r="ZU92"/>
      <c r="ZV92"/>
      <c r="ZW92"/>
      <c r="ZX92"/>
      <c r="ZY92"/>
      <c r="ZZ92"/>
      <c r="AAA92"/>
      <c r="AAB92"/>
      <c r="AAC92"/>
      <c r="AAD92"/>
      <c r="AAE92"/>
      <c r="AAF92"/>
      <c r="AAG92"/>
      <c r="AAH92"/>
      <c r="AAI92"/>
      <c r="AAJ92"/>
      <c r="AAK92"/>
      <c r="AAL92"/>
      <c r="AAM92"/>
      <c r="AAN92"/>
      <c r="AAO92"/>
      <c r="AAP92"/>
      <c r="AAQ92"/>
      <c r="AAR92"/>
      <c r="AAS92"/>
      <c r="AAT92"/>
      <c r="AAU92"/>
      <c r="AAV92"/>
      <c r="AAW92"/>
      <c r="AAX92"/>
      <c r="AAY92"/>
      <c r="AAZ92"/>
      <c r="ABA92"/>
      <c r="ABB92"/>
      <c r="ABC92"/>
      <c r="ABD92"/>
      <c r="ABE92"/>
      <c r="ABF92"/>
      <c r="ABG92"/>
      <c r="ABH92"/>
      <c r="ABI92"/>
      <c r="ABJ92"/>
      <c r="ABK92"/>
      <c r="ABL92"/>
      <c r="ABM92"/>
      <c r="ABN92"/>
      <c r="ABO92"/>
      <c r="ABP92"/>
      <c r="ABQ92"/>
      <c r="ABR92"/>
      <c r="ABS92"/>
      <c r="ABT92"/>
      <c r="ABU92"/>
      <c r="ABV92"/>
      <c r="ABW92"/>
      <c r="ABX92"/>
      <c r="ABY92"/>
      <c r="ABZ92"/>
      <c r="ACA92"/>
      <c r="ACB92"/>
      <c r="ACC92"/>
      <c r="ACD92"/>
      <c r="ACE92"/>
      <c r="ACF92"/>
      <c r="ACG92"/>
      <c r="ACH92"/>
      <c r="ACI92"/>
      <c r="ACJ92"/>
      <c r="ACK92"/>
      <c r="ACL92"/>
      <c r="ACM92"/>
      <c r="ACN92"/>
      <c r="ACO92"/>
      <c r="ACP92"/>
      <c r="ACQ92"/>
      <c r="ACR92"/>
      <c r="ACS92"/>
      <c r="ACT92"/>
      <c r="ACU92"/>
      <c r="ACV92"/>
      <c r="ACW92"/>
      <c r="ACX92"/>
      <c r="ACY92"/>
      <c r="ACZ92"/>
      <c r="ADA92"/>
      <c r="ADB92"/>
      <c r="ADC92"/>
      <c r="ADD92"/>
      <c r="ADE92"/>
      <c r="ADF92"/>
      <c r="ADG92"/>
      <c r="ADH92"/>
      <c r="ADI92"/>
      <c r="ADJ92"/>
      <c r="ADK92"/>
      <c r="ADL92"/>
      <c r="ADM92"/>
      <c r="ADN92"/>
      <c r="ADO92"/>
      <c r="ADP92"/>
      <c r="ADQ92"/>
      <c r="ADR92"/>
      <c r="ADS92"/>
      <c r="ADT92"/>
      <c r="ADU92"/>
      <c r="ADV92"/>
      <c r="ADW92"/>
      <c r="ADX92"/>
      <c r="ADY92"/>
      <c r="ADZ92"/>
      <c r="AEA92"/>
      <c r="AEB92"/>
      <c r="AEC92"/>
      <c r="AED92"/>
      <c r="AEE92"/>
      <c r="AEF92"/>
      <c r="AEG92"/>
      <c r="AEH92"/>
      <c r="AEI92"/>
      <c r="AEJ92"/>
      <c r="AEK92"/>
      <c r="AEL92"/>
      <c r="AEM92"/>
      <c r="AEN92"/>
      <c r="AEO92"/>
      <c r="AEP92"/>
      <c r="AEQ92"/>
      <c r="AER92"/>
      <c r="AES92"/>
      <c r="AET92"/>
      <c r="AEU92"/>
      <c r="AEV92"/>
      <c r="AEW92"/>
      <c r="AEX92"/>
      <c r="AEY92"/>
      <c r="AEZ92"/>
      <c r="AFA92"/>
      <c r="AFB92"/>
      <c r="AFC92"/>
      <c r="AFD92"/>
      <c r="AFE92"/>
      <c r="AFF92"/>
      <c r="AFG92"/>
      <c r="AFH92"/>
      <c r="AFI92"/>
      <c r="AFJ92"/>
      <c r="AFK92"/>
      <c r="AFL92"/>
      <c r="AFM92"/>
      <c r="AFN92"/>
      <c r="AFO92"/>
      <c r="AFP92"/>
      <c r="AFQ92"/>
      <c r="AFR92"/>
      <c r="AFS92"/>
      <c r="AFT92"/>
      <c r="AFU92"/>
      <c r="AFV92"/>
      <c r="AFW92"/>
      <c r="AFX92"/>
      <c r="AFY92"/>
      <c r="AFZ92"/>
      <c r="AGA92"/>
      <c r="AGB92"/>
      <c r="AGC92"/>
      <c r="AGD92"/>
      <c r="AGE92"/>
      <c r="AGF92"/>
      <c r="AGG92"/>
      <c r="AGH92"/>
      <c r="AGI92"/>
      <c r="AGJ92"/>
      <c r="AGK92"/>
      <c r="AGL92"/>
      <c r="AGM92"/>
      <c r="AGN92"/>
      <c r="AGO92"/>
      <c r="AGP92"/>
      <c r="AGQ92"/>
      <c r="AGR92"/>
      <c r="AGS92"/>
      <c r="AGT92"/>
      <c r="AGU92"/>
      <c r="AGV92"/>
      <c r="AGW92"/>
      <c r="AGX92"/>
      <c r="AGY92"/>
      <c r="AGZ92"/>
      <c r="AHA92"/>
      <c r="AHB92"/>
      <c r="AHC92"/>
      <c r="AHD92"/>
      <c r="AHE92"/>
      <c r="AHF92"/>
      <c r="AHG92"/>
      <c r="AHH92"/>
      <c r="AHI92"/>
      <c r="AHJ92"/>
      <c r="AHK92"/>
      <c r="AHL92"/>
      <c r="AHM92"/>
      <c r="AHN92"/>
      <c r="AHO92"/>
      <c r="AHP92"/>
      <c r="AHQ92"/>
      <c r="AHR92"/>
      <c r="AHS92"/>
      <c r="AHT92"/>
      <c r="AHU92"/>
      <c r="AHV92"/>
      <c r="AHW92"/>
      <c r="AHX92"/>
      <c r="AHY92"/>
      <c r="AHZ92"/>
      <c r="AIA92"/>
      <c r="AIB92"/>
      <c r="AIC92"/>
      <c r="AID92"/>
      <c r="AIE92"/>
      <c r="AIF92"/>
      <c r="AIG92"/>
      <c r="AIH92"/>
      <c r="AII92"/>
      <c r="AIJ92"/>
      <c r="AIK92"/>
      <c r="AIL92"/>
      <c r="AIM92"/>
      <c r="AIN92"/>
      <c r="AIO92"/>
      <c r="AIP92"/>
      <c r="AIQ92"/>
      <c r="AIR92"/>
      <c r="AIS92"/>
      <c r="AIT92"/>
      <c r="AIU92"/>
      <c r="AIV92"/>
      <c r="AIW92"/>
      <c r="AIX92"/>
      <c r="AIY92"/>
      <c r="AIZ92"/>
      <c r="AJA92"/>
      <c r="AJB92"/>
      <c r="AJC92"/>
      <c r="AJD92"/>
      <c r="AJE92"/>
      <c r="AJF92"/>
      <c r="AJG92"/>
      <c r="AJH92"/>
      <c r="AJI92"/>
      <c r="AJJ92"/>
      <c r="AJK92"/>
      <c r="AJL92"/>
      <c r="AJM92"/>
      <c r="AJN92"/>
      <c r="AJO92"/>
      <c r="AJP92"/>
      <c r="AJQ92"/>
      <c r="AJR92"/>
      <c r="AJS92"/>
      <c r="AJT92"/>
      <c r="AJU92"/>
      <c r="AJV92"/>
      <c r="AJW92"/>
      <c r="AJX92"/>
      <c r="AJY92"/>
      <c r="AJZ92"/>
      <c r="AKA92"/>
      <c r="AKB92"/>
      <c r="AKC92"/>
      <c r="AKD92"/>
      <c r="AKE92"/>
      <c r="AKF92"/>
      <c r="AKG92"/>
      <c r="AKH92"/>
      <c r="AKI92"/>
      <c r="AKJ92"/>
      <c r="AKK92"/>
      <c r="AKL92"/>
      <c r="AKM92"/>
      <c r="AKN92"/>
      <c r="AKO92"/>
      <c r="AKP92"/>
      <c r="AKQ92"/>
      <c r="AKR92"/>
      <c r="AKS92"/>
      <c r="AKT92"/>
      <c r="AKU92"/>
      <c r="AKV92"/>
      <c r="AKW92"/>
      <c r="AKX92"/>
      <c r="AKY92"/>
      <c r="AKZ92"/>
      <c r="ALA92"/>
      <c r="ALB92"/>
      <c r="ALC92"/>
      <c r="ALD92"/>
      <c r="ALE92"/>
      <c r="ALF92"/>
      <c r="ALG92"/>
      <c r="ALH92"/>
      <c r="ALI92"/>
      <c r="ALJ92"/>
      <c r="ALK92"/>
      <c r="ALL92"/>
      <c r="ALM92"/>
      <c r="ALN92"/>
      <c r="ALO92"/>
      <c r="ALP92"/>
      <c r="ALQ92"/>
      <c r="ALR92"/>
      <c r="ALS92"/>
      <c r="ALT92"/>
      <c r="ALU92"/>
      <c r="ALV92"/>
      <c r="ALW92"/>
      <c r="ALX92"/>
      <c r="ALY92"/>
      <c r="ALZ92"/>
      <c r="AMA92"/>
      <c r="AMB92"/>
      <c r="AMC92"/>
      <c r="AMD92"/>
      <c r="AME92"/>
      <c r="AMF92"/>
      <c r="AMG92"/>
      <c r="AMH92"/>
      <c r="AMI92"/>
      <c r="AMJ92"/>
      <c r="AMK92"/>
      <c r="AML92"/>
      <c r="AMM92"/>
      <c r="AMN92"/>
      <c r="AMO92"/>
      <c r="AMP92"/>
      <c r="AMQ92"/>
      <c r="AMR92"/>
    </row>
    <row r="93" spans="1:1032" ht="22.5" customHeight="1">
      <c r="A93" s="97" t="s">
        <v>131</v>
      </c>
      <c r="B93" s="97" t="s">
        <v>132</v>
      </c>
      <c r="C93" s="46" t="s">
        <v>133</v>
      </c>
      <c r="D93" s="47"/>
      <c r="E93" s="48" t="s">
        <v>43</v>
      </c>
      <c r="F93" s="48"/>
      <c r="G93" s="48"/>
      <c r="H93" s="90"/>
      <c r="I93" s="48" t="e">
        <f>+I$67+I94+I100+I103+#REF!</f>
        <v>#REF!</v>
      </c>
      <c r="J93" s="48" t="e">
        <f>+J$67+J94+J100+J103+#REF!</f>
        <v>#REF!</v>
      </c>
      <c r="K93" s="47"/>
      <c r="L93" s="47"/>
      <c r="M93" s="47"/>
      <c r="N93" s="47"/>
      <c r="O93" s="47"/>
      <c r="P93" s="47"/>
      <c r="Q93" s="50"/>
      <c r="R93" s="49"/>
      <c r="S93" s="49"/>
      <c r="T93" s="482"/>
      <c r="U93" s="572"/>
      <c r="V93" s="98"/>
      <c r="W93" s="50"/>
      <c r="X93" s="50"/>
      <c r="Y93" s="50"/>
      <c r="Z93" s="50"/>
      <c r="AA93" s="50"/>
      <c r="AB93" s="50"/>
      <c r="AC93" s="50"/>
      <c r="AD93" s="426"/>
      <c r="AE93" s="427"/>
      <c r="AF93" s="98"/>
      <c r="AG93" s="50"/>
      <c r="AH93" s="50"/>
      <c r="AI93" s="50"/>
      <c r="AJ93" s="50"/>
      <c r="AK93" s="50"/>
      <c r="AL93" s="50"/>
      <c r="AM93" s="47"/>
      <c r="AN93" s="47"/>
    </row>
    <row r="94" spans="1:1032" s="67" customFormat="1" ht="22.5" customHeight="1">
      <c r="A94" s="57" t="str">
        <f>IF('Portail 4 LLCER-LEA covid'!A91="","",'Portail 4 LLCER-LEA covid'!A91)</f>
        <v>LOLA2C01</v>
      </c>
      <c r="B94" s="57" t="str">
        <f>IF('Portail 4 LLCER-LEA covid'!B91="","",'Portail 4 LLCER-LEA covid'!B91)</f>
        <v>LLA2C10</v>
      </c>
      <c r="C94" s="58" t="str">
        <f>IF('Portail 4 LLCER-LEA covid'!C91="","",'Portail 4 LLCER-LEA covid'!C91)</f>
        <v>Pratique et structure de la langue Espagnol S2</v>
      </c>
      <c r="D94" s="57" t="str">
        <f>IF('Portail 4 LLCER-LEA covid'!D91="","",'Portail 4 LLCER-LEA covid'!D91)</f>
        <v/>
      </c>
      <c r="E94" s="57" t="str">
        <f>IF('Portail 4 LLCER-LEA covid'!E91="","",'Portail 4 LLCER-LEA covid'!E91)</f>
        <v>BLOC/CHAPEAU</v>
      </c>
      <c r="F94" s="57" t="str">
        <f>IF('Portail 4 LLCER-LEA covid'!F91="","",'Portail 4 LLCER-LEA covid'!F91)</f>
        <v>Portails 1 (SDL-LLCER Majeur Espagnol), 4 (LANGUES Majeur LLCER Espagnol) et 5 (LETTRES-LLCER Majeur Espagnol)</v>
      </c>
      <c r="G94" s="57" t="str">
        <f>IF('Portail 4 LLCER-LEA covid'!G91="","",'Portail 4 LLCER-LEA covid'!G91)</f>
        <v/>
      </c>
      <c r="H94" s="57"/>
      <c r="I94" s="57">
        <f>+SUM(I95:I98)</f>
        <v>10</v>
      </c>
      <c r="J94" s="57">
        <f>+SUM(J95:J98)</f>
        <v>10</v>
      </c>
      <c r="K94" s="57" t="str">
        <f>IF('Portail 4 LLCER-LEA covid'!K91="","",'Portail 4 LLCER-LEA covid'!K91)</f>
        <v/>
      </c>
      <c r="L94" s="57" t="str">
        <f>IF('Portail 4 LLCER-LEA covid'!L91="","",'Portail 4 LLCER-LEA covid'!L91)</f>
        <v/>
      </c>
      <c r="M94" s="57" t="str">
        <f>IF('Portail 4 LLCER-LEA covid'!M91="","",'Portail 4 LLCER-LEA covid'!M91)</f>
        <v/>
      </c>
      <c r="N94" s="57" t="str">
        <f>IF('Portail 4 LLCER-LEA covid'!N91="","",'Portail 4 LLCER-LEA covid'!N91)</f>
        <v/>
      </c>
      <c r="O94" s="57"/>
      <c r="P94" s="57" t="str">
        <f>IF('Portail 4 LLCER-LEA covid'!P91="","",'Portail 4 LLCER-LEA covid'!P91)</f>
        <v/>
      </c>
      <c r="Q94" s="375"/>
      <c r="R94" s="375" t="str">
        <f>IF('Portail 4 LLCER-LEA covid'!R91="","",'Portail 4 LLCER-LEA covid'!R91)</f>
        <v/>
      </c>
      <c r="S94" s="375" t="str">
        <f>IF('Portail 4 LLCER-LEA covid'!S91="","",'Portail 4 LLCER-LEA covid'!S91)</f>
        <v/>
      </c>
      <c r="T94" s="485"/>
      <c r="U94" s="588"/>
      <c r="V94" s="396" t="str">
        <f>IF('Portail 4 LLCER-LEA covid'!V91="","",'Portail 4 LLCER-LEA covid'!V91)</f>
        <v/>
      </c>
      <c r="W94" s="57" t="str">
        <f>IF('Portail 4 LLCER-LEA covid'!W91="","",'Portail 4 LLCER-LEA covid'!W91)</f>
        <v/>
      </c>
      <c r="X94" s="57" t="str">
        <f>IF('Portail 4 LLCER-LEA covid'!X91="","",'Portail 4 LLCER-LEA covid'!X91)</f>
        <v/>
      </c>
      <c r="Y94" s="57" t="str">
        <f>IF('Portail 4 LLCER-LEA covid'!Y91="","",'Portail 4 LLCER-LEA covid'!Y91)</f>
        <v/>
      </c>
      <c r="Z94" s="57" t="str">
        <f>IF('Portail 4 LLCER-LEA covid'!Z91="","",'Portail 4 LLCER-LEA covid'!Z91)</f>
        <v/>
      </c>
      <c r="AA94" s="57" t="str">
        <f>IF('Portail 4 LLCER-LEA covid'!AA91="","",'Portail 4 LLCER-LEA covid'!AA91)</f>
        <v/>
      </c>
      <c r="AB94" s="57" t="str">
        <f>IF('Portail 4 LLCER-LEA covid'!AB91="","",'Portail 4 LLCER-LEA covid'!AB91)</f>
        <v/>
      </c>
      <c r="AC94" s="375" t="str">
        <f>IF('Portail 4 LLCER-LEA covid'!AC91="","",'Portail 4 LLCER-LEA covid'!AC91)</f>
        <v/>
      </c>
      <c r="AD94" s="485"/>
      <c r="AE94" s="588"/>
      <c r="AF94" s="396" t="str">
        <f>IF('Portail 4 LLCER-LEA covid'!AF91="","",'Portail 4 LLCER-LEA covid'!AF91)</f>
        <v/>
      </c>
      <c r="AG94" s="57" t="str">
        <f>IF('Portail 4 LLCER-LEA covid'!AG91="","",'Portail 4 LLCER-LEA covid'!AG91)</f>
        <v/>
      </c>
      <c r="AH94" s="57" t="str">
        <f>IF('Portail 4 LLCER-LEA covid'!AH91="","",'Portail 4 LLCER-LEA covid'!AH91)</f>
        <v/>
      </c>
      <c r="AI94" s="57" t="str">
        <f>IF('Portail 4 LLCER-LEA covid'!AI91="","",'Portail 4 LLCER-LEA covid'!AI91)</f>
        <v/>
      </c>
      <c r="AJ94" s="57" t="str">
        <f>IF('Portail 4 LLCER-LEA covid'!AJ91="","",'Portail 4 LLCER-LEA covid'!AJ91)</f>
        <v/>
      </c>
      <c r="AK94" s="57" t="str">
        <f>IF('Portail 4 LLCER-LEA covid'!AK91="","",'Portail 4 LLCER-LEA covid'!AK91)</f>
        <v/>
      </c>
      <c r="AL94" s="57" t="str">
        <f>IF('Portail 4 LLCER-LEA covid'!AL91="","",'Portail 4 LLCER-LEA covid'!AL91)</f>
        <v/>
      </c>
      <c r="AM94" s="57" t="str">
        <f>IF('Portail 4 LLCER-LEA covid'!AM91="","",'Portail 4 LLCER-LEA covid'!AM91)</f>
        <v/>
      </c>
      <c r="AN94" s="57" t="str">
        <f>IF('Portail 4 LLCER-LEA covid'!AN91="","",'Portail 4 LLCER-LEA covid'!AN91)</f>
        <v/>
      </c>
    </row>
    <row r="95" spans="1:1032" ht="52.5" customHeight="1">
      <c r="A95" s="20" t="str">
        <f>IF('Portail 4 LLCER-LEA covid'!A92="","",'Portail 4 LLCER-LEA covid'!A92)</f>
        <v/>
      </c>
      <c r="B95" s="68" t="str">
        <f>IF('Portail 4 LLCER-LEA covid'!B92="","",'Portail 4 LLCER-LEA covid'!B92)</f>
        <v>LLA2C1A</v>
      </c>
      <c r="C95" s="69" t="str">
        <f>IF('Portail 4 LLCER-LEA covid'!C92="","",'Portail 4 LLCER-LEA covid'!C92)</f>
        <v>Grammaire espagnole S2</v>
      </c>
      <c r="D95" s="24" t="str">
        <f>IF('Portail 4 LLCER-LEA covid'!D92="","",'Portail 4 LLCER-LEA covid'!D92)</f>
        <v>LOL2B8B
LOL2G8C
LOL2C1E</v>
      </c>
      <c r="E95" s="24" t="str">
        <f>IF('Portail 4 LLCER-LEA covid'!E92="","",'Portail 4 LLCER-LEA covid'!E92)</f>
        <v>TRONC COMMUN</v>
      </c>
      <c r="F95" s="25" t="str">
        <f>IF('Portail 4 LLCER-LEA covid'!F92="","",'Portail 4 LLCER-LEA covid'!F92)</f>
        <v>Portails 1 (SDL-LLCER), 4 (LANGUES) et 5 (LETTRES-LLCER)</v>
      </c>
      <c r="G95" s="37" t="str">
        <f>IF('Portail 4 LLCER-LEA covid'!G92="","",'Portail 4 LLCER-LEA covid'!G92)</f>
        <v>LLCER</v>
      </c>
      <c r="H95" s="26"/>
      <c r="I95" s="27">
        <v>2</v>
      </c>
      <c r="J95" s="27">
        <v>2</v>
      </c>
      <c r="K95" s="27" t="str">
        <f>IF('Portail 4 LLCER-LEA covid'!K92="","",'Portail 4 LLCER-LEA covid'!K92)</f>
        <v>BACCON Annie</v>
      </c>
      <c r="L95" s="27">
        <f>IF('Portail 4 LLCER-LEA covid'!L92="","",'Portail 4 LLCER-LEA covid'!L92)</f>
        <v>14</v>
      </c>
      <c r="M95" s="27" t="str">
        <f>IF('Portail 4 LLCER-LEA covid'!M92="","",'Portail 4 LLCER-LEA covid'!M92)</f>
        <v/>
      </c>
      <c r="N95" s="27" t="str">
        <f>IF('Portail 4 LLCER-LEA covid'!N92="","",'Portail 4 LLCER-LEA covid'!N92)</f>
        <v/>
      </c>
      <c r="O95" s="27"/>
      <c r="P95" s="29">
        <f>IF('Portail 4 LLCER-LEA covid'!P92="","",'Portail 4 LLCER-LEA covid'!P92)</f>
        <v>18</v>
      </c>
      <c r="Q95" s="367"/>
      <c r="R95" s="157" t="str">
        <f>IF('Portail 4 LLCER-LEA covid'!R92="","",'Portail 4 LLCER-LEA covid'!R92)</f>
        <v/>
      </c>
      <c r="S95" s="157" t="str">
        <f>IF('Portail 4 LLCER-LEA covid'!S92="","",'Portail 4 LLCER-LEA covid'!S92)</f>
        <v/>
      </c>
      <c r="T95" s="531" t="str">
        <f>IF('Portail 4 LLCER-LEA covid'!T92="","",'Portail 4 LLCER-LEA covid'!T92)</f>
        <v>100% CC / écrit à distance - devoir en temps limité sur Célène - 1h30</v>
      </c>
      <c r="U95" s="528" t="str">
        <f>IF('Portail 4 LLCER-LEA covid'!U92="","",'Portail 4 LLCER-LEA covid'!U92)</f>
        <v>100% CT à distance - devoir sur Célène - 1h30</v>
      </c>
      <c r="V95" s="111">
        <f>IF('Portail 4 LLCER-LEA covid'!V92="","",'Portail 4 LLCER-LEA covid'!V92)</f>
        <v>1</v>
      </c>
      <c r="W95" s="30" t="str">
        <f>IF('Portail 4 LLCER-LEA covid'!W92="","",'Portail 4 LLCER-LEA covid'!W92)</f>
        <v>CC</v>
      </c>
      <c r="X95" s="30" t="str">
        <f>IF('Portail 4 LLCER-LEA covid'!X92="","",'Portail 4 LLCER-LEA covid'!X92)</f>
        <v>écrit</v>
      </c>
      <c r="Y95" s="30" t="str">
        <f>IF('Portail 4 LLCER-LEA covid'!Y92="","",'Portail 4 LLCER-LEA covid'!Y92)</f>
        <v/>
      </c>
      <c r="Z95" s="31">
        <f>IF('Portail 4 LLCER-LEA covid'!Z92="","",'Portail 4 LLCER-LEA covid'!Z92)</f>
        <v>1</v>
      </c>
      <c r="AA95" s="32" t="str">
        <f>IF('Portail 4 LLCER-LEA covid'!AA92="","",'Portail 4 LLCER-LEA covid'!AA92)</f>
        <v>CT</v>
      </c>
      <c r="AB95" s="32" t="str">
        <f>IF('Portail 4 LLCER-LEA covid'!AB92="","",'Portail 4 LLCER-LEA covid'!AB92)</f>
        <v>écrit</v>
      </c>
      <c r="AC95" s="448" t="str">
        <f>IF('Portail 4 LLCER-LEA covid'!AC92="","",'Portail 4 LLCER-LEA covid'!AC92)</f>
        <v>1h30</v>
      </c>
      <c r="AD95" s="531" t="str">
        <f>IF('Portail 4 LLCER-LEA covid'!AD92="","",'Portail 4 LLCER-LEA covid'!AD92)</f>
        <v>100% CT - devoir à distance sur Célène - 1h30</v>
      </c>
      <c r="AE95" s="528" t="str">
        <f t="shared" ref="AE95:AE98" si="23">+AD95</f>
        <v>100% CT - devoir à distance sur Célène - 1h30</v>
      </c>
      <c r="AF95" s="111">
        <f>IF('Portail 4 LLCER-LEA covid'!AF92="","",'Portail 4 LLCER-LEA covid'!AF92)</f>
        <v>1</v>
      </c>
      <c r="AG95" s="30" t="str">
        <f>IF('Portail 4 LLCER-LEA covid'!AG92="","",'Portail 4 LLCER-LEA covid'!AG92)</f>
        <v>CT</v>
      </c>
      <c r="AH95" s="30" t="str">
        <f>IF('Portail 4 LLCER-LEA covid'!AH92="","",'Portail 4 LLCER-LEA covid'!AH92)</f>
        <v>écrit</v>
      </c>
      <c r="AI95" s="30" t="str">
        <f>IF('Portail 4 LLCER-LEA covid'!AI92="","",'Portail 4 LLCER-LEA covid'!AI92)</f>
        <v>1h30</v>
      </c>
      <c r="AJ95" s="34">
        <f>IF('Portail 4 LLCER-LEA covid'!AJ92="","",'Portail 4 LLCER-LEA covid'!AJ92)</f>
        <v>1</v>
      </c>
      <c r="AK95" s="32" t="str">
        <f>IF('Portail 4 LLCER-LEA covid'!AK92="","",'Portail 4 LLCER-LEA covid'!AK92)</f>
        <v>CT</v>
      </c>
      <c r="AL95" s="32" t="str">
        <f>IF('Portail 4 LLCER-LEA covid'!AL92="","",'Portail 4 LLCER-LEA covid'!AL92)</f>
        <v>écrit</v>
      </c>
      <c r="AM95" s="32" t="str">
        <f>IF('Portail 4 LLCER-LEA covid'!AM92="","",'Portail 4 LLCER-LEA covid'!AM92)</f>
        <v>1h30</v>
      </c>
      <c r="AN95" s="27" t="str">
        <f>IF('Portail 4 LLCER-LEA covid'!AN92="","",'Portail 4 LLCER-LEA covid'!AN92)</f>
        <v/>
      </c>
    </row>
    <row r="96" spans="1:1032" ht="52.5" customHeight="1">
      <c r="A96" s="20" t="str">
        <f>IF('Portail 4 LLCER-LEA covid'!A93="","",'Portail 4 LLCER-LEA covid'!A93)</f>
        <v/>
      </c>
      <c r="B96" s="68" t="str">
        <f>IF('Portail 4 LLCER-LEA covid'!B93="","",'Portail 4 LLCER-LEA covid'!B93)</f>
        <v>LLA2C1B</v>
      </c>
      <c r="C96" s="69" t="str">
        <f>IF('Portail 4 LLCER-LEA covid'!C93="","",'Portail 4 LLCER-LEA covid'!C93)</f>
        <v>Compréhension et expression orales Espagnol S2 (groupe de 25)</v>
      </c>
      <c r="D96" s="24" t="str">
        <f>IF('Portail 4 LLCER-LEA covid'!D93="","",'Portail 4 LLCER-LEA covid'!D93)</f>
        <v>LOL2C1D
LOL2J4B2</v>
      </c>
      <c r="E96" s="24" t="str">
        <f>IF('Portail 4 LLCER-LEA covid'!E93="","",'Portail 4 LLCER-LEA covid'!E93)</f>
        <v>TRONC COMMUN</v>
      </c>
      <c r="F96" s="25" t="str">
        <f>IF('Portail 4 LLCER-LEA covid'!F93="","",'Portail 4 LLCER-LEA covid'!F93)</f>
        <v>Portails 1 (SDL-LLCER), 2 (SDL-LEA), 4 (LANGUES) et 5 (LETTRES-LLCER)</v>
      </c>
      <c r="G96" s="37" t="str">
        <f>IF('Portail 4 LLCER-LEA covid'!G93="","",'Portail 4 LLCER-LEA covid'!G93)</f>
        <v>LLCER</v>
      </c>
      <c r="H96" s="26"/>
      <c r="I96" s="27">
        <v>2</v>
      </c>
      <c r="J96" s="27">
        <v>2</v>
      </c>
      <c r="K96" s="27" t="str">
        <f>IF('Portail 4 LLCER-LEA covid'!K93="","",'Portail 4 LLCER-LEA covid'!K93)</f>
        <v>NATANSON Brigitte</v>
      </c>
      <c r="L96" s="27">
        <f>IF('Portail 4 LLCER-LEA covid'!L93="","",'Portail 4 LLCER-LEA covid'!L93)</f>
        <v>14</v>
      </c>
      <c r="M96" s="27" t="str">
        <f>IF('Portail 4 LLCER-LEA covid'!M93="","",'Portail 4 LLCER-LEA covid'!M93)</f>
        <v/>
      </c>
      <c r="N96" s="27" t="str">
        <f>IF('Portail 4 LLCER-LEA covid'!N93="","",'Portail 4 LLCER-LEA covid'!N93)</f>
        <v/>
      </c>
      <c r="O96" s="27"/>
      <c r="P96" s="29" t="str">
        <f>IF('Portail 4 LLCER-LEA covid'!P93="","",'Portail 4 LLCER-LEA covid'!P93)</f>
        <v/>
      </c>
      <c r="Q96" s="367"/>
      <c r="R96" s="157">
        <f>IF('Portail 4 LLCER-LEA covid'!R93="","",'Portail 4 LLCER-LEA covid'!R93)</f>
        <v>15</v>
      </c>
      <c r="S96" s="157" t="str">
        <f>IF('Portail 4 LLCER-LEA covid'!S93="","",'Portail 4 LLCER-LEA covid'!S93)</f>
        <v/>
      </c>
      <c r="T96" s="531" t="str">
        <f>IF('Portail 4 LLCER-LEA covid'!T93="","",'Portail 4 LLCER-LEA covid'!T93)</f>
        <v>100% CC ORAL A DISTANCE</v>
      </c>
      <c r="U96" s="528" t="str">
        <f>IF('Portail 4 LLCER-LEA covid'!U93="","",'Portail 4 LLCER-LEA covid'!U93)</f>
        <v>100% CT ORAL A DISTANCE</v>
      </c>
      <c r="V96" s="111">
        <f>IF('Portail 4 LLCER-LEA covid'!V93="","",'Portail 4 LLCER-LEA covid'!V93)</f>
        <v>1</v>
      </c>
      <c r="W96" s="30" t="str">
        <f>IF('Portail 4 LLCER-LEA covid'!W93="","",'Portail 4 LLCER-LEA covid'!W93)</f>
        <v>CC</v>
      </c>
      <c r="X96" s="30" t="str">
        <f>IF('Portail 4 LLCER-LEA covid'!X93="","",'Portail 4 LLCER-LEA covid'!X93)</f>
        <v>oral</v>
      </c>
      <c r="Y96" s="30" t="str">
        <f>IF('Portail 4 LLCER-LEA covid'!Y93="","",'Portail 4 LLCER-LEA covid'!Y93)</f>
        <v/>
      </c>
      <c r="Z96" s="31">
        <f>IF('Portail 4 LLCER-LEA covid'!Z93="","",'Portail 4 LLCER-LEA covid'!Z93)</f>
        <v>1</v>
      </c>
      <c r="AA96" s="32" t="str">
        <f>IF('Portail 4 LLCER-LEA covid'!AA93="","",'Portail 4 LLCER-LEA covid'!AA93)</f>
        <v>CT</v>
      </c>
      <c r="AB96" s="32" t="str">
        <f>IF('Portail 4 LLCER-LEA covid'!AB93="","",'Portail 4 LLCER-LEA covid'!AB93)</f>
        <v>oral</v>
      </c>
      <c r="AC96" s="448" t="str">
        <f>IF('Portail 4 LLCER-LEA covid'!AC93="","",'Portail 4 LLCER-LEA covid'!AC93)</f>
        <v>15 min.</v>
      </c>
      <c r="AD96" s="531" t="str">
        <f>IF('Portail 4 LLCER-LEA covid'!AD93="","",'Portail 4 LLCER-LEA covid'!AD93)</f>
        <v>100% CT ORAL A DISTANCE</v>
      </c>
      <c r="AE96" s="528" t="str">
        <f t="shared" si="23"/>
        <v>100% CT ORAL A DISTANCE</v>
      </c>
      <c r="AF96" s="111">
        <f>IF('Portail 4 LLCER-LEA covid'!AF93="","",'Portail 4 LLCER-LEA covid'!AF93)</f>
        <v>1</v>
      </c>
      <c r="AG96" s="30" t="str">
        <f>IF('Portail 4 LLCER-LEA covid'!AG93="","",'Portail 4 LLCER-LEA covid'!AG93)</f>
        <v>CT</v>
      </c>
      <c r="AH96" s="30" t="str">
        <f>IF('Portail 4 LLCER-LEA covid'!AH93="","",'Portail 4 LLCER-LEA covid'!AH93)</f>
        <v>oral</v>
      </c>
      <c r="AI96" s="30" t="str">
        <f>IF('Portail 4 LLCER-LEA covid'!AI93="","",'Portail 4 LLCER-LEA covid'!AI93)</f>
        <v>15 min.</v>
      </c>
      <c r="AJ96" s="34">
        <f>IF('Portail 4 LLCER-LEA covid'!AJ93="","",'Portail 4 LLCER-LEA covid'!AJ93)</f>
        <v>1</v>
      </c>
      <c r="AK96" s="32" t="str">
        <f>IF('Portail 4 LLCER-LEA covid'!AK93="","",'Portail 4 LLCER-LEA covid'!AK93)</f>
        <v>CT</v>
      </c>
      <c r="AL96" s="32" t="str">
        <f>IF('Portail 4 LLCER-LEA covid'!AL93="","",'Portail 4 LLCER-LEA covid'!AL93)</f>
        <v>oral</v>
      </c>
      <c r="AM96" s="32" t="str">
        <f>IF('Portail 4 LLCER-LEA covid'!AM93="","",'Portail 4 LLCER-LEA covid'!AM93)</f>
        <v>15 min.</v>
      </c>
      <c r="AN96" s="27" t="str">
        <f>IF('Portail 4 LLCER-LEA covid'!AN93="","",'Portail 4 LLCER-LEA covid'!AN93)</f>
        <v/>
      </c>
    </row>
    <row r="97" spans="1:1032" ht="52.5" customHeight="1">
      <c r="A97" s="20" t="str">
        <f>IF('Portail 4 LLCER-LEA covid'!A94="","",'Portail 4 LLCER-LEA covid'!A94)</f>
        <v/>
      </c>
      <c r="B97" s="68" t="str">
        <f>IF('Portail 4 LLCER-LEA covid'!B94="","",'Portail 4 LLCER-LEA covid'!B94)</f>
        <v>LLA2C1C</v>
      </c>
      <c r="C97" s="69" t="str">
        <f>IF('Portail 4 LLCER-LEA covid'!C94="","",'Portail 4 LLCER-LEA covid'!C94)</f>
        <v>Thème Espagnol S2</v>
      </c>
      <c r="D97" s="24" t="str">
        <f>IF('Portail 4 LLCER-LEA covid'!D94="","",'Portail 4 LLCER-LEA covid'!D94)</f>
        <v>LOL2C1G</v>
      </c>
      <c r="E97" s="24" t="str">
        <f>IF('Portail 4 LLCER-LEA covid'!E94="","",'Portail 4 LLCER-LEA covid'!E94)</f>
        <v>TRONC COMMUN</v>
      </c>
      <c r="F97" s="25" t="str">
        <f>IF('Portail 4 LLCER-LEA covid'!F94="","",'Portail 4 LLCER-LEA covid'!F94)</f>
        <v>Portails 1 (SDL-LLCER), 4 (LANGUES) et 5 (LETTRES-LLCER)</v>
      </c>
      <c r="G97" s="37" t="str">
        <f>IF('Portail 4 LLCER-LEA covid'!G94="","",'Portail 4 LLCER-LEA covid'!G94)</f>
        <v>LLCER</v>
      </c>
      <c r="H97" s="26"/>
      <c r="I97" s="27">
        <v>3</v>
      </c>
      <c r="J97" s="27">
        <v>3</v>
      </c>
      <c r="K97" s="27" t="str">
        <f>IF('Portail 4 LLCER-LEA covid'!K94="","",'Portail 4 LLCER-LEA covid'!K94)</f>
        <v>BACCON Annie</v>
      </c>
      <c r="L97" s="27">
        <f>IF('Portail 4 LLCER-LEA covid'!L94="","",'Portail 4 LLCER-LEA covid'!L94)</f>
        <v>14</v>
      </c>
      <c r="M97" s="27" t="str">
        <f>IF('Portail 4 LLCER-LEA covid'!M94="","",'Portail 4 LLCER-LEA covid'!M94)</f>
        <v/>
      </c>
      <c r="N97" s="27" t="str">
        <f>IF('Portail 4 LLCER-LEA covid'!N94="","",'Portail 4 LLCER-LEA covid'!N94)</f>
        <v/>
      </c>
      <c r="O97" s="27"/>
      <c r="P97" s="29">
        <f>IF('Portail 4 LLCER-LEA covid'!P94="","",'Portail 4 LLCER-LEA covid'!P94)</f>
        <v>18</v>
      </c>
      <c r="Q97" s="367"/>
      <c r="R97" s="157" t="str">
        <f>IF('Portail 4 LLCER-LEA covid'!R94="","",'Portail 4 LLCER-LEA covid'!R94)</f>
        <v/>
      </c>
      <c r="S97" s="157" t="str">
        <f>IF('Portail 4 LLCER-LEA covid'!S94="","",'Portail 4 LLCER-LEA covid'!S94)</f>
        <v/>
      </c>
      <c r="T97" s="531" t="str">
        <f>IF('Portail 4 LLCER-LEA covid'!T94="","",'Portail 4 LLCER-LEA covid'!T94)</f>
        <v>100% CC / écrit à distance - devoir en temps limité sur Célène - 1h30</v>
      </c>
      <c r="U97" s="528" t="str">
        <f>IF('Portail 4 LLCER-LEA covid'!U94="","",'Portail 4 LLCER-LEA covid'!U94)</f>
        <v>100% CT à distance - devoir sur Célène - 1h30</v>
      </c>
      <c r="V97" s="111">
        <f>IF('Portail 4 LLCER-LEA covid'!V94="","",'Portail 4 LLCER-LEA covid'!V94)</f>
        <v>1</v>
      </c>
      <c r="W97" s="30" t="str">
        <f>IF('Portail 4 LLCER-LEA covid'!W94="","",'Portail 4 LLCER-LEA covid'!W94)</f>
        <v>CC</v>
      </c>
      <c r="X97" s="30" t="str">
        <f>IF('Portail 4 LLCER-LEA covid'!X94="","",'Portail 4 LLCER-LEA covid'!X94)</f>
        <v>écrit</v>
      </c>
      <c r="Y97" s="30" t="str">
        <f>IF('Portail 4 LLCER-LEA covid'!Y94="","",'Portail 4 LLCER-LEA covid'!Y94)</f>
        <v/>
      </c>
      <c r="Z97" s="31">
        <f>IF('Portail 4 LLCER-LEA covid'!Z94="","",'Portail 4 LLCER-LEA covid'!Z94)</f>
        <v>1</v>
      </c>
      <c r="AA97" s="32" t="str">
        <f>IF('Portail 4 LLCER-LEA covid'!AA94="","",'Portail 4 LLCER-LEA covid'!AA94)</f>
        <v>CT</v>
      </c>
      <c r="AB97" s="32" t="str">
        <f>IF('Portail 4 LLCER-LEA covid'!AB94="","",'Portail 4 LLCER-LEA covid'!AB94)</f>
        <v>écrit</v>
      </c>
      <c r="AC97" s="448" t="str">
        <f>IF('Portail 4 LLCER-LEA covid'!AC94="","",'Portail 4 LLCER-LEA covid'!AC94)</f>
        <v>1h30</v>
      </c>
      <c r="AD97" s="531" t="str">
        <f>IF('Portail 4 LLCER-LEA covid'!AD94="","",'Portail 4 LLCER-LEA covid'!AD94)</f>
        <v>100% CT - devoir à distance sur Célène - 1h30</v>
      </c>
      <c r="AE97" s="528" t="str">
        <f t="shared" si="23"/>
        <v>100% CT - devoir à distance sur Célène - 1h30</v>
      </c>
      <c r="AF97" s="111">
        <f>IF('Portail 4 LLCER-LEA covid'!AF94="","",'Portail 4 LLCER-LEA covid'!AF94)</f>
        <v>1</v>
      </c>
      <c r="AG97" s="30" t="str">
        <f>IF('Portail 4 LLCER-LEA covid'!AG94="","",'Portail 4 LLCER-LEA covid'!AG94)</f>
        <v>CT</v>
      </c>
      <c r="AH97" s="30" t="str">
        <f>IF('Portail 4 LLCER-LEA covid'!AH94="","",'Portail 4 LLCER-LEA covid'!AH94)</f>
        <v>écrit</v>
      </c>
      <c r="AI97" s="30" t="str">
        <f>IF('Portail 4 LLCER-LEA covid'!AI94="","",'Portail 4 LLCER-LEA covid'!AI94)</f>
        <v>1h30</v>
      </c>
      <c r="AJ97" s="34">
        <f>IF('Portail 4 LLCER-LEA covid'!AJ94="","",'Portail 4 LLCER-LEA covid'!AJ94)</f>
        <v>1</v>
      </c>
      <c r="AK97" s="32" t="str">
        <f>IF('Portail 4 LLCER-LEA covid'!AK94="","",'Portail 4 LLCER-LEA covid'!AK94)</f>
        <v>CT</v>
      </c>
      <c r="AL97" s="32" t="str">
        <f>IF('Portail 4 LLCER-LEA covid'!AL94="","",'Portail 4 LLCER-LEA covid'!AL94)</f>
        <v>écrit</v>
      </c>
      <c r="AM97" s="32" t="str">
        <f>IF('Portail 4 LLCER-LEA covid'!AM94="","",'Portail 4 LLCER-LEA covid'!AM94)</f>
        <v>1h30</v>
      </c>
      <c r="AN97" s="27" t="str">
        <f>IF('Portail 4 LLCER-LEA covid'!AN94="","",'Portail 4 LLCER-LEA covid'!AN94)</f>
        <v/>
      </c>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c r="PJ97"/>
      <c r="PK97"/>
      <c r="PL97"/>
      <c r="PM97"/>
      <c r="PN97"/>
      <c r="PO97"/>
      <c r="PP97"/>
      <c r="PQ97"/>
      <c r="PR97"/>
      <c r="PS97"/>
      <c r="PT97"/>
      <c r="PU97"/>
      <c r="PV97"/>
      <c r="PW97"/>
      <c r="PX97"/>
      <c r="PY97"/>
      <c r="PZ97"/>
      <c r="QA97"/>
      <c r="QB97"/>
      <c r="QC97"/>
      <c r="QD97"/>
      <c r="QE97"/>
      <c r="QF97"/>
      <c r="QG97"/>
      <c r="QH97"/>
      <c r="QI97"/>
      <c r="QJ97"/>
      <c r="QK97"/>
      <c r="QL97"/>
      <c r="QM97"/>
      <c r="QN97"/>
      <c r="QO97"/>
      <c r="QP97"/>
      <c r="QQ97"/>
      <c r="QR97"/>
      <c r="QS97"/>
      <c r="QT97"/>
      <c r="QU97"/>
      <c r="QV97"/>
      <c r="QW97"/>
      <c r="QX97"/>
      <c r="QY97"/>
      <c r="QZ97"/>
      <c r="RA97"/>
      <c r="RB97"/>
      <c r="RC97"/>
      <c r="RD97"/>
      <c r="RE97"/>
      <c r="RF97"/>
      <c r="RG97"/>
      <c r="RH97"/>
      <c r="RI97"/>
      <c r="RJ97"/>
      <c r="RK97"/>
      <c r="RL97"/>
      <c r="RM97"/>
      <c r="RN97"/>
      <c r="RO97"/>
      <c r="RP97"/>
      <c r="RQ97"/>
      <c r="RR97"/>
      <c r="RS97"/>
      <c r="RT97"/>
      <c r="RU97"/>
      <c r="RV97"/>
      <c r="RW97"/>
      <c r="RX97"/>
      <c r="RY97"/>
      <c r="RZ97"/>
      <c r="SA97"/>
      <c r="SB97"/>
      <c r="SC97"/>
      <c r="SD97"/>
      <c r="SE97"/>
      <c r="SF97"/>
      <c r="SG97"/>
      <c r="SH97"/>
      <c r="SI97"/>
      <c r="SJ97"/>
      <c r="SK97"/>
      <c r="SL97"/>
      <c r="SM97"/>
      <c r="SN97"/>
      <c r="SO97"/>
      <c r="SP97"/>
      <c r="SQ97"/>
      <c r="SR97"/>
      <c r="SS97"/>
      <c r="ST97"/>
      <c r="SU97"/>
      <c r="SV97"/>
      <c r="SW97"/>
      <c r="SX97"/>
      <c r="SY97"/>
      <c r="SZ97"/>
      <c r="TA97"/>
      <c r="TB97"/>
      <c r="TC97"/>
      <c r="TD97"/>
      <c r="TE97"/>
      <c r="TF97"/>
      <c r="TG97"/>
      <c r="TH97"/>
      <c r="TI97"/>
      <c r="TJ97"/>
      <c r="TK97"/>
      <c r="TL97"/>
      <c r="TM97"/>
      <c r="TN97"/>
      <c r="TO97"/>
      <c r="TP97"/>
      <c r="TQ97"/>
      <c r="TR97"/>
      <c r="TS97"/>
      <c r="TT97"/>
      <c r="TU97"/>
      <c r="TV97"/>
      <c r="TW97"/>
      <c r="TX97"/>
      <c r="TY97"/>
      <c r="TZ97"/>
      <c r="UA97"/>
      <c r="UB97"/>
      <c r="UC97"/>
      <c r="UD97"/>
      <c r="UE97"/>
      <c r="UF97"/>
      <c r="UG97"/>
      <c r="UH97"/>
      <c r="UI97"/>
      <c r="UJ97"/>
      <c r="UK97"/>
      <c r="UL97"/>
      <c r="UM97"/>
      <c r="UN97"/>
      <c r="UO97"/>
      <c r="UP97"/>
      <c r="UQ97"/>
      <c r="UR97"/>
      <c r="US97"/>
      <c r="UT97"/>
      <c r="UU97"/>
      <c r="UV97"/>
      <c r="UW97"/>
      <c r="UX97"/>
      <c r="UY97"/>
      <c r="UZ97"/>
      <c r="VA97"/>
      <c r="VB97"/>
      <c r="VC97"/>
      <c r="VD97"/>
      <c r="VE97"/>
      <c r="VF97"/>
      <c r="VG97"/>
      <c r="VH97"/>
      <c r="VI97"/>
      <c r="VJ97"/>
      <c r="VK97"/>
      <c r="VL97"/>
      <c r="VM97"/>
      <c r="VN97"/>
      <c r="VO97"/>
      <c r="VP97"/>
      <c r="VQ97"/>
      <c r="VR97"/>
      <c r="VS97"/>
      <c r="VT97"/>
      <c r="VU97"/>
      <c r="VV97"/>
      <c r="VW97"/>
      <c r="VX97"/>
      <c r="VY97"/>
      <c r="VZ97"/>
      <c r="WA97"/>
      <c r="WB97"/>
      <c r="WC97"/>
      <c r="WD97"/>
      <c r="WE97"/>
      <c r="WF97"/>
      <c r="WG97"/>
      <c r="WH97"/>
      <c r="WI97"/>
      <c r="WJ97"/>
      <c r="WK97"/>
      <c r="WL97"/>
      <c r="WM97"/>
      <c r="WN97"/>
      <c r="WO97"/>
      <c r="WP97"/>
      <c r="WQ97"/>
      <c r="WR97"/>
      <c r="WS97"/>
      <c r="WT97"/>
      <c r="WU97"/>
      <c r="WV97"/>
      <c r="WW97"/>
      <c r="WX97"/>
      <c r="WY97"/>
      <c r="WZ97"/>
      <c r="XA97"/>
      <c r="XB97"/>
      <c r="XC97"/>
      <c r="XD97"/>
      <c r="XE97"/>
      <c r="XF97"/>
      <c r="XG97"/>
      <c r="XH97"/>
      <c r="XI97"/>
      <c r="XJ97"/>
      <c r="XK97"/>
      <c r="XL97"/>
      <c r="XM97"/>
      <c r="XN97"/>
      <c r="XO97"/>
      <c r="XP97"/>
      <c r="XQ97"/>
      <c r="XR97"/>
      <c r="XS97"/>
      <c r="XT97"/>
      <c r="XU97"/>
      <c r="XV97"/>
      <c r="XW97"/>
      <c r="XX97"/>
      <c r="XY97"/>
      <c r="XZ97"/>
      <c r="YA97"/>
      <c r="YB97"/>
      <c r="YC97"/>
      <c r="YD97"/>
      <c r="YE97"/>
      <c r="YF97"/>
      <c r="YG97"/>
      <c r="YH97"/>
      <c r="YI97"/>
      <c r="YJ97"/>
      <c r="YK97"/>
      <c r="YL97"/>
      <c r="YM97"/>
      <c r="YN97"/>
      <c r="YO97"/>
      <c r="YP97"/>
      <c r="YQ97"/>
      <c r="YR97"/>
      <c r="YS97"/>
      <c r="YT97"/>
      <c r="YU97"/>
      <c r="YV97"/>
      <c r="YW97"/>
      <c r="YX97"/>
      <c r="YY97"/>
      <c r="YZ97"/>
      <c r="ZA97"/>
      <c r="ZB97"/>
      <c r="ZC97"/>
      <c r="ZD97"/>
      <c r="ZE97"/>
      <c r="ZF97"/>
      <c r="ZG97"/>
      <c r="ZH97"/>
      <c r="ZI97"/>
      <c r="ZJ97"/>
      <c r="ZK97"/>
      <c r="ZL97"/>
      <c r="ZM97"/>
      <c r="ZN97"/>
      <c r="ZO97"/>
      <c r="ZP97"/>
      <c r="ZQ97"/>
      <c r="ZR97"/>
      <c r="ZS97"/>
      <c r="ZT97"/>
      <c r="ZU97"/>
      <c r="ZV97"/>
      <c r="ZW97"/>
      <c r="ZX97"/>
      <c r="ZY97"/>
      <c r="ZZ97"/>
      <c r="AAA97"/>
      <c r="AAB97"/>
      <c r="AAC97"/>
      <c r="AAD97"/>
      <c r="AAE97"/>
      <c r="AAF97"/>
      <c r="AAG97"/>
      <c r="AAH97"/>
      <c r="AAI97"/>
      <c r="AAJ97"/>
      <c r="AAK97"/>
      <c r="AAL97"/>
      <c r="AAM97"/>
      <c r="AAN97"/>
      <c r="AAO97"/>
      <c r="AAP97"/>
      <c r="AAQ97"/>
      <c r="AAR97"/>
      <c r="AAS97"/>
      <c r="AAT97"/>
      <c r="AAU97"/>
      <c r="AAV97"/>
      <c r="AAW97"/>
      <c r="AAX97"/>
      <c r="AAY97"/>
      <c r="AAZ97"/>
      <c r="ABA97"/>
      <c r="ABB97"/>
      <c r="ABC97"/>
      <c r="ABD97"/>
      <c r="ABE97"/>
      <c r="ABF97"/>
      <c r="ABG97"/>
      <c r="ABH97"/>
      <c r="ABI97"/>
      <c r="ABJ97"/>
      <c r="ABK97"/>
      <c r="ABL97"/>
      <c r="ABM97"/>
      <c r="ABN97"/>
      <c r="ABO97"/>
      <c r="ABP97"/>
      <c r="ABQ97"/>
      <c r="ABR97"/>
      <c r="ABS97"/>
      <c r="ABT97"/>
      <c r="ABU97"/>
      <c r="ABV97"/>
      <c r="ABW97"/>
      <c r="ABX97"/>
      <c r="ABY97"/>
      <c r="ABZ97"/>
      <c r="ACA97"/>
      <c r="ACB97"/>
      <c r="ACC97"/>
      <c r="ACD97"/>
      <c r="ACE97"/>
      <c r="ACF97"/>
      <c r="ACG97"/>
      <c r="ACH97"/>
      <c r="ACI97"/>
      <c r="ACJ97"/>
      <c r="ACK97"/>
      <c r="ACL97"/>
      <c r="ACM97"/>
      <c r="ACN97"/>
      <c r="ACO97"/>
      <c r="ACP97"/>
      <c r="ACQ97"/>
      <c r="ACR97"/>
      <c r="ACS97"/>
      <c r="ACT97"/>
      <c r="ACU97"/>
      <c r="ACV97"/>
      <c r="ACW97"/>
      <c r="ACX97"/>
      <c r="ACY97"/>
      <c r="ACZ97"/>
      <c r="ADA97"/>
      <c r="ADB97"/>
      <c r="ADC97"/>
      <c r="ADD97"/>
      <c r="ADE97"/>
      <c r="ADF97"/>
      <c r="ADG97"/>
      <c r="ADH97"/>
      <c r="ADI97"/>
      <c r="ADJ97"/>
      <c r="ADK97"/>
      <c r="ADL97"/>
      <c r="ADM97"/>
      <c r="ADN97"/>
      <c r="ADO97"/>
      <c r="ADP97"/>
      <c r="ADQ97"/>
      <c r="ADR97"/>
      <c r="ADS97"/>
      <c r="ADT97"/>
      <c r="ADU97"/>
      <c r="ADV97"/>
      <c r="ADW97"/>
      <c r="ADX97"/>
      <c r="ADY97"/>
      <c r="ADZ97"/>
      <c r="AEA97"/>
      <c r="AEB97"/>
      <c r="AEC97"/>
      <c r="AED97"/>
      <c r="AEE97"/>
      <c r="AEF97"/>
      <c r="AEG97"/>
      <c r="AEH97"/>
      <c r="AEI97"/>
      <c r="AEJ97"/>
      <c r="AEK97"/>
      <c r="AEL97"/>
      <c r="AEM97"/>
      <c r="AEN97"/>
      <c r="AEO97"/>
      <c r="AEP97"/>
      <c r="AEQ97"/>
      <c r="AER97"/>
      <c r="AES97"/>
      <c r="AET97"/>
      <c r="AEU97"/>
      <c r="AEV97"/>
      <c r="AEW97"/>
      <c r="AEX97"/>
      <c r="AEY97"/>
      <c r="AEZ97"/>
      <c r="AFA97"/>
      <c r="AFB97"/>
      <c r="AFC97"/>
      <c r="AFD97"/>
      <c r="AFE97"/>
      <c r="AFF97"/>
      <c r="AFG97"/>
      <c r="AFH97"/>
      <c r="AFI97"/>
      <c r="AFJ97"/>
      <c r="AFK97"/>
      <c r="AFL97"/>
      <c r="AFM97"/>
      <c r="AFN97"/>
      <c r="AFO97"/>
      <c r="AFP97"/>
      <c r="AFQ97"/>
      <c r="AFR97"/>
      <c r="AFS97"/>
      <c r="AFT97"/>
      <c r="AFU97"/>
      <c r="AFV97"/>
      <c r="AFW97"/>
      <c r="AFX97"/>
      <c r="AFY97"/>
      <c r="AFZ97"/>
      <c r="AGA97"/>
      <c r="AGB97"/>
      <c r="AGC97"/>
      <c r="AGD97"/>
      <c r="AGE97"/>
      <c r="AGF97"/>
      <c r="AGG97"/>
      <c r="AGH97"/>
      <c r="AGI97"/>
      <c r="AGJ97"/>
      <c r="AGK97"/>
      <c r="AGL97"/>
      <c r="AGM97"/>
      <c r="AGN97"/>
      <c r="AGO97"/>
      <c r="AGP97"/>
      <c r="AGQ97"/>
      <c r="AGR97"/>
      <c r="AGS97"/>
      <c r="AGT97"/>
      <c r="AGU97"/>
      <c r="AGV97"/>
      <c r="AGW97"/>
      <c r="AGX97"/>
      <c r="AGY97"/>
      <c r="AGZ97"/>
      <c r="AHA97"/>
      <c r="AHB97"/>
      <c r="AHC97"/>
      <c r="AHD97"/>
      <c r="AHE97"/>
      <c r="AHF97"/>
      <c r="AHG97"/>
      <c r="AHH97"/>
      <c r="AHI97"/>
      <c r="AHJ97"/>
      <c r="AHK97"/>
      <c r="AHL97"/>
      <c r="AHM97"/>
      <c r="AHN97"/>
      <c r="AHO97"/>
      <c r="AHP97"/>
      <c r="AHQ97"/>
      <c r="AHR97"/>
      <c r="AHS97"/>
      <c r="AHT97"/>
      <c r="AHU97"/>
      <c r="AHV97"/>
      <c r="AHW97"/>
      <c r="AHX97"/>
      <c r="AHY97"/>
      <c r="AHZ97"/>
      <c r="AIA97"/>
      <c r="AIB97"/>
      <c r="AIC97"/>
      <c r="AID97"/>
      <c r="AIE97"/>
      <c r="AIF97"/>
      <c r="AIG97"/>
      <c r="AIH97"/>
      <c r="AII97"/>
      <c r="AIJ97"/>
      <c r="AIK97"/>
      <c r="AIL97"/>
      <c r="AIM97"/>
      <c r="AIN97"/>
      <c r="AIO97"/>
      <c r="AIP97"/>
      <c r="AIQ97"/>
      <c r="AIR97"/>
      <c r="AIS97"/>
      <c r="AIT97"/>
      <c r="AIU97"/>
      <c r="AIV97"/>
      <c r="AIW97"/>
      <c r="AIX97"/>
      <c r="AIY97"/>
      <c r="AIZ97"/>
      <c r="AJA97"/>
      <c r="AJB97"/>
      <c r="AJC97"/>
      <c r="AJD97"/>
      <c r="AJE97"/>
      <c r="AJF97"/>
      <c r="AJG97"/>
      <c r="AJH97"/>
      <c r="AJI97"/>
      <c r="AJJ97"/>
      <c r="AJK97"/>
      <c r="AJL97"/>
      <c r="AJM97"/>
      <c r="AJN97"/>
      <c r="AJO97"/>
      <c r="AJP97"/>
      <c r="AJQ97"/>
      <c r="AJR97"/>
      <c r="AJS97"/>
      <c r="AJT97"/>
      <c r="AJU97"/>
      <c r="AJV97"/>
      <c r="AJW97"/>
      <c r="AJX97"/>
      <c r="AJY97"/>
      <c r="AJZ97"/>
      <c r="AKA97"/>
      <c r="AKB97"/>
      <c r="AKC97"/>
      <c r="AKD97"/>
      <c r="AKE97"/>
      <c r="AKF97"/>
      <c r="AKG97"/>
      <c r="AKH97"/>
      <c r="AKI97"/>
      <c r="AKJ97"/>
      <c r="AKK97"/>
      <c r="AKL97"/>
      <c r="AKM97"/>
      <c r="AKN97"/>
      <c r="AKO97"/>
      <c r="AKP97"/>
      <c r="AKQ97"/>
      <c r="AKR97"/>
      <c r="AKS97"/>
      <c r="AKT97"/>
      <c r="AKU97"/>
      <c r="AKV97"/>
      <c r="AKW97"/>
      <c r="AKX97"/>
      <c r="AKY97"/>
      <c r="AKZ97"/>
      <c r="ALA97"/>
      <c r="ALB97"/>
      <c r="ALC97"/>
      <c r="ALD97"/>
      <c r="ALE97"/>
      <c r="ALF97"/>
      <c r="ALG97"/>
      <c r="ALH97"/>
      <c r="ALI97"/>
      <c r="ALJ97"/>
      <c r="ALK97"/>
      <c r="ALL97"/>
      <c r="ALM97"/>
      <c r="ALN97"/>
      <c r="ALO97"/>
      <c r="ALP97"/>
      <c r="ALQ97"/>
      <c r="ALR97"/>
      <c r="ALS97"/>
      <c r="ALT97"/>
      <c r="ALU97"/>
      <c r="ALV97"/>
      <c r="ALW97"/>
      <c r="ALX97"/>
      <c r="ALY97"/>
      <c r="ALZ97"/>
      <c r="AMA97"/>
      <c r="AMB97"/>
      <c r="AMC97"/>
      <c r="AMD97"/>
      <c r="AME97"/>
      <c r="AMF97"/>
      <c r="AMG97"/>
      <c r="AMH97"/>
      <c r="AMI97"/>
      <c r="AMJ97"/>
      <c r="AMK97"/>
      <c r="AML97"/>
      <c r="AMM97"/>
      <c r="AMN97"/>
      <c r="AMO97"/>
      <c r="AMP97"/>
      <c r="AMQ97"/>
      <c r="AMR97"/>
    </row>
    <row r="98" spans="1:1032" ht="52.5" customHeight="1">
      <c r="A98" s="20" t="str">
        <f>IF('Portail 4 LLCER-LEA covid'!A95="","",'Portail 4 LLCER-LEA covid'!A95)</f>
        <v/>
      </c>
      <c r="B98" s="68" t="str">
        <f>IF('Portail 4 LLCER-LEA covid'!B95="","",'Portail 4 LLCER-LEA covid'!B95)</f>
        <v>LLA2C1D</v>
      </c>
      <c r="C98" s="69" t="str">
        <f>IF('Portail 4 LLCER-LEA covid'!C95="","",'Portail 4 LLCER-LEA covid'!C95)</f>
        <v>Version Espagnol S2</v>
      </c>
      <c r="D98" s="24" t="str">
        <f>IF('Portail 4 LLCER-LEA covid'!D95="","",'Portail 4 LLCER-LEA covid'!D95)</f>
        <v>LOL2C1F</v>
      </c>
      <c r="E98" s="24" t="str">
        <f>IF('Portail 4 LLCER-LEA covid'!E95="","",'Portail 4 LLCER-LEA covid'!E95)</f>
        <v>TRONC COMMUN</v>
      </c>
      <c r="F98" s="25" t="str">
        <f>IF('Portail 4 LLCER-LEA covid'!F95="","",'Portail 4 LLCER-LEA covid'!F95)</f>
        <v>Portails 1 (SDL-LLCER), 4 (LANGUES) et 5 (LETTRES-LLCER)</v>
      </c>
      <c r="G98" s="37" t="str">
        <f>IF('Portail 4 LLCER-LEA covid'!G95="","",'Portail 4 LLCER-LEA covid'!G95)</f>
        <v>LLCER</v>
      </c>
      <c r="H98" s="26"/>
      <c r="I98" s="27">
        <v>3</v>
      </c>
      <c r="J98" s="27">
        <v>3</v>
      </c>
      <c r="K98" s="27" t="str">
        <f>IF('Portail 4 LLCER-LEA covid'!K95="","",'Portail 4 LLCER-LEA covid'!K95)</f>
        <v>GINESTA-MUNOZ Magali</v>
      </c>
      <c r="L98" s="27">
        <f>IF('Portail 4 LLCER-LEA covid'!L95="","",'Portail 4 LLCER-LEA covid'!L95)</f>
        <v>14</v>
      </c>
      <c r="M98" s="27" t="str">
        <f>IF('Portail 4 LLCER-LEA covid'!M95="","",'Portail 4 LLCER-LEA covid'!M95)</f>
        <v/>
      </c>
      <c r="N98" s="27" t="str">
        <f>IF('Portail 4 LLCER-LEA covid'!N95="","",'Portail 4 LLCER-LEA covid'!N95)</f>
        <v/>
      </c>
      <c r="O98" s="27"/>
      <c r="P98" s="29">
        <f>IF('Portail 4 LLCER-LEA covid'!P95="","",'Portail 4 LLCER-LEA covid'!P95)</f>
        <v>18</v>
      </c>
      <c r="Q98" s="367"/>
      <c r="R98" s="157" t="str">
        <f>IF('Portail 4 LLCER-LEA covid'!R95="","",'Portail 4 LLCER-LEA covid'!R95)</f>
        <v/>
      </c>
      <c r="S98" s="157" t="str">
        <f>IF('Portail 4 LLCER-LEA covid'!S95="","",'Portail 4 LLCER-LEA covid'!S95)</f>
        <v/>
      </c>
      <c r="T98" s="531" t="str">
        <f>IF('Portail 4 LLCER-LEA covid'!T95="","",'Portail 4 LLCER-LEA covid'!T95)</f>
        <v>100% CC 
selon gpe : écrit à distance /1h30 ou devoir maison via Célène</v>
      </c>
      <c r="U98" s="528" t="str">
        <f>IF('Portail 4 LLCER-LEA covid'!U95="","",'Portail 4 LLCER-LEA covid'!U95)</f>
        <v>100% CT / écrit à distance via Célène / 1h30</v>
      </c>
      <c r="V98" s="111">
        <f>IF('Portail 4 LLCER-LEA covid'!V95="","",'Portail 4 LLCER-LEA covid'!V95)</f>
        <v>1</v>
      </c>
      <c r="W98" s="30" t="str">
        <f>IF('Portail 4 LLCER-LEA covid'!W95="","",'Portail 4 LLCER-LEA covid'!W95)</f>
        <v>CC</v>
      </c>
      <c r="X98" s="30" t="str">
        <f>IF('Portail 4 LLCER-LEA covid'!X95="","",'Portail 4 LLCER-LEA covid'!X95)</f>
        <v>écrit</v>
      </c>
      <c r="Y98" s="30" t="str">
        <f>IF('Portail 4 LLCER-LEA covid'!Y95="","",'Portail 4 LLCER-LEA covid'!Y95)</f>
        <v/>
      </c>
      <c r="Z98" s="31">
        <f>IF('Portail 4 LLCER-LEA covid'!Z95="","",'Portail 4 LLCER-LEA covid'!Z95)</f>
        <v>1</v>
      </c>
      <c r="AA98" s="32" t="str">
        <f>IF('Portail 4 LLCER-LEA covid'!AA95="","",'Portail 4 LLCER-LEA covid'!AA95)</f>
        <v>CT</v>
      </c>
      <c r="AB98" s="32" t="str">
        <f>IF('Portail 4 LLCER-LEA covid'!AB95="","",'Portail 4 LLCER-LEA covid'!AB95)</f>
        <v>écrit</v>
      </c>
      <c r="AC98" s="448" t="str">
        <f>IF('Portail 4 LLCER-LEA covid'!AC95="","",'Portail 4 LLCER-LEA covid'!AC95)</f>
        <v>1h30</v>
      </c>
      <c r="AD98" s="531" t="str">
        <f>IF('Portail 4 LLCER-LEA covid'!AD95="","",'Portail 4 LLCER-LEA covid'!AD95)</f>
        <v>100% CT / écrit à distance via Célène  / 1h30</v>
      </c>
      <c r="AE98" s="528" t="str">
        <f t="shared" si="23"/>
        <v>100% CT / écrit à distance via Célène  / 1h30</v>
      </c>
      <c r="AF98" s="111">
        <f>IF('Portail 4 LLCER-LEA covid'!AF95="","",'Portail 4 LLCER-LEA covid'!AF95)</f>
        <v>1</v>
      </c>
      <c r="AG98" s="30" t="str">
        <f>IF('Portail 4 LLCER-LEA covid'!AG95="","",'Portail 4 LLCER-LEA covid'!AG95)</f>
        <v>CT</v>
      </c>
      <c r="AH98" s="30" t="str">
        <f>IF('Portail 4 LLCER-LEA covid'!AH95="","",'Portail 4 LLCER-LEA covid'!AH95)</f>
        <v>écrit</v>
      </c>
      <c r="AI98" s="30" t="str">
        <f>IF('Portail 4 LLCER-LEA covid'!AI95="","",'Portail 4 LLCER-LEA covid'!AI95)</f>
        <v>1h30</v>
      </c>
      <c r="AJ98" s="34">
        <f>IF('Portail 4 LLCER-LEA covid'!AJ95="","",'Portail 4 LLCER-LEA covid'!AJ95)</f>
        <v>1</v>
      </c>
      <c r="AK98" s="32" t="str">
        <f>IF('Portail 4 LLCER-LEA covid'!AK95="","",'Portail 4 LLCER-LEA covid'!AK95)</f>
        <v>CT</v>
      </c>
      <c r="AL98" s="32" t="str">
        <f>IF('Portail 4 LLCER-LEA covid'!AL95="","",'Portail 4 LLCER-LEA covid'!AL95)</f>
        <v>écrit</v>
      </c>
      <c r="AM98" s="32" t="str">
        <f>IF('Portail 4 LLCER-LEA covid'!AM95="","",'Portail 4 LLCER-LEA covid'!AM95)</f>
        <v>1h30</v>
      </c>
      <c r="AN98" s="27" t="str">
        <f>IF('Portail 4 LLCER-LEA covid'!AN95="","",'Portail 4 LLCER-LEA covid'!AN95)</f>
        <v/>
      </c>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c r="PI98"/>
      <c r="PJ98"/>
      <c r="PK98"/>
      <c r="PL98"/>
      <c r="PM98"/>
      <c r="PN98"/>
      <c r="PO98"/>
      <c r="PP98"/>
      <c r="PQ98"/>
      <c r="PR98"/>
      <c r="PS98"/>
      <c r="PT98"/>
      <c r="PU98"/>
      <c r="PV98"/>
      <c r="PW98"/>
      <c r="PX98"/>
      <c r="PY98"/>
      <c r="PZ98"/>
      <c r="QA98"/>
      <c r="QB98"/>
      <c r="QC98"/>
      <c r="QD98"/>
      <c r="QE98"/>
      <c r="QF98"/>
      <c r="QG98"/>
      <c r="QH98"/>
      <c r="QI98"/>
      <c r="QJ98"/>
      <c r="QK98"/>
      <c r="QL98"/>
      <c r="QM98"/>
      <c r="QN98"/>
      <c r="QO98"/>
      <c r="QP98"/>
      <c r="QQ98"/>
      <c r="QR98"/>
      <c r="QS98"/>
      <c r="QT98"/>
      <c r="QU98"/>
      <c r="QV98"/>
      <c r="QW98"/>
      <c r="QX98"/>
      <c r="QY98"/>
      <c r="QZ98"/>
      <c r="RA98"/>
      <c r="RB98"/>
      <c r="RC98"/>
      <c r="RD98"/>
      <c r="RE98"/>
      <c r="RF98"/>
      <c r="RG98"/>
      <c r="RH98"/>
      <c r="RI98"/>
      <c r="RJ98"/>
      <c r="RK98"/>
      <c r="RL98"/>
      <c r="RM98"/>
      <c r="RN98"/>
      <c r="RO98"/>
      <c r="RP98"/>
      <c r="RQ98"/>
      <c r="RR98"/>
      <c r="RS98"/>
      <c r="RT98"/>
      <c r="RU98"/>
      <c r="RV98"/>
      <c r="RW98"/>
      <c r="RX98"/>
      <c r="RY98"/>
      <c r="RZ98"/>
      <c r="SA98"/>
      <c r="SB98"/>
      <c r="SC98"/>
      <c r="SD98"/>
      <c r="SE98"/>
      <c r="SF98"/>
      <c r="SG98"/>
      <c r="SH98"/>
      <c r="SI98"/>
      <c r="SJ98"/>
      <c r="SK98"/>
      <c r="SL98"/>
      <c r="SM98"/>
      <c r="SN98"/>
      <c r="SO98"/>
      <c r="SP98"/>
      <c r="SQ98"/>
      <c r="SR98"/>
      <c r="SS98"/>
      <c r="ST98"/>
      <c r="SU98"/>
      <c r="SV98"/>
      <c r="SW98"/>
      <c r="SX98"/>
      <c r="SY98"/>
      <c r="SZ98"/>
      <c r="TA98"/>
      <c r="TB98"/>
      <c r="TC98"/>
      <c r="TD98"/>
      <c r="TE98"/>
      <c r="TF98"/>
      <c r="TG98"/>
      <c r="TH98"/>
      <c r="TI98"/>
      <c r="TJ98"/>
      <c r="TK98"/>
      <c r="TL98"/>
      <c r="TM98"/>
      <c r="TN98"/>
      <c r="TO98"/>
      <c r="TP98"/>
      <c r="TQ98"/>
      <c r="TR98"/>
      <c r="TS98"/>
      <c r="TT98"/>
      <c r="TU98"/>
      <c r="TV98"/>
      <c r="TW98"/>
      <c r="TX98"/>
      <c r="TY98"/>
      <c r="TZ98"/>
      <c r="UA98"/>
      <c r="UB98"/>
      <c r="UC98"/>
      <c r="UD98"/>
      <c r="UE98"/>
      <c r="UF98"/>
      <c r="UG98"/>
      <c r="UH98"/>
      <c r="UI98"/>
      <c r="UJ98"/>
      <c r="UK98"/>
      <c r="UL98"/>
      <c r="UM98"/>
      <c r="UN98"/>
      <c r="UO98"/>
      <c r="UP98"/>
      <c r="UQ98"/>
      <c r="UR98"/>
      <c r="US98"/>
      <c r="UT98"/>
      <c r="UU98"/>
      <c r="UV98"/>
      <c r="UW98"/>
      <c r="UX98"/>
      <c r="UY98"/>
      <c r="UZ98"/>
      <c r="VA98"/>
      <c r="VB98"/>
      <c r="VC98"/>
      <c r="VD98"/>
      <c r="VE98"/>
      <c r="VF98"/>
      <c r="VG98"/>
      <c r="VH98"/>
      <c r="VI98"/>
      <c r="VJ98"/>
      <c r="VK98"/>
      <c r="VL98"/>
      <c r="VM98"/>
      <c r="VN98"/>
      <c r="VO98"/>
      <c r="VP98"/>
      <c r="VQ98"/>
      <c r="VR98"/>
      <c r="VS98"/>
      <c r="VT98"/>
      <c r="VU98"/>
      <c r="VV98"/>
      <c r="VW98"/>
      <c r="VX98"/>
      <c r="VY98"/>
      <c r="VZ98"/>
      <c r="WA98"/>
      <c r="WB98"/>
      <c r="WC98"/>
      <c r="WD98"/>
      <c r="WE98"/>
      <c r="WF98"/>
      <c r="WG98"/>
      <c r="WH98"/>
      <c r="WI98"/>
      <c r="WJ98"/>
      <c r="WK98"/>
      <c r="WL98"/>
      <c r="WM98"/>
      <c r="WN98"/>
      <c r="WO98"/>
      <c r="WP98"/>
      <c r="WQ98"/>
      <c r="WR98"/>
      <c r="WS98"/>
      <c r="WT98"/>
      <c r="WU98"/>
      <c r="WV98"/>
      <c r="WW98"/>
      <c r="WX98"/>
      <c r="WY98"/>
      <c r="WZ98"/>
      <c r="XA98"/>
      <c r="XB98"/>
      <c r="XC98"/>
      <c r="XD98"/>
      <c r="XE98"/>
      <c r="XF98"/>
      <c r="XG98"/>
      <c r="XH98"/>
      <c r="XI98"/>
      <c r="XJ98"/>
      <c r="XK98"/>
      <c r="XL98"/>
      <c r="XM98"/>
      <c r="XN98"/>
      <c r="XO98"/>
      <c r="XP98"/>
      <c r="XQ98"/>
      <c r="XR98"/>
      <c r="XS98"/>
      <c r="XT98"/>
      <c r="XU98"/>
      <c r="XV98"/>
      <c r="XW98"/>
      <c r="XX98"/>
      <c r="XY98"/>
      <c r="XZ98"/>
      <c r="YA98"/>
      <c r="YB98"/>
      <c r="YC98"/>
      <c r="YD98"/>
      <c r="YE98"/>
      <c r="YF98"/>
      <c r="YG98"/>
      <c r="YH98"/>
      <c r="YI98"/>
      <c r="YJ98"/>
      <c r="YK98"/>
      <c r="YL98"/>
      <c r="YM98"/>
      <c r="YN98"/>
      <c r="YO98"/>
      <c r="YP98"/>
      <c r="YQ98"/>
      <c r="YR98"/>
      <c r="YS98"/>
      <c r="YT98"/>
      <c r="YU98"/>
      <c r="YV98"/>
      <c r="YW98"/>
      <c r="YX98"/>
      <c r="YY98"/>
      <c r="YZ98"/>
      <c r="ZA98"/>
      <c r="ZB98"/>
      <c r="ZC98"/>
      <c r="ZD98"/>
      <c r="ZE98"/>
      <c r="ZF98"/>
      <c r="ZG98"/>
      <c r="ZH98"/>
      <c r="ZI98"/>
      <c r="ZJ98"/>
      <c r="ZK98"/>
      <c r="ZL98"/>
      <c r="ZM98"/>
      <c r="ZN98"/>
      <c r="ZO98"/>
      <c r="ZP98"/>
      <c r="ZQ98"/>
      <c r="ZR98"/>
      <c r="ZS98"/>
      <c r="ZT98"/>
      <c r="ZU98"/>
      <c r="ZV98"/>
      <c r="ZW98"/>
      <c r="ZX98"/>
      <c r="ZY98"/>
      <c r="ZZ98"/>
      <c r="AAA98"/>
      <c r="AAB98"/>
      <c r="AAC98"/>
      <c r="AAD98"/>
      <c r="AAE98"/>
      <c r="AAF98"/>
      <c r="AAG98"/>
      <c r="AAH98"/>
      <c r="AAI98"/>
      <c r="AAJ98"/>
      <c r="AAK98"/>
      <c r="AAL98"/>
      <c r="AAM98"/>
      <c r="AAN98"/>
      <c r="AAO98"/>
      <c r="AAP98"/>
      <c r="AAQ98"/>
      <c r="AAR98"/>
      <c r="AAS98"/>
      <c r="AAT98"/>
      <c r="AAU98"/>
      <c r="AAV98"/>
      <c r="AAW98"/>
      <c r="AAX98"/>
      <c r="AAY98"/>
      <c r="AAZ98"/>
      <c r="ABA98"/>
      <c r="ABB98"/>
      <c r="ABC98"/>
      <c r="ABD98"/>
      <c r="ABE98"/>
      <c r="ABF98"/>
      <c r="ABG98"/>
      <c r="ABH98"/>
      <c r="ABI98"/>
      <c r="ABJ98"/>
      <c r="ABK98"/>
      <c r="ABL98"/>
      <c r="ABM98"/>
      <c r="ABN98"/>
      <c r="ABO98"/>
      <c r="ABP98"/>
      <c r="ABQ98"/>
      <c r="ABR98"/>
      <c r="ABS98"/>
      <c r="ABT98"/>
      <c r="ABU98"/>
      <c r="ABV98"/>
      <c r="ABW98"/>
      <c r="ABX98"/>
      <c r="ABY98"/>
      <c r="ABZ98"/>
      <c r="ACA98"/>
      <c r="ACB98"/>
      <c r="ACC98"/>
      <c r="ACD98"/>
      <c r="ACE98"/>
      <c r="ACF98"/>
      <c r="ACG98"/>
      <c r="ACH98"/>
      <c r="ACI98"/>
      <c r="ACJ98"/>
      <c r="ACK98"/>
      <c r="ACL98"/>
      <c r="ACM98"/>
      <c r="ACN98"/>
      <c r="ACO98"/>
      <c r="ACP98"/>
      <c r="ACQ98"/>
      <c r="ACR98"/>
      <c r="ACS98"/>
      <c r="ACT98"/>
      <c r="ACU98"/>
      <c r="ACV98"/>
      <c r="ACW98"/>
      <c r="ACX98"/>
      <c r="ACY98"/>
      <c r="ACZ98"/>
      <c r="ADA98"/>
      <c r="ADB98"/>
      <c r="ADC98"/>
      <c r="ADD98"/>
      <c r="ADE98"/>
      <c r="ADF98"/>
      <c r="ADG98"/>
      <c r="ADH98"/>
      <c r="ADI98"/>
      <c r="ADJ98"/>
      <c r="ADK98"/>
      <c r="ADL98"/>
      <c r="ADM98"/>
      <c r="ADN98"/>
      <c r="ADO98"/>
      <c r="ADP98"/>
      <c r="ADQ98"/>
      <c r="ADR98"/>
      <c r="ADS98"/>
      <c r="ADT98"/>
      <c r="ADU98"/>
      <c r="ADV98"/>
      <c r="ADW98"/>
      <c r="ADX98"/>
      <c r="ADY98"/>
      <c r="ADZ98"/>
      <c r="AEA98"/>
      <c r="AEB98"/>
      <c r="AEC98"/>
      <c r="AED98"/>
      <c r="AEE98"/>
      <c r="AEF98"/>
      <c r="AEG98"/>
      <c r="AEH98"/>
      <c r="AEI98"/>
      <c r="AEJ98"/>
      <c r="AEK98"/>
      <c r="AEL98"/>
      <c r="AEM98"/>
      <c r="AEN98"/>
      <c r="AEO98"/>
      <c r="AEP98"/>
      <c r="AEQ98"/>
      <c r="AER98"/>
      <c r="AES98"/>
      <c r="AET98"/>
      <c r="AEU98"/>
      <c r="AEV98"/>
      <c r="AEW98"/>
      <c r="AEX98"/>
      <c r="AEY98"/>
      <c r="AEZ98"/>
      <c r="AFA98"/>
      <c r="AFB98"/>
      <c r="AFC98"/>
      <c r="AFD98"/>
      <c r="AFE98"/>
      <c r="AFF98"/>
      <c r="AFG98"/>
      <c r="AFH98"/>
      <c r="AFI98"/>
      <c r="AFJ98"/>
      <c r="AFK98"/>
      <c r="AFL98"/>
      <c r="AFM98"/>
      <c r="AFN98"/>
      <c r="AFO98"/>
      <c r="AFP98"/>
      <c r="AFQ98"/>
      <c r="AFR98"/>
      <c r="AFS98"/>
      <c r="AFT98"/>
      <c r="AFU98"/>
      <c r="AFV98"/>
      <c r="AFW98"/>
      <c r="AFX98"/>
      <c r="AFY98"/>
      <c r="AFZ98"/>
      <c r="AGA98"/>
      <c r="AGB98"/>
      <c r="AGC98"/>
      <c r="AGD98"/>
      <c r="AGE98"/>
      <c r="AGF98"/>
      <c r="AGG98"/>
      <c r="AGH98"/>
      <c r="AGI98"/>
      <c r="AGJ98"/>
      <c r="AGK98"/>
      <c r="AGL98"/>
      <c r="AGM98"/>
      <c r="AGN98"/>
      <c r="AGO98"/>
      <c r="AGP98"/>
      <c r="AGQ98"/>
      <c r="AGR98"/>
      <c r="AGS98"/>
      <c r="AGT98"/>
      <c r="AGU98"/>
      <c r="AGV98"/>
      <c r="AGW98"/>
      <c r="AGX98"/>
      <c r="AGY98"/>
      <c r="AGZ98"/>
      <c r="AHA98"/>
      <c r="AHB98"/>
      <c r="AHC98"/>
      <c r="AHD98"/>
      <c r="AHE98"/>
      <c r="AHF98"/>
      <c r="AHG98"/>
      <c r="AHH98"/>
      <c r="AHI98"/>
      <c r="AHJ98"/>
      <c r="AHK98"/>
      <c r="AHL98"/>
      <c r="AHM98"/>
      <c r="AHN98"/>
      <c r="AHO98"/>
      <c r="AHP98"/>
      <c r="AHQ98"/>
      <c r="AHR98"/>
      <c r="AHS98"/>
      <c r="AHT98"/>
      <c r="AHU98"/>
      <c r="AHV98"/>
      <c r="AHW98"/>
      <c r="AHX98"/>
      <c r="AHY98"/>
      <c r="AHZ98"/>
      <c r="AIA98"/>
      <c r="AIB98"/>
      <c r="AIC98"/>
      <c r="AID98"/>
      <c r="AIE98"/>
      <c r="AIF98"/>
      <c r="AIG98"/>
      <c r="AIH98"/>
      <c r="AII98"/>
      <c r="AIJ98"/>
      <c r="AIK98"/>
      <c r="AIL98"/>
      <c r="AIM98"/>
      <c r="AIN98"/>
      <c r="AIO98"/>
      <c r="AIP98"/>
      <c r="AIQ98"/>
      <c r="AIR98"/>
      <c r="AIS98"/>
      <c r="AIT98"/>
      <c r="AIU98"/>
      <c r="AIV98"/>
      <c r="AIW98"/>
      <c r="AIX98"/>
      <c r="AIY98"/>
      <c r="AIZ98"/>
      <c r="AJA98"/>
      <c r="AJB98"/>
      <c r="AJC98"/>
      <c r="AJD98"/>
      <c r="AJE98"/>
      <c r="AJF98"/>
      <c r="AJG98"/>
      <c r="AJH98"/>
      <c r="AJI98"/>
      <c r="AJJ98"/>
      <c r="AJK98"/>
      <c r="AJL98"/>
      <c r="AJM98"/>
      <c r="AJN98"/>
      <c r="AJO98"/>
      <c r="AJP98"/>
      <c r="AJQ98"/>
      <c r="AJR98"/>
      <c r="AJS98"/>
      <c r="AJT98"/>
      <c r="AJU98"/>
      <c r="AJV98"/>
      <c r="AJW98"/>
      <c r="AJX98"/>
      <c r="AJY98"/>
      <c r="AJZ98"/>
      <c r="AKA98"/>
      <c r="AKB98"/>
      <c r="AKC98"/>
      <c r="AKD98"/>
      <c r="AKE98"/>
      <c r="AKF98"/>
      <c r="AKG98"/>
      <c r="AKH98"/>
      <c r="AKI98"/>
      <c r="AKJ98"/>
      <c r="AKK98"/>
      <c r="AKL98"/>
      <c r="AKM98"/>
      <c r="AKN98"/>
      <c r="AKO98"/>
      <c r="AKP98"/>
      <c r="AKQ98"/>
      <c r="AKR98"/>
      <c r="AKS98"/>
      <c r="AKT98"/>
      <c r="AKU98"/>
      <c r="AKV98"/>
      <c r="AKW98"/>
      <c r="AKX98"/>
      <c r="AKY98"/>
      <c r="AKZ98"/>
      <c r="ALA98"/>
      <c r="ALB98"/>
      <c r="ALC98"/>
      <c r="ALD98"/>
      <c r="ALE98"/>
      <c r="ALF98"/>
      <c r="ALG98"/>
      <c r="ALH98"/>
      <c r="ALI98"/>
      <c r="ALJ98"/>
      <c r="ALK98"/>
      <c r="ALL98"/>
      <c r="ALM98"/>
      <c r="ALN98"/>
      <c r="ALO98"/>
      <c r="ALP98"/>
      <c r="ALQ98"/>
      <c r="ALR98"/>
      <c r="ALS98"/>
      <c r="ALT98"/>
      <c r="ALU98"/>
      <c r="ALV98"/>
      <c r="ALW98"/>
      <c r="ALX98"/>
      <c r="ALY98"/>
      <c r="ALZ98"/>
      <c r="AMA98"/>
      <c r="AMB98"/>
      <c r="AMC98"/>
      <c r="AMD98"/>
      <c r="AME98"/>
      <c r="AMF98"/>
      <c r="AMG98"/>
      <c r="AMH98"/>
      <c r="AMI98"/>
      <c r="AMJ98"/>
      <c r="AMK98"/>
      <c r="AML98"/>
      <c r="AMM98"/>
      <c r="AMN98"/>
      <c r="AMO98"/>
      <c r="AMP98"/>
      <c r="AMQ98"/>
      <c r="AMR98"/>
    </row>
    <row r="99" spans="1:1032" s="67" customFormat="1" ht="30.75" customHeight="1">
      <c r="A99" s="57" t="str">
        <f>IF('Portail 5 LETTRES-LLCER covid'!A103="","",'Portail 5 LETTRES-LLCER covid'!A103)</f>
        <v>LOLA2C04</v>
      </c>
      <c r="B99" s="57" t="str">
        <f>IF('Portail 5 LETTRES-LLCER covid'!B103="","",'Portail 5 LETTRES-LLCER covid'!B103)</f>
        <v>LLA2C31</v>
      </c>
      <c r="C99" s="58" t="str">
        <f>IF('Portail 5 LETTRES-LLCER covid'!C103="","",'Portail 5 LETTRES-LLCER covid'!C103)</f>
        <v>Civilisation et culture hispaniques S2</v>
      </c>
      <c r="D99" s="59" t="str">
        <f>IF('Portail 5 LETTRES-LLCER covid'!D103="","",'Portail 5 LETTRES-LLCER covid'!D103)</f>
        <v/>
      </c>
      <c r="E99" s="59" t="str">
        <f>IF('Portail 5 LETTRES-LLCER covid'!E103="","",'Portail 5 LETTRES-LLCER covid'!E103)</f>
        <v>BLOC/CHAPEAU</v>
      </c>
      <c r="F99" s="59" t="str">
        <f>IF('Portail 5 LETTRES-LLCER covid'!F103="","",'Portail 5 LETTRES-LLCER covid'!F103)</f>
        <v/>
      </c>
      <c r="G99" s="59" t="str">
        <f>IF('Portail 5 LETTRES-LLCER covid'!G103="","",'Portail 5 LETTRES-LLCER covid'!G103)</f>
        <v/>
      </c>
      <c r="H99" s="60"/>
      <c r="I99" s="61" t="str">
        <f>IF('Portail 5 LETTRES-LLCER covid'!I103="","",'Portail 5 LETTRES-LLCER covid'!I103)</f>
        <v/>
      </c>
      <c r="J99" s="61" t="str">
        <f>IF('Portail 5 LETTRES-LLCER covid'!J103="","",'Portail 5 LETTRES-LLCER covid'!J103)</f>
        <v/>
      </c>
      <c r="K99" s="61" t="str">
        <f>IF('Portail 5 LETTRES-LLCER covid'!K103="","",'Portail 5 LETTRES-LLCER covid'!K103)</f>
        <v/>
      </c>
      <c r="L99" s="60" t="str">
        <f>IF('Portail 5 LETTRES-LLCER covid'!L103="","",'Portail 5 LETTRES-LLCER covid'!L103)</f>
        <v/>
      </c>
      <c r="M99" s="61"/>
      <c r="N99" s="60" t="str">
        <f>IF('Portail 5 LETTRES-LLCER covid'!N103="","",'Portail 5 LETTRES-LLCER covid'!N103)</f>
        <v/>
      </c>
      <c r="O99" s="60"/>
      <c r="P99" s="62" t="str">
        <f>IF('Portail 5 LETTRES-LLCER covid'!P103="","",'Portail 5 LETTRES-LLCER covid'!P103)</f>
        <v/>
      </c>
      <c r="Q99" s="371"/>
      <c r="R99" s="371" t="str">
        <f>IF('Portail 5 LETTRES-LLCER covid'!R103="","",'Portail 5 LETTRES-LLCER covid'!R103)</f>
        <v/>
      </c>
      <c r="S99" s="371" t="str">
        <f>IF('Portail 5 LETTRES-LLCER covid'!S103="","",'Portail 5 LETTRES-LLCER covid'!S103)</f>
        <v/>
      </c>
      <c r="T99" s="479"/>
      <c r="U99" s="574"/>
      <c r="V99" s="386" t="str">
        <f>IF('Portail 5 LETTRES-LLCER covid'!V103="","",'Portail 5 LETTRES-LLCER covid'!V103)</f>
        <v/>
      </c>
      <c r="W99" s="62" t="str">
        <f>IF('Portail 5 LETTRES-LLCER covid'!W103="","",'Portail 5 LETTRES-LLCER covid'!W103)</f>
        <v/>
      </c>
      <c r="X99" s="62" t="str">
        <f>IF('Portail 5 LETTRES-LLCER covid'!X103="","",'Portail 5 LETTRES-LLCER covid'!X103)</f>
        <v/>
      </c>
      <c r="Y99" s="62" t="str">
        <f>IF('Portail 5 LETTRES-LLCER covid'!Y103="","",'Portail 5 LETTRES-LLCER covid'!Y103)</f>
        <v/>
      </c>
      <c r="Z99" s="63" t="str">
        <f>IF('Portail 5 LETTRES-LLCER covid'!Z103="","",'Portail 5 LETTRES-LLCER covid'!Z103)</f>
        <v/>
      </c>
      <c r="AA99" s="64" t="str">
        <f>IF('Portail 5 LETTRES-LLCER covid'!AA103="","",'Portail 5 LETTRES-LLCER covid'!AA103)</f>
        <v/>
      </c>
      <c r="AB99" s="64" t="str">
        <f>IF('Portail 5 LETTRES-LLCER covid'!AB103="","",'Portail 5 LETTRES-LLCER covid'!AB103)</f>
        <v/>
      </c>
      <c r="AC99" s="415" t="str">
        <f>IF('Portail 5 LETTRES-LLCER covid'!AC103="","",'Portail 5 LETTRES-LLCER covid'!AC103)</f>
        <v/>
      </c>
      <c r="AD99" s="479"/>
      <c r="AE99" s="575"/>
      <c r="AF99" s="63" t="str">
        <f>IF('Portail 5 LETTRES-LLCER covid'!AF103="","",'Portail 5 LETTRES-LLCER covid'!AF103)</f>
        <v/>
      </c>
      <c r="AG99" s="64" t="str">
        <f>IF('Portail 5 LETTRES-LLCER covid'!AG103="","",'Portail 5 LETTRES-LLCER covid'!AG103)</f>
        <v/>
      </c>
      <c r="AH99" s="64" t="str">
        <f>IF('Portail 5 LETTRES-LLCER covid'!AH103="","",'Portail 5 LETTRES-LLCER covid'!AH103)</f>
        <v/>
      </c>
      <c r="AI99" s="64" t="str">
        <f>IF('Portail 5 LETTRES-LLCER covid'!AI103="","",'Portail 5 LETTRES-LLCER covid'!AI103)</f>
        <v/>
      </c>
      <c r="AJ99" s="65" t="str">
        <f>IF('Portail 5 LETTRES-LLCER covid'!AJ103="","",'Portail 5 LETTRES-LLCER covid'!AJ103)</f>
        <v/>
      </c>
      <c r="AK99" s="64" t="str">
        <f>IF('Portail 5 LETTRES-LLCER covid'!AK103="","",'Portail 5 LETTRES-LLCER covid'!AK103)</f>
        <v/>
      </c>
      <c r="AL99" s="64" t="str">
        <f>IF('Portail 5 LETTRES-LLCER covid'!AL103="","",'Portail 5 LETTRES-LLCER covid'!AL103)</f>
        <v/>
      </c>
      <c r="AM99" s="64" t="str">
        <f>IF('Portail 5 LETTRES-LLCER covid'!AM103="","",'Portail 5 LETTRES-LLCER covid'!AM103)</f>
        <v/>
      </c>
      <c r="AN99" s="66" t="str">
        <f>IF('Portail 5 LETTRES-LLCER covid'!AN103="","",'Portail 5 LETTRES-LLCER covid'!AN103)</f>
        <v/>
      </c>
    </row>
    <row r="100" spans="1:1032" s="67" customFormat="1" ht="26.25" customHeight="1">
      <c r="A100" s="249" t="str">
        <f>IF('Portail 5 LETTRES-LLCER covid'!A104="","",'Portail 5 LETTRES-LLCER covid'!A104)</f>
        <v>LOLA2C03</v>
      </c>
      <c r="B100" s="249" t="str">
        <f>IF('Portail 5 LETTRES-LLCER covid'!B104="","",'Portail 5 LETTRES-LLCER covid'!B104)</f>
        <v>LLA2C30</v>
      </c>
      <c r="C100" s="249" t="str">
        <f>IF('Portail 5 LETTRES-LLCER covid'!C104="","",'Portail 5 LETTRES-LLCER covid'!C104)</f>
        <v>Civilisation hispanique S2</v>
      </c>
      <c r="D100" s="57" t="str">
        <f>IF('Portail 5 LETTRES-LLCER covid'!D104="","",'Portail 5 LETTRES-LLCER covid'!D104)</f>
        <v/>
      </c>
      <c r="E100" s="57" t="str">
        <f>IF('Portail 5 LETTRES-LLCER covid'!E104="","",'Portail 5 LETTRES-LLCER covid'!E104)</f>
        <v>BLOC/CHAPEAU</v>
      </c>
      <c r="F100" s="57" t="str">
        <f>IF('Portail 5 LETTRES-LLCER covid'!F104="","",'Portail 5 LETTRES-LLCER covid'!F104)</f>
        <v/>
      </c>
      <c r="G100" s="57" t="str">
        <f>IF('Portail 5 LETTRES-LLCER covid'!G104="","",'Portail 5 LETTRES-LLCER covid'!G104)</f>
        <v/>
      </c>
      <c r="H100" s="57"/>
      <c r="I100" s="57">
        <f>IF('Portail 5 LETTRES-LLCER covid'!I104="","",'Portail 5 LETTRES-LLCER covid'!I104)</f>
        <v>6</v>
      </c>
      <c r="J100" s="57">
        <f>IF('Portail 5 LETTRES-LLCER covid'!J104="","",'Portail 5 LETTRES-LLCER covid'!J104)</f>
        <v>6</v>
      </c>
      <c r="K100" s="61" t="str">
        <f>IF('Portail 5 LETTRES-LLCER covid'!K104="","",'Portail 5 LETTRES-LLCER covid'!K104)</f>
        <v/>
      </c>
      <c r="L100" s="60" t="str">
        <f>IF('Portail 5 LETTRES-LLCER covid'!L104="","",'Portail 5 LETTRES-LLCER covid'!L104)</f>
        <v/>
      </c>
      <c r="M100" s="61" t="str">
        <f>IF('Portail 4 LLCER-LEA covid'!M96="","",'Portail 4 LLCER-LEA covid'!M96)</f>
        <v/>
      </c>
      <c r="N100" s="60" t="str">
        <f>IF('Portail 5 LETTRES-LLCER covid'!N104="","",'Portail 5 LETTRES-LLCER covid'!N104)</f>
        <v/>
      </c>
      <c r="O100" s="60"/>
      <c r="P100" s="62" t="str">
        <f>IF('Portail 5 LETTRES-LLCER covid'!P104="","",'Portail 5 LETTRES-LLCER covid'!P104)</f>
        <v/>
      </c>
      <c r="Q100" s="371"/>
      <c r="R100" s="371" t="str">
        <f>IF('Portail 5 LETTRES-LLCER covid'!R104="","",'Portail 5 LETTRES-LLCER covid'!R104)</f>
        <v/>
      </c>
      <c r="S100" s="371" t="str">
        <f>IF('Portail 5 LETTRES-LLCER covid'!S104="","",'Portail 5 LETTRES-LLCER covid'!S104)</f>
        <v/>
      </c>
      <c r="T100" s="479"/>
      <c r="U100" s="574"/>
      <c r="V100" s="386" t="str">
        <f>IF('Portail 5 LETTRES-LLCER covid'!V104="","",'Portail 5 LETTRES-LLCER covid'!V104)</f>
        <v/>
      </c>
      <c r="W100" s="62" t="str">
        <f>IF('Portail 5 LETTRES-LLCER covid'!W104="","",'Portail 5 LETTRES-LLCER covid'!W104)</f>
        <v/>
      </c>
      <c r="X100" s="62" t="str">
        <f>IF('Portail 5 LETTRES-LLCER covid'!X104="","",'Portail 5 LETTRES-LLCER covid'!X104)</f>
        <v/>
      </c>
      <c r="Y100" s="62" t="str">
        <f>IF('Portail 5 LETTRES-LLCER covid'!Y104="","",'Portail 5 LETTRES-LLCER covid'!Y104)</f>
        <v/>
      </c>
      <c r="Z100" s="63" t="str">
        <f>IF('Portail 5 LETTRES-LLCER covid'!Z104="","",'Portail 5 LETTRES-LLCER covid'!Z104)</f>
        <v/>
      </c>
      <c r="AA100" s="64" t="str">
        <f>IF('Portail 5 LETTRES-LLCER covid'!AA104="","",'Portail 5 LETTRES-LLCER covid'!AA104)</f>
        <v/>
      </c>
      <c r="AB100" s="64" t="str">
        <f>IF('Portail 5 LETTRES-LLCER covid'!AB104="","",'Portail 5 LETTRES-LLCER covid'!AB104)</f>
        <v/>
      </c>
      <c r="AC100" s="415" t="str">
        <f>IF('Portail 5 LETTRES-LLCER covid'!AC104="","",'Portail 5 LETTRES-LLCER covid'!AC104)</f>
        <v/>
      </c>
      <c r="AD100" s="479"/>
      <c r="AE100" s="575"/>
      <c r="AF100" s="63" t="str">
        <f>IF('Portail 5 LETTRES-LLCER covid'!AF104="","",'Portail 5 LETTRES-LLCER covid'!AF104)</f>
        <v/>
      </c>
      <c r="AG100" s="64" t="str">
        <f>IF('Portail 5 LETTRES-LLCER covid'!AG104="","",'Portail 5 LETTRES-LLCER covid'!AG104)</f>
        <v/>
      </c>
      <c r="AH100" s="64" t="str">
        <f>IF('Portail 5 LETTRES-LLCER covid'!AH104="","",'Portail 5 LETTRES-LLCER covid'!AH104)</f>
        <v/>
      </c>
      <c r="AI100" s="64" t="str">
        <f>IF('Portail 5 LETTRES-LLCER covid'!AI104="","",'Portail 5 LETTRES-LLCER covid'!AI104)</f>
        <v/>
      </c>
      <c r="AJ100" s="65" t="str">
        <f>IF('Portail 5 LETTRES-LLCER covid'!AJ104="","",'Portail 5 LETTRES-LLCER covid'!AJ104)</f>
        <v/>
      </c>
      <c r="AK100" s="64" t="str">
        <f>IF('Portail 5 LETTRES-LLCER covid'!AK104="","",'Portail 5 LETTRES-LLCER covid'!AK104)</f>
        <v/>
      </c>
      <c r="AL100" s="64" t="str">
        <f>IF('Portail 5 LETTRES-LLCER covid'!AL104="","",'Portail 5 LETTRES-LLCER covid'!AL104)</f>
        <v/>
      </c>
      <c r="AM100" s="64" t="str">
        <f>IF('Portail 5 LETTRES-LLCER covid'!AM104="","",'Portail 5 LETTRES-LLCER covid'!AM104)</f>
        <v/>
      </c>
      <c r="AN100" s="66" t="str">
        <f>IF('Portail 5 LETTRES-LLCER covid'!AN104="","",'Portail 5 LETTRES-LLCER covid'!AN104)</f>
        <v/>
      </c>
    </row>
    <row r="101" spans="1:1032" ht="45" customHeight="1">
      <c r="A101" s="20" t="str">
        <f>IF('Portail 5 LETTRES-LLCER covid'!A105="","",'Portail 5 LETTRES-LLCER covid'!A105)</f>
        <v/>
      </c>
      <c r="B101" s="21" t="str">
        <f>IF('Portail 5 LETTRES-LLCER covid'!B105="","",'Portail 5 LETTRES-LLCER covid'!B105)</f>
        <v>LLA2C3A</v>
      </c>
      <c r="C101" s="22" t="str">
        <f>IF('Portail 5 LETTRES-LLCER covid'!C105="","",'Portail 5 LETTRES-LLCER covid'!C105)</f>
        <v>Introduction à la civilisation espagnole S2</v>
      </c>
      <c r="D101" s="37" t="str">
        <f>IF('Portail 5 LETTRES-LLCER covid'!D105="","",'Portail 5 LETTRES-LLCER covid'!D105)</f>
        <v>LOL2C30
LOL2J5B2</v>
      </c>
      <c r="E101" s="37" t="str">
        <f>IF('Portail 5 LETTRES-LLCER covid'!E105="","",'Portail 5 LETTRES-LLCER covid'!E105)</f>
        <v>TRONC COMMUN</v>
      </c>
      <c r="F101" s="115" t="str">
        <f>IF('Portail 5 LETTRES-LLCER covid'!F105="","",'Portail 5 LETTRES-LLCER covid'!F105)</f>
        <v>Portails 1 (SDL-LLCER), 2 (SDL-LEA), 4 (LANGUES) et 5 (LETTRES-LLCER)</v>
      </c>
      <c r="G101" s="37" t="str">
        <f>IF('Portail 5 LETTRES-LLCER covid'!G105="","",'Portail 5 LETTRES-LLCER covid'!G105)</f>
        <v>LLCER</v>
      </c>
      <c r="H101" s="40"/>
      <c r="I101" s="41">
        <f>IF('Portail 5 LETTRES-LLCER covid'!I105="","",'Portail 5 LETTRES-LLCER covid'!I105)</f>
        <v>3</v>
      </c>
      <c r="J101" s="41">
        <f>IF('Portail 5 LETTRES-LLCER covid'!J105="","",'Portail 5 LETTRES-LLCER covid'!J105)</f>
        <v>3</v>
      </c>
      <c r="K101" s="27" t="str">
        <f>IF('Portail 5 LETTRES-LLCER covid'!K105="","",'Portail 5 LETTRES-LLCER covid'!K105)</f>
        <v>DECOBERT Claire</v>
      </c>
      <c r="L101" s="28">
        <f>IF('Portail 5 LETTRES-LLCER covid'!L105="","",'Portail 5 LETTRES-LLCER covid'!L105)</f>
        <v>14</v>
      </c>
      <c r="M101" s="27" t="str">
        <f>IF('Portail 4 LLCER-LEA covid'!M97="","",'Portail 4 LLCER-LEA covid'!M97)</f>
        <v/>
      </c>
      <c r="N101" s="27" t="str">
        <f>IF('Portail 5 LETTRES-LLCER covid'!N105="","",'Portail 5 LETTRES-LLCER covid'!N105)</f>
        <v/>
      </c>
      <c r="O101" s="27"/>
      <c r="P101" s="29">
        <f>IF('Portail 5 LETTRES-LLCER covid'!P105="","",'Portail 5 LETTRES-LLCER covid'!P105)</f>
        <v>18</v>
      </c>
      <c r="Q101" s="367"/>
      <c r="R101" s="157" t="str">
        <f>IF('Portail 5 LETTRES-LLCER covid'!R105="","",'Portail 5 LETTRES-LLCER covid'!R105)</f>
        <v/>
      </c>
      <c r="S101" s="157" t="str">
        <f>IF('Portail 5 LETTRES-LLCER covid'!S105="","",'Portail 5 LETTRES-LLCER covid'!S105)</f>
        <v/>
      </c>
      <c r="T101" s="532" t="str">
        <f>IF('Portail 5 LETTRES-LLCER covid'!T105="","",'Portail 5 LETTRES-LLCER covid'!T105)</f>
        <v>100% CC devoir maison</v>
      </c>
      <c r="U101" s="533" t="str">
        <f>IF('Portail 5 LETTRES-LLCER covid'!U105="","",'Portail 5 LETTRES-LLCER covid'!U105)</f>
        <v>100 % CT devoir maison</v>
      </c>
      <c r="V101" s="395">
        <f>IF('Portail 5 LETTRES-LLCER covid'!V105="","",'Portail 5 LETTRES-LLCER covid'!V105)</f>
        <v>1</v>
      </c>
      <c r="W101" s="70" t="str">
        <f>IF('Portail 5 LETTRES-LLCER covid'!W105="","",'Portail 5 LETTRES-LLCER covid'!W105)</f>
        <v>CC</v>
      </c>
      <c r="X101" s="70" t="str">
        <f>IF('Portail 5 LETTRES-LLCER covid'!X105="","",'Portail 5 LETTRES-LLCER covid'!X105)</f>
        <v>écrit et oral</v>
      </c>
      <c r="Y101" s="70" t="str">
        <f>IF('Portail 5 LETTRES-LLCER covid'!Y105="","",'Portail 5 LETTRES-LLCER covid'!Y105)</f>
        <v>1h30</v>
      </c>
      <c r="Z101" s="116">
        <f>IF('Portail 5 LETTRES-LLCER covid'!Z105="","",'Portail 5 LETTRES-LLCER covid'!Z105)</f>
        <v>1</v>
      </c>
      <c r="AA101" s="71" t="str">
        <f>IF('Portail 5 LETTRES-LLCER covid'!AA105="","",'Portail 5 LETTRES-LLCER covid'!AA105)</f>
        <v>CT</v>
      </c>
      <c r="AB101" s="71" t="str">
        <f>IF('Portail 5 LETTRES-LLCER covid'!AB105="","",'Portail 5 LETTRES-LLCER covid'!AB105)</f>
        <v>oral</v>
      </c>
      <c r="AC101" s="418" t="str">
        <f>IF('Portail 5 LETTRES-LLCER covid'!AC105="","",'Portail 5 LETTRES-LLCER covid'!AC105)</f>
        <v>10 min</v>
      </c>
      <c r="AD101" s="532" t="str">
        <f>IF('Portail 5 LETTRES-LLCER covid'!AD105="","",'Portail 5 LETTRES-LLCER covid'!AD105)</f>
        <v>100% CT DM écrit à rendre sur Célène</v>
      </c>
      <c r="AE101" s="528" t="str">
        <f t="shared" ref="AE101:AE102" si="24">+AD101</f>
        <v>100% CT DM écrit à rendre sur Célène</v>
      </c>
      <c r="AF101" s="395">
        <f>IF('Portail 5 LETTRES-LLCER covid'!AF105="","",'Portail 5 LETTRES-LLCER covid'!AF105)</f>
        <v>1</v>
      </c>
      <c r="AG101" s="70" t="str">
        <f>IF('Portail 5 LETTRES-LLCER covid'!AG105="","",'Portail 5 LETTRES-LLCER covid'!AG105)</f>
        <v>CT</v>
      </c>
      <c r="AH101" s="70" t="str">
        <f>IF('Portail 5 LETTRES-LLCER covid'!AH105="","",'Portail 5 LETTRES-LLCER covid'!AH105)</f>
        <v>oral</v>
      </c>
      <c r="AI101" s="70" t="str">
        <f>IF('Portail 5 LETTRES-LLCER covid'!AI105="","",'Portail 5 LETTRES-LLCER covid'!AI105)</f>
        <v>10 min</v>
      </c>
      <c r="AJ101" s="117">
        <f>IF('Portail 5 LETTRES-LLCER covid'!AJ105="","",'Portail 5 LETTRES-LLCER covid'!AJ105)</f>
        <v>1</v>
      </c>
      <c r="AK101" s="71" t="str">
        <f>IF('Portail 5 LETTRES-LLCER covid'!AK105="","",'Portail 5 LETTRES-LLCER covid'!AK105)</f>
        <v>CT</v>
      </c>
      <c r="AL101" s="71" t="str">
        <f>IF('Portail 5 LETTRES-LLCER covid'!AL105="","",'Portail 5 LETTRES-LLCER covid'!AL105)</f>
        <v>oral</v>
      </c>
      <c r="AM101" s="71" t="str">
        <f>IF('Portail 5 LETTRES-LLCER covid'!AM105="","",'Portail 5 LETTRES-LLCER covid'!AM105)</f>
        <v>10 min</v>
      </c>
      <c r="AN101" s="27" t="str">
        <f>IF('Portail 5 LETTRES-LLCER covid'!AN105="","",'Portail 5 LETTRES-LLCER covid'!AN105)</f>
        <v/>
      </c>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c r="MS101"/>
      <c r="MT101"/>
      <c r="MU101"/>
      <c r="MV101"/>
      <c r="MW101"/>
      <c r="MX101"/>
      <c r="MY101"/>
      <c r="MZ101"/>
      <c r="NA101"/>
      <c r="NB101"/>
      <c r="NC101"/>
      <c r="ND101"/>
      <c r="NE101"/>
      <c r="NF101"/>
      <c r="NG101"/>
      <c r="NH101"/>
      <c r="NI101"/>
      <c r="NJ101"/>
      <c r="NK101"/>
      <c r="NL101"/>
      <c r="NM101"/>
      <c r="NN101"/>
      <c r="NO101"/>
      <c r="NP101"/>
      <c r="NQ101"/>
      <c r="NR101"/>
      <c r="NS101"/>
      <c r="NT101"/>
      <c r="NU101"/>
      <c r="NV101"/>
      <c r="NW101"/>
      <c r="NX101"/>
      <c r="NY101"/>
      <c r="NZ101"/>
      <c r="OA101"/>
      <c r="OB101"/>
      <c r="OC101"/>
      <c r="OD101"/>
      <c r="OE101"/>
      <c r="OF101"/>
      <c r="OG101"/>
      <c r="OH101"/>
      <c r="OI101"/>
      <c r="OJ101"/>
      <c r="OK101"/>
      <c r="OL101"/>
      <c r="OM101"/>
      <c r="ON101"/>
      <c r="OO101"/>
      <c r="OP101"/>
      <c r="OQ101"/>
      <c r="OR101"/>
      <c r="OS101"/>
      <c r="OT101"/>
      <c r="OU101"/>
      <c r="OV101"/>
      <c r="OW101"/>
      <c r="OX101"/>
      <c r="OY101"/>
      <c r="OZ101"/>
      <c r="PA101"/>
      <c r="PB101"/>
      <c r="PC101"/>
      <c r="PD101"/>
      <c r="PE101"/>
      <c r="PF101"/>
      <c r="PG101"/>
      <c r="PH101"/>
      <c r="PI101"/>
      <c r="PJ101"/>
      <c r="PK101"/>
      <c r="PL101"/>
      <c r="PM101"/>
      <c r="PN101"/>
      <c r="PO101"/>
      <c r="PP101"/>
      <c r="PQ101"/>
      <c r="PR101"/>
      <c r="PS101"/>
      <c r="PT101"/>
      <c r="PU101"/>
      <c r="PV101"/>
      <c r="PW101"/>
      <c r="PX101"/>
      <c r="PY101"/>
      <c r="PZ101"/>
      <c r="QA101"/>
      <c r="QB101"/>
      <c r="QC101"/>
      <c r="QD101"/>
      <c r="QE101"/>
      <c r="QF101"/>
      <c r="QG101"/>
      <c r="QH101"/>
      <c r="QI101"/>
      <c r="QJ101"/>
      <c r="QK101"/>
      <c r="QL101"/>
      <c r="QM101"/>
      <c r="QN101"/>
      <c r="QO101"/>
      <c r="QP101"/>
      <c r="QQ101"/>
      <c r="QR101"/>
      <c r="QS101"/>
      <c r="QT101"/>
      <c r="QU101"/>
      <c r="QV101"/>
      <c r="QW101"/>
      <c r="QX101"/>
      <c r="QY101"/>
      <c r="QZ101"/>
      <c r="RA101"/>
      <c r="RB101"/>
      <c r="RC101"/>
      <c r="RD101"/>
      <c r="RE101"/>
      <c r="RF101"/>
      <c r="RG101"/>
      <c r="RH101"/>
      <c r="RI101"/>
      <c r="RJ101"/>
      <c r="RK101"/>
      <c r="RL101"/>
      <c r="RM101"/>
      <c r="RN101"/>
      <c r="RO101"/>
      <c r="RP101"/>
      <c r="RQ101"/>
      <c r="RR101"/>
      <c r="RS101"/>
      <c r="RT101"/>
      <c r="RU101"/>
      <c r="RV101"/>
      <c r="RW101"/>
      <c r="RX101"/>
      <c r="RY101"/>
      <c r="RZ101"/>
      <c r="SA101"/>
      <c r="SB101"/>
      <c r="SC101"/>
      <c r="SD101"/>
      <c r="SE101"/>
      <c r="SF101"/>
      <c r="SG101"/>
      <c r="SH101"/>
      <c r="SI101"/>
      <c r="SJ101"/>
      <c r="SK101"/>
      <c r="SL101"/>
      <c r="SM101"/>
      <c r="SN101"/>
      <c r="SO101"/>
      <c r="SP101"/>
      <c r="SQ101"/>
      <c r="SR101"/>
      <c r="SS101"/>
      <c r="ST101"/>
      <c r="SU101"/>
      <c r="SV101"/>
      <c r="SW101"/>
      <c r="SX101"/>
      <c r="SY101"/>
      <c r="SZ101"/>
      <c r="TA101"/>
      <c r="TB101"/>
      <c r="TC101"/>
      <c r="TD101"/>
      <c r="TE101"/>
      <c r="TF101"/>
      <c r="TG101"/>
      <c r="TH101"/>
      <c r="TI101"/>
      <c r="TJ101"/>
      <c r="TK101"/>
      <c r="TL101"/>
      <c r="TM101"/>
      <c r="TN101"/>
      <c r="TO101"/>
      <c r="TP101"/>
      <c r="TQ101"/>
      <c r="TR101"/>
      <c r="TS101"/>
      <c r="TT101"/>
      <c r="TU101"/>
      <c r="TV101"/>
      <c r="TW101"/>
      <c r="TX101"/>
      <c r="TY101"/>
      <c r="TZ101"/>
      <c r="UA101"/>
      <c r="UB101"/>
      <c r="UC101"/>
      <c r="UD101"/>
      <c r="UE101"/>
      <c r="UF101"/>
      <c r="UG101"/>
      <c r="UH101"/>
      <c r="UI101"/>
      <c r="UJ101"/>
      <c r="UK101"/>
      <c r="UL101"/>
      <c r="UM101"/>
      <c r="UN101"/>
      <c r="UO101"/>
      <c r="UP101"/>
      <c r="UQ101"/>
      <c r="UR101"/>
      <c r="US101"/>
      <c r="UT101"/>
      <c r="UU101"/>
      <c r="UV101"/>
      <c r="UW101"/>
      <c r="UX101"/>
      <c r="UY101"/>
      <c r="UZ101"/>
      <c r="VA101"/>
      <c r="VB101"/>
      <c r="VC101"/>
      <c r="VD101"/>
      <c r="VE101"/>
      <c r="VF101"/>
      <c r="VG101"/>
      <c r="VH101"/>
      <c r="VI101"/>
      <c r="VJ101"/>
      <c r="VK101"/>
      <c r="VL101"/>
      <c r="VM101"/>
      <c r="VN101"/>
      <c r="VO101"/>
      <c r="VP101"/>
      <c r="VQ101"/>
      <c r="VR101"/>
      <c r="VS101"/>
      <c r="VT101"/>
      <c r="VU101"/>
      <c r="VV101"/>
      <c r="VW101"/>
      <c r="VX101"/>
      <c r="VY101"/>
      <c r="VZ101"/>
      <c r="WA101"/>
      <c r="WB101"/>
      <c r="WC101"/>
      <c r="WD101"/>
      <c r="WE101"/>
      <c r="WF101"/>
      <c r="WG101"/>
      <c r="WH101"/>
      <c r="WI101"/>
      <c r="WJ101"/>
      <c r="WK101"/>
      <c r="WL101"/>
      <c r="WM101"/>
      <c r="WN101"/>
      <c r="WO101"/>
      <c r="WP101"/>
      <c r="WQ101"/>
      <c r="WR101"/>
      <c r="WS101"/>
      <c r="WT101"/>
      <c r="WU101"/>
      <c r="WV101"/>
      <c r="WW101"/>
      <c r="WX101"/>
      <c r="WY101"/>
      <c r="WZ101"/>
      <c r="XA101"/>
      <c r="XB101"/>
      <c r="XC101"/>
      <c r="XD101"/>
      <c r="XE101"/>
      <c r="XF101"/>
      <c r="XG101"/>
      <c r="XH101"/>
      <c r="XI101"/>
      <c r="XJ101"/>
      <c r="XK101"/>
      <c r="XL101"/>
      <c r="XM101"/>
      <c r="XN101"/>
      <c r="XO101"/>
      <c r="XP101"/>
      <c r="XQ101"/>
      <c r="XR101"/>
      <c r="XS101"/>
      <c r="XT101"/>
      <c r="XU101"/>
      <c r="XV101"/>
      <c r="XW101"/>
      <c r="XX101"/>
      <c r="XY101"/>
      <c r="XZ101"/>
      <c r="YA101"/>
      <c r="YB101"/>
      <c r="YC101"/>
      <c r="YD101"/>
      <c r="YE101"/>
      <c r="YF101"/>
      <c r="YG101"/>
      <c r="YH101"/>
      <c r="YI101"/>
      <c r="YJ101"/>
      <c r="YK101"/>
      <c r="YL101"/>
      <c r="YM101"/>
      <c r="YN101"/>
      <c r="YO101"/>
      <c r="YP101"/>
      <c r="YQ101"/>
      <c r="YR101"/>
      <c r="YS101"/>
      <c r="YT101"/>
      <c r="YU101"/>
      <c r="YV101"/>
      <c r="YW101"/>
      <c r="YX101"/>
      <c r="YY101"/>
      <c r="YZ101"/>
      <c r="ZA101"/>
      <c r="ZB101"/>
      <c r="ZC101"/>
      <c r="ZD101"/>
      <c r="ZE101"/>
      <c r="ZF101"/>
      <c r="ZG101"/>
      <c r="ZH101"/>
      <c r="ZI101"/>
      <c r="ZJ101"/>
      <c r="ZK101"/>
      <c r="ZL101"/>
      <c r="ZM101"/>
      <c r="ZN101"/>
      <c r="ZO101"/>
      <c r="ZP101"/>
      <c r="ZQ101"/>
      <c r="ZR101"/>
      <c r="ZS101"/>
      <c r="ZT101"/>
      <c r="ZU101"/>
      <c r="ZV101"/>
      <c r="ZW101"/>
      <c r="ZX101"/>
      <c r="ZY101"/>
      <c r="ZZ101"/>
      <c r="AAA101"/>
      <c r="AAB101"/>
      <c r="AAC101"/>
      <c r="AAD101"/>
      <c r="AAE101"/>
      <c r="AAF101"/>
      <c r="AAG101"/>
      <c r="AAH101"/>
      <c r="AAI101"/>
      <c r="AAJ101"/>
      <c r="AAK101"/>
      <c r="AAL101"/>
      <c r="AAM101"/>
      <c r="AAN101"/>
      <c r="AAO101"/>
      <c r="AAP101"/>
      <c r="AAQ101"/>
      <c r="AAR101"/>
      <c r="AAS101"/>
      <c r="AAT101"/>
      <c r="AAU101"/>
      <c r="AAV101"/>
      <c r="AAW101"/>
      <c r="AAX101"/>
      <c r="AAY101"/>
      <c r="AAZ101"/>
      <c r="ABA101"/>
      <c r="ABB101"/>
      <c r="ABC101"/>
      <c r="ABD101"/>
      <c r="ABE101"/>
      <c r="ABF101"/>
      <c r="ABG101"/>
      <c r="ABH101"/>
      <c r="ABI101"/>
      <c r="ABJ101"/>
      <c r="ABK101"/>
      <c r="ABL101"/>
      <c r="ABM101"/>
      <c r="ABN101"/>
      <c r="ABO101"/>
      <c r="ABP101"/>
      <c r="ABQ101"/>
      <c r="ABR101"/>
      <c r="ABS101"/>
      <c r="ABT101"/>
      <c r="ABU101"/>
      <c r="ABV101"/>
      <c r="ABW101"/>
      <c r="ABX101"/>
      <c r="ABY101"/>
      <c r="ABZ101"/>
      <c r="ACA101"/>
      <c r="ACB101"/>
      <c r="ACC101"/>
      <c r="ACD101"/>
      <c r="ACE101"/>
      <c r="ACF101"/>
      <c r="ACG101"/>
      <c r="ACH101"/>
      <c r="ACI101"/>
      <c r="ACJ101"/>
      <c r="ACK101"/>
      <c r="ACL101"/>
      <c r="ACM101"/>
      <c r="ACN101"/>
      <c r="ACO101"/>
      <c r="ACP101"/>
      <c r="ACQ101"/>
      <c r="ACR101"/>
      <c r="ACS101"/>
      <c r="ACT101"/>
      <c r="ACU101"/>
      <c r="ACV101"/>
      <c r="ACW101"/>
      <c r="ACX101"/>
      <c r="ACY101"/>
      <c r="ACZ101"/>
      <c r="ADA101"/>
      <c r="ADB101"/>
      <c r="ADC101"/>
      <c r="ADD101"/>
      <c r="ADE101"/>
      <c r="ADF101"/>
      <c r="ADG101"/>
      <c r="ADH101"/>
      <c r="ADI101"/>
      <c r="ADJ101"/>
      <c r="ADK101"/>
      <c r="ADL101"/>
      <c r="ADM101"/>
      <c r="ADN101"/>
      <c r="ADO101"/>
      <c r="ADP101"/>
      <c r="ADQ101"/>
      <c r="ADR101"/>
      <c r="ADS101"/>
      <c r="ADT101"/>
      <c r="ADU101"/>
      <c r="ADV101"/>
      <c r="ADW101"/>
      <c r="ADX101"/>
      <c r="ADY101"/>
      <c r="ADZ101"/>
      <c r="AEA101"/>
      <c r="AEB101"/>
      <c r="AEC101"/>
      <c r="AED101"/>
      <c r="AEE101"/>
      <c r="AEF101"/>
      <c r="AEG101"/>
      <c r="AEH101"/>
      <c r="AEI101"/>
      <c r="AEJ101"/>
      <c r="AEK101"/>
      <c r="AEL101"/>
      <c r="AEM101"/>
      <c r="AEN101"/>
      <c r="AEO101"/>
      <c r="AEP101"/>
      <c r="AEQ101"/>
      <c r="AER101"/>
      <c r="AES101"/>
      <c r="AET101"/>
      <c r="AEU101"/>
      <c r="AEV101"/>
      <c r="AEW101"/>
      <c r="AEX101"/>
      <c r="AEY101"/>
      <c r="AEZ101"/>
      <c r="AFA101"/>
      <c r="AFB101"/>
      <c r="AFC101"/>
      <c r="AFD101"/>
      <c r="AFE101"/>
      <c r="AFF101"/>
      <c r="AFG101"/>
      <c r="AFH101"/>
      <c r="AFI101"/>
      <c r="AFJ101"/>
      <c r="AFK101"/>
      <c r="AFL101"/>
      <c r="AFM101"/>
      <c r="AFN101"/>
      <c r="AFO101"/>
      <c r="AFP101"/>
      <c r="AFQ101"/>
      <c r="AFR101"/>
      <c r="AFS101"/>
      <c r="AFT101"/>
      <c r="AFU101"/>
      <c r="AFV101"/>
      <c r="AFW101"/>
      <c r="AFX101"/>
      <c r="AFY101"/>
      <c r="AFZ101"/>
      <c r="AGA101"/>
      <c r="AGB101"/>
      <c r="AGC101"/>
      <c r="AGD101"/>
      <c r="AGE101"/>
      <c r="AGF101"/>
      <c r="AGG101"/>
      <c r="AGH101"/>
      <c r="AGI101"/>
      <c r="AGJ101"/>
      <c r="AGK101"/>
      <c r="AGL101"/>
      <c r="AGM101"/>
      <c r="AGN101"/>
      <c r="AGO101"/>
      <c r="AGP101"/>
      <c r="AGQ101"/>
      <c r="AGR101"/>
      <c r="AGS101"/>
      <c r="AGT101"/>
      <c r="AGU101"/>
      <c r="AGV101"/>
      <c r="AGW101"/>
      <c r="AGX101"/>
      <c r="AGY101"/>
      <c r="AGZ101"/>
      <c r="AHA101"/>
      <c r="AHB101"/>
      <c r="AHC101"/>
      <c r="AHD101"/>
      <c r="AHE101"/>
      <c r="AHF101"/>
      <c r="AHG101"/>
      <c r="AHH101"/>
      <c r="AHI101"/>
      <c r="AHJ101"/>
      <c r="AHK101"/>
      <c r="AHL101"/>
      <c r="AHM101"/>
      <c r="AHN101"/>
      <c r="AHO101"/>
      <c r="AHP101"/>
      <c r="AHQ101"/>
      <c r="AHR101"/>
      <c r="AHS101"/>
      <c r="AHT101"/>
      <c r="AHU101"/>
      <c r="AHV101"/>
      <c r="AHW101"/>
      <c r="AHX101"/>
      <c r="AHY101"/>
      <c r="AHZ101"/>
      <c r="AIA101"/>
      <c r="AIB101"/>
      <c r="AIC101"/>
      <c r="AID101"/>
      <c r="AIE101"/>
      <c r="AIF101"/>
      <c r="AIG101"/>
      <c r="AIH101"/>
      <c r="AII101"/>
      <c r="AIJ101"/>
      <c r="AIK101"/>
      <c r="AIL101"/>
      <c r="AIM101"/>
      <c r="AIN101"/>
      <c r="AIO101"/>
      <c r="AIP101"/>
      <c r="AIQ101"/>
      <c r="AIR101"/>
      <c r="AIS101"/>
      <c r="AIT101"/>
      <c r="AIU101"/>
      <c r="AIV101"/>
      <c r="AIW101"/>
      <c r="AIX101"/>
      <c r="AIY101"/>
      <c r="AIZ101"/>
      <c r="AJA101"/>
      <c r="AJB101"/>
      <c r="AJC101"/>
      <c r="AJD101"/>
      <c r="AJE101"/>
      <c r="AJF101"/>
      <c r="AJG101"/>
      <c r="AJH101"/>
      <c r="AJI101"/>
      <c r="AJJ101"/>
      <c r="AJK101"/>
      <c r="AJL101"/>
      <c r="AJM101"/>
      <c r="AJN101"/>
      <c r="AJO101"/>
      <c r="AJP101"/>
      <c r="AJQ101"/>
      <c r="AJR101"/>
      <c r="AJS101"/>
      <c r="AJT101"/>
      <c r="AJU101"/>
      <c r="AJV101"/>
      <c r="AJW101"/>
      <c r="AJX101"/>
      <c r="AJY101"/>
      <c r="AJZ101"/>
      <c r="AKA101"/>
      <c r="AKB101"/>
      <c r="AKC101"/>
      <c r="AKD101"/>
      <c r="AKE101"/>
      <c r="AKF101"/>
      <c r="AKG101"/>
      <c r="AKH101"/>
      <c r="AKI101"/>
      <c r="AKJ101"/>
      <c r="AKK101"/>
      <c r="AKL101"/>
      <c r="AKM101"/>
      <c r="AKN101"/>
      <c r="AKO101"/>
      <c r="AKP101"/>
      <c r="AKQ101"/>
      <c r="AKR101"/>
      <c r="AKS101"/>
      <c r="AKT101"/>
      <c r="AKU101"/>
      <c r="AKV101"/>
      <c r="AKW101"/>
      <c r="AKX101"/>
      <c r="AKY101"/>
      <c r="AKZ101"/>
      <c r="ALA101"/>
      <c r="ALB101"/>
      <c r="ALC101"/>
      <c r="ALD101"/>
      <c r="ALE101"/>
      <c r="ALF101"/>
      <c r="ALG101"/>
      <c r="ALH101"/>
      <c r="ALI101"/>
      <c r="ALJ101"/>
      <c r="ALK101"/>
      <c r="ALL101"/>
      <c r="ALM101"/>
      <c r="ALN101"/>
      <c r="ALO101"/>
      <c r="ALP101"/>
      <c r="ALQ101"/>
      <c r="ALR101"/>
      <c r="ALS101"/>
      <c r="ALT101"/>
      <c r="ALU101"/>
      <c r="ALV101"/>
      <c r="ALW101"/>
      <c r="ALX101"/>
      <c r="ALY101"/>
      <c r="ALZ101"/>
      <c r="AMA101"/>
      <c r="AMB101"/>
      <c r="AMC101"/>
      <c r="AMD101"/>
      <c r="AME101"/>
      <c r="AMF101"/>
      <c r="AMG101"/>
      <c r="AMH101"/>
      <c r="AMI101"/>
      <c r="AMJ101"/>
      <c r="AMK101"/>
      <c r="AML101"/>
      <c r="AMM101"/>
      <c r="AMN101"/>
      <c r="AMO101"/>
      <c r="AMP101"/>
      <c r="AMQ101"/>
      <c r="AMR101"/>
    </row>
    <row r="102" spans="1:1032" ht="55.5" customHeight="1">
      <c r="A102" s="20" t="str">
        <f>IF('Portail 5 LETTRES-LLCER covid'!A106="","",'Portail 5 LETTRES-LLCER covid'!A106)</f>
        <v/>
      </c>
      <c r="B102" s="21" t="str">
        <f>IF('Portail 5 LETTRES-LLCER covid'!B106="","",'Portail 5 LETTRES-LLCER covid'!B106)</f>
        <v>LLA2C3B</v>
      </c>
      <c r="C102" s="22" t="str">
        <f>IF('Portail 5 LETTRES-LLCER covid'!C106="","",'Portail 5 LETTRES-LLCER covid'!C106)</f>
        <v>Civilisation latino-américaine S2</v>
      </c>
      <c r="D102" s="37" t="str">
        <f>IF('Portail 5 LETTRES-LLCER covid'!D106="","",'Portail 5 LETTRES-LLCER covid'!D106)</f>
        <v>LOL2BC1
LOL2CC1
LOL2JC1</v>
      </c>
      <c r="E102" s="37" t="str">
        <f>IF('Portail 5 LETTRES-LLCER covid'!E106="","",'Portail 5 LETTRES-LLCER covid'!E106)</f>
        <v>TRONC COMMUN</v>
      </c>
      <c r="F102" s="115" t="str">
        <f>IF('Portail 5 LETTRES-LLCER covid'!F106="","",'Portail 5 LETTRES-LLCER covid'!F106)</f>
        <v>Portails 1 (SDL-LLCER), 4 (LANGUES) et 5 (LETTRES-LLCER)</v>
      </c>
      <c r="G102" s="37" t="str">
        <f>IF('Portail 5 LETTRES-LLCER covid'!G106="","",'Portail 5 LETTRES-LLCER covid'!G106)</f>
        <v>LLCER</v>
      </c>
      <c r="H102" s="40"/>
      <c r="I102" s="41">
        <f>IF('Portail 5 LETTRES-LLCER covid'!I106="","",'Portail 5 LETTRES-LLCER covid'!I106)</f>
        <v>3</v>
      </c>
      <c r="J102" s="41">
        <f>IF('Portail 5 LETTRES-LLCER covid'!J106="","",'Portail 5 LETTRES-LLCER covid'!J106)</f>
        <v>3</v>
      </c>
      <c r="K102" s="27" t="str">
        <f>IF('Portail 5 LETTRES-LLCER covid'!K106="","",'Portail 5 LETTRES-LLCER covid'!K106)</f>
        <v>EYMAR Marcos</v>
      </c>
      <c r="L102" s="28">
        <f>IF('Portail 5 LETTRES-LLCER covid'!L106="","",'Portail 5 LETTRES-LLCER covid'!L106)</f>
        <v>14</v>
      </c>
      <c r="M102" s="27" t="str">
        <f>IF('Portail 4 LLCER-LEA covid'!M98="","",'Portail 4 LLCER-LEA covid'!M98)</f>
        <v/>
      </c>
      <c r="N102" s="27" t="str">
        <f>IF('Portail 5 LETTRES-LLCER covid'!N106="","",'Portail 5 LETTRES-LLCER covid'!N106)</f>
        <v/>
      </c>
      <c r="O102" s="27"/>
      <c r="P102" s="29">
        <f>IF('Portail 5 LETTRES-LLCER covid'!P106="","",'Portail 5 LETTRES-LLCER covid'!P106)</f>
        <v>18</v>
      </c>
      <c r="Q102" s="367"/>
      <c r="R102" s="157" t="str">
        <f>IF('Portail 5 LETTRES-LLCER covid'!R106="","",'Portail 5 LETTRES-LLCER covid'!R106)</f>
        <v/>
      </c>
      <c r="S102" s="157" t="str">
        <f>IF('Portail 5 LETTRES-LLCER covid'!S106="","",'Portail 5 LETTRES-LLCER covid'!S106)</f>
        <v/>
      </c>
      <c r="T102" s="532" t="str">
        <f>IF('Portail 5 LETTRES-LLCER covid'!T106="","",'Portail 5 LETTRES-LLCER covid'!T106)</f>
        <v>50% CC Dévoir maison // 50%CT  écrit à distance à déposer sur Celène / 3h00</v>
      </c>
      <c r="U102" s="533" t="str">
        <f>IF('Portail 5 LETTRES-LLCER covid'!U106="","",'Portail 5 LETTRES-LLCER covid'!U106)</f>
        <v>100% CT / écrit à distance / 3h00</v>
      </c>
      <c r="V102" s="395">
        <f>IF('Portail 5 LETTRES-LLCER covid'!V106="","",'Portail 5 LETTRES-LLCER covid'!V106)</f>
        <v>1</v>
      </c>
      <c r="W102" s="70" t="str">
        <f>IF('Portail 5 LETTRES-LLCER covid'!W106="","",'Portail 5 LETTRES-LLCER covid'!W106)</f>
        <v>CC</v>
      </c>
      <c r="X102" s="70" t="str">
        <f>IF('Portail 5 LETTRES-LLCER covid'!X106="","",'Portail 5 LETTRES-LLCER covid'!X106)</f>
        <v>écrit et oral</v>
      </c>
      <c r="Y102" s="70" t="str">
        <f>IF('Portail 5 LETTRES-LLCER covid'!Y106="","",'Portail 5 LETTRES-LLCER covid'!Y106)</f>
        <v/>
      </c>
      <c r="Z102" s="116">
        <f>IF('Portail 5 LETTRES-LLCER covid'!Z106="","",'Portail 5 LETTRES-LLCER covid'!Z106)</f>
        <v>1</v>
      </c>
      <c r="AA102" s="71" t="str">
        <f>IF('Portail 5 LETTRES-LLCER covid'!AA106="","",'Portail 5 LETTRES-LLCER covid'!AA106)</f>
        <v>CT</v>
      </c>
      <c r="AB102" s="71" t="str">
        <f>IF('Portail 5 LETTRES-LLCER covid'!AB106="","",'Portail 5 LETTRES-LLCER covid'!AB106)</f>
        <v>oral</v>
      </c>
      <c r="AC102" s="418" t="str">
        <f>IF('Portail 5 LETTRES-LLCER covid'!AC106="","",'Portail 5 LETTRES-LLCER covid'!AC106)</f>
        <v>20 min.</v>
      </c>
      <c r="AD102" s="532" t="str">
        <f>IF('Portail 5 LETTRES-LLCER covid'!AD106="","",'Portail 5 LETTRES-LLCER covid'!AD106)</f>
        <v>100% CT / écrit à distance en temps limité à déposer sur Celène / 3h00</v>
      </c>
      <c r="AE102" s="528" t="str">
        <f t="shared" si="24"/>
        <v>100% CT / écrit à distance en temps limité à déposer sur Celène / 3h00</v>
      </c>
      <c r="AF102" s="395">
        <f>IF('Portail 5 LETTRES-LLCER covid'!AF106="","",'Portail 5 LETTRES-LLCER covid'!AF106)</f>
        <v>1</v>
      </c>
      <c r="AG102" s="70" t="str">
        <f>IF('Portail 5 LETTRES-LLCER covid'!AG106="","",'Portail 5 LETTRES-LLCER covid'!AG106)</f>
        <v>CT</v>
      </c>
      <c r="AH102" s="70" t="str">
        <f>IF('Portail 5 LETTRES-LLCER covid'!AH106="","",'Portail 5 LETTRES-LLCER covid'!AH106)</f>
        <v>oral</v>
      </c>
      <c r="AI102" s="70" t="str">
        <f>IF('Portail 5 LETTRES-LLCER covid'!AI106="","",'Portail 5 LETTRES-LLCER covid'!AI106)</f>
        <v>20 min.</v>
      </c>
      <c r="AJ102" s="117">
        <f>IF('Portail 5 LETTRES-LLCER covid'!AJ106="","",'Portail 5 LETTRES-LLCER covid'!AJ106)</f>
        <v>1</v>
      </c>
      <c r="AK102" s="71" t="str">
        <f>IF('Portail 5 LETTRES-LLCER covid'!AK106="","",'Portail 5 LETTRES-LLCER covid'!AK106)</f>
        <v>CT</v>
      </c>
      <c r="AL102" s="71" t="str">
        <f>IF('Portail 5 LETTRES-LLCER covid'!AL106="","",'Portail 5 LETTRES-LLCER covid'!AL106)</f>
        <v>oral</v>
      </c>
      <c r="AM102" s="71" t="str">
        <f>IF('Portail 5 LETTRES-LLCER covid'!AM106="","",'Portail 5 LETTRES-LLCER covid'!AM106)</f>
        <v>20 min.</v>
      </c>
      <c r="AN102" s="27" t="str">
        <f>IF('Portail 5 LETTRES-LLCER covid'!AN106="","",'Portail 5 LETTRES-LLCER covid'!AN106)</f>
        <v/>
      </c>
    </row>
    <row r="103" spans="1:1032" s="67" customFormat="1" ht="30.75" customHeight="1">
      <c r="A103" s="249" t="str">
        <f>IF('Portail 5 LETTRES-LLCER covid'!A107="","",'Portail 5 LETTRES-LLCER covid'!A107)</f>
        <v>LOLA2C05</v>
      </c>
      <c r="B103" s="249" t="str">
        <f>IF('Portail 5 LETTRES-LLCER covid'!B107="","",'Portail 5 LETTRES-LLCER covid'!B107)</f>
        <v>LLA2C21</v>
      </c>
      <c r="C103" s="249" t="str">
        <f>IF('Portail 5 LETTRES-LLCER covid'!C107="","",'Portail 5 LETTRES-LLCER covid'!C107)</f>
        <v>Culture hispanique S2</v>
      </c>
      <c r="D103" s="59" t="str">
        <f>IF('Portail 5 LETTRES-LLCER covid'!D107="","",'Portail 5 LETTRES-LLCER covid'!D107)</f>
        <v/>
      </c>
      <c r="E103" s="59" t="str">
        <f>IF('Portail 5 LETTRES-LLCER covid'!E107="","",'Portail 5 LETTRES-LLCER covid'!E107)</f>
        <v>BLOC/CHAPEAU</v>
      </c>
      <c r="F103" s="59" t="str">
        <f>IF('Portail 5 LETTRES-LLCER covid'!F107="","",'Portail 5 LETTRES-LLCER covid'!F107)</f>
        <v/>
      </c>
      <c r="G103" s="59" t="str">
        <f>IF('Portail 5 LETTRES-LLCER covid'!G107="","",'Portail 5 LETTRES-LLCER covid'!G107)</f>
        <v/>
      </c>
      <c r="H103" s="60"/>
      <c r="I103" s="61">
        <f>IF('Portail 5 LETTRES-LLCER covid'!I107="","",'Portail 5 LETTRES-LLCER covid'!I107)</f>
        <v>6</v>
      </c>
      <c r="J103" s="61">
        <f>IF('Portail 5 LETTRES-LLCER covid'!J107="","",'Portail 5 LETTRES-LLCER covid'!J107)</f>
        <v>6</v>
      </c>
      <c r="K103" s="61" t="str">
        <f>IF('Portail 5 LETTRES-LLCER covid'!K107="","",'Portail 5 LETTRES-LLCER covid'!K107)</f>
        <v/>
      </c>
      <c r="L103" s="60" t="str">
        <f>IF('Portail 5 LETTRES-LLCER covid'!L107="","",'Portail 5 LETTRES-LLCER covid'!L107)</f>
        <v/>
      </c>
      <c r="M103" s="61" t="str">
        <f>IF('Portail 4 LLCER-LEA covid'!M99="","",'Portail 4 LLCER-LEA covid'!M99)</f>
        <v/>
      </c>
      <c r="N103" s="60" t="str">
        <f>IF('Portail 5 LETTRES-LLCER covid'!N107="","",'Portail 5 LETTRES-LLCER covid'!N107)</f>
        <v/>
      </c>
      <c r="O103" s="60"/>
      <c r="P103" s="62" t="str">
        <f>IF('Portail 5 LETTRES-LLCER covid'!P107="","",'Portail 5 LETTRES-LLCER covid'!P107)</f>
        <v/>
      </c>
      <c r="Q103" s="371"/>
      <c r="R103" s="371" t="str">
        <f>IF('Portail 5 LETTRES-LLCER covid'!R107="","",'Portail 5 LETTRES-LLCER covid'!R107)</f>
        <v/>
      </c>
      <c r="S103" s="371" t="str">
        <f>IF('Portail 5 LETTRES-LLCER covid'!S107="","",'Portail 5 LETTRES-LLCER covid'!S107)</f>
        <v/>
      </c>
      <c r="T103" s="479"/>
      <c r="U103" s="574"/>
      <c r="V103" s="386" t="str">
        <f>IF('Portail 5 LETTRES-LLCER covid'!V107="","",'Portail 5 LETTRES-LLCER covid'!V107)</f>
        <v/>
      </c>
      <c r="W103" s="62" t="str">
        <f>IF('Portail 5 LETTRES-LLCER covid'!W107="","",'Portail 5 LETTRES-LLCER covid'!W107)</f>
        <v/>
      </c>
      <c r="X103" s="62" t="str">
        <f>IF('Portail 5 LETTRES-LLCER covid'!X107="","",'Portail 5 LETTRES-LLCER covid'!X107)</f>
        <v/>
      </c>
      <c r="Y103" s="62" t="str">
        <f>IF('Portail 5 LETTRES-LLCER covid'!Y107="","",'Portail 5 LETTRES-LLCER covid'!Y107)</f>
        <v/>
      </c>
      <c r="Z103" s="63" t="str">
        <f>IF('Portail 5 LETTRES-LLCER covid'!Z107="","",'Portail 5 LETTRES-LLCER covid'!Z107)</f>
        <v/>
      </c>
      <c r="AA103" s="64" t="str">
        <f>IF('Portail 5 LETTRES-LLCER covid'!AA107="","",'Portail 5 LETTRES-LLCER covid'!AA107)</f>
        <v/>
      </c>
      <c r="AB103" s="64" t="str">
        <f>IF('Portail 5 LETTRES-LLCER covid'!AB107="","",'Portail 5 LETTRES-LLCER covid'!AB107)</f>
        <v/>
      </c>
      <c r="AC103" s="415" t="str">
        <f>IF('Portail 5 LETTRES-LLCER covid'!AC107="","",'Portail 5 LETTRES-LLCER covid'!AC107)</f>
        <v/>
      </c>
      <c r="AD103" s="479"/>
      <c r="AE103" s="575"/>
      <c r="AF103" s="63" t="str">
        <f>IF('Portail 5 LETTRES-LLCER covid'!AF107="","",'Portail 5 LETTRES-LLCER covid'!AF107)</f>
        <v/>
      </c>
      <c r="AG103" s="64" t="str">
        <f>IF('Portail 5 LETTRES-LLCER covid'!AG107="","",'Portail 5 LETTRES-LLCER covid'!AG107)</f>
        <v/>
      </c>
      <c r="AH103" s="64" t="str">
        <f>IF('Portail 5 LETTRES-LLCER covid'!AH107="","",'Portail 5 LETTRES-LLCER covid'!AH107)</f>
        <v/>
      </c>
      <c r="AI103" s="64" t="str">
        <f>IF('Portail 5 LETTRES-LLCER covid'!AI107="","",'Portail 5 LETTRES-LLCER covid'!AI107)</f>
        <v/>
      </c>
      <c r="AJ103" s="65" t="str">
        <f>IF('Portail 5 LETTRES-LLCER covid'!AJ107="","",'Portail 5 LETTRES-LLCER covid'!AJ107)</f>
        <v/>
      </c>
      <c r="AK103" s="64" t="str">
        <f>IF('Portail 5 LETTRES-LLCER covid'!AK107="","",'Portail 5 LETTRES-LLCER covid'!AK107)</f>
        <v/>
      </c>
      <c r="AL103" s="64" t="str">
        <f>IF('Portail 5 LETTRES-LLCER covid'!AL107="","",'Portail 5 LETTRES-LLCER covid'!AL107)</f>
        <v/>
      </c>
      <c r="AM103" s="64" t="str">
        <f>IF('Portail 5 LETTRES-LLCER covid'!AM107="","",'Portail 5 LETTRES-LLCER covid'!AM107)</f>
        <v/>
      </c>
      <c r="AN103" s="66" t="str">
        <f>IF('Portail 5 LETTRES-LLCER covid'!AN107="","",'Portail 5 LETTRES-LLCER covid'!AN107)</f>
        <v/>
      </c>
    </row>
    <row r="104" spans="1:1032" ht="54" customHeight="1">
      <c r="A104" s="20" t="str">
        <f>IF('Portail 5 LETTRES-LLCER covid'!A108="","",'Portail 5 LETTRES-LLCER covid'!A108)</f>
        <v/>
      </c>
      <c r="B104" s="21" t="str">
        <f>IF('Portail 5 LETTRES-LLCER covid'!B108="","",'Portail 5 LETTRES-LLCER covid'!B108)</f>
        <v>LLA2C2A</v>
      </c>
      <c r="C104" s="22" t="str">
        <f>IF('Portail 5 LETTRES-LLCER covid'!C108="","",'Portail 5 LETTRES-LLCER covid'!C108)</f>
        <v>Littérature espagnole S2</v>
      </c>
      <c r="D104" s="37" t="str">
        <f>IF('Portail 5 LETTRES-LLCER covid'!D108="","",'Portail 5 LETTRES-LLCER covid'!D108)</f>
        <v>LOL2BC2
LOL2CC2
LOL2JC2</v>
      </c>
      <c r="E104" s="37" t="str">
        <f>IF('Portail 5 LETTRES-LLCER covid'!E108="","",'Portail 5 LETTRES-LLCER covid'!E108)</f>
        <v>TRONC COMMUN</v>
      </c>
      <c r="F104" s="115" t="str">
        <f>IF('Portail 5 LETTRES-LLCER covid'!F108="","",'Portail 5 LETTRES-LLCER covid'!F108)</f>
        <v>Portails 1 (SDL-LLCER), 4 (LANGUES) et 5 (LETTRES-LLCER)</v>
      </c>
      <c r="G104" s="37" t="str">
        <f>IF('Portail 5 LETTRES-LLCER covid'!G108="","",'Portail 5 LETTRES-LLCER covid'!G108)</f>
        <v>LLCER</v>
      </c>
      <c r="H104" s="40"/>
      <c r="I104" s="41">
        <f>IF('Portail 5 LETTRES-LLCER covid'!I108="","",'Portail 5 LETTRES-LLCER covid'!I108)</f>
        <v>3</v>
      </c>
      <c r="J104" s="41">
        <f>IF('Portail 5 LETTRES-LLCER covid'!J108="","",'Portail 5 LETTRES-LLCER covid'!J108)</f>
        <v>3</v>
      </c>
      <c r="K104" s="27" t="str">
        <f>IF('Portail 5 LETTRES-LLCER covid'!K108="","",'Portail 5 LETTRES-LLCER covid'!K108)</f>
        <v>FASQUEL Samuel</v>
      </c>
      <c r="L104" s="28">
        <f>IF('Portail 5 LETTRES-LLCER covid'!L108="","",'Portail 5 LETTRES-LLCER covid'!L108)</f>
        <v>14</v>
      </c>
      <c r="M104" s="27" t="str">
        <f>IF('Portail 4 LLCER-LEA covid'!M100="","",'Portail 4 LLCER-LEA covid'!M100)</f>
        <v/>
      </c>
      <c r="N104" s="27" t="str">
        <f>IF('Portail 5 LETTRES-LLCER covid'!N108="","",'Portail 5 LETTRES-LLCER covid'!N108)</f>
        <v/>
      </c>
      <c r="O104" s="27"/>
      <c r="P104" s="29">
        <f>IF('Portail 5 LETTRES-LLCER covid'!P108="","",'Portail 5 LETTRES-LLCER covid'!P108)</f>
        <v>18</v>
      </c>
      <c r="Q104" s="367"/>
      <c r="R104" s="157" t="str">
        <f>IF('Portail 5 LETTRES-LLCER covid'!R108="","",'Portail 5 LETTRES-LLCER covid'!R108)</f>
        <v/>
      </c>
      <c r="S104" s="157" t="str">
        <f>IF('Portail 5 LETTRES-LLCER covid'!S108="","",'Portail 5 LETTRES-LLCER covid'!S108)</f>
        <v/>
      </c>
      <c r="T104" s="532" t="str">
        <f>IF('Portail 5 LETTRES-LLCER covid'!T108="","",'Portail 5 LETTRES-LLCER covid'!T108)</f>
        <v>100% CC DEVOIR MAISON</v>
      </c>
      <c r="U104" s="533" t="str">
        <f>IF('Portail 5 LETTRES-LLCER covid'!U108="","",'Portail 5 LETTRES-LLCER covid'!U108)</f>
        <v>100% CT DEVOIR MAISON</v>
      </c>
      <c r="V104" s="395">
        <f>IF('Portail 5 LETTRES-LLCER covid'!V108="","",'Portail 5 LETTRES-LLCER covid'!V108)</f>
        <v>1</v>
      </c>
      <c r="W104" s="70" t="str">
        <f>IF('Portail 5 LETTRES-LLCER covid'!W108="","",'Portail 5 LETTRES-LLCER covid'!W108)</f>
        <v>CC</v>
      </c>
      <c r="X104" s="70" t="str">
        <f>IF('Portail 5 LETTRES-LLCER covid'!X108="","",'Portail 5 LETTRES-LLCER covid'!X108)</f>
        <v>écrit</v>
      </c>
      <c r="Y104" s="70" t="str">
        <f>IF('Portail 5 LETTRES-LLCER covid'!Y108="","",'Portail 5 LETTRES-LLCER covid'!Y108)</f>
        <v/>
      </c>
      <c r="Z104" s="116">
        <f>IF('Portail 5 LETTRES-LLCER covid'!Z108="","",'Portail 5 LETTRES-LLCER covid'!Z108)</f>
        <v>1</v>
      </c>
      <c r="AA104" s="71" t="str">
        <f>IF('Portail 5 LETTRES-LLCER covid'!AA108="","",'Portail 5 LETTRES-LLCER covid'!AA108)</f>
        <v>CT</v>
      </c>
      <c r="AB104" s="71" t="str">
        <f>IF('Portail 5 LETTRES-LLCER covid'!AB108="","",'Portail 5 LETTRES-LLCER covid'!AB108)</f>
        <v>écrit</v>
      </c>
      <c r="AC104" s="418" t="str">
        <f>IF('Portail 5 LETTRES-LLCER covid'!AC108="","",'Portail 5 LETTRES-LLCER covid'!AC108)</f>
        <v>2h00</v>
      </c>
      <c r="AD104" s="532" t="str">
        <f>IF('Portail 5 LETTRES-LLCER covid'!AD108="","",'Portail 5 LETTRES-LLCER covid'!AD108)</f>
        <v>100% CT DEVOIR MAISON</v>
      </c>
      <c r="AE104" s="528" t="str">
        <f t="shared" ref="AE104:AE106" si="25">+AD104</f>
        <v>100% CT DEVOIR MAISON</v>
      </c>
      <c r="AF104" s="395">
        <f>IF('Portail 5 LETTRES-LLCER covid'!AF108="","",'Portail 5 LETTRES-LLCER covid'!AF108)</f>
        <v>1</v>
      </c>
      <c r="AG104" s="70" t="str">
        <f>IF('Portail 5 LETTRES-LLCER covid'!AG108="","",'Portail 5 LETTRES-LLCER covid'!AG108)</f>
        <v>CT</v>
      </c>
      <c r="AH104" s="70" t="str">
        <f>IF('Portail 5 LETTRES-LLCER covid'!AH108="","",'Portail 5 LETTRES-LLCER covid'!AH108)</f>
        <v>écrit</v>
      </c>
      <c r="AI104" s="70" t="str">
        <f>IF('Portail 5 LETTRES-LLCER covid'!AI108="","",'Portail 5 LETTRES-LLCER covid'!AI108)</f>
        <v>2h00</v>
      </c>
      <c r="AJ104" s="117">
        <f>IF('Portail 5 LETTRES-LLCER covid'!AJ108="","",'Portail 5 LETTRES-LLCER covid'!AJ108)</f>
        <v>1</v>
      </c>
      <c r="AK104" s="71" t="str">
        <f>IF('Portail 5 LETTRES-LLCER covid'!AK108="","",'Portail 5 LETTRES-LLCER covid'!AK108)</f>
        <v>CT</v>
      </c>
      <c r="AL104" s="71" t="str">
        <f>IF('Portail 5 LETTRES-LLCER covid'!AL108="","",'Portail 5 LETTRES-LLCER covid'!AL108)</f>
        <v>écrit</v>
      </c>
      <c r="AM104" s="71" t="str">
        <f>IF('Portail 5 LETTRES-LLCER covid'!AM108="","",'Portail 5 LETTRES-LLCER covid'!AM108)</f>
        <v>2h00</v>
      </c>
      <c r="AN104" s="27" t="str">
        <f>IF('Portail 5 LETTRES-LLCER covid'!AN108="","",'Portail 5 LETTRES-LLCER covid'!AN108)</f>
        <v/>
      </c>
    </row>
    <row r="105" spans="1:1032" ht="54" customHeight="1">
      <c r="A105" s="20" t="str">
        <f>IF('Portail 5 LETTRES-LLCER covid'!A109="","",'Portail 5 LETTRES-LLCER covid'!A109)</f>
        <v/>
      </c>
      <c r="B105" s="21" t="str">
        <f>IF('Portail 5 LETTRES-LLCER covid'!B109="","",'Portail 5 LETTRES-LLCER covid'!B109)</f>
        <v>LLA2C2B</v>
      </c>
      <c r="C105" s="22" t="str">
        <f>IF('Portail 5 LETTRES-LLCER covid'!C109="","",'Portail 5 LETTRES-LLCER covid'!C109)</f>
        <v>Littérature hispano-américaine S2</v>
      </c>
      <c r="D105" s="37" t="str">
        <f>IF('Portail 5 LETTRES-LLCER covid'!D109="","",'Portail 5 LETTRES-LLCER covid'!D109)</f>
        <v/>
      </c>
      <c r="E105" s="37" t="str">
        <f>IF('Portail 5 LETTRES-LLCER covid'!E109="","",'Portail 5 LETTRES-LLCER covid'!E109)</f>
        <v>TRONC COMMUN</v>
      </c>
      <c r="F105" s="115" t="str">
        <f>IF('Portail 5 LETTRES-LLCER covid'!F109="","",'Portail 5 LETTRES-LLCER covid'!F109)</f>
        <v>Portails 1 (SDL-LLCER), 4 (LANGUES) et 5 (LETTRES-LLCER)</v>
      </c>
      <c r="G105" s="37" t="str">
        <f>IF('Portail 5 LETTRES-LLCER covid'!G109="","",'Portail 5 LETTRES-LLCER covid'!G109)</f>
        <v>LLCER</v>
      </c>
      <c r="H105" s="40"/>
      <c r="I105" s="41">
        <f>IF('Portail 5 LETTRES-LLCER covid'!I109="","",'Portail 5 LETTRES-LLCER covid'!I109)</f>
        <v>3</v>
      </c>
      <c r="J105" s="41">
        <f>IF('Portail 5 LETTRES-LLCER covid'!J109="","",'Portail 5 LETTRES-LLCER covid'!J109)</f>
        <v>3</v>
      </c>
      <c r="K105" s="27" t="str">
        <f>IF('Portail 5 LETTRES-LLCER covid'!K109="","",'Portail 5 LETTRES-LLCER covid'!K109)</f>
        <v>NATANSON Brigitte</v>
      </c>
      <c r="L105" s="28">
        <f>IF('Portail 5 LETTRES-LLCER covid'!L109="","",'Portail 5 LETTRES-LLCER covid'!L109)</f>
        <v>14</v>
      </c>
      <c r="M105" s="27" t="str">
        <f>IF('Portail 4 LLCER-LEA covid'!M101="","",'Portail 4 LLCER-LEA covid'!M101)</f>
        <v/>
      </c>
      <c r="N105" s="27" t="str">
        <f>IF('Portail 5 LETTRES-LLCER covid'!N109="","",'Portail 5 LETTRES-LLCER covid'!N109)</f>
        <v/>
      </c>
      <c r="O105" s="27"/>
      <c r="P105" s="29">
        <f>IF('Portail 5 LETTRES-LLCER covid'!P109="","",'Portail 5 LETTRES-LLCER covid'!P109)</f>
        <v>18</v>
      </c>
      <c r="Q105" s="367"/>
      <c r="R105" s="157" t="str">
        <f>IF('Portail 5 LETTRES-LLCER covid'!R109="","",'Portail 5 LETTRES-LLCER covid'!R109)</f>
        <v/>
      </c>
      <c r="S105" s="157" t="str">
        <f>IF('Portail 5 LETTRES-LLCER covid'!S109="","",'Portail 5 LETTRES-LLCER covid'!S109)</f>
        <v/>
      </c>
      <c r="T105" s="532" t="str">
        <f>IF('Portail 5 LETTRES-LLCER covid'!T109="","",'Portail 5 LETTRES-LLCER covid'!T109)</f>
        <v>50% CC Devoir maison
50% CT / écrit à distance / 1h30</v>
      </c>
      <c r="U105" s="533" t="str">
        <f>IF('Portail 5 LETTRES-LLCER covid'!U109="","",'Portail 5 LETTRES-LLCER covid'!U109)</f>
        <v>100% CT / écrit à distance / 1h30</v>
      </c>
      <c r="V105" s="395" t="str">
        <f>IF('Portail 5 LETTRES-LLCER covid'!V109="","",'Portail 5 LETTRES-LLCER covid'!V109)</f>
        <v>50% CC
50% CT</v>
      </c>
      <c r="W105" s="70" t="str">
        <f>IF('Portail 5 LETTRES-LLCER covid'!W109="","",'Portail 5 LETTRES-LLCER covid'!W109)</f>
        <v>mixte</v>
      </c>
      <c r="X105" s="70" t="str">
        <f>IF('Portail 5 LETTRES-LLCER covid'!X109="","",'Portail 5 LETTRES-LLCER covid'!X109)</f>
        <v>écrit et oral</v>
      </c>
      <c r="Y105" s="70" t="str">
        <f>IF('Portail 5 LETTRES-LLCER covid'!Y109="","",'Portail 5 LETTRES-LLCER covid'!Y109)</f>
        <v>3h00</v>
      </c>
      <c r="Z105" s="116">
        <f>IF('Portail 5 LETTRES-LLCER covid'!Z109="","",'Portail 5 LETTRES-LLCER covid'!Z109)</f>
        <v>1</v>
      </c>
      <c r="AA105" s="71" t="str">
        <f>IF('Portail 5 LETTRES-LLCER covid'!AA109="","",'Portail 5 LETTRES-LLCER covid'!AA109)</f>
        <v>CT</v>
      </c>
      <c r="AB105" s="71" t="str">
        <f>IF('Portail 5 LETTRES-LLCER covid'!AB109="","",'Portail 5 LETTRES-LLCER covid'!AB109)</f>
        <v>écrit</v>
      </c>
      <c r="AC105" s="418" t="str">
        <f>IF('Portail 5 LETTRES-LLCER covid'!AC109="","",'Portail 5 LETTRES-LLCER covid'!AC109)</f>
        <v>3h00</v>
      </c>
      <c r="AD105" s="532" t="str">
        <f>IF('Portail 5 LETTRES-LLCER covid'!AD109="","",'Portail 5 LETTRES-LLCER covid'!AD109)</f>
        <v>100% CT / écrit à distance / 1h30</v>
      </c>
      <c r="AE105" s="528" t="str">
        <f t="shared" si="25"/>
        <v>100% CT / écrit à distance / 1h30</v>
      </c>
      <c r="AF105" s="395">
        <f>IF('Portail 5 LETTRES-LLCER covid'!AF109="","",'Portail 5 LETTRES-LLCER covid'!AF109)</f>
        <v>1</v>
      </c>
      <c r="AG105" s="70" t="str">
        <f>IF('Portail 5 LETTRES-LLCER covid'!AG109="","",'Portail 5 LETTRES-LLCER covid'!AG109)</f>
        <v>CT</v>
      </c>
      <c r="AH105" s="70" t="str">
        <f>IF('Portail 5 LETTRES-LLCER covid'!AH109="","",'Portail 5 LETTRES-LLCER covid'!AH109)</f>
        <v>écrit</v>
      </c>
      <c r="AI105" s="70" t="str">
        <f>IF('Portail 5 LETTRES-LLCER covid'!AI109="","",'Portail 5 LETTRES-LLCER covid'!AI109)</f>
        <v>3h00</v>
      </c>
      <c r="AJ105" s="117">
        <f>IF('Portail 5 LETTRES-LLCER covid'!AJ109="","",'Portail 5 LETTRES-LLCER covid'!AJ109)</f>
        <v>1</v>
      </c>
      <c r="AK105" s="71" t="str">
        <f>IF('Portail 5 LETTRES-LLCER covid'!AK109="","",'Portail 5 LETTRES-LLCER covid'!AK109)</f>
        <v>CT</v>
      </c>
      <c r="AL105" s="71" t="str">
        <f>IF('Portail 5 LETTRES-LLCER covid'!AL109="","",'Portail 5 LETTRES-LLCER covid'!AL109)</f>
        <v>écrit</v>
      </c>
      <c r="AM105" s="71" t="str">
        <f>IF('Portail 5 LETTRES-LLCER covid'!AM109="","",'Portail 5 LETTRES-LLCER covid'!AM109)</f>
        <v>3h00</v>
      </c>
      <c r="AN105" s="27" t="str">
        <f>IF('Portail 5 LETTRES-LLCER covid'!AN109="","",'Portail 5 LETTRES-LLCER covid'!AN109)</f>
        <v/>
      </c>
    </row>
    <row r="106" spans="1:1032" ht="54" customHeight="1">
      <c r="A106" s="20" t="str">
        <f>IF('Portail 5 LETTRES-LLCER covid'!A110="","",'Portail 5 LETTRES-LLCER covid'!A110)</f>
        <v>ECTS MULTI</v>
      </c>
      <c r="B106" s="21" t="str">
        <f>IF('Portail 5 LETTRES-LLCER covid'!B110="","",'Portail 5 LETTRES-LLCER covid'!B110)</f>
        <v>LLA2C41</v>
      </c>
      <c r="C106" s="22" t="str">
        <f>IF('Portail 5 LETTRES-LLCER covid'!C110="","",'Portail 5 LETTRES-LLCER covid'!C110)</f>
        <v>Initiation à l'étude de l'image Espagnol S2</v>
      </c>
      <c r="D106" s="37" t="str">
        <f>IF('Portail 5 LETTRES-LLCER covid'!D110="","",'Portail 5 LETTRES-LLCER covid'!D110)</f>
        <v>LLA2C40</v>
      </c>
      <c r="E106" s="37" t="str">
        <f>IF('Portail 5 LETTRES-LLCER covid'!E110="","",'Portail 5 LETTRES-LLCER covid'!E110)</f>
        <v>TRONC COMMUN</v>
      </c>
      <c r="F106" s="115" t="str">
        <f>IF('Portail 5 LETTRES-LLCER covid'!F110="","",'Portail 5 LETTRES-LLCER covid'!F110)</f>
        <v>Portails 1 (SDL-LLCER), 4 (LANGUES) et 5 (LETTRES-LLCER)</v>
      </c>
      <c r="G106" s="37" t="str">
        <f>IF('Portail 5 LETTRES-LLCER covid'!G110="","",'Portail 5 LETTRES-LLCER covid'!G110)</f>
        <v>LLCER</v>
      </c>
      <c r="H106" s="40"/>
      <c r="I106" s="41">
        <f>IF('Portail 5 LETTRES-LLCER covid'!I110="","",'Portail 5 LETTRES-LLCER covid'!I110)</f>
        <v>2</v>
      </c>
      <c r="J106" s="41">
        <f>IF('Portail 5 LETTRES-LLCER covid'!J110="","",'Portail 5 LETTRES-LLCER covid'!J110)</f>
        <v>2</v>
      </c>
      <c r="K106" s="27" t="str">
        <f>IF('Portail 5 LETTRES-LLCER covid'!K110="","",'Portail 5 LETTRES-LLCER covid'!K110)</f>
        <v>EYMAR Marcos</v>
      </c>
      <c r="L106" s="28">
        <f>IF('Portail 5 LETTRES-LLCER covid'!L110="","",'Portail 5 LETTRES-LLCER covid'!L110)</f>
        <v>14</v>
      </c>
      <c r="M106" s="27" t="str">
        <f>IF('Portail 4 LLCER-LEA covid'!M102="","",'Portail 4 LLCER-LEA covid'!M102)</f>
        <v/>
      </c>
      <c r="N106" s="27" t="str">
        <f>IF('Portail 5 LETTRES-LLCER covid'!N110="","",'Portail 5 LETTRES-LLCER covid'!N110)</f>
        <v/>
      </c>
      <c r="O106" s="27"/>
      <c r="P106" s="29">
        <f>IF('Portail 5 LETTRES-LLCER covid'!P110="","",'Portail 5 LETTRES-LLCER covid'!P110)</f>
        <v>18</v>
      </c>
      <c r="Q106" s="367"/>
      <c r="R106" s="157" t="str">
        <f>IF('Portail 5 LETTRES-LLCER covid'!R110="","",'Portail 5 LETTRES-LLCER covid'!R110)</f>
        <v/>
      </c>
      <c r="S106" s="157" t="str">
        <f>IF('Portail 5 LETTRES-LLCER covid'!S110="","",'Portail 5 LETTRES-LLCER covid'!S110)</f>
        <v/>
      </c>
      <c r="T106" s="532" t="str">
        <f>IF('Portail 5 LETTRES-LLCER covid'!T110="","",'Portail 5 LETTRES-LLCER covid'!T110)</f>
        <v>100% CC DEVOIR MAISON + ORAL A DISTANCE</v>
      </c>
      <c r="U106" s="533" t="str">
        <f>IF('Portail 5 LETTRES-LLCER covid'!U110="","",'Portail 5 LETTRES-LLCER covid'!U110)</f>
        <v>100% CT ORAL A DISTANCE</v>
      </c>
      <c r="V106" s="395">
        <f>IF('Portail 5 LETTRES-LLCER covid'!V110="","",'Portail 5 LETTRES-LLCER covid'!V110)</f>
        <v>1</v>
      </c>
      <c r="W106" s="70" t="str">
        <f>IF('Portail 5 LETTRES-LLCER covid'!W110="","",'Portail 5 LETTRES-LLCER covid'!W110)</f>
        <v>CC</v>
      </c>
      <c r="X106" s="70" t="str">
        <f>IF('Portail 5 LETTRES-LLCER covid'!X110="","",'Portail 5 LETTRES-LLCER covid'!X110)</f>
        <v>écrit et oral</v>
      </c>
      <c r="Y106" s="70" t="str">
        <f>IF('Portail 5 LETTRES-LLCER covid'!Y110="","",'Portail 5 LETTRES-LLCER covid'!Y110)</f>
        <v/>
      </c>
      <c r="Z106" s="116">
        <f>IF('Portail 5 LETTRES-LLCER covid'!Z110="","",'Portail 5 LETTRES-LLCER covid'!Z110)</f>
        <v>1</v>
      </c>
      <c r="AA106" s="71" t="str">
        <f>IF('Portail 5 LETTRES-LLCER covid'!AA110="","",'Portail 5 LETTRES-LLCER covid'!AA110)</f>
        <v>CT</v>
      </c>
      <c r="AB106" s="71" t="str">
        <f>IF('Portail 5 LETTRES-LLCER covid'!AB110="","",'Portail 5 LETTRES-LLCER covid'!AB110)</f>
        <v>oral</v>
      </c>
      <c r="AC106" s="418" t="str">
        <f>IF('Portail 5 LETTRES-LLCER covid'!AC110="","",'Portail 5 LETTRES-LLCER covid'!AC110)</f>
        <v>20 min.</v>
      </c>
      <c r="AD106" s="532" t="str">
        <f>IF('Portail 5 LETTRES-LLCER covid'!AD110="","",'Portail 5 LETTRES-LLCER covid'!AD110)</f>
        <v>100% CT ORAL A DISTANCE</v>
      </c>
      <c r="AE106" s="528" t="str">
        <f t="shared" si="25"/>
        <v>100% CT ORAL A DISTANCE</v>
      </c>
      <c r="AF106" s="395">
        <f>IF('Portail 5 LETTRES-LLCER covid'!AF110="","",'Portail 5 LETTRES-LLCER covid'!AF110)</f>
        <v>1</v>
      </c>
      <c r="AG106" s="70" t="str">
        <f>IF('Portail 5 LETTRES-LLCER covid'!AG110="","",'Portail 5 LETTRES-LLCER covid'!AG110)</f>
        <v>CT</v>
      </c>
      <c r="AH106" s="70" t="str">
        <f>IF('Portail 5 LETTRES-LLCER covid'!AH110="","",'Portail 5 LETTRES-LLCER covid'!AH110)</f>
        <v>oral</v>
      </c>
      <c r="AI106" s="70" t="str">
        <f>IF('Portail 5 LETTRES-LLCER covid'!AI110="","",'Portail 5 LETTRES-LLCER covid'!AI110)</f>
        <v>20 min.</v>
      </c>
      <c r="AJ106" s="117">
        <f>IF('Portail 5 LETTRES-LLCER covid'!AJ110="","",'Portail 5 LETTRES-LLCER covid'!AJ110)</f>
        <v>1</v>
      </c>
      <c r="AK106" s="71" t="str">
        <f>IF('Portail 5 LETTRES-LLCER covid'!AK110="","",'Portail 5 LETTRES-LLCER covid'!AK110)</f>
        <v>CT</v>
      </c>
      <c r="AL106" s="71" t="str">
        <f>IF('Portail 5 LETTRES-LLCER covid'!AL110="","",'Portail 5 LETTRES-LLCER covid'!AL110)</f>
        <v>oral</v>
      </c>
      <c r="AM106" s="71" t="str">
        <f>IF('Portail 5 LETTRES-LLCER covid'!AM110="","",'Portail 5 LETTRES-LLCER covid'!AM110)</f>
        <v>20 min.</v>
      </c>
      <c r="AN106" s="27" t="str">
        <f>IF('Portail 5 LETTRES-LLCER covid'!AN110="","",'Portail 5 LETTRES-LLCER covid'!AN110)</f>
        <v/>
      </c>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c r="MS106"/>
      <c r="MT106"/>
      <c r="MU106"/>
      <c r="MV106"/>
      <c r="MW106"/>
      <c r="MX106"/>
      <c r="MY106"/>
      <c r="MZ106"/>
      <c r="NA106"/>
      <c r="NB106"/>
      <c r="NC106"/>
      <c r="ND106"/>
      <c r="NE106"/>
      <c r="NF106"/>
      <c r="NG106"/>
      <c r="NH106"/>
      <c r="NI106"/>
      <c r="NJ106"/>
      <c r="NK106"/>
      <c r="NL106"/>
      <c r="NM106"/>
      <c r="NN106"/>
      <c r="NO106"/>
      <c r="NP106"/>
      <c r="NQ106"/>
      <c r="NR106"/>
      <c r="NS106"/>
      <c r="NT106"/>
      <c r="NU106"/>
      <c r="NV106"/>
      <c r="NW106"/>
      <c r="NX106"/>
      <c r="NY106"/>
      <c r="NZ106"/>
      <c r="OA106"/>
      <c r="OB106"/>
      <c r="OC106"/>
      <c r="OD106"/>
      <c r="OE106"/>
      <c r="OF106"/>
      <c r="OG106"/>
      <c r="OH106"/>
      <c r="OI106"/>
      <c r="OJ106"/>
      <c r="OK106"/>
      <c r="OL106"/>
      <c r="OM106"/>
      <c r="ON106"/>
      <c r="OO106"/>
      <c r="OP106"/>
      <c r="OQ106"/>
      <c r="OR106"/>
      <c r="OS106"/>
      <c r="OT106"/>
      <c r="OU106"/>
      <c r="OV106"/>
      <c r="OW106"/>
      <c r="OX106"/>
      <c r="OY106"/>
      <c r="OZ106"/>
      <c r="PA106"/>
      <c r="PB106"/>
      <c r="PC106"/>
      <c r="PD106"/>
      <c r="PE106"/>
      <c r="PF106"/>
      <c r="PG106"/>
      <c r="PH106"/>
      <c r="PI106"/>
      <c r="PJ106"/>
      <c r="PK106"/>
      <c r="PL106"/>
      <c r="PM106"/>
      <c r="PN106"/>
      <c r="PO106"/>
      <c r="PP106"/>
      <c r="PQ106"/>
      <c r="PR106"/>
      <c r="PS106"/>
      <c r="PT106"/>
      <c r="PU106"/>
      <c r="PV106"/>
      <c r="PW106"/>
      <c r="PX106"/>
      <c r="PY106"/>
      <c r="PZ106"/>
      <c r="QA106"/>
      <c r="QB106"/>
      <c r="QC106"/>
      <c r="QD106"/>
      <c r="QE106"/>
      <c r="QF106"/>
      <c r="QG106"/>
      <c r="QH106"/>
      <c r="QI106"/>
      <c r="QJ106"/>
      <c r="QK106"/>
      <c r="QL106"/>
      <c r="QM106"/>
      <c r="QN106"/>
      <c r="QO106"/>
      <c r="QP106"/>
      <c r="QQ106"/>
      <c r="QR106"/>
      <c r="QS106"/>
      <c r="QT106"/>
      <c r="QU106"/>
      <c r="QV106"/>
      <c r="QW106"/>
      <c r="QX106"/>
      <c r="QY106"/>
      <c r="QZ106"/>
      <c r="RA106"/>
      <c r="RB106"/>
      <c r="RC106"/>
      <c r="RD106"/>
      <c r="RE106"/>
      <c r="RF106"/>
      <c r="RG106"/>
      <c r="RH106"/>
      <c r="RI106"/>
      <c r="RJ106"/>
      <c r="RK106"/>
      <c r="RL106"/>
      <c r="RM106"/>
      <c r="RN106"/>
      <c r="RO106"/>
      <c r="RP106"/>
      <c r="RQ106"/>
      <c r="RR106"/>
      <c r="RS106"/>
      <c r="RT106"/>
      <c r="RU106"/>
      <c r="RV106"/>
      <c r="RW106"/>
      <c r="RX106"/>
      <c r="RY106"/>
      <c r="RZ106"/>
      <c r="SA106"/>
      <c r="SB106"/>
      <c r="SC106"/>
      <c r="SD106"/>
      <c r="SE106"/>
      <c r="SF106"/>
      <c r="SG106"/>
      <c r="SH106"/>
      <c r="SI106"/>
      <c r="SJ106"/>
      <c r="SK106"/>
      <c r="SL106"/>
      <c r="SM106"/>
      <c r="SN106"/>
      <c r="SO106"/>
      <c r="SP106"/>
      <c r="SQ106"/>
      <c r="SR106"/>
      <c r="SS106"/>
      <c r="ST106"/>
      <c r="SU106"/>
      <c r="SV106"/>
      <c r="SW106"/>
      <c r="SX106"/>
      <c r="SY106"/>
      <c r="SZ106"/>
      <c r="TA106"/>
      <c r="TB106"/>
      <c r="TC106"/>
      <c r="TD106"/>
      <c r="TE106"/>
      <c r="TF106"/>
      <c r="TG106"/>
      <c r="TH106"/>
      <c r="TI106"/>
      <c r="TJ106"/>
      <c r="TK106"/>
      <c r="TL106"/>
      <c r="TM106"/>
      <c r="TN106"/>
      <c r="TO106"/>
      <c r="TP106"/>
      <c r="TQ106"/>
      <c r="TR106"/>
      <c r="TS106"/>
      <c r="TT106"/>
      <c r="TU106"/>
      <c r="TV106"/>
      <c r="TW106"/>
      <c r="TX106"/>
      <c r="TY106"/>
      <c r="TZ106"/>
      <c r="UA106"/>
      <c r="UB106"/>
      <c r="UC106"/>
      <c r="UD106"/>
      <c r="UE106"/>
      <c r="UF106"/>
      <c r="UG106"/>
      <c r="UH106"/>
      <c r="UI106"/>
      <c r="UJ106"/>
      <c r="UK106"/>
      <c r="UL106"/>
      <c r="UM106"/>
      <c r="UN106"/>
      <c r="UO106"/>
      <c r="UP106"/>
      <c r="UQ106"/>
      <c r="UR106"/>
      <c r="US106"/>
      <c r="UT106"/>
      <c r="UU106"/>
      <c r="UV106"/>
      <c r="UW106"/>
      <c r="UX106"/>
      <c r="UY106"/>
      <c r="UZ106"/>
      <c r="VA106"/>
      <c r="VB106"/>
      <c r="VC106"/>
      <c r="VD106"/>
      <c r="VE106"/>
      <c r="VF106"/>
      <c r="VG106"/>
      <c r="VH106"/>
      <c r="VI106"/>
      <c r="VJ106"/>
      <c r="VK106"/>
      <c r="VL106"/>
      <c r="VM106"/>
      <c r="VN106"/>
      <c r="VO106"/>
      <c r="VP106"/>
      <c r="VQ106"/>
      <c r="VR106"/>
      <c r="VS106"/>
      <c r="VT106"/>
      <c r="VU106"/>
      <c r="VV106"/>
      <c r="VW106"/>
      <c r="VX106"/>
      <c r="VY106"/>
      <c r="VZ106"/>
      <c r="WA106"/>
      <c r="WB106"/>
      <c r="WC106"/>
      <c r="WD106"/>
      <c r="WE106"/>
      <c r="WF106"/>
      <c r="WG106"/>
      <c r="WH106"/>
      <c r="WI106"/>
      <c r="WJ106"/>
      <c r="WK106"/>
      <c r="WL106"/>
      <c r="WM106"/>
      <c r="WN106"/>
      <c r="WO106"/>
      <c r="WP106"/>
      <c r="WQ106"/>
      <c r="WR106"/>
      <c r="WS106"/>
      <c r="WT106"/>
      <c r="WU106"/>
      <c r="WV106"/>
      <c r="WW106"/>
      <c r="WX106"/>
      <c r="WY106"/>
      <c r="WZ106"/>
      <c r="XA106"/>
      <c r="XB106"/>
      <c r="XC106"/>
      <c r="XD106"/>
      <c r="XE106"/>
      <c r="XF106"/>
      <c r="XG106"/>
      <c r="XH106"/>
      <c r="XI106"/>
      <c r="XJ106"/>
      <c r="XK106"/>
      <c r="XL106"/>
      <c r="XM106"/>
      <c r="XN106"/>
      <c r="XO106"/>
      <c r="XP106"/>
      <c r="XQ106"/>
      <c r="XR106"/>
      <c r="XS106"/>
      <c r="XT106"/>
      <c r="XU106"/>
      <c r="XV106"/>
      <c r="XW106"/>
      <c r="XX106"/>
      <c r="XY106"/>
      <c r="XZ106"/>
      <c r="YA106"/>
      <c r="YB106"/>
      <c r="YC106"/>
      <c r="YD106"/>
      <c r="YE106"/>
      <c r="YF106"/>
      <c r="YG106"/>
      <c r="YH106"/>
      <c r="YI106"/>
      <c r="YJ106"/>
      <c r="YK106"/>
      <c r="YL106"/>
      <c r="YM106"/>
      <c r="YN106"/>
      <c r="YO106"/>
      <c r="YP106"/>
      <c r="YQ106"/>
      <c r="YR106"/>
      <c r="YS106"/>
      <c r="YT106"/>
      <c r="YU106"/>
      <c r="YV106"/>
      <c r="YW106"/>
      <c r="YX106"/>
      <c r="YY106"/>
      <c r="YZ106"/>
      <c r="ZA106"/>
      <c r="ZB106"/>
      <c r="ZC106"/>
      <c r="ZD106"/>
      <c r="ZE106"/>
      <c r="ZF106"/>
      <c r="ZG106"/>
      <c r="ZH106"/>
      <c r="ZI106"/>
      <c r="ZJ106"/>
      <c r="ZK106"/>
      <c r="ZL106"/>
      <c r="ZM106"/>
      <c r="ZN106"/>
      <c r="ZO106"/>
      <c r="ZP106"/>
      <c r="ZQ106"/>
      <c r="ZR106"/>
      <c r="ZS106"/>
      <c r="ZT106"/>
      <c r="ZU106"/>
      <c r="ZV106"/>
      <c r="ZW106"/>
      <c r="ZX106"/>
      <c r="ZY106"/>
      <c r="ZZ106"/>
      <c r="AAA106"/>
      <c r="AAB106"/>
      <c r="AAC106"/>
      <c r="AAD106"/>
      <c r="AAE106"/>
      <c r="AAF106"/>
      <c r="AAG106"/>
      <c r="AAH106"/>
      <c r="AAI106"/>
      <c r="AAJ106"/>
      <c r="AAK106"/>
      <c r="AAL106"/>
      <c r="AAM106"/>
      <c r="AAN106"/>
      <c r="AAO106"/>
      <c r="AAP106"/>
      <c r="AAQ106"/>
      <c r="AAR106"/>
      <c r="AAS106"/>
      <c r="AAT106"/>
      <c r="AAU106"/>
      <c r="AAV106"/>
      <c r="AAW106"/>
      <c r="AAX106"/>
      <c r="AAY106"/>
      <c r="AAZ106"/>
      <c r="ABA106"/>
      <c r="ABB106"/>
      <c r="ABC106"/>
      <c r="ABD106"/>
      <c r="ABE106"/>
      <c r="ABF106"/>
      <c r="ABG106"/>
      <c r="ABH106"/>
      <c r="ABI106"/>
      <c r="ABJ106"/>
      <c r="ABK106"/>
      <c r="ABL106"/>
      <c r="ABM106"/>
      <c r="ABN106"/>
      <c r="ABO106"/>
      <c r="ABP106"/>
      <c r="ABQ106"/>
      <c r="ABR106"/>
      <c r="ABS106"/>
      <c r="ABT106"/>
      <c r="ABU106"/>
      <c r="ABV106"/>
      <c r="ABW106"/>
      <c r="ABX106"/>
      <c r="ABY106"/>
      <c r="ABZ106"/>
      <c r="ACA106"/>
      <c r="ACB106"/>
      <c r="ACC106"/>
      <c r="ACD106"/>
      <c r="ACE106"/>
      <c r="ACF106"/>
      <c r="ACG106"/>
      <c r="ACH106"/>
      <c r="ACI106"/>
      <c r="ACJ106"/>
      <c r="ACK106"/>
      <c r="ACL106"/>
      <c r="ACM106"/>
      <c r="ACN106"/>
      <c r="ACO106"/>
      <c r="ACP106"/>
      <c r="ACQ106"/>
      <c r="ACR106"/>
      <c r="ACS106"/>
      <c r="ACT106"/>
      <c r="ACU106"/>
      <c r="ACV106"/>
      <c r="ACW106"/>
      <c r="ACX106"/>
      <c r="ACY106"/>
      <c r="ACZ106"/>
      <c r="ADA106"/>
      <c r="ADB106"/>
      <c r="ADC106"/>
      <c r="ADD106"/>
      <c r="ADE106"/>
      <c r="ADF106"/>
      <c r="ADG106"/>
      <c r="ADH106"/>
      <c r="ADI106"/>
      <c r="ADJ106"/>
      <c r="ADK106"/>
      <c r="ADL106"/>
      <c r="ADM106"/>
      <c r="ADN106"/>
      <c r="ADO106"/>
      <c r="ADP106"/>
      <c r="ADQ106"/>
      <c r="ADR106"/>
      <c r="ADS106"/>
      <c r="ADT106"/>
      <c r="ADU106"/>
      <c r="ADV106"/>
      <c r="ADW106"/>
      <c r="ADX106"/>
      <c r="ADY106"/>
      <c r="ADZ106"/>
      <c r="AEA106"/>
      <c r="AEB106"/>
      <c r="AEC106"/>
      <c r="AED106"/>
      <c r="AEE106"/>
      <c r="AEF106"/>
      <c r="AEG106"/>
      <c r="AEH106"/>
      <c r="AEI106"/>
      <c r="AEJ106"/>
      <c r="AEK106"/>
      <c r="AEL106"/>
      <c r="AEM106"/>
      <c r="AEN106"/>
      <c r="AEO106"/>
      <c r="AEP106"/>
      <c r="AEQ106"/>
      <c r="AER106"/>
      <c r="AES106"/>
      <c r="AET106"/>
      <c r="AEU106"/>
      <c r="AEV106"/>
      <c r="AEW106"/>
      <c r="AEX106"/>
      <c r="AEY106"/>
      <c r="AEZ106"/>
      <c r="AFA106"/>
      <c r="AFB106"/>
      <c r="AFC106"/>
      <c r="AFD106"/>
      <c r="AFE106"/>
      <c r="AFF106"/>
      <c r="AFG106"/>
      <c r="AFH106"/>
      <c r="AFI106"/>
      <c r="AFJ106"/>
      <c r="AFK106"/>
      <c r="AFL106"/>
      <c r="AFM106"/>
      <c r="AFN106"/>
      <c r="AFO106"/>
      <c r="AFP106"/>
      <c r="AFQ106"/>
      <c r="AFR106"/>
      <c r="AFS106"/>
      <c r="AFT106"/>
      <c r="AFU106"/>
      <c r="AFV106"/>
      <c r="AFW106"/>
      <c r="AFX106"/>
      <c r="AFY106"/>
      <c r="AFZ106"/>
      <c r="AGA106"/>
      <c r="AGB106"/>
      <c r="AGC106"/>
      <c r="AGD106"/>
      <c r="AGE106"/>
      <c r="AGF106"/>
      <c r="AGG106"/>
      <c r="AGH106"/>
      <c r="AGI106"/>
      <c r="AGJ106"/>
      <c r="AGK106"/>
      <c r="AGL106"/>
      <c r="AGM106"/>
      <c r="AGN106"/>
      <c r="AGO106"/>
      <c r="AGP106"/>
      <c r="AGQ106"/>
      <c r="AGR106"/>
      <c r="AGS106"/>
      <c r="AGT106"/>
      <c r="AGU106"/>
      <c r="AGV106"/>
      <c r="AGW106"/>
      <c r="AGX106"/>
      <c r="AGY106"/>
      <c r="AGZ106"/>
      <c r="AHA106"/>
      <c r="AHB106"/>
      <c r="AHC106"/>
      <c r="AHD106"/>
      <c r="AHE106"/>
      <c r="AHF106"/>
      <c r="AHG106"/>
      <c r="AHH106"/>
      <c r="AHI106"/>
      <c r="AHJ106"/>
      <c r="AHK106"/>
      <c r="AHL106"/>
      <c r="AHM106"/>
      <c r="AHN106"/>
      <c r="AHO106"/>
      <c r="AHP106"/>
      <c r="AHQ106"/>
      <c r="AHR106"/>
      <c r="AHS106"/>
      <c r="AHT106"/>
      <c r="AHU106"/>
      <c r="AHV106"/>
      <c r="AHW106"/>
      <c r="AHX106"/>
      <c r="AHY106"/>
      <c r="AHZ106"/>
      <c r="AIA106"/>
      <c r="AIB106"/>
      <c r="AIC106"/>
      <c r="AID106"/>
      <c r="AIE106"/>
      <c r="AIF106"/>
      <c r="AIG106"/>
      <c r="AIH106"/>
      <c r="AII106"/>
      <c r="AIJ106"/>
      <c r="AIK106"/>
      <c r="AIL106"/>
      <c r="AIM106"/>
      <c r="AIN106"/>
      <c r="AIO106"/>
      <c r="AIP106"/>
      <c r="AIQ106"/>
      <c r="AIR106"/>
      <c r="AIS106"/>
      <c r="AIT106"/>
      <c r="AIU106"/>
      <c r="AIV106"/>
      <c r="AIW106"/>
      <c r="AIX106"/>
      <c r="AIY106"/>
      <c r="AIZ106"/>
      <c r="AJA106"/>
      <c r="AJB106"/>
      <c r="AJC106"/>
      <c r="AJD106"/>
      <c r="AJE106"/>
      <c r="AJF106"/>
      <c r="AJG106"/>
      <c r="AJH106"/>
      <c r="AJI106"/>
      <c r="AJJ106"/>
      <c r="AJK106"/>
      <c r="AJL106"/>
      <c r="AJM106"/>
      <c r="AJN106"/>
      <c r="AJO106"/>
      <c r="AJP106"/>
      <c r="AJQ106"/>
      <c r="AJR106"/>
      <c r="AJS106"/>
      <c r="AJT106"/>
      <c r="AJU106"/>
      <c r="AJV106"/>
      <c r="AJW106"/>
      <c r="AJX106"/>
      <c r="AJY106"/>
      <c r="AJZ106"/>
      <c r="AKA106"/>
      <c r="AKB106"/>
      <c r="AKC106"/>
      <c r="AKD106"/>
      <c r="AKE106"/>
      <c r="AKF106"/>
      <c r="AKG106"/>
      <c r="AKH106"/>
      <c r="AKI106"/>
      <c r="AKJ106"/>
      <c r="AKK106"/>
      <c r="AKL106"/>
      <c r="AKM106"/>
      <c r="AKN106"/>
      <c r="AKO106"/>
      <c r="AKP106"/>
      <c r="AKQ106"/>
      <c r="AKR106"/>
      <c r="AKS106"/>
      <c r="AKT106"/>
      <c r="AKU106"/>
      <c r="AKV106"/>
      <c r="AKW106"/>
      <c r="AKX106"/>
      <c r="AKY106"/>
      <c r="AKZ106"/>
      <c r="ALA106"/>
      <c r="ALB106"/>
      <c r="ALC106"/>
      <c r="ALD106"/>
      <c r="ALE106"/>
      <c r="ALF106"/>
      <c r="ALG106"/>
      <c r="ALH106"/>
      <c r="ALI106"/>
      <c r="ALJ106"/>
      <c r="ALK106"/>
      <c r="ALL106"/>
      <c r="ALM106"/>
      <c r="ALN106"/>
      <c r="ALO106"/>
      <c r="ALP106"/>
      <c r="ALQ106"/>
      <c r="ALR106"/>
      <c r="ALS106"/>
      <c r="ALT106"/>
      <c r="ALU106"/>
      <c r="ALV106"/>
      <c r="ALW106"/>
      <c r="ALX106"/>
      <c r="ALY106"/>
      <c r="ALZ106"/>
      <c r="AMA106"/>
      <c r="AMB106"/>
      <c r="AMC106"/>
      <c r="AMD106"/>
      <c r="AME106"/>
      <c r="AMF106"/>
      <c r="AMG106"/>
      <c r="AMH106"/>
      <c r="AMI106"/>
      <c r="AMJ106"/>
      <c r="AMK106"/>
      <c r="AML106"/>
      <c r="AMM106"/>
      <c r="AMN106"/>
      <c r="AMO106"/>
      <c r="AMP106"/>
      <c r="AMQ106"/>
      <c r="AMR106"/>
    </row>
    <row r="107" spans="1:1032" ht="12" customHeight="1">
      <c r="A107" s="20"/>
      <c r="B107" s="112"/>
      <c r="C107" s="69"/>
      <c r="D107" s="24"/>
      <c r="E107" s="24"/>
      <c r="F107" s="25"/>
      <c r="G107" s="113"/>
      <c r="H107" s="26"/>
      <c r="I107" s="27"/>
      <c r="J107" s="27"/>
      <c r="K107" s="27"/>
      <c r="L107" s="27"/>
      <c r="M107" s="27"/>
      <c r="N107" s="27"/>
      <c r="O107" s="27"/>
      <c r="P107" s="29"/>
      <c r="Q107" s="367"/>
      <c r="R107" s="157"/>
      <c r="S107" s="157"/>
      <c r="T107" s="483"/>
      <c r="U107" s="589"/>
      <c r="V107" s="111"/>
      <c r="W107" s="30"/>
      <c r="X107" s="30"/>
      <c r="Y107" s="30"/>
      <c r="Z107" s="31"/>
      <c r="AA107" s="32"/>
      <c r="AB107" s="32"/>
      <c r="AC107" s="448"/>
      <c r="AD107" s="483"/>
      <c r="AE107" s="590"/>
      <c r="AF107" s="111"/>
      <c r="AG107" s="30"/>
      <c r="AH107" s="30"/>
      <c r="AI107" s="30"/>
      <c r="AJ107" s="34"/>
      <c r="AK107" s="32"/>
      <c r="AL107" s="32"/>
      <c r="AM107" s="32"/>
      <c r="AN107" s="27"/>
    </row>
    <row r="108" spans="1:1032" s="250" customFormat="1" ht="38.25">
      <c r="A108" s="249" t="s">
        <v>134</v>
      </c>
      <c r="B108" s="249" t="s">
        <v>135</v>
      </c>
      <c r="C108" s="249" t="s">
        <v>136</v>
      </c>
      <c r="D108" s="59"/>
      <c r="E108" s="59" t="s">
        <v>50</v>
      </c>
      <c r="F108" s="59" t="s">
        <v>137</v>
      </c>
      <c r="G108" s="59"/>
      <c r="H108" s="60" t="s">
        <v>138</v>
      </c>
      <c r="I108" s="61">
        <v>1</v>
      </c>
      <c r="J108" s="61">
        <v>1</v>
      </c>
      <c r="K108" s="61"/>
      <c r="L108" s="60"/>
      <c r="M108" s="61"/>
      <c r="N108" s="60"/>
      <c r="O108" s="60"/>
      <c r="P108" s="62"/>
      <c r="Q108" s="371"/>
      <c r="R108" s="371"/>
      <c r="S108" s="371"/>
      <c r="T108" s="479"/>
      <c r="U108" s="574"/>
      <c r="V108" s="386"/>
      <c r="W108" s="62"/>
      <c r="X108" s="62"/>
      <c r="Y108" s="62"/>
      <c r="Z108" s="63"/>
      <c r="AA108" s="64"/>
      <c r="AB108" s="64"/>
      <c r="AC108" s="415"/>
      <c r="AD108" s="479"/>
      <c r="AE108" s="575"/>
      <c r="AF108" s="63"/>
      <c r="AG108" s="64"/>
      <c r="AH108" s="64"/>
      <c r="AI108" s="64"/>
      <c r="AJ108" s="65"/>
      <c r="AK108" s="64"/>
      <c r="AL108" s="64"/>
      <c r="AM108" s="64"/>
      <c r="AN108" s="66"/>
    </row>
    <row r="109" spans="1:1032" ht="89.25">
      <c r="A109" s="20" t="str">
        <f>IF('Portail 3 SDL-LETTRES covid'!A27="","",'Portail 3 SDL-LETTRES covid'!A27)</f>
        <v/>
      </c>
      <c r="B109" s="21" t="str">
        <f>IF('Portail 3 SDL-LETTRES covid'!B27="","",'Portail 3 SDL-LETTRES covid'!B27)</f>
        <v>LLA2ALL</v>
      </c>
      <c r="C109" s="22" t="str">
        <f>IF('Portail 3 SDL-LETTRES covid'!C27="","",'Portail 3 SDL-LETTRES covid'!C27)</f>
        <v>Allemand S2</v>
      </c>
      <c r="D109" s="37" t="str">
        <f>IF('Portail 3 SDL-LETTRES covid'!D27="","",'Portail 3 SDL-LETTRES covid'!D27)</f>
        <v>LOL2B8A
LOL2C7A
LOL2D7A
LOL2DH2A
LOL2E4A
LOL2G8A
LOL2H4A</v>
      </c>
      <c r="E109" s="37" t="str">
        <f>IF('Portail 3 SDL-LETTRES covid'!E27="","",'Portail 3 SDL-LETTRES covid'!E27)</f>
        <v>CHOIX TRONC COMMUN</v>
      </c>
      <c r="F109" s="115" t="str">
        <f>IF('Portail 3 SDL-LETTRES covid'!F27="","",'Portail 3 SDL-LETTRES covid'!F27)</f>
        <v>Portails 1 (SDL-LLCER), 3 (SDL-LETTRES), 5 (LETTRES-LLCER ), 6 (HISTOIRE-LETTRES), 7 (HISTOIRE-GEO) et 8 (HISTOIRE-DROIT)</v>
      </c>
      <c r="G109" s="37" t="str">
        <f>IF('Portail 3 SDL-LETTRES covid'!G27="","",'Portail 3 SDL-LETTRES covid'!G27)</f>
        <v>LEA</v>
      </c>
      <c r="H109" s="40" t="str">
        <f>IF('Portail 3 SDL-LETTRES covid'!H44="","",'Portail 3 SDL-LETTRES covid'!H44)</f>
        <v/>
      </c>
      <c r="I109" s="41">
        <v>1</v>
      </c>
      <c r="J109" s="41">
        <v>1</v>
      </c>
      <c r="K109" s="27" t="str">
        <f>IF('Portail 3 SDL-LETTRES covid'!K27="","",'Portail 3 SDL-LETTRES covid'!K27)</f>
        <v>FLEURY Alain</v>
      </c>
      <c r="L109" s="28">
        <f>IF('Portail 3 SDL-LETTRES covid'!L27="","",'Portail 3 SDL-LETTRES covid'!L27)</f>
        <v>12</v>
      </c>
      <c r="M109" s="27" t="str">
        <f>IF('Portail 3 SDL-LETTRES covid'!M44="","",'Portail 3 SDL-LETTRES covid'!M44)</f>
        <v/>
      </c>
      <c r="N109" s="27" t="str">
        <f>IF('Portail 3 SDL-LETTRES covid'!N27="","",'Portail 3 SDL-LETTRES covid'!N27)</f>
        <v/>
      </c>
      <c r="O109" s="27"/>
      <c r="P109" s="29">
        <f>IF('Portail 3 SDL-LETTRES covid'!P27="","",'Portail 3 SDL-LETTRES covid'!P27)</f>
        <v>18</v>
      </c>
      <c r="Q109" s="367"/>
      <c r="R109" s="157" t="str">
        <f>IF('Portail 3 SDL-LETTRES covid'!R27="","",'Portail 3 SDL-LETTRES covid'!R27)</f>
        <v/>
      </c>
      <c r="S109" s="157" t="str">
        <f>IF('Portail 3 SDL-LETTRES covid'!S27="","",'Portail 3 SDL-LETTRES covid'!S27)</f>
        <v/>
      </c>
      <c r="T109" s="532" t="str">
        <f>IF('Portail 3 SDL-LETTRES covid'!T27="","",'Portail 3 SDL-LETTRES covid'!T27)</f>
        <v>100% CC dont DEVOIR MAISON</v>
      </c>
      <c r="U109" s="533" t="str">
        <f>IF('Portail 3 SDL-LETTRES covid'!U27="","",'Portail 3 SDL-LETTRES covid'!U27)</f>
        <v>100% CT
DEVOIR MAISON</v>
      </c>
      <c r="V109" s="395">
        <f>IF('Portail 3 SDL-LETTRES covid'!V27="","",'Portail 3 SDL-LETTRES covid'!V27)</f>
        <v>1</v>
      </c>
      <c r="W109" s="70" t="str">
        <f>IF('Portail 3 SDL-LETTRES covid'!W27="","",'Portail 3 SDL-LETTRES covid'!W27)</f>
        <v>CC</v>
      </c>
      <c r="X109" s="70" t="str">
        <f>IF('Portail 3 SDL-LETTRES covid'!X27="","",'Portail 3 SDL-LETTRES covid'!X27)</f>
        <v/>
      </c>
      <c r="Y109" s="70" t="str">
        <f>IF('Portail 3 SDL-LETTRES covid'!Y27="","",'Portail 3 SDL-LETTRES covid'!Y27)</f>
        <v>1h30</v>
      </c>
      <c r="Z109" s="116">
        <f>IF('Portail 3 SDL-LETTRES covid'!Z27="","",'Portail 3 SDL-LETTRES covid'!Z27)</f>
        <v>1</v>
      </c>
      <c r="AA109" s="71" t="str">
        <f>IF('Portail 3 SDL-LETTRES covid'!AA27="","",'Portail 3 SDL-LETTRES covid'!AA27)</f>
        <v>CT</v>
      </c>
      <c r="AB109" s="71" t="str">
        <f>IF('Portail 3 SDL-LETTRES covid'!AB27="","",'Portail 3 SDL-LETTRES covid'!AB27)</f>
        <v>écrit</v>
      </c>
      <c r="AC109" s="418" t="str">
        <f>IF('Portail 3 SDL-LETTRES covid'!AC27="","",'Portail 3 SDL-LETTRES covid'!AC27)</f>
        <v>1h30</v>
      </c>
      <c r="AD109" s="532" t="str">
        <f>IF('Portail 3 SDL-LETTRES covid'!AD27="","",'Portail 3 SDL-LETTRES covid'!AD27)</f>
        <v>100% CT oral à distance 15 min. Contacter enseignant au préalable par téléphone</v>
      </c>
      <c r="AE109" s="528" t="str">
        <f t="shared" ref="AE109:AE110" si="26">+AD109</f>
        <v>100% CT oral à distance 15 min. Contacter enseignant au préalable par téléphone</v>
      </c>
      <c r="AF109" s="395">
        <f>IF('Portail 3 SDL-LETTRES covid'!AF27="","",'Portail 3 SDL-LETTRES covid'!AF27)</f>
        <v>1</v>
      </c>
      <c r="AG109" s="70" t="str">
        <f>IF('Portail 3 SDL-LETTRES covid'!AG27="","",'Portail 3 SDL-LETTRES covid'!AG27)</f>
        <v>CT</v>
      </c>
      <c r="AH109" s="70" t="str">
        <f>IF('Portail 3 SDL-LETTRES covid'!AH27="","",'Portail 3 SDL-LETTRES covid'!AH27)</f>
        <v>écrit</v>
      </c>
      <c r="AI109" s="70" t="str">
        <f>IF('Portail 3 SDL-LETTRES covid'!AI27="","",'Portail 3 SDL-LETTRES covid'!AI27)</f>
        <v>1h30</v>
      </c>
      <c r="AJ109" s="117">
        <f>IF('Portail 3 SDL-LETTRES covid'!AJ27="","",'Portail 3 SDL-LETTRES covid'!AJ27)</f>
        <v>1</v>
      </c>
      <c r="AK109" s="71" t="str">
        <f>IF('Portail 3 SDL-LETTRES covid'!AK27="","",'Portail 3 SDL-LETTRES covid'!AK27)</f>
        <v>CT</v>
      </c>
      <c r="AL109" s="71" t="str">
        <f>IF('Portail 3 SDL-LETTRES covid'!AL27="","",'Portail 3 SDL-LETTRES covid'!AL27)</f>
        <v>écrit</v>
      </c>
      <c r="AM109" s="71" t="str">
        <f>IF('Portail 3 SDL-LETTRES covid'!AM27="","",'Portail 3 SDL-LETTRES covid'!AM27)</f>
        <v>1h30</v>
      </c>
      <c r="AN109" s="27" t="str">
        <f>IF('Portail 3 SDL-LETTRES covid'!AN27="","",'Portail 3 SDL-LETTRES covid'!AN27)</f>
        <v/>
      </c>
    </row>
    <row r="110" spans="1:1032" ht="86.25" customHeight="1">
      <c r="A110" s="20" t="str">
        <f>IF('Portail 3 SDL-LETTRES covid'!A28="","",'Portail 3 SDL-LETTRES covid'!A28)</f>
        <v/>
      </c>
      <c r="B110" s="21" t="str">
        <f>IF('Portail 3 SDL-LETTRES covid'!B28="","",'Portail 3 SDL-LETTRES covid'!B28)</f>
        <v>LLA2ANG</v>
      </c>
      <c r="C110" s="22" t="str">
        <f>IF('Portail 3 SDL-LETTRES covid'!C28="","",'Portail 3 SDL-LETTRES covid'!C28)</f>
        <v>Anglais S2</v>
      </c>
      <c r="D110" s="37" t="str">
        <f>IF('Portail 3 SDL-LETTRES covid'!D28="","",'Portail 3 SDL-LETTRES covid'!D28)</f>
        <v>LOL2C7B
LOL2D7B
LOL2DH2B
LOL2E4B
LOL2G8B
LOL2H4B</v>
      </c>
      <c r="E110" s="37" t="str">
        <f>IF('Portail 3 SDL-LETTRES covid'!E28="","",'Portail 3 SDL-LETTRES covid'!E28)</f>
        <v>CHOIX TRONC COMMUN</v>
      </c>
      <c r="F110" s="115" t="str">
        <f>IF('Portail 3 SDL-LETTRES covid'!F28="","",'Portail 3 SDL-LETTRES covid'!F28)</f>
        <v>Portails 3 (SDL-LETTRES), 6 (HISTOIRE-LETTRES), 7 (HISTOIRE-GEO) et 8 (HISTOIRE-DROIT)</v>
      </c>
      <c r="G110" s="37" t="str">
        <f>IF('Portail 3 SDL-LETTRES covid'!G28="","",'Portail 3 SDL-LETTRES covid'!G28)</f>
        <v>LLCER</v>
      </c>
      <c r="H110" s="40"/>
      <c r="I110" s="41">
        <v>1</v>
      </c>
      <c r="J110" s="41">
        <v>1</v>
      </c>
      <c r="K110" s="27" t="str">
        <f>IF('Portail 3 SDL-LETTRES covid'!K28="","",'Portail 3 SDL-LETTRES covid'!K28)</f>
        <v>SOTTEAU Emilie</v>
      </c>
      <c r="L110" s="28" t="str">
        <f>IF('Portail 3 SDL-LETTRES covid'!L28="","",'Portail 3 SDL-LETTRES covid'!L28)</f>
        <v>11</v>
      </c>
      <c r="M110" s="27" t="str">
        <f>IF('Portail 3 SDL-LETTRES covid'!M45="","",'Portail 3 SDL-LETTRES covid'!M45)</f>
        <v/>
      </c>
      <c r="N110" s="27" t="str">
        <f>IF('Portail 3 SDL-LETTRES covid'!N28="","",'Portail 3 SDL-LETTRES covid'!N28)</f>
        <v/>
      </c>
      <c r="O110" s="27"/>
      <c r="P110" s="29">
        <f>IF('Portail 3 SDL-LETTRES covid'!P28="","",'Portail 3 SDL-LETTRES covid'!P28)</f>
        <v>18</v>
      </c>
      <c r="Q110" s="367"/>
      <c r="R110" s="157" t="str">
        <f>IF('Portail 3 SDL-LETTRES covid'!R28="","",'Portail 3 SDL-LETTRES covid'!R28)</f>
        <v/>
      </c>
      <c r="S110" s="157" t="str">
        <f>IF('Portail 3 SDL-LETTRES covid'!S28="","",'Portail 3 SDL-LETTRES covid'!S28)</f>
        <v/>
      </c>
      <c r="T110" s="532" t="str">
        <f>IF('Portail 3 SDL-LETTRES covid'!T28="","",'Portail 3 SDL-LETTRES covid'!T28)</f>
        <v>100% CC ecrit et/ou oral en présentiel ou en ligne temps limité</v>
      </c>
      <c r="U110" s="533" t="str">
        <f>IF('Portail 3 SDL-LETTRES covid'!U28="","",'Portail 3 SDL-LETTRES covid'!U28)</f>
        <v>100% CT écrit et/ou oral en presentiel ou ligne en temps limité  (écrit =2h ou oral 15mins)</v>
      </c>
      <c r="V110" s="395">
        <f>IF('Portail 3 SDL-LETTRES covid'!V28="","",'Portail 3 SDL-LETTRES covid'!V28)</f>
        <v>1</v>
      </c>
      <c r="W110" s="70" t="str">
        <f>IF('Portail 3 SDL-LETTRES covid'!W28="","",'Portail 3 SDL-LETTRES covid'!W28)</f>
        <v>CC</v>
      </c>
      <c r="X110" s="70" t="str">
        <f>IF('Portail 3 SDL-LETTRES covid'!X28="","",'Portail 3 SDL-LETTRES covid'!X28)</f>
        <v/>
      </c>
      <c r="Y110" s="70" t="str">
        <f>IF('Portail 3 SDL-LETTRES covid'!Y28="","",'Portail 3 SDL-LETTRES covid'!Y28)</f>
        <v/>
      </c>
      <c r="Z110" s="116">
        <f>IF('Portail 3 SDL-LETTRES covid'!Z28="","",'Portail 3 SDL-LETTRES covid'!Z28)</f>
        <v>1</v>
      </c>
      <c r="AA110" s="71" t="str">
        <f>IF('Portail 3 SDL-LETTRES covid'!AA28="","",'Portail 3 SDL-LETTRES covid'!AA28)</f>
        <v>CT</v>
      </c>
      <c r="AB110" s="71" t="str">
        <f>IF('Portail 3 SDL-LETTRES covid'!AB28="","",'Portail 3 SDL-LETTRES covid'!AB28)</f>
        <v>écrit</v>
      </c>
      <c r="AC110" s="418" t="str">
        <f>IF('Portail 3 SDL-LETTRES covid'!AC28="","",'Portail 3 SDL-LETTRES covid'!AC28)</f>
        <v>2h00</v>
      </c>
      <c r="AD110" s="532" t="str">
        <f>IF('Portail 3 SDL-LETTRES covid'!AD28="","",'Portail 3 SDL-LETTRES covid'!AD28)</f>
        <v>DM sans temps limité, 
dépôt sujet sur CELENE le xx/06,
copie à rendre au plus tard le xx/06 sur mon adresse email emiliejanton@yahoo.fr, cmasarrre@yahoo.fr</v>
      </c>
      <c r="AE110" s="528" t="str">
        <f t="shared" si="26"/>
        <v>DM sans temps limité, 
dépôt sujet sur CELENE le xx/06,
copie à rendre au plus tard le xx/06 sur mon adresse email emiliejanton@yahoo.fr, cmasarrre@yahoo.fr</v>
      </c>
      <c r="AF110" s="395">
        <f>IF('Portail 3 SDL-LETTRES covid'!AF28="","",'Portail 3 SDL-LETTRES covid'!AF28)</f>
        <v>1</v>
      </c>
      <c r="AG110" s="70" t="str">
        <f>IF('Portail 3 SDL-LETTRES covid'!AG28="","",'Portail 3 SDL-LETTRES covid'!AG28)</f>
        <v>CT</v>
      </c>
      <c r="AH110" s="70" t="str">
        <f>IF('Portail 3 SDL-LETTRES covid'!AH28="","",'Portail 3 SDL-LETTRES covid'!AH28)</f>
        <v>écrit</v>
      </c>
      <c r="AI110" s="70" t="str">
        <f>IF('Portail 3 SDL-LETTRES covid'!AI28="","",'Portail 3 SDL-LETTRES covid'!AI28)</f>
        <v>2h00</v>
      </c>
      <c r="AJ110" s="117">
        <f>IF('Portail 3 SDL-LETTRES covid'!AJ28="","",'Portail 3 SDL-LETTRES covid'!AJ28)</f>
        <v>1</v>
      </c>
      <c r="AK110" s="71" t="str">
        <f>IF('Portail 3 SDL-LETTRES covid'!AK28="","",'Portail 3 SDL-LETTRES covid'!AK28)</f>
        <v>CT</v>
      </c>
      <c r="AL110" s="71" t="str">
        <f>IF('Portail 3 SDL-LETTRES covid'!AL28="","",'Portail 3 SDL-LETTRES covid'!AL28)</f>
        <v>écrit</v>
      </c>
      <c r="AM110" s="71" t="str">
        <f>IF('Portail 3 SDL-LETTRES covid'!AM28="","",'Portail 3 SDL-LETTRES covid'!AM28)</f>
        <v>2h00</v>
      </c>
      <c r="AN110" s="27" t="str">
        <f>IF('Portail 3 SDL-LETTRES covid'!AN28="","",'Portail 3 SDL-LETTRES covid'!AN28)</f>
        <v/>
      </c>
    </row>
    <row r="111" spans="1:1032">
      <c r="A111" s="85"/>
      <c r="B111" s="85"/>
      <c r="C111" s="587"/>
      <c r="D111" s="107"/>
      <c r="E111" s="107"/>
      <c r="F111" s="107"/>
      <c r="G111" s="107"/>
      <c r="H111" s="108" t="s">
        <v>139</v>
      </c>
      <c r="I111" s="109"/>
      <c r="J111" s="109"/>
      <c r="K111" s="109"/>
      <c r="L111" s="109"/>
      <c r="M111" s="109"/>
      <c r="N111" s="107"/>
      <c r="O111" s="107"/>
      <c r="P111" s="107"/>
      <c r="Q111" s="107"/>
      <c r="R111" s="107"/>
      <c r="S111" s="107"/>
      <c r="T111" s="494"/>
      <c r="U111" s="595"/>
      <c r="V111" s="87"/>
      <c r="W111" s="87"/>
      <c r="X111" s="87"/>
      <c r="Y111" s="87"/>
      <c r="Z111" s="87"/>
      <c r="AA111" s="87"/>
      <c r="AB111" s="87"/>
      <c r="AC111" s="87"/>
      <c r="AD111" s="87"/>
      <c r="AE111" s="87"/>
      <c r="AF111" s="87"/>
      <c r="AG111" s="87"/>
      <c r="AH111" s="87"/>
      <c r="AI111" s="87"/>
      <c r="AJ111" s="87"/>
      <c r="AK111" s="87"/>
      <c r="AL111" s="87"/>
      <c r="AM111" s="88"/>
      <c r="AN111" s="109"/>
    </row>
  </sheetData>
  <mergeCells count="27">
    <mergeCell ref="P2:Q2"/>
    <mergeCell ref="N2:O2"/>
    <mergeCell ref="T1:U2"/>
    <mergeCell ref="AD1:AE2"/>
    <mergeCell ref="H45:J45"/>
    <mergeCell ref="K1:K3"/>
    <mergeCell ref="L1:L3"/>
    <mergeCell ref="M1:M3"/>
    <mergeCell ref="N1:S1"/>
    <mergeCell ref="R2:S2"/>
    <mergeCell ref="AF1:AM1"/>
    <mergeCell ref="AN1:AN3"/>
    <mergeCell ref="V2:Y2"/>
    <mergeCell ref="Z2:AC2"/>
    <mergeCell ref="AF2:AI2"/>
    <mergeCell ref="AJ2:AM2"/>
    <mergeCell ref="V1:AC1"/>
    <mergeCell ref="F1:F3"/>
    <mergeCell ref="G1:G3"/>
    <mergeCell ref="H1:H3"/>
    <mergeCell ref="I1:I3"/>
    <mergeCell ref="J1:J3"/>
    <mergeCell ref="A1:A3"/>
    <mergeCell ref="B1:B3"/>
    <mergeCell ref="C1:C3"/>
    <mergeCell ref="D1:D3"/>
    <mergeCell ref="E1:E3"/>
  </mergeCells>
  <dataValidations disablePrompts="1" count="4">
    <dataValidation type="list" allowBlank="1" showInputMessage="1" showErrorMessage="1" sqref="X111 AL69 AH69 AB69 X69 AL66 AH66 AB66 X66 AL111 AH111 AB111" xr:uid="{00000000-0002-0000-0000-000000000000}">
      <formula1>nat</formula1>
      <formula2>0</formula2>
    </dataValidation>
    <dataValidation type="list" allowBlank="1" showInputMessage="1" showErrorMessage="1" sqref="W111 AK69 AG69 AA69 W69 AK66 AG66 AA66 W66 AK111 AG111 AA111" xr:uid="{00000000-0002-0000-0000-000001000000}">
      <formula1>mod</formula1>
      <formula2>0</formula2>
    </dataValidation>
    <dataValidation type="list" allowBlank="1" showInputMessage="1" showErrorMessage="1" sqref="W88:W89 AA88:AA89 AG88:AG89 AK88:AK89 W26 AA26 AG26 AK26 W28 W108 AA108 AG108 AK108" xr:uid="{00000000-0002-0000-0000-000002000000}">
      <formula1>moda</formula1>
      <formula2>0</formula2>
    </dataValidation>
    <dataValidation type="list" allowBlank="1" showInputMessage="1" showErrorMessage="1" sqref="X88:X89 AB88:AB89 AH88:AH89 AL88:AL89 AH11:AH13 AL11:AL13 AH24 AL24 X26 AB26 AH26 AL26 X28 AH30 AL30 AH39 AL39 AL57 AH57 X108 AB108 AH108 AL108" xr:uid="{00000000-0002-0000-0000-000003000000}">
      <formula1>natu</formula1>
      <formula2>0</formula2>
    </dataValidation>
  </dataValidations>
  <pageMargins left="0.70866141732283472" right="0.70866141732283472" top="0.74803149606299213" bottom="0.74803149606299213" header="0.51181102362204722" footer="0.31496062992125984"/>
  <pageSetup paperSize="8" scale="69" firstPageNumber="0" fitToWidth="2" fitToHeight="7" orientation="landscape" r:id="rId1"/>
  <headerFooter>
    <oddFooter>&amp;L&amp;P/&amp;N&amp;C&amp;A&amp;R&amp;D</oddFooter>
  </headerFooter>
  <rowBreaks count="4" manualBreakCount="4">
    <brk id="24" max="38" man="1"/>
    <brk id="53" max="38" man="1"/>
    <brk id="82" max="38" man="1"/>
    <brk id="107"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R81"/>
  <sheetViews>
    <sheetView tabSelected="1" view="pageBreakPreview" zoomScale="80" zoomScaleNormal="85" zoomScaleSheetLayoutView="80" zoomScalePageLayoutView="85" workbookViewId="0">
      <pane xSplit="4" ySplit="3" topLeftCell="S49" activePane="bottomRight" state="frozen"/>
      <selection pane="bottomRight" activeCell="AD61" sqref="AD61"/>
      <selection pane="bottomLeft" activeCell="AD3" sqref="AD3"/>
      <selection pane="topRight" activeCell="AD3" sqref="AD3"/>
    </sheetView>
  </sheetViews>
  <sheetFormatPr defaultColWidth="9.140625" defaultRowHeight="15"/>
  <cols>
    <col min="1" max="2" width="14" style="1" customWidth="1"/>
    <col min="3" max="3" width="45.28515625" style="2" customWidth="1"/>
    <col min="4" max="4" width="15.7109375" style="2" customWidth="1"/>
    <col min="5" max="5" width="16" style="2" customWidth="1"/>
    <col min="6" max="6" width="36.140625" style="2" customWidth="1"/>
    <col min="7" max="7" width="9.5703125" style="2" customWidth="1"/>
    <col min="8" max="8" width="14" style="2" customWidth="1"/>
    <col min="9" max="9" width="8.5703125" style="2" customWidth="1"/>
    <col min="10" max="10" width="8.140625" style="2" customWidth="1"/>
    <col min="11" max="11" width="16.28515625" style="2" customWidth="1"/>
    <col min="12" max="13" width="8.5703125" style="2" customWidth="1"/>
    <col min="14" max="19" width="15.5703125" style="2" customWidth="1"/>
    <col min="20" max="21" width="31.85546875" style="2" customWidth="1"/>
    <col min="22" max="22" width="15.5703125" style="1" customWidth="1"/>
    <col min="23" max="23" width="13.140625" style="1" customWidth="1"/>
    <col min="24" max="24" width="12.7109375" style="1" customWidth="1"/>
    <col min="25" max="29" width="11.5703125" style="1" customWidth="1"/>
    <col min="30" max="31" width="31.85546875" style="1" customWidth="1"/>
    <col min="32" max="39" width="11.5703125" style="1" customWidth="1"/>
    <col min="40" max="40" width="60.85546875" style="2" customWidth="1"/>
    <col min="41" max="1032" width="11.42578125" style="3"/>
  </cols>
  <sheetData>
    <row r="1" spans="1:1032" ht="90.75" customHeight="1">
      <c r="A1" s="543" t="s">
        <v>0</v>
      </c>
      <c r="B1" s="543" t="s">
        <v>1</v>
      </c>
      <c r="C1" s="543" t="s">
        <v>2</v>
      </c>
      <c r="D1" s="543" t="s">
        <v>3</v>
      </c>
      <c r="E1" s="543" t="s">
        <v>4</v>
      </c>
      <c r="F1" s="543" t="s">
        <v>5</v>
      </c>
      <c r="G1" s="543" t="s">
        <v>6</v>
      </c>
      <c r="H1" s="543" t="s">
        <v>7</v>
      </c>
      <c r="I1" s="543" t="s">
        <v>8</v>
      </c>
      <c r="J1" s="543" t="s">
        <v>9</v>
      </c>
      <c r="K1" s="543" t="s">
        <v>10</v>
      </c>
      <c r="L1" s="543" t="s">
        <v>11</v>
      </c>
      <c r="M1" s="553" t="s">
        <v>12</v>
      </c>
      <c r="N1" s="554" t="s">
        <v>13</v>
      </c>
      <c r="O1" s="555"/>
      <c r="P1" s="555"/>
      <c r="Q1" s="555"/>
      <c r="R1" s="555"/>
      <c r="S1" s="555"/>
      <c r="T1" s="549" t="s">
        <v>14</v>
      </c>
      <c r="U1" s="550"/>
      <c r="V1" s="544" t="s">
        <v>15</v>
      </c>
      <c r="W1" s="544"/>
      <c r="X1" s="544"/>
      <c r="Y1" s="544"/>
      <c r="Z1" s="544"/>
      <c r="AA1" s="544"/>
      <c r="AB1" s="544"/>
      <c r="AC1" s="544"/>
      <c r="AD1" s="551" t="s">
        <v>16</v>
      </c>
      <c r="AE1" s="563"/>
      <c r="AF1" s="545" t="s">
        <v>17</v>
      </c>
      <c r="AG1" s="545"/>
      <c r="AH1" s="545"/>
      <c r="AI1" s="545"/>
      <c r="AJ1" s="545"/>
      <c r="AK1" s="545"/>
      <c r="AL1" s="545"/>
      <c r="AM1" s="545"/>
      <c r="AN1" s="543" t="s">
        <v>18</v>
      </c>
    </row>
    <row r="2" spans="1:1032" ht="25.5" customHeight="1">
      <c r="A2" s="543"/>
      <c r="B2" s="543"/>
      <c r="C2" s="543"/>
      <c r="D2" s="543"/>
      <c r="E2" s="543"/>
      <c r="F2" s="543"/>
      <c r="G2" s="543"/>
      <c r="H2" s="543"/>
      <c r="I2" s="543"/>
      <c r="J2" s="543"/>
      <c r="K2" s="543"/>
      <c r="L2" s="543"/>
      <c r="M2" s="543"/>
      <c r="N2" s="561" t="s">
        <v>19</v>
      </c>
      <c r="O2" s="561"/>
      <c r="P2" s="561" t="s">
        <v>20</v>
      </c>
      <c r="Q2" s="561"/>
      <c r="R2" s="561" t="s">
        <v>21</v>
      </c>
      <c r="S2" s="556"/>
      <c r="T2" s="562"/>
      <c r="U2" s="560"/>
      <c r="V2" s="544" t="s">
        <v>22</v>
      </c>
      <c r="W2" s="545"/>
      <c r="X2" s="545"/>
      <c r="Y2" s="545"/>
      <c r="Z2" s="546" t="s">
        <v>23</v>
      </c>
      <c r="AA2" s="546"/>
      <c r="AB2" s="546"/>
      <c r="AC2" s="546"/>
      <c r="AD2" s="564"/>
      <c r="AE2" s="565"/>
      <c r="AF2" s="545" t="s">
        <v>22</v>
      </c>
      <c r="AG2" s="545"/>
      <c r="AH2" s="545"/>
      <c r="AI2" s="545"/>
      <c r="AJ2" s="546" t="s">
        <v>23</v>
      </c>
      <c r="AK2" s="546"/>
      <c r="AL2" s="546"/>
      <c r="AM2" s="546"/>
      <c r="AN2" s="543"/>
    </row>
    <row r="3" spans="1:1032" ht="25.5" customHeight="1">
      <c r="A3" s="543"/>
      <c r="B3" s="543"/>
      <c r="C3" s="543"/>
      <c r="D3" s="543"/>
      <c r="E3" s="543"/>
      <c r="F3" s="543"/>
      <c r="G3" s="543"/>
      <c r="H3" s="543"/>
      <c r="I3" s="543"/>
      <c r="J3" s="543"/>
      <c r="K3" s="543"/>
      <c r="L3" s="543"/>
      <c r="M3" s="543"/>
      <c r="N3" s="596" t="s">
        <v>24</v>
      </c>
      <c r="O3" s="597" t="s">
        <v>25</v>
      </c>
      <c r="P3" s="596" t="s">
        <v>24</v>
      </c>
      <c r="Q3" s="597" t="s">
        <v>25</v>
      </c>
      <c r="R3" s="596" t="s">
        <v>24</v>
      </c>
      <c r="S3" s="597" t="s">
        <v>25</v>
      </c>
      <c r="T3" s="473" t="s">
        <v>22</v>
      </c>
      <c r="U3" s="566" t="s">
        <v>23</v>
      </c>
      <c r="V3" s="539" t="s">
        <v>26</v>
      </c>
      <c r="W3" s="540" t="s">
        <v>27</v>
      </c>
      <c r="X3" s="540" t="s">
        <v>28</v>
      </c>
      <c r="Y3" s="540" t="s">
        <v>29</v>
      </c>
      <c r="Z3" s="541" t="s">
        <v>26</v>
      </c>
      <c r="AA3" s="541" t="s">
        <v>27</v>
      </c>
      <c r="AB3" s="541" t="s">
        <v>28</v>
      </c>
      <c r="AC3" s="541" t="s">
        <v>29</v>
      </c>
      <c r="AD3" s="473" t="s">
        <v>22</v>
      </c>
      <c r="AE3" s="566" t="s">
        <v>23</v>
      </c>
      <c r="AF3" s="540" t="s">
        <v>26</v>
      </c>
      <c r="AG3" s="540" t="s">
        <v>27</v>
      </c>
      <c r="AH3" s="540" t="s">
        <v>28</v>
      </c>
      <c r="AI3" s="540" t="s">
        <v>29</v>
      </c>
      <c r="AJ3" s="541" t="s">
        <v>26</v>
      </c>
      <c r="AK3" s="541" t="s">
        <v>27</v>
      </c>
      <c r="AL3" s="541" t="s">
        <v>28</v>
      </c>
      <c r="AM3" s="541" t="s">
        <v>29</v>
      </c>
      <c r="AN3" s="543"/>
    </row>
    <row r="4" spans="1:1032" ht="26.25" customHeight="1">
      <c r="A4" s="4" t="s">
        <v>140</v>
      </c>
      <c r="B4" s="4" t="s">
        <v>141</v>
      </c>
      <c r="C4" s="5" t="s">
        <v>142</v>
      </c>
      <c r="D4" s="89" t="s">
        <v>36</v>
      </c>
      <c r="E4" s="12"/>
      <c r="F4" s="12"/>
      <c r="G4" s="12"/>
      <c r="H4" s="4"/>
      <c r="I4" s="12"/>
      <c r="J4" s="12"/>
      <c r="K4" s="12"/>
      <c r="L4" s="12"/>
      <c r="M4" s="12"/>
      <c r="N4" s="12"/>
      <c r="O4" s="12"/>
      <c r="P4" s="12"/>
      <c r="Q4" s="8"/>
      <c r="R4" s="12"/>
      <c r="S4" s="8"/>
      <c r="T4" s="474"/>
      <c r="U4" s="567"/>
      <c r="V4" s="391"/>
      <c r="W4" s="8"/>
      <c r="X4" s="8"/>
      <c r="Y4" s="8"/>
      <c r="Z4" s="118"/>
      <c r="AA4" s="8"/>
      <c r="AB4" s="8"/>
      <c r="AC4" s="8"/>
      <c r="AD4" s="474"/>
      <c r="AE4" s="8"/>
      <c r="AF4" s="8"/>
      <c r="AG4" s="8"/>
      <c r="AH4" s="8"/>
      <c r="AI4" s="8"/>
      <c r="AJ4" s="8"/>
      <c r="AK4" s="8"/>
      <c r="AL4" s="8"/>
      <c r="AM4" s="12"/>
      <c r="AN4" s="12"/>
    </row>
    <row r="5" spans="1:1032" ht="26.25" customHeight="1">
      <c r="A5" s="4" t="s">
        <v>143</v>
      </c>
      <c r="B5" s="4" t="s">
        <v>144</v>
      </c>
      <c r="C5" s="10" t="s">
        <v>145</v>
      </c>
      <c r="D5" s="11"/>
      <c r="E5" s="6" t="s">
        <v>37</v>
      </c>
      <c r="F5" s="6"/>
      <c r="G5" s="6"/>
      <c r="H5" s="7"/>
      <c r="I5" s="7"/>
      <c r="J5" s="7"/>
      <c r="K5" s="6"/>
      <c r="L5" s="6"/>
      <c r="M5" s="6"/>
      <c r="N5" s="6"/>
      <c r="O5" s="6"/>
      <c r="P5" s="6"/>
      <c r="Q5" s="9"/>
      <c r="R5" s="12"/>
      <c r="S5" s="8"/>
      <c r="T5" s="474"/>
      <c r="U5" s="567"/>
      <c r="V5" s="381"/>
      <c r="W5" s="8"/>
      <c r="X5" s="8"/>
      <c r="Y5" s="8"/>
      <c r="Z5" s="118"/>
      <c r="AA5" s="8"/>
      <c r="AB5" s="8"/>
      <c r="AC5" s="8"/>
      <c r="AD5" s="474"/>
      <c r="AE5" s="8"/>
      <c r="AF5" s="8"/>
      <c r="AG5" s="8"/>
      <c r="AH5" s="8"/>
      <c r="AI5" s="8"/>
      <c r="AJ5" s="8"/>
      <c r="AK5" s="8"/>
      <c r="AL5" s="8"/>
      <c r="AM5" s="12"/>
      <c r="AN5" s="12"/>
    </row>
    <row r="6" spans="1:1032" ht="21" customHeight="1">
      <c r="A6" s="13"/>
      <c r="B6" s="14"/>
      <c r="C6" s="15" t="s">
        <v>38</v>
      </c>
      <c r="D6" s="16"/>
      <c r="E6" s="13"/>
      <c r="F6" s="16"/>
      <c r="G6" s="13"/>
      <c r="H6" s="13"/>
      <c r="I6" s="13">
        <f>+I7+I8+I10+I12+I18</f>
        <v>25</v>
      </c>
      <c r="J6" s="13">
        <f>+J7+J8+J10+J12+J18</f>
        <v>25</v>
      </c>
      <c r="K6" s="16"/>
      <c r="L6" s="16"/>
      <c r="M6" s="16"/>
      <c r="N6" s="16"/>
      <c r="O6" s="16"/>
      <c r="P6" s="16"/>
      <c r="Q6" s="161"/>
      <c r="R6" s="16"/>
      <c r="S6" s="161"/>
      <c r="T6" s="475"/>
      <c r="U6" s="568"/>
      <c r="V6" s="382"/>
      <c r="W6" s="16"/>
      <c r="X6" s="16"/>
      <c r="Y6" s="16"/>
      <c r="Z6" s="16"/>
      <c r="AA6" s="16"/>
      <c r="AB6" s="16"/>
      <c r="AC6" s="16"/>
      <c r="AD6" s="475"/>
      <c r="AE6" s="16"/>
      <c r="AF6" s="16"/>
      <c r="AG6" s="16"/>
      <c r="AH6" s="16"/>
      <c r="AI6" s="16"/>
      <c r="AJ6" s="16"/>
      <c r="AK6" s="16"/>
      <c r="AL6" s="16"/>
      <c r="AM6" s="16"/>
      <c r="AN6" s="19"/>
    </row>
    <row r="7" spans="1:1032" ht="69" customHeight="1">
      <c r="A7" s="20"/>
      <c r="B7" s="20" t="s">
        <v>146</v>
      </c>
      <c r="C7" s="69" t="s">
        <v>147</v>
      </c>
      <c r="D7" s="24" t="s">
        <v>148</v>
      </c>
      <c r="E7" s="24" t="s">
        <v>38</v>
      </c>
      <c r="F7" s="25" t="s">
        <v>149</v>
      </c>
      <c r="G7" s="37" t="s">
        <v>150</v>
      </c>
      <c r="H7" s="26"/>
      <c r="I7" s="27">
        <v>6</v>
      </c>
      <c r="J7" s="27">
        <v>6</v>
      </c>
      <c r="K7" s="27" t="s">
        <v>151</v>
      </c>
      <c r="L7" s="27" t="s">
        <v>152</v>
      </c>
      <c r="M7" s="27"/>
      <c r="N7" s="27">
        <v>15</v>
      </c>
      <c r="O7" s="27"/>
      <c r="P7" s="29">
        <v>15</v>
      </c>
      <c r="Q7" s="367"/>
      <c r="R7" s="92"/>
      <c r="S7" s="157"/>
      <c r="T7" s="478" t="s">
        <v>153</v>
      </c>
      <c r="U7" s="579" t="s">
        <v>154</v>
      </c>
      <c r="V7" s="111">
        <v>1</v>
      </c>
      <c r="W7" s="30" t="s">
        <v>62</v>
      </c>
      <c r="X7" s="30" t="s">
        <v>66</v>
      </c>
      <c r="Y7" s="30"/>
      <c r="Z7" s="31">
        <v>1</v>
      </c>
      <c r="AA7" s="32" t="s">
        <v>65</v>
      </c>
      <c r="AB7" s="536" t="s">
        <v>66</v>
      </c>
      <c r="AC7" s="538" t="s">
        <v>64</v>
      </c>
      <c r="AD7" s="478" t="s">
        <v>155</v>
      </c>
      <c r="AE7" s="598" t="str">
        <f>+AD7</f>
        <v xml:space="preserve">100% CT
1) Devoir en ligne 1h30; 
2) Dépôt sujet et copie par CELENE; 
3) Temps limité </v>
      </c>
      <c r="AF7" s="33">
        <v>1</v>
      </c>
      <c r="AG7" s="30" t="s">
        <v>65</v>
      </c>
      <c r="AH7" s="30" t="s">
        <v>66</v>
      </c>
      <c r="AI7" s="534" t="s">
        <v>156</v>
      </c>
      <c r="AJ7" s="34">
        <v>1</v>
      </c>
      <c r="AK7" s="32" t="s">
        <v>65</v>
      </c>
      <c r="AL7" s="32" t="s">
        <v>66</v>
      </c>
      <c r="AM7" s="534" t="s">
        <v>156</v>
      </c>
      <c r="AN7" s="27"/>
    </row>
    <row r="8" spans="1:1032" ht="81.75" customHeight="1">
      <c r="A8" s="20"/>
      <c r="B8" s="20" t="s">
        <v>157</v>
      </c>
      <c r="C8" s="69" t="s">
        <v>158</v>
      </c>
      <c r="D8" s="24" t="s">
        <v>159</v>
      </c>
      <c r="E8" s="24" t="s">
        <v>38</v>
      </c>
      <c r="F8" s="25" t="s">
        <v>149</v>
      </c>
      <c r="G8" s="37" t="s">
        <v>150</v>
      </c>
      <c r="H8" s="26"/>
      <c r="I8" s="27">
        <v>5</v>
      </c>
      <c r="J8" s="27">
        <v>5</v>
      </c>
      <c r="K8" s="27" t="s">
        <v>160</v>
      </c>
      <c r="L8" s="27" t="s">
        <v>152</v>
      </c>
      <c r="M8" s="27"/>
      <c r="N8" s="27">
        <v>15</v>
      </c>
      <c r="O8" s="27"/>
      <c r="P8" s="29">
        <v>15</v>
      </c>
      <c r="Q8" s="367"/>
      <c r="R8" s="92"/>
      <c r="S8" s="157"/>
      <c r="T8" s="478" t="s">
        <v>161</v>
      </c>
      <c r="U8" s="579" t="s">
        <v>162</v>
      </c>
      <c r="V8" s="389">
        <v>1</v>
      </c>
      <c r="W8" s="70" t="s">
        <v>62</v>
      </c>
      <c r="X8" s="70" t="s">
        <v>63</v>
      </c>
      <c r="Y8" s="70"/>
      <c r="Z8" s="31">
        <v>1</v>
      </c>
      <c r="AA8" s="71" t="s">
        <v>65</v>
      </c>
      <c r="AB8" s="71" t="s">
        <v>66</v>
      </c>
      <c r="AC8" s="71" t="s">
        <v>67</v>
      </c>
      <c r="AD8" s="478" t="s">
        <v>155</v>
      </c>
      <c r="AE8" s="598" t="str">
        <f>+AD8</f>
        <v xml:space="preserve">100% CT
1) Devoir en ligne 1h30; 
2) Dépôt sujet et copie par CELENE; 
3) Temps limité </v>
      </c>
      <c r="AF8" s="72">
        <v>1</v>
      </c>
      <c r="AG8" s="70" t="s">
        <v>65</v>
      </c>
      <c r="AH8" s="70" t="s">
        <v>66</v>
      </c>
      <c r="AI8" s="70" t="s">
        <v>67</v>
      </c>
      <c r="AJ8" s="73">
        <v>1</v>
      </c>
      <c r="AK8" s="71" t="s">
        <v>65</v>
      </c>
      <c r="AL8" s="71" t="s">
        <v>66</v>
      </c>
      <c r="AM8" s="71" t="s">
        <v>67</v>
      </c>
      <c r="AN8" s="27"/>
    </row>
    <row r="9" spans="1:1032" ht="44.25" customHeight="1">
      <c r="A9" s="254"/>
      <c r="B9" s="254" t="s">
        <v>163</v>
      </c>
      <c r="C9" s="255" t="s">
        <v>164</v>
      </c>
      <c r="D9" s="256" t="s">
        <v>165</v>
      </c>
      <c r="E9" s="256" t="s">
        <v>38</v>
      </c>
      <c r="F9" s="257" t="s">
        <v>149</v>
      </c>
      <c r="G9" s="258" t="s">
        <v>150</v>
      </c>
      <c r="H9" s="259"/>
      <c r="I9" s="260">
        <v>4</v>
      </c>
      <c r="J9" s="260">
        <v>4</v>
      </c>
      <c r="K9" s="260" t="s">
        <v>166</v>
      </c>
      <c r="L9" s="260" t="s">
        <v>152</v>
      </c>
      <c r="M9" s="260"/>
      <c r="N9" s="260">
        <v>9</v>
      </c>
      <c r="O9" s="260"/>
      <c r="P9" s="261">
        <v>9</v>
      </c>
      <c r="Q9" s="368"/>
      <c r="R9" s="599"/>
      <c r="S9" s="445"/>
      <c r="T9" s="476"/>
      <c r="U9" s="600"/>
      <c r="V9" s="383">
        <v>1</v>
      </c>
      <c r="W9" s="263" t="s">
        <v>62</v>
      </c>
      <c r="X9" s="263" t="s">
        <v>63</v>
      </c>
      <c r="Y9" s="263"/>
      <c r="Z9" s="264">
        <v>1</v>
      </c>
      <c r="AA9" s="265" t="s">
        <v>65</v>
      </c>
      <c r="AB9" s="265" t="s">
        <v>99</v>
      </c>
      <c r="AC9" s="265" t="s">
        <v>167</v>
      </c>
      <c r="AD9" s="476"/>
      <c r="AE9" s="360"/>
      <c r="AF9" s="262">
        <v>1</v>
      </c>
      <c r="AG9" s="263" t="s">
        <v>65</v>
      </c>
      <c r="AH9" s="263" t="s">
        <v>66</v>
      </c>
      <c r="AI9" s="263" t="s">
        <v>64</v>
      </c>
      <c r="AJ9" s="266">
        <v>1</v>
      </c>
      <c r="AK9" s="265" t="s">
        <v>65</v>
      </c>
      <c r="AL9" s="265" t="s">
        <v>66</v>
      </c>
      <c r="AM9" s="265" t="s">
        <v>64</v>
      </c>
      <c r="AN9" s="260"/>
    </row>
    <row r="10" spans="1:1032" ht="77.25" customHeight="1">
      <c r="A10" s="274"/>
      <c r="B10" s="274" t="s">
        <v>168</v>
      </c>
      <c r="C10" s="275" t="s">
        <v>169</v>
      </c>
      <c r="D10" s="274" t="s">
        <v>163</v>
      </c>
      <c r="E10" s="276" t="s">
        <v>38</v>
      </c>
      <c r="F10" s="277" t="s">
        <v>149</v>
      </c>
      <c r="G10" s="278" t="s">
        <v>170</v>
      </c>
      <c r="H10" s="279"/>
      <c r="I10" s="267">
        <v>4</v>
      </c>
      <c r="J10" s="267">
        <v>4</v>
      </c>
      <c r="K10" s="267" t="s">
        <v>171</v>
      </c>
      <c r="L10" s="267">
        <v>8</v>
      </c>
      <c r="M10" s="267" t="s">
        <v>172</v>
      </c>
      <c r="N10" s="267">
        <v>9</v>
      </c>
      <c r="O10" s="267"/>
      <c r="P10" s="270">
        <v>9</v>
      </c>
      <c r="Q10" s="369"/>
      <c r="R10" s="601"/>
      <c r="S10" s="421" t="s">
        <v>172</v>
      </c>
      <c r="T10" s="602" t="s">
        <v>173</v>
      </c>
      <c r="U10" s="603" t="s">
        <v>174</v>
      </c>
      <c r="V10" s="384">
        <v>1</v>
      </c>
      <c r="W10" s="268" t="s">
        <v>62</v>
      </c>
      <c r="X10" s="268" t="s">
        <v>66</v>
      </c>
      <c r="Y10" s="268" t="s">
        <v>172</v>
      </c>
      <c r="Z10" s="272">
        <v>1</v>
      </c>
      <c r="AA10" s="269" t="s">
        <v>65</v>
      </c>
      <c r="AB10" s="269" t="s">
        <v>66</v>
      </c>
      <c r="AC10" s="269" t="s">
        <v>175</v>
      </c>
      <c r="AD10" s="602" t="s">
        <v>176</v>
      </c>
      <c r="AE10" s="598" t="str">
        <f>+AD10</f>
        <v>100% CT
1) Devoir en ligne 1 h;
2) Dépôt sujet et copie par CELENE; 
3) Temps limité 1h</v>
      </c>
      <c r="AF10" s="271">
        <v>1</v>
      </c>
      <c r="AG10" s="268" t="s">
        <v>65</v>
      </c>
      <c r="AH10" s="268" t="s">
        <v>66</v>
      </c>
      <c r="AI10" s="269" t="s">
        <v>175</v>
      </c>
      <c r="AJ10" s="273">
        <v>1</v>
      </c>
      <c r="AK10" s="269" t="s">
        <v>65</v>
      </c>
      <c r="AL10" s="269" t="s">
        <v>66</v>
      </c>
      <c r="AM10" s="269" t="s">
        <v>175</v>
      </c>
      <c r="AN10" s="267" t="s">
        <v>177</v>
      </c>
    </row>
    <row r="11" spans="1:1032">
      <c r="A11" s="35"/>
      <c r="B11" s="35"/>
      <c r="C11" s="119"/>
      <c r="D11" s="37"/>
      <c r="E11" s="38"/>
      <c r="F11" s="115"/>
      <c r="G11" s="38"/>
      <c r="H11" s="40"/>
      <c r="I11" s="41"/>
      <c r="J11" s="41"/>
      <c r="K11" s="41"/>
      <c r="L11" s="41"/>
      <c r="M11" s="41"/>
      <c r="N11" s="42"/>
      <c r="O11" s="42"/>
      <c r="P11" s="27"/>
      <c r="Q11" s="370"/>
      <c r="R11" s="41"/>
      <c r="S11" s="43"/>
      <c r="T11" s="477"/>
      <c r="U11" s="569"/>
      <c r="V11" s="399"/>
      <c r="W11" s="37"/>
      <c r="X11" s="37"/>
      <c r="Y11" s="37"/>
      <c r="Z11" s="37"/>
      <c r="AA11" s="37"/>
      <c r="AB11" s="37"/>
      <c r="AC11" s="37"/>
      <c r="AD11" s="477"/>
      <c r="AE11" s="37"/>
      <c r="AF11" s="37"/>
      <c r="AG11" s="37"/>
      <c r="AH11" s="37"/>
      <c r="AI11" s="37"/>
      <c r="AJ11" s="37"/>
      <c r="AK11" s="37"/>
      <c r="AL11" s="37"/>
      <c r="AM11" s="37"/>
      <c r="AN11" s="41"/>
    </row>
    <row r="12" spans="1:1032" s="67" customFormat="1" ht="30" customHeight="1">
      <c r="A12" s="295" t="str">
        <f>IF('Portail 4 LLCER-LEA covid'!A7="","",'Portail 4 LLCER-LEA covid'!A7)</f>
        <v>LOLA1L25</v>
      </c>
      <c r="B12" s="57" t="str">
        <f>IF('Portail 4 LLCER-LEA covid'!B7="","",'Portail 4 LLCER-LEA covid'!B7)</f>
        <v>LLA1B11</v>
      </c>
      <c r="C12" s="58" t="str">
        <f>IF('Portail 4 LLCER-LEA covid'!C7="","",'Portail 4 LLCER-LEA covid'!C7)</f>
        <v>Pratique et structure de la langue : Anglais S1</v>
      </c>
      <c r="D12" s="57" t="str">
        <f>IF('Portail 4 LLCER-LEA covid'!D7="","",'Portail 4 LLCER-LEA covid'!D7)</f>
        <v>LLA1B10</v>
      </c>
      <c r="E12" s="57" t="str">
        <f>IF('Portail 4 LLCER-LEA covid'!E7="","",'Portail 4 LLCER-LEA covid'!E7)</f>
        <v>BLOC/CHAPEAU</v>
      </c>
      <c r="F12" s="346" t="str">
        <f>IF('Portail 4 LLCER-LEA covid'!F7="","",'Portail 4 LLCER-LEA covid'!F7)</f>
        <v>Portails 1 (SDL-LLCER), 2 (SDL-LEA), 4 (LANGUES) et 5 (LETTRES-LLCER)</v>
      </c>
      <c r="G12" s="57" t="str">
        <f>IF('Portail 4 LLCER-LEA covid'!G7="","",'Portail 4 LLCER-LEA covid'!G7)</f>
        <v/>
      </c>
      <c r="H12" s="60"/>
      <c r="I12" s="61">
        <f>+I15+I16</f>
        <v>5</v>
      </c>
      <c r="J12" s="61">
        <f>+J15+J16</f>
        <v>5</v>
      </c>
      <c r="K12" s="61"/>
      <c r="L12" s="60"/>
      <c r="M12" s="61"/>
      <c r="N12" s="60"/>
      <c r="O12" s="60"/>
      <c r="P12" s="62"/>
      <c r="Q12" s="371"/>
      <c r="R12" s="62"/>
      <c r="S12" s="371"/>
      <c r="T12" s="479"/>
      <c r="U12" s="574"/>
      <c r="V12" s="386"/>
      <c r="W12" s="62"/>
      <c r="X12" s="62"/>
      <c r="Y12" s="62"/>
      <c r="Z12" s="63"/>
      <c r="AA12" s="64"/>
      <c r="AB12" s="64"/>
      <c r="AC12" s="64"/>
      <c r="AD12" s="479"/>
      <c r="AE12" s="64"/>
      <c r="AF12" s="65"/>
      <c r="AG12" s="64"/>
      <c r="AH12" s="64"/>
      <c r="AI12" s="64"/>
      <c r="AJ12" s="65"/>
      <c r="AK12" s="64"/>
      <c r="AL12" s="64"/>
      <c r="AM12" s="64"/>
      <c r="AN12" s="66"/>
    </row>
    <row r="13" spans="1:1032" ht="36" customHeight="1">
      <c r="A13" s="303" t="str">
        <f>IF('Portail 4 LLCER-LEA covid'!A8="","",'Portail 4 LLCER-LEA covid'!A8)</f>
        <v/>
      </c>
      <c r="B13" s="303" t="str">
        <f>IF('Portail 4 LLCER-LEA covid'!B8="","",'Portail 4 LLCER-LEA covid'!B8)</f>
        <v>LLA1B1A</v>
      </c>
      <c r="C13" s="304" t="str">
        <f>IF('Portail 4 LLCER-LEA covid'!C8="","",'Portail 4 LLCER-LEA covid'!C8)</f>
        <v>Linguistique Anglais S1</v>
      </c>
      <c r="D13" s="305" t="str">
        <f>IF('Portail 4 LLCER-LEA covid'!D8="","",'Portail 4 LLCER-LEA covid'!D8)</f>
        <v>LOL1B2E</v>
      </c>
      <c r="E13" s="305" t="s">
        <v>38</v>
      </c>
      <c r="F13" s="306" t="str">
        <f>IF('Portail 4 LLCER-LEA covid'!F8="","",'Portail 4 LLCER-LEA covid'!F8)</f>
        <v>Portails 1 (SDL-LLCER), 2 (SDL-LEA), 4 (LANGUES) et 5 (LETTRES-LLCER)</v>
      </c>
      <c r="G13" s="307" t="str">
        <f>IF('Portail 4 LLCER-LEA covid'!G8="","",'Portail 4 LLCER-LEA covid'!G8)</f>
        <v>LLCER</v>
      </c>
      <c r="H13" s="308"/>
      <c r="I13" s="309">
        <v>2</v>
      </c>
      <c r="J13" s="309">
        <v>2</v>
      </c>
      <c r="K13" s="308" t="str">
        <f>IF('Portail 4 LLCER-LEA covid'!K8="","",'Portail 4 LLCER-LEA covid'!K8)</f>
        <v>SERPOLLET Noëlle</v>
      </c>
      <c r="L13" s="309">
        <f>IF('Portail 4 LLCER-LEA covid'!L8="","",'Portail 4 LLCER-LEA covid'!L8)</f>
        <v>11</v>
      </c>
      <c r="M13" s="309" t="str">
        <f>IF('Portail 4 LLCER-LEA covid'!M8="","",'Portail 4 LLCER-LEA covid'!M8)</f>
        <v/>
      </c>
      <c r="N13" s="309">
        <f>IF('Portail 4 LLCER-LEA covid'!N8="","",'Portail 4 LLCER-LEA covid'!N8)</f>
        <v>6</v>
      </c>
      <c r="O13" s="309"/>
      <c r="P13" s="310" t="str">
        <f>IF('Portail 4 LLCER-LEA covid'!P8="","",'Portail 4 LLCER-LEA covid'!P8)</f>
        <v/>
      </c>
      <c r="Q13" s="372"/>
      <c r="R13" s="604"/>
      <c r="S13" s="420" t="str">
        <f>IF('Portail 4 LLCER-LEA covid'!S8="","",'Portail 4 LLCER-LEA covid'!S8)</f>
        <v/>
      </c>
      <c r="T13" s="576"/>
      <c r="U13" s="577"/>
      <c r="V13" s="387">
        <f>IF('Portail 4 LLCER-LEA covid'!V8="","",'Portail 4 LLCER-LEA covid'!V8)</f>
        <v>1</v>
      </c>
      <c r="W13" s="312" t="str">
        <f>IF('Portail 4 LLCER-LEA covid'!W8="","",'Portail 4 LLCER-LEA covid'!W8)</f>
        <v>CT</v>
      </c>
      <c r="X13" s="312" t="str">
        <f>IF('Portail 4 LLCER-LEA covid'!X8="","",'Portail 4 LLCER-LEA covid'!X8)</f>
        <v>écrit</v>
      </c>
      <c r="Y13" s="312" t="str">
        <f>IF('Portail 4 LLCER-LEA covid'!Y8="","",'Portail 4 LLCER-LEA covid'!Y8)</f>
        <v>1h00</v>
      </c>
      <c r="Z13" s="313">
        <f>IF('Portail 4 LLCER-LEA covid'!Z8="","",'Portail 4 LLCER-LEA covid'!Z8)</f>
        <v>1</v>
      </c>
      <c r="AA13" s="314" t="str">
        <f>IF('Portail 4 LLCER-LEA covid'!AA8="","",'Portail 4 LLCER-LEA covid'!AA8)</f>
        <v>CT</v>
      </c>
      <c r="AB13" s="314" t="str">
        <f>IF('Portail 4 LLCER-LEA covid'!AB8="","",'Portail 4 LLCER-LEA covid'!AB8)</f>
        <v>écrit</v>
      </c>
      <c r="AC13" s="314" t="str">
        <f>IF('Portail 4 LLCER-LEA covid'!AC8="","",'Portail 4 LLCER-LEA covid'!AC8)</f>
        <v>1h00</v>
      </c>
      <c r="AD13" s="576"/>
      <c r="AE13" s="361"/>
      <c r="AF13" s="311">
        <f>IF('Portail 4 LLCER-LEA covid'!AF8="","",'Portail 4 LLCER-LEA covid'!AF8)</f>
        <v>1</v>
      </c>
      <c r="AG13" s="312" t="str">
        <f>IF('Portail 4 LLCER-LEA covid'!AG8="","",'Portail 4 LLCER-LEA covid'!AG8)</f>
        <v>CT</v>
      </c>
      <c r="AH13" s="312" t="str">
        <f>IF('Portail 4 LLCER-LEA covid'!AH8="","",'Portail 4 LLCER-LEA covid'!AH8)</f>
        <v>écrit</v>
      </c>
      <c r="AI13" s="312" t="str">
        <f>IF('Portail 4 LLCER-LEA covid'!AI8="","",'Portail 4 LLCER-LEA covid'!AI8)</f>
        <v>1h00</v>
      </c>
      <c r="AJ13" s="313">
        <f>IF('Portail 4 LLCER-LEA covid'!AJ8="","",'Portail 4 LLCER-LEA covid'!AJ8)</f>
        <v>1</v>
      </c>
      <c r="AK13" s="314" t="str">
        <f>IF('Portail 4 LLCER-LEA covid'!AK8="","",'Portail 4 LLCER-LEA covid'!AK8)</f>
        <v>CT</v>
      </c>
      <c r="AL13" s="314" t="str">
        <f>IF('Portail 4 LLCER-LEA covid'!AL8="","",'Portail 4 LLCER-LEA covid'!AL8)</f>
        <v>écrit</v>
      </c>
      <c r="AM13" s="314" t="str">
        <f>IF('Portail 4 LLCER-LEA covid'!AM8="","",'Portail 4 LLCER-LEA covid'!AM8)</f>
        <v>1h00</v>
      </c>
      <c r="AN13" s="309" t="str">
        <f>IF('Portail 4 LLCER-LEA covid'!AN8="","",'Portail 4 LLCER-LEA covid'!AN8)</f>
        <v/>
      </c>
    </row>
    <row r="14" spans="1:1032" ht="36" customHeight="1">
      <c r="A14" s="303" t="str">
        <f>IF('Portail 4 LLCER-LEA covid'!A9="","",'Portail 4 LLCER-LEA covid'!A9)</f>
        <v/>
      </c>
      <c r="B14" s="303" t="str">
        <f>IF('Portail 4 LLCER-LEA covid'!B9="","",'Portail 4 LLCER-LEA covid'!B9)</f>
        <v>LLA1B1B</v>
      </c>
      <c r="C14" s="304" t="str">
        <f>IF('Portail 4 LLCER-LEA covid'!C9="","",'Portail 4 LLCER-LEA covid'!C9)</f>
        <v>Grammaire anglaise S1</v>
      </c>
      <c r="D14" s="305" t="str">
        <f>IF('Portail 4 LLCER-LEA covid'!D9="","",'Portail 4 LLCER-LEA covid'!D9)</f>
        <v>LOL1B2A
LOL1J1A</v>
      </c>
      <c r="E14" s="305" t="s">
        <v>38</v>
      </c>
      <c r="F14" s="306" t="str">
        <f>IF('Portail 4 LLCER-LEA covid'!F9="","",'Portail 4 LLCER-LEA covid'!F9)</f>
        <v>Portails 1 (SDL-LLCER), 2 (SDL-LEA), 4 (LANGUES) et 5 (LETTRES-LLCER)</v>
      </c>
      <c r="G14" s="307" t="str">
        <f>IF('Portail 4 LLCER-LEA covid'!G9="","",'Portail 4 LLCER-LEA covid'!G9)</f>
        <v>LLCER</v>
      </c>
      <c r="H14" s="308"/>
      <c r="I14" s="309">
        <v>2</v>
      </c>
      <c r="J14" s="309">
        <v>2</v>
      </c>
      <c r="K14" s="308" t="str">
        <f>IF('Portail 4 LLCER-LEA covid'!K9="","",'Portail 4 LLCER-LEA covid'!K9)</f>
        <v>SCHMITT Pierre</v>
      </c>
      <c r="L14" s="309">
        <f>IF('Portail 4 LLCER-LEA covid'!L9="","",'Portail 4 LLCER-LEA covid'!L9)</f>
        <v>11</v>
      </c>
      <c r="M14" s="309" t="str">
        <f>IF('Portail 4 LLCER-LEA covid'!M9="","",'Portail 4 LLCER-LEA covid'!M9)</f>
        <v/>
      </c>
      <c r="N14" s="309">
        <f>IF('Portail 4 LLCER-LEA covid'!N9="","",'Portail 4 LLCER-LEA covid'!N9)</f>
        <v>6</v>
      </c>
      <c r="O14" s="309"/>
      <c r="P14" s="310">
        <f>IF('Portail 4 LLCER-LEA covid'!P9="","",'Portail 4 LLCER-LEA covid'!P9)</f>
        <v>12</v>
      </c>
      <c r="Q14" s="372"/>
      <c r="R14" s="604"/>
      <c r="S14" s="420" t="str">
        <f>IF('Portail 4 LLCER-LEA covid'!S9="","",'Portail 4 LLCER-LEA covid'!S9)</f>
        <v/>
      </c>
      <c r="T14" s="576"/>
      <c r="U14" s="577"/>
      <c r="V14" s="387">
        <f>IF('Portail 4 LLCER-LEA covid'!V9="","",'Portail 4 LLCER-LEA covid'!V9)</f>
        <v>1</v>
      </c>
      <c r="W14" s="312" t="str">
        <f>IF('Portail 4 LLCER-LEA covid'!W9="","",'Portail 4 LLCER-LEA covid'!W9)</f>
        <v>CC</v>
      </c>
      <c r="X14" s="312" t="str">
        <f>IF('Portail 4 LLCER-LEA covid'!X9="","",'Portail 4 LLCER-LEA covid'!X9)</f>
        <v>écrit</v>
      </c>
      <c r="Y14" s="312" t="str">
        <f>IF('Portail 4 LLCER-LEA covid'!Y9="","",'Portail 4 LLCER-LEA covid'!Y9)</f>
        <v>1h00</v>
      </c>
      <c r="Z14" s="313">
        <f>IF('Portail 4 LLCER-LEA covid'!Z9="","",'Portail 4 LLCER-LEA covid'!Z9)</f>
        <v>1</v>
      </c>
      <c r="AA14" s="314" t="str">
        <f>IF('Portail 4 LLCER-LEA covid'!AA9="","",'Portail 4 LLCER-LEA covid'!AA9)</f>
        <v>CT</v>
      </c>
      <c r="AB14" s="314" t="str">
        <f>IF('Portail 4 LLCER-LEA covid'!AB9="","",'Portail 4 LLCER-LEA covid'!AB9)</f>
        <v>écrit</v>
      </c>
      <c r="AC14" s="314" t="str">
        <f>IF('Portail 4 LLCER-LEA covid'!AC9="","",'Portail 4 LLCER-LEA covid'!AC9)</f>
        <v>1h00</v>
      </c>
      <c r="AD14" s="576"/>
      <c r="AE14" s="361"/>
      <c r="AF14" s="311">
        <f>IF('Portail 4 LLCER-LEA covid'!AF9="","",'Portail 4 LLCER-LEA covid'!AF9)</f>
        <v>1</v>
      </c>
      <c r="AG14" s="312" t="str">
        <f>IF('Portail 4 LLCER-LEA covid'!AG9="","",'Portail 4 LLCER-LEA covid'!AG9)</f>
        <v>CT</v>
      </c>
      <c r="AH14" s="312" t="str">
        <f>IF('Portail 4 LLCER-LEA covid'!AH9="","",'Portail 4 LLCER-LEA covid'!AH9)</f>
        <v>écrit</v>
      </c>
      <c r="AI14" s="312" t="str">
        <f>IF('Portail 4 LLCER-LEA covid'!AI9="","",'Portail 4 LLCER-LEA covid'!AI9)</f>
        <v>1h00</v>
      </c>
      <c r="AJ14" s="313">
        <f>IF('Portail 4 LLCER-LEA covid'!AJ9="","",'Portail 4 LLCER-LEA covid'!AJ9)</f>
        <v>1</v>
      </c>
      <c r="AK14" s="314" t="str">
        <f>IF('Portail 4 LLCER-LEA covid'!AK9="","",'Portail 4 LLCER-LEA covid'!AK9)</f>
        <v>CT</v>
      </c>
      <c r="AL14" s="314" t="str">
        <f>IF('Portail 4 LLCER-LEA covid'!AL9="","",'Portail 4 LLCER-LEA covid'!AL9)</f>
        <v>écrit</v>
      </c>
      <c r="AM14" s="314" t="str">
        <f>IF('Portail 4 LLCER-LEA covid'!AM9="","",'Portail 4 LLCER-LEA covid'!AM9)</f>
        <v>1h00</v>
      </c>
      <c r="AN14" s="309" t="str">
        <f>IF('Portail 4 LLCER-LEA covid'!AN9="","",'Portail 4 LLCER-LEA covid'!AN9)</f>
        <v/>
      </c>
    </row>
    <row r="15" spans="1:1032" s="317" customFormat="1" ht="36" customHeight="1">
      <c r="A15" s="274" t="str">
        <f>IF('Portail 4 LLCER-LEA covid'!A10="","",'Portail 4 LLCER-LEA covid'!A10)</f>
        <v/>
      </c>
      <c r="B15" s="274" t="str">
        <f>IF('Portail 4 LLCER-LEA covid'!B10="","",'Portail 4 LLCER-LEA covid'!B10)</f>
        <v>LLA1B1D</v>
      </c>
      <c r="C15" s="275" t="str">
        <f>IF('Portail 4 LLCER-LEA covid'!C10="","",'Portail 4 LLCER-LEA covid'!C10)</f>
        <v>Grammaire et linguistique Anglais S1</v>
      </c>
      <c r="D15" s="276" t="str">
        <f>IF('Portail 4 LLCER-LEA covid'!D10="","",'Portail 4 LLCER-LEA covid'!D10)</f>
        <v>LLA1B1A+LLA1B1B</v>
      </c>
      <c r="E15" s="276" t="s">
        <v>38</v>
      </c>
      <c r="F15" s="277" t="str">
        <f>IF('Portail 4 LLCER-LEA covid'!F10="","",'Portail 4 LLCER-LEA covid'!F10)</f>
        <v>Portails 1 (SDL-LLCER), 2 (SDL-LEA), 4 (LANGUES) et 5 (LETTRES-LLCER)</v>
      </c>
      <c r="G15" s="278" t="str">
        <f>IF('Portail 4 LLCER-LEA covid'!G10="","",'Portail 4 LLCER-LEA covid'!G10)</f>
        <v>LLCER</v>
      </c>
      <c r="H15" s="279"/>
      <c r="I15" s="267">
        <f>IF('Portail 4 LLCER-LEA covid'!I10="","",'Portail 4 LLCER-LEA covid'!I10)</f>
        <v>4</v>
      </c>
      <c r="J15" s="267">
        <f>IF('Portail 4 LLCER-LEA covid'!J10="","",'Portail 4 LLCER-LEA covid'!J10)</f>
        <v>4</v>
      </c>
      <c r="K15" s="267" t="str">
        <f>IF('Portail 4 LLCER-LEA covid'!K10="","",'Portail 4 LLCER-LEA covid'!K10)</f>
        <v>SCHMITT Pierre</v>
      </c>
      <c r="L15" s="267">
        <f>IF('Portail 4 LLCER-LEA covid'!L10="","",'Portail 4 LLCER-LEA covid'!L10)</f>
        <v>11</v>
      </c>
      <c r="M15" s="267" t="str">
        <f>IF('Portail 4 LLCER-LEA covid'!M10="","",'Portail 4 LLCER-LEA covid'!M10)</f>
        <v/>
      </c>
      <c r="N15" s="267">
        <f>IF('Portail 4 LLCER-LEA covid'!N10="","",'Portail 4 LLCER-LEA covid'!N10)</f>
        <v>12</v>
      </c>
      <c r="O15" s="267"/>
      <c r="P15" s="270">
        <f>IF('Portail 4 LLCER-LEA covid'!P10="","",'Portail 4 LLCER-LEA covid'!P10)</f>
        <v>0</v>
      </c>
      <c r="Q15" s="369"/>
      <c r="R15" s="601"/>
      <c r="S15" s="421" t="str">
        <f>IF('Portail 4 LLCER-LEA covid'!S10="","",'Portail 4 LLCER-LEA covid'!S10)</f>
        <v/>
      </c>
      <c r="T15" s="529" t="str">
        <f>IF('Portail 4 LLCER-LEA covid'!T10="","",'Portail 4 LLCER-LEA covid'!T10)</f>
        <v>100% CC</v>
      </c>
      <c r="U15" s="530" t="str">
        <f>IF('Portail 4 LLCER-LEA covid'!U10="","",'Portail 4 LLCER-LEA covid'!U10)</f>
        <v>100% CT 2h00 CELENE</v>
      </c>
      <c r="V15" s="388">
        <f>IF('Portail 4 LLCER-LEA covid'!V10="","",'Portail 4 LLCER-LEA covid'!V10)</f>
        <v>1</v>
      </c>
      <c r="W15" s="299" t="str">
        <f>IF('Portail 4 LLCER-LEA covid'!W10="","",'Portail 4 LLCER-LEA covid'!W10)</f>
        <v>CC</v>
      </c>
      <c r="X15" s="299" t="str">
        <f>IF('Portail 4 LLCER-LEA covid'!X10="","",'Portail 4 LLCER-LEA covid'!X10)</f>
        <v>écrit</v>
      </c>
      <c r="Y15" s="302" t="str">
        <f>IF('Portail 4 LLCER-LEA covid'!Y10="","",'Portail 4 LLCER-LEA covid'!Y10)</f>
        <v>1h30</v>
      </c>
      <c r="Z15" s="315">
        <f>IF('Portail 4 LLCER-LEA covid'!Z10="","",'Portail 4 LLCER-LEA covid'!Z10)</f>
        <v>1</v>
      </c>
      <c r="AA15" s="301" t="str">
        <f>IF('Portail 4 LLCER-LEA covid'!AA10="","",'Portail 4 LLCER-LEA covid'!AA10)</f>
        <v>CT</v>
      </c>
      <c r="AB15" s="301" t="str">
        <f>IF('Portail 4 LLCER-LEA covid'!AB10="","",'Portail 4 LLCER-LEA covid'!AB10)</f>
        <v>écrit</v>
      </c>
      <c r="AC15" s="302" t="str">
        <f>IF('Portail 4 LLCER-LEA covid'!AC10="","",'Portail 4 LLCER-LEA covid'!AC10)</f>
        <v>1h30</v>
      </c>
      <c r="AD15" s="529" t="str">
        <f>IF('Portail 4 LLCER-LEA covid'!AD10="","",'Portail 4 LLCER-LEA covid'!AD10)</f>
        <v>100% CT 2h00 CELENE</v>
      </c>
      <c r="AE15" s="598" t="str">
        <f t="shared" ref="AE15:AE16" si="0">+AD15</f>
        <v>100% CT 2h00 CELENE</v>
      </c>
      <c r="AF15" s="298">
        <f>IF('Portail 4 LLCER-LEA covid'!AF10="","",'Portail 4 LLCER-LEA covid'!AF10)</f>
        <v>1</v>
      </c>
      <c r="AG15" s="299" t="str">
        <f>IF('Portail 4 LLCER-LEA covid'!AG10="","",'Portail 4 LLCER-LEA covid'!AG10)</f>
        <v>CT</v>
      </c>
      <c r="AH15" s="299" t="str">
        <f>IF('Portail 4 LLCER-LEA covid'!AH10="","",'Portail 4 LLCER-LEA covid'!AH10)</f>
        <v>écrit</v>
      </c>
      <c r="AI15" s="302" t="str">
        <f>IF('Portail 4 LLCER-LEA covid'!AI10="","",'Portail 4 LLCER-LEA covid'!AI10)</f>
        <v>1h30</v>
      </c>
      <c r="AJ15" s="300">
        <f>IF('Portail 4 LLCER-LEA covid'!AJ10="","",'Portail 4 LLCER-LEA covid'!AJ10)</f>
        <v>1</v>
      </c>
      <c r="AK15" s="301" t="str">
        <f>IF('Portail 4 LLCER-LEA covid'!AK10="","",'Portail 4 LLCER-LEA covid'!AK10)</f>
        <v>CT</v>
      </c>
      <c r="AL15" s="301" t="str">
        <f>IF('Portail 4 LLCER-LEA covid'!AL10="","",'Portail 4 LLCER-LEA covid'!AL10)</f>
        <v>écrit</v>
      </c>
      <c r="AM15" s="302" t="str">
        <f>IF('Portail 4 LLCER-LEA covid'!AM10="","",'Portail 4 LLCER-LEA covid'!AM10)</f>
        <v>1h30</v>
      </c>
      <c r="AN15" s="297" t="str">
        <f>IF('Portail 4 LLCER-LEA covid'!AN10="","",'Portail 4 LLCER-LEA covid'!AN10)</f>
        <v/>
      </c>
      <c r="AO15" s="316"/>
      <c r="AP15" s="316"/>
      <c r="AQ15" s="316"/>
      <c r="AR15" s="316"/>
      <c r="AS15" s="316"/>
      <c r="AT15" s="316"/>
      <c r="AU15" s="316"/>
      <c r="AV15" s="316"/>
      <c r="AW15" s="316"/>
      <c r="AX15" s="316"/>
      <c r="AY15" s="316"/>
      <c r="AZ15" s="316"/>
      <c r="BA15" s="316"/>
      <c r="BB15" s="316"/>
      <c r="BC15" s="316"/>
      <c r="BD15" s="316"/>
      <c r="BE15" s="316"/>
      <c r="BF15" s="316"/>
      <c r="BG15" s="316"/>
      <c r="BH15" s="316"/>
      <c r="BI15" s="316"/>
      <c r="BJ15" s="316"/>
      <c r="BK15" s="316"/>
      <c r="BL15" s="316"/>
      <c r="BM15" s="316"/>
      <c r="BN15" s="316"/>
      <c r="BO15" s="316"/>
      <c r="BP15" s="316"/>
      <c r="BQ15" s="316"/>
      <c r="BR15" s="316"/>
      <c r="BS15" s="316"/>
      <c r="BT15" s="316"/>
      <c r="BU15" s="316"/>
      <c r="BV15" s="316"/>
      <c r="BW15" s="316"/>
      <c r="BX15" s="316"/>
      <c r="BY15" s="316"/>
      <c r="BZ15" s="316"/>
      <c r="CA15" s="316"/>
      <c r="CB15" s="316"/>
      <c r="CC15" s="316"/>
      <c r="CD15" s="316"/>
      <c r="CE15" s="316"/>
      <c r="CF15" s="316"/>
      <c r="CG15" s="316"/>
      <c r="CH15" s="316"/>
      <c r="CI15" s="316"/>
      <c r="CJ15" s="316"/>
      <c r="CK15" s="316"/>
      <c r="CL15" s="316"/>
      <c r="CM15" s="316"/>
      <c r="CN15" s="316"/>
      <c r="CO15" s="316"/>
      <c r="CP15" s="316"/>
      <c r="CQ15" s="316"/>
      <c r="CR15" s="316"/>
      <c r="CS15" s="316"/>
      <c r="CT15" s="316"/>
      <c r="CU15" s="316"/>
      <c r="CV15" s="316"/>
      <c r="CW15" s="316"/>
      <c r="CX15" s="316"/>
      <c r="CY15" s="316"/>
      <c r="CZ15" s="316"/>
      <c r="DA15" s="316"/>
      <c r="DB15" s="316"/>
      <c r="DC15" s="316"/>
      <c r="DD15" s="316"/>
      <c r="DE15" s="316"/>
      <c r="DF15" s="316"/>
      <c r="DG15" s="316"/>
      <c r="DH15" s="316"/>
      <c r="DI15" s="316"/>
      <c r="DJ15" s="316"/>
      <c r="DK15" s="316"/>
      <c r="DL15" s="316"/>
      <c r="DM15" s="316"/>
      <c r="DN15" s="316"/>
      <c r="DO15" s="316"/>
      <c r="DP15" s="316"/>
      <c r="DQ15" s="316"/>
      <c r="DR15" s="316"/>
      <c r="DS15" s="316"/>
      <c r="DT15" s="316"/>
      <c r="DU15" s="316"/>
      <c r="DV15" s="316"/>
      <c r="DW15" s="316"/>
      <c r="DX15" s="316"/>
      <c r="DY15" s="316"/>
      <c r="DZ15" s="316"/>
      <c r="EA15" s="316"/>
      <c r="EB15" s="316"/>
      <c r="EC15" s="316"/>
      <c r="ED15" s="316"/>
      <c r="EE15" s="316"/>
      <c r="EF15" s="316"/>
      <c r="EG15" s="316"/>
      <c r="EH15" s="316"/>
      <c r="EI15" s="316"/>
      <c r="EJ15" s="316"/>
      <c r="EK15" s="316"/>
      <c r="EL15" s="316"/>
      <c r="EM15" s="316"/>
      <c r="EN15" s="316"/>
      <c r="EO15" s="316"/>
      <c r="EP15" s="316"/>
      <c r="EQ15" s="316"/>
      <c r="ER15" s="316"/>
      <c r="ES15" s="316"/>
      <c r="ET15" s="316"/>
      <c r="EU15" s="316"/>
      <c r="EV15" s="316"/>
      <c r="EW15" s="316"/>
      <c r="EX15" s="316"/>
      <c r="EY15" s="316"/>
      <c r="EZ15" s="316"/>
      <c r="FA15" s="316"/>
      <c r="FB15" s="316"/>
      <c r="FC15" s="316"/>
      <c r="FD15" s="316"/>
      <c r="FE15" s="316"/>
      <c r="FF15" s="316"/>
      <c r="FG15" s="316"/>
      <c r="FH15" s="316"/>
      <c r="FI15" s="316"/>
      <c r="FJ15" s="316"/>
      <c r="FK15" s="316"/>
      <c r="FL15" s="316"/>
      <c r="FM15" s="316"/>
      <c r="FN15" s="316"/>
      <c r="FO15" s="316"/>
      <c r="FP15" s="316"/>
      <c r="FQ15" s="316"/>
      <c r="FR15" s="316"/>
      <c r="FS15" s="316"/>
      <c r="FT15" s="316"/>
      <c r="FU15" s="316"/>
      <c r="FV15" s="316"/>
      <c r="FW15" s="316"/>
      <c r="FX15" s="316"/>
      <c r="FY15" s="316"/>
      <c r="FZ15" s="316"/>
      <c r="GA15" s="316"/>
      <c r="GB15" s="316"/>
      <c r="GC15" s="316"/>
      <c r="GD15" s="316"/>
      <c r="GE15" s="316"/>
      <c r="GF15" s="316"/>
      <c r="GG15" s="316"/>
      <c r="GH15" s="316"/>
      <c r="GI15" s="316"/>
      <c r="GJ15" s="316"/>
      <c r="GK15" s="316"/>
      <c r="GL15" s="316"/>
      <c r="GM15" s="316"/>
      <c r="GN15" s="316"/>
      <c r="GO15" s="316"/>
      <c r="GP15" s="316"/>
      <c r="GQ15" s="316"/>
      <c r="GR15" s="316"/>
      <c r="GS15" s="316"/>
      <c r="GT15" s="316"/>
      <c r="GU15" s="316"/>
      <c r="GV15" s="316"/>
      <c r="GW15" s="316"/>
      <c r="GX15" s="316"/>
      <c r="GY15" s="316"/>
      <c r="GZ15" s="316"/>
      <c r="HA15" s="316"/>
      <c r="HB15" s="316"/>
      <c r="HC15" s="316"/>
      <c r="HD15" s="316"/>
      <c r="HE15" s="316"/>
      <c r="HF15" s="316"/>
      <c r="HG15" s="316"/>
      <c r="HH15" s="316"/>
      <c r="HI15" s="316"/>
      <c r="HJ15" s="316"/>
      <c r="HK15" s="316"/>
      <c r="HL15" s="316"/>
      <c r="HM15" s="316"/>
      <c r="HN15" s="316"/>
      <c r="HO15" s="316"/>
      <c r="HP15" s="316"/>
      <c r="HQ15" s="316"/>
      <c r="HR15" s="316"/>
      <c r="HS15" s="316"/>
      <c r="HT15" s="316"/>
      <c r="HU15" s="316"/>
      <c r="HV15" s="316"/>
      <c r="HW15" s="316"/>
      <c r="HX15" s="316"/>
      <c r="HY15" s="316"/>
      <c r="HZ15" s="316"/>
      <c r="IA15" s="316"/>
      <c r="IB15" s="316"/>
      <c r="IC15" s="316"/>
      <c r="ID15" s="316"/>
      <c r="IE15" s="316"/>
      <c r="IF15" s="316"/>
      <c r="IG15" s="316"/>
      <c r="IH15" s="316"/>
      <c r="II15" s="316"/>
      <c r="IJ15" s="316"/>
      <c r="IK15" s="316"/>
      <c r="IL15" s="316"/>
      <c r="IM15" s="316"/>
      <c r="IN15" s="316"/>
      <c r="IO15" s="316"/>
      <c r="IP15" s="316"/>
      <c r="IQ15" s="316"/>
      <c r="IR15" s="316"/>
      <c r="IS15" s="316"/>
      <c r="IT15" s="316"/>
      <c r="IU15" s="316"/>
      <c r="IV15" s="316"/>
      <c r="IW15" s="316"/>
      <c r="IX15" s="316"/>
      <c r="IY15" s="316"/>
      <c r="IZ15" s="316"/>
      <c r="JA15" s="316"/>
      <c r="JB15" s="316"/>
      <c r="JC15" s="316"/>
      <c r="JD15" s="316"/>
      <c r="JE15" s="316"/>
      <c r="JF15" s="316"/>
      <c r="JG15" s="316"/>
      <c r="JH15" s="316"/>
      <c r="JI15" s="316"/>
      <c r="JJ15" s="316"/>
      <c r="JK15" s="316"/>
      <c r="JL15" s="316"/>
      <c r="JM15" s="316"/>
      <c r="JN15" s="316"/>
      <c r="JO15" s="316"/>
      <c r="JP15" s="316"/>
      <c r="JQ15" s="316"/>
      <c r="JR15" s="316"/>
      <c r="JS15" s="316"/>
      <c r="JT15" s="316"/>
      <c r="JU15" s="316"/>
      <c r="JV15" s="316"/>
      <c r="JW15" s="316"/>
      <c r="JX15" s="316"/>
      <c r="JY15" s="316"/>
      <c r="JZ15" s="316"/>
      <c r="KA15" s="316"/>
      <c r="KB15" s="316"/>
      <c r="KC15" s="316"/>
      <c r="KD15" s="316"/>
      <c r="KE15" s="316"/>
      <c r="KF15" s="316"/>
      <c r="KG15" s="316"/>
      <c r="KH15" s="316"/>
      <c r="KI15" s="316"/>
      <c r="KJ15" s="316"/>
      <c r="KK15" s="316"/>
      <c r="KL15" s="316"/>
      <c r="KM15" s="316"/>
      <c r="KN15" s="316"/>
      <c r="KO15" s="316"/>
      <c r="KP15" s="316"/>
      <c r="KQ15" s="316"/>
      <c r="KR15" s="316"/>
      <c r="KS15" s="316"/>
      <c r="KT15" s="316"/>
      <c r="KU15" s="316"/>
      <c r="KV15" s="316"/>
      <c r="KW15" s="316"/>
      <c r="KX15" s="316"/>
      <c r="KY15" s="316"/>
      <c r="KZ15" s="316"/>
      <c r="LA15" s="316"/>
      <c r="LB15" s="316"/>
      <c r="LC15" s="316"/>
      <c r="LD15" s="316"/>
      <c r="LE15" s="316"/>
      <c r="LF15" s="316"/>
      <c r="LG15" s="316"/>
      <c r="LH15" s="316"/>
      <c r="LI15" s="316"/>
      <c r="LJ15" s="316"/>
      <c r="LK15" s="316"/>
      <c r="LL15" s="316"/>
      <c r="LM15" s="316"/>
      <c r="LN15" s="316"/>
      <c r="LO15" s="316"/>
      <c r="LP15" s="316"/>
      <c r="LQ15" s="316"/>
      <c r="LR15" s="316"/>
      <c r="LS15" s="316"/>
      <c r="LT15" s="316"/>
      <c r="LU15" s="316"/>
      <c r="LV15" s="316"/>
      <c r="LW15" s="316"/>
      <c r="LX15" s="316"/>
      <c r="LY15" s="316"/>
      <c r="LZ15" s="316"/>
      <c r="MA15" s="316"/>
      <c r="MB15" s="316"/>
      <c r="MC15" s="316"/>
      <c r="MD15" s="316"/>
      <c r="ME15" s="316"/>
      <c r="MF15" s="316"/>
      <c r="MG15" s="316"/>
      <c r="MH15" s="316"/>
      <c r="MI15" s="316"/>
      <c r="MJ15" s="316"/>
      <c r="MK15" s="316"/>
      <c r="ML15" s="316"/>
      <c r="MM15" s="316"/>
      <c r="MN15" s="316"/>
      <c r="MO15" s="316"/>
      <c r="MP15" s="316"/>
      <c r="MQ15" s="316"/>
      <c r="MR15" s="316"/>
      <c r="MS15" s="316"/>
      <c r="MT15" s="316"/>
      <c r="MU15" s="316"/>
      <c r="MV15" s="316"/>
      <c r="MW15" s="316"/>
      <c r="MX15" s="316"/>
      <c r="MY15" s="316"/>
      <c r="MZ15" s="316"/>
      <c r="NA15" s="316"/>
      <c r="NB15" s="316"/>
      <c r="NC15" s="316"/>
      <c r="ND15" s="316"/>
      <c r="NE15" s="316"/>
      <c r="NF15" s="316"/>
      <c r="NG15" s="316"/>
      <c r="NH15" s="316"/>
      <c r="NI15" s="316"/>
      <c r="NJ15" s="316"/>
      <c r="NK15" s="316"/>
      <c r="NL15" s="316"/>
      <c r="NM15" s="316"/>
      <c r="NN15" s="316"/>
      <c r="NO15" s="316"/>
      <c r="NP15" s="316"/>
      <c r="NQ15" s="316"/>
      <c r="NR15" s="316"/>
      <c r="NS15" s="316"/>
      <c r="NT15" s="316"/>
      <c r="NU15" s="316"/>
      <c r="NV15" s="316"/>
      <c r="NW15" s="316"/>
      <c r="NX15" s="316"/>
      <c r="NY15" s="316"/>
      <c r="NZ15" s="316"/>
      <c r="OA15" s="316"/>
      <c r="OB15" s="316"/>
      <c r="OC15" s="316"/>
      <c r="OD15" s="316"/>
      <c r="OE15" s="316"/>
      <c r="OF15" s="316"/>
      <c r="OG15" s="316"/>
      <c r="OH15" s="316"/>
      <c r="OI15" s="316"/>
      <c r="OJ15" s="316"/>
      <c r="OK15" s="316"/>
      <c r="OL15" s="316"/>
      <c r="OM15" s="316"/>
      <c r="ON15" s="316"/>
      <c r="OO15" s="316"/>
      <c r="OP15" s="316"/>
      <c r="OQ15" s="316"/>
      <c r="OR15" s="316"/>
      <c r="OS15" s="316"/>
      <c r="OT15" s="316"/>
      <c r="OU15" s="316"/>
      <c r="OV15" s="316"/>
      <c r="OW15" s="316"/>
      <c r="OX15" s="316"/>
      <c r="OY15" s="316"/>
      <c r="OZ15" s="316"/>
      <c r="PA15" s="316"/>
      <c r="PB15" s="316"/>
      <c r="PC15" s="316"/>
      <c r="PD15" s="316"/>
      <c r="PE15" s="316"/>
      <c r="PF15" s="316"/>
      <c r="PG15" s="316"/>
      <c r="PH15" s="316"/>
      <c r="PI15" s="316"/>
      <c r="PJ15" s="316"/>
      <c r="PK15" s="316"/>
      <c r="PL15" s="316"/>
      <c r="PM15" s="316"/>
      <c r="PN15" s="316"/>
      <c r="PO15" s="316"/>
      <c r="PP15" s="316"/>
      <c r="PQ15" s="316"/>
      <c r="PR15" s="316"/>
      <c r="PS15" s="316"/>
      <c r="PT15" s="316"/>
      <c r="PU15" s="316"/>
      <c r="PV15" s="316"/>
      <c r="PW15" s="316"/>
      <c r="PX15" s="316"/>
      <c r="PY15" s="316"/>
      <c r="PZ15" s="316"/>
      <c r="QA15" s="316"/>
      <c r="QB15" s="316"/>
      <c r="QC15" s="316"/>
      <c r="QD15" s="316"/>
      <c r="QE15" s="316"/>
      <c r="QF15" s="316"/>
      <c r="QG15" s="316"/>
      <c r="QH15" s="316"/>
      <c r="QI15" s="316"/>
      <c r="QJ15" s="316"/>
      <c r="QK15" s="316"/>
      <c r="QL15" s="316"/>
      <c r="QM15" s="316"/>
      <c r="QN15" s="316"/>
      <c r="QO15" s="316"/>
      <c r="QP15" s="316"/>
      <c r="QQ15" s="316"/>
      <c r="QR15" s="316"/>
      <c r="QS15" s="316"/>
      <c r="QT15" s="316"/>
      <c r="QU15" s="316"/>
      <c r="QV15" s="316"/>
      <c r="QW15" s="316"/>
      <c r="QX15" s="316"/>
      <c r="QY15" s="316"/>
      <c r="QZ15" s="316"/>
      <c r="RA15" s="316"/>
      <c r="RB15" s="316"/>
      <c r="RC15" s="316"/>
      <c r="RD15" s="316"/>
      <c r="RE15" s="316"/>
      <c r="RF15" s="316"/>
      <c r="RG15" s="316"/>
      <c r="RH15" s="316"/>
      <c r="RI15" s="316"/>
      <c r="RJ15" s="316"/>
      <c r="RK15" s="316"/>
      <c r="RL15" s="316"/>
      <c r="RM15" s="316"/>
      <c r="RN15" s="316"/>
      <c r="RO15" s="316"/>
      <c r="RP15" s="316"/>
      <c r="RQ15" s="316"/>
      <c r="RR15" s="316"/>
      <c r="RS15" s="316"/>
      <c r="RT15" s="316"/>
      <c r="RU15" s="316"/>
      <c r="RV15" s="316"/>
      <c r="RW15" s="316"/>
      <c r="RX15" s="316"/>
      <c r="RY15" s="316"/>
      <c r="RZ15" s="316"/>
      <c r="SA15" s="316"/>
      <c r="SB15" s="316"/>
      <c r="SC15" s="316"/>
      <c r="SD15" s="316"/>
      <c r="SE15" s="316"/>
      <c r="SF15" s="316"/>
      <c r="SG15" s="316"/>
      <c r="SH15" s="316"/>
      <c r="SI15" s="316"/>
      <c r="SJ15" s="316"/>
      <c r="SK15" s="316"/>
      <c r="SL15" s="316"/>
      <c r="SM15" s="316"/>
      <c r="SN15" s="316"/>
      <c r="SO15" s="316"/>
      <c r="SP15" s="316"/>
      <c r="SQ15" s="316"/>
      <c r="SR15" s="316"/>
      <c r="SS15" s="316"/>
      <c r="ST15" s="316"/>
      <c r="SU15" s="316"/>
      <c r="SV15" s="316"/>
      <c r="SW15" s="316"/>
      <c r="SX15" s="316"/>
      <c r="SY15" s="316"/>
      <c r="SZ15" s="316"/>
      <c r="TA15" s="316"/>
      <c r="TB15" s="316"/>
      <c r="TC15" s="316"/>
      <c r="TD15" s="316"/>
      <c r="TE15" s="316"/>
      <c r="TF15" s="316"/>
      <c r="TG15" s="316"/>
      <c r="TH15" s="316"/>
      <c r="TI15" s="316"/>
      <c r="TJ15" s="316"/>
      <c r="TK15" s="316"/>
      <c r="TL15" s="316"/>
      <c r="TM15" s="316"/>
      <c r="TN15" s="316"/>
      <c r="TO15" s="316"/>
      <c r="TP15" s="316"/>
      <c r="TQ15" s="316"/>
      <c r="TR15" s="316"/>
      <c r="TS15" s="316"/>
      <c r="TT15" s="316"/>
      <c r="TU15" s="316"/>
      <c r="TV15" s="316"/>
      <c r="TW15" s="316"/>
      <c r="TX15" s="316"/>
      <c r="TY15" s="316"/>
      <c r="TZ15" s="316"/>
      <c r="UA15" s="316"/>
      <c r="UB15" s="316"/>
      <c r="UC15" s="316"/>
      <c r="UD15" s="316"/>
      <c r="UE15" s="316"/>
      <c r="UF15" s="316"/>
      <c r="UG15" s="316"/>
      <c r="UH15" s="316"/>
      <c r="UI15" s="316"/>
      <c r="UJ15" s="316"/>
      <c r="UK15" s="316"/>
      <c r="UL15" s="316"/>
      <c r="UM15" s="316"/>
      <c r="UN15" s="316"/>
      <c r="UO15" s="316"/>
      <c r="UP15" s="316"/>
      <c r="UQ15" s="316"/>
      <c r="UR15" s="316"/>
      <c r="US15" s="316"/>
      <c r="UT15" s="316"/>
      <c r="UU15" s="316"/>
      <c r="UV15" s="316"/>
      <c r="UW15" s="316"/>
      <c r="UX15" s="316"/>
      <c r="UY15" s="316"/>
      <c r="UZ15" s="316"/>
      <c r="VA15" s="316"/>
      <c r="VB15" s="316"/>
      <c r="VC15" s="316"/>
      <c r="VD15" s="316"/>
      <c r="VE15" s="316"/>
      <c r="VF15" s="316"/>
      <c r="VG15" s="316"/>
      <c r="VH15" s="316"/>
      <c r="VI15" s="316"/>
      <c r="VJ15" s="316"/>
      <c r="VK15" s="316"/>
      <c r="VL15" s="316"/>
      <c r="VM15" s="316"/>
      <c r="VN15" s="316"/>
      <c r="VO15" s="316"/>
      <c r="VP15" s="316"/>
      <c r="VQ15" s="316"/>
      <c r="VR15" s="316"/>
      <c r="VS15" s="316"/>
      <c r="VT15" s="316"/>
      <c r="VU15" s="316"/>
      <c r="VV15" s="316"/>
      <c r="VW15" s="316"/>
      <c r="VX15" s="316"/>
      <c r="VY15" s="316"/>
      <c r="VZ15" s="316"/>
      <c r="WA15" s="316"/>
      <c r="WB15" s="316"/>
      <c r="WC15" s="316"/>
      <c r="WD15" s="316"/>
      <c r="WE15" s="316"/>
      <c r="WF15" s="316"/>
      <c r="WG15" s="316"/>
      <c r="WH15" s="316"/>
      <c r="WI15" s="316"/>
      <c r="WJ15" s="316"/>
      <c r="WK15" s="316"/>
      <c r="WL15" s="316"/>
      <c r="WM15" s="316"/>
      <c r="WN15" s="316"/>
      <c r="WO15" s="316"/>
      <c r="WP15" s="316"/>
      <c r="WQ15" s="316"/>
      <c r="WR15" s="316"/>
      <c r="WS15" s="316"/>
      <c r="WT15" s="316"/>
      <c r="WU15" s="316"/>
      <c r="WV15" s="316"/>
      <c r="WW15" s="316"/>
      <c r="WX15" s="316"/>
      <c r="WY15" s="316"/>
      <c r="WZ15" s="316"/>
      <c r="XA15" s="316"/>
      <c r="XB15" s="316"/>
      <c r="XC15" s="316"/>
      <c r="XD15" s="316"/>
      <c r="XE15" s="316"/>
      <c r="XF15" s="316"/>
      <c r="XG15" s="316"/>
      <c r="XH15" s="316"/>
      <c r="XI15" s="316"/>
      <c r="XJ15" s="316"/>
      <c r="XK15" s="316"/>
      <c r="XL15" s="316"/>
      <c r="XM15" s="316"/>
      <c r="XN15" s="316"/>
      <c r="XO15" s="316"/>
      <c r="XP15" s="316"/>
      <c r="XQ15" s="316"/>
      <c r="XR15" s="316"/>
      <c r="XS15" s="316"/>
      <c r="XT15" s="316"/>
      <c r="XU15" s="316"/>
      <c r="XV15" s="316"/>
      <c r="XW15" s="316"/>
      <c r="XX15" s="316"/>
      <c r="XY15" s="316"/>
      <c r="XZ15" s="316"/>
      <c r="YA15" s="316"/>
      <c r="YB15" s="316"/>
      <c r="YC15" s="316"/>
      <c r="YD15" s="316"/>
      <c r="YE15" s="316"/>
      <c r="YF15" s="316"/>
      <c r="YG15" s="316"/>
      <c r="YH15" s="316"/>
      <c r="YI15" s="316"/>
      <c r="YJ15" s="316"/>
      <c r="YK15" s="316"/>
      <c r="YL15" s="316"/>
      <c r="YM15" s="316"/>
      <c r="YN15" s="316"/>
      <c r="YO15" s="316"/>
      <c r="YP15" s="316"/>
      <c r="YQ15" s="316"/>
      <c r="YR15" s="316"/>
      <c r="YS15" s="316"/>
      <c r="YT15" s="316"/>
      <c r="YU15" s="316"/>
      <c r="YV15" s="316"/>
      <c r="YW15" s="316"/>
      <c r="YX15" s="316"/>
      <c r="YY15" s="316"/>
      <c r="YZ15" s="316"/>
      <c r="ZA15" s="316"/>
      <c r="ZB15" s="316"/>
      <c r="ZC15" s="316"/>
      <c r="ZD15" s="316"/>
      <c r="ZE15" s="316"/>
      <c r="ZF15" s="316"/>
      <c r="ZG15" s="316"/>
      <c r="ZH15" s="316"/>
      <c r="ZI15" s="316"/>
      <c r="ZJ15" s="316"/>
      <c r="ZK15" s="316"/>
      <c r="ZL15" s="316"/>
      <c r="ZM15" s="316"/>
      <c r="ZN15" s="316"/>
      <c r="ZO15" s="316"/>
      <c r="ZP15" s="316"/>
      <c r="ZQ15" s="316"/>
      <c r="ZR15" s="316"/>
      <c r="ZS15" s="316"/>
      <c r="ZT15" s="316"/>
      <c r="ZU15" s="316"/>
      <c r="ZV15" s="316"/>
      <c r="ZW15" s="316"/>
      <c r="ZX15" s="316"/>
      <c r="ZY15" s="316"/>
      <c r="ZZ15" s="316"/>
      <c r="AAA15" s="316"/>
      <c r="AAB15" s="316"/>
      <c r="AAC15" s="316"/>
      <c r="AAD15" s="316"/>
      <c r="AAE15" s="316"/>
      <c r="AAF15" s="316"/>
      <c r="AAG15" s="316"/>
      <c r="AAH15" s="316"/>
      <c r="AAI15" s="316"/>
      <c r="AAJ15" s="316"/>
      <c r="AAK15" s="316"/>
      <c r="AAL15" s="316"/>
      <c r="AAM15" s="316"/>
      <c r="AAN15" s="316"/>
      <c r="AAO15" s="316"/>
      <c r="AAP15" s="316"/>
      <c r="AAQ15" s="316"/>
      <c r="AAR15" s="316"/>
      <c r="AAS15" s="316"/>
      <c r="AAT15" s="316"/>
      <c r="AAU15" s="316"/>
      <c r="AAV15" s="316"/>
      <c r="AAW15" s="316"/>
      <c r="AAX15" s="316"/>
      <c r="AAY15" s="316"/>
      <c r="AAZ15" s="316"/>
      <c r="ABA15" s="316"/>
      <c r="ABB15" s="316"/>
      <c r="ABC15" s="316"/>
      <c r="ABD15" s="316"/>
      <c r="ABE15" s="316"/>
      <c r="ABF15" s="316"/>
      <c r="ABG15" s="316"/>
      <c r="ABH15" s="316"/>
      <c r="ABI15" s="316"/>
      <c r="ABJ15" s="316"/>
      <c r="ABK15" s="316"/>
      <c r="ABL15" s="316"/>
      <c r="ABM15" s="316"/>
      <c r="ABN15" s="316"/>
      <c r="ABO15" s="316"/>
      <c r="ABP15" s="316"/>
      <c r="ABQ15" s="316"/>
      <c r="ABR15" s="316"/>
      <c r="ABS15" s="316"/>
      <c r="ABT15" s="316"/>
      <c r="ABU15" s="316"/>
      <c r="ABV15" s="316"/>
      <c r="ABW15" s="316"/>
      <c r="ABX15" s="316"/>
      <c r="ABY15" s="316"/>
      <c r="ABZ15" s="316"/>
      <c r="ACA15" s="316"/>
      <c r="ACB15" s="316"/>
      <c r="ACC15" s="316"/>
      <c r="ACD15" s="316"/>
      <c r="ACE15" s="316"/>
      <c r="ACF15" s="316"/>
      <c r="ACG15" s="316"/>
      <c r="ACH15" s="316"/>
      <c r="ACI15" s="316"/>
      <c r="ACJ15" s="316"/>
      <c r="ACK15" s="316"/>
      <c r="ACL15" s="316"/>
      <c r="ACM15" s="316"/>
      <c r="ACN15" s="316"/>
      <c r="ACO15" s="316"/>
      <c r="ACP15" s="316"/>
      <c r="ACQ15" s="316"/>
      <c r="ACR15" s="316"/>
      <c r="ACS15" s="316"/>
      <c r="ACT15" s="316"/>
      <c r="ACU15" s="316"/>
      <c r="ACV15" s="316"/>
      <c r="ACW15" s="316"/>
      <c r="ACX15" s="316"/>
      <c r="ACY15" s="316"/>
      <c r="ACZ15" s="316"/>
      <c r="ADA15" s="316"/>
      <c r="ADB15" s="316"/>
      <c r="ADC15" s="316"/>
      <c r="ADD15" s="316"/>
      <c r="ADE15" s="316"/>
      <c r="ADF15" s="316"/>
      <c r="ADG15" s="316"/>
      <c r="ADH15" s="316"/>
      <c r="ADI15" s="316"/>
      <c r="ADJ15" s="316"/>
      <c r="ADK15" s="316"/>
      <c r="ADL15" s="316"/>
      <c r="ADM15" s="316"/>
      <c r="ADN15" s="316"/>
      <c r="ADO15" s="316"/>
      <c r="ADP15" s="316"/>
      <c r="ADQ15" s="316"/>
      <c r="ADR15" s="316"/>
      <c r="ADS15" s="316"/>
      <c r="ADT15" s="316"/>
      <c r="ADU15" s="316"/>
      <c r="ADV15" s="316"/>
      <c r="ADW15" s="316"/>
      <c r="ADX15" s="316"/>
      <c r="ADY15" s="316"/>
      <c r="ADZ15" s="316"/>
      <c r="AEA15" s="316"/>
      <c r="AEB15" s="316"/>
      <c r="AEC15" s="316"/>
      <c r="AED15" s="316"/>
      <c r="AEE15" s="316"/>
      <c r="AEF15" s="316"/>
      <c r="AEG15" s="316"/>
      <c r="AEH15" s="316"/>
      <c r="AEI15" s="316"/>
      <c r="AEJ15" s="316"/>
      <c r="AEK15" s="316"/>
      <c r="AEL15" s="316"/>
      <c r="AEM15" s="316"/>
      <c r="AEN15" s="316"/>
      <c r="AEO15" s="316"/>
      <c r="AEP15" s="316"/>
      <c r="AEQ15" s="316"/>
      <c r="AER15" s="316"/>
      <c r="AES15" s="316"/>
      <c r="AET15" s="316"/>
      <c r="AEU15" s="316"/>
      <c r="AEV15" s="316"/>
      <c r="AEW15" s="316"/>
      <c r="AEX15" s="316"/>
      <c r="AEY15" s="316"/>
      <c r="AEZ15" s="316"/>
      <c r="AFA15" s="316"/>
      <c r="AFB15" s="316"/>
      <c r="AFC15" s="316"/>
      <c r="AFD15" s="316"/>
      <c r="AFE15" s="316"/>
      <c r="AFF15" s="316"/>
      <c r="AFG15" s="316"/>
      <c r="AFH15" s="316"/>
      <c r="AFI15" s="316"/>
      <c r="AFJ15" s="316"/>
      <c r="AFK15" s="316"/>
      <c r="AFL15" s="316"/>
      <c r="AFM15" s="316"/>
      <c r="AFN15" s="316"/>
      <c r="AFO15" s="316"/>
      <c r="AFP15" s="316"/>
      <c r="AFQ15" s="316"/>
      <c r="AFR15" s="316"/>
      <c r="AFS15" s="316"/>
      <c r="AFT15" s="316"/>
      <c r="AFU15" s="316"/>
      <c r="AFV15" s="316"/>
      <c r="AFW15" s="316"/>
      <c r="AFX15" s="316"/>
      <c r="AFY15" s="316"/>
      <c r="AFZ15" s="316"/>
      <c r="AGA15" s="316"/>
      <c r="AGB15" s="316"/>
      <c r="AGC15" s="316"/>
      <c r="AGD15" s="316"/>
      <c r="AGE15" s="316"/>
      <c r="AGF15" s="316"/>
      <c r="AGG15" s="316"/>
      <c r="AGH15" s="316"/>
      <c r="AGI15" s="316"/>
      <c r="AGJ15" s="316"/>
      <c r="AGK15" s="316"/>
      <c r="AGL15" s="316"/>
      <c r="AGM15" s="316"/>
      <c r="AGN15" s="316"/>
      <c r="AGO15" s="316"/>
      <c r="AGP15" s="316"/>
      <c r="AGQ15" s="316"/>
      <c r="AGR15" s="316"/>
      <c r="AGS15" s="316"/>
      <c r="AGT15" s="316"/>
      <c r="AGU15" s="316"/>
      <c r="AGV15" s="316"/>
      <c r="AGW15" s="316"/>
      <c r="AGX15" s="316"/>
      <c r="AGY15" s="316"/>
      <c r="AGZ15" s="316"/>
      <c r="AHA15" s="316"/>
      <c r="AHB15" s="316"/>
      <c r="AHC15" s="316"/>
      <c r="AHD15" s="316"/>
      <c r="AHE15" s="316"/>
      <c r="AHF15" s="316"/>
      <c r="AHG15" s="316"/>
      <c r="AHH15" s="316"/>
      <c r="AHI15" s="316"/>
      <c r="AHJ15" s="316"/>
      <c r="AHK15" s="316"/>
      <c r="AHL15" s="316"/>
      <c r="AHM15" s="316"/>
      <c r="AHN15" s="316"/>
      <c r="AHO15" s="316"/>
      <c r="AHP15" s="316"/>
      <c r="AHQ15" s="316"/>
      <c r="AHR15" s="316"/>
      <c r="AHS15" s="316"/>
      <c r="AHT15" s="316"/>
      <c r="AHU15" s="316"/>
      <c r="AHV15" s="316"/>
      <c r="AHW15" s="316"/>
      <c r="AHX15" s="316"/>
      <c r="AHY15" s="316"/>
      <c r="AHZ15" s="316"/>
      <c r="AIA15" s="316"/>
      <c r="AIB15" s="316"/>
      <c r="AIC15" s="316"/>
      <c r="AID15" s="316"/>
      <c r="AIE15" s="316"/>
      <c r="AIF15" s="316"/>
      <c r="AIG15" s="316"/>
      <c r="AIH15" s="316"/>
      <c r="AII15" s="316"/>
      <c r="AIJ15" s="316"/>
      <c r="AIK15" s="316"/>
      <c r="AIL15" s="316"/>
      <c r="AIM15" s="316"/>
      <c r="AIN15" s="316"/>
      <c r="AIO15" s="316"/>
      <c r="AIP15" s="316"/>
      <c r="AIQ15" s="316"/>
      <c r="AIR15" s="316"/>
      <c r="AIS15" s="316"/>
      <c r="AIT15" s="316"/>
      <c r="AIU15" s="316"/>
      <c r="AIV15" s="316"/>
      <c r="AIW15" s="316"/>
      <c r="AIX15" s="316"/>
      <c r="AIY15" s="316"/>
      <c r="AIZ15" s="316"/>
      <c r="AJA15" s="316"/>
      <c r="AJB15" s="316"/>
      <c r="AJC15" s="316"/>
      <c r="AJD15" s="316"/>
      <c r="AJE15" s="316"/>
      <c r="AJF15" s="316"/>
      <c r="AJG15" s="316"/>
      <c r="AJH15" s="316"/>
      <c r="AJI15" s="316"/>
      <c r="AJJ15" s="316"/>
      <c r="AJK15" s="316"/>
      <c r="AJL15" s="316"/>
      <c r="AJM15" s="316"/>
      <c r="AJN15" s="316"/>
      <c r="AJO15" s="316"/>
      <c r="AJP15" s="316"/>
      <c r="AJQ15" s="316"/>
      <c r="AJR15" s="316"/>
      <c r="AJS15" s="316"/>
      <c r="AJT15" s="316"/>
      <c r="AJU15" s="316"/>
      <c r="AJV15" s="316"/>
      <c r="AJW15" s="316"/>
      <c r="AJX15" s="316"/>
      <c r="AJY15" s="316"/>
      <c r="AJZ15" s="316"/>
      <c r="AKA15" s="316"/>
      <c r="AKB15" s="316"/>
      <c r="AKC15" s="316"/>
      <c r="AKD15" s="316"/>
      <c r="AKE15" s="316"/>
      <c r="AKF15" s="316"/>
      <c r="AKG15" s="316"/>
      <c r="AKH15" s="316"/>
      <c r="AKI15" s="316"/>
      <c r="AKJ15" s="316"/>
      <c r="AKK15" s="316"/>
      <c r="AKL15" s="316"/>
      <c r="AKM15" s="316"/>
      <c r="AKN15" s="316"/>
      <c r="AKO15" s="316"/>
      <c r="AKP15" s="316"/>
      <c r="AKQ15" s="316"/>
      <c r="AKR15" s="316"/>
      <c r="AKS15" s="316"/>
      <c r="AKT15" s="316"/>
      <c r="AKU15" s="316"/>
      <c r="AKV15" s="316"/>
      <c r="AKW15" s="316"/>
      <c r="AKX15" s="316"/>
      <c r="AKY15" s="316"/>
      <c r="AKZ15" s="316"/>
      <c r="ALA15" s="316"/>
      <c r="ALB15" s="316"/>
      <c r="ALC15" s="316"/>
      <c r="ALD15" s="316"/>
      <c r="ALE15" s="316"/>
      <c r="ALF15" s="316"/>
      <c r="ALG15" s="316"/>
      <c r="ALH15" s="316"/>
      <c r="ALI15" s="316"/>
      <c r="ALJ15" s="316"/>
      <c r="ALK15" s="316"/>
      <c r="ALL15" s="316"/>
      <c r="ALM15" s="316"/>
      <c r="ALN15" s="316"/>
      <c r="ALO15" s="316"/>
      <c r="ALP15" s="316"/>
      <c r="ALQ15" s="316"/>
      <c r="ALR15" s="316"/>
      <c r="ALS15" s="316"/>
      <c r="ALT15" s="316"/>
      <c r="ALU15" s="316"/>
      <c r="ALV15" s="316"/>
      <c r="ALW15" s="316"/>
      <c r="ALX15" s="316"/>
      <c r="ALY15" s="316"/>
      <c r="ALZ15" s="316"/>
      <c r="AMA15" s="316"/>
      <c r="AMB15" s="316"/>
      <c r="AMC15" s="316"/>
      <c r="AMD15" s="316"/>
      <c r="AME15" s="316"/>
      <c r="AMF15" s="316"/>
      <c r="AMG15" s="316"/>
      <c r="AMH15" s="316"/>
      <c r="AMI15" s="316"/>
      <c r="AMJ15" s="316"/>
      <c r="AMK15" s="316"/>
      <c r="AML15" s="316"/>
      <c r="AMM15" s="316"/>
      <c r="AMN15" s="316"/>
      <c r="AMO15" s="316"/>
      <c r="AMP15" s="316"/>
      <c r="AMQ15" s="316"/>
      <c r="AMR15" s="316"/>
    </row>
    <row r="16" spans="1:1032" ht="93" customHeight="1">
      <c r="A16" s="347" t="str">
        <f>IF('Portail 4 LLCER-LEA covid'!A11="","",'Portail 4 LLCER-LEA covid'!A11)</f>
        <v>ECTS Multiples</v>
      </c>
      <c r="B16" s="281" t="str">
        <f>IF('Portail 4 LLCER-LEA covid'!B11="","",'Portail 4 LLCER-LEA covid'!B11)</f>
        <v>LLA1B1C</v>
      </c>
      <c r="C16" s="69" t="str">
        <f>IF('Portail 4 LLCER-LEA covid'!C11="","",'Portail 4 LLCER-LEA covid'!C11)</f>
        <v>Phonétique - expression et compréhension orales Anglais S1 (Libellé court = Phonétique Anglais S1)</v>
      </c>
      <c r="D16" s="24" t="str">
        <f>IF('Portail 4 LLCER-LEA covid'!D11="","",'Portail 4 LLCER-LEA covid'!D11)</f>
        <v>LOL1J2B
LOL1B11
ou/et
LOL1B1E
LOL1B1C
LOL1B1D</v>
      </c>
      <c r="E16" s="24" t="s">
        <v>38</v>
      </c>
      <c r="F16" s="25" t="str">
        <f>IF('Portail 4 LLCER-LEA covid'!F11="","",'Portail 4 LLCER-LEA covid'!F11)</f>
        <v>Portails 1 (SDL-LLCER), 2 (SDL-LEA), 4 (LANGUES) et 5 (LETTRES-LLCER)</v>
      </c>
      <c r="G16" s="37" t="str">
        <f>IF('Portail 4 LLCER-LEA covid'!G11="","",'Portail 4 LLCER-LEA covid'!G11)</f>
        <v>LLCER</v>
      </c>
      <c r="H16" s="26"/>
      <c r="I16" s="344">
        <v>1</v>
      </c>
      <c r="J16" s="344">
        <v>1</v>
      </c>
      <c r="K16" s="27" t="str">
        <f>IF('Portail 4 LLCER-LEA covid'!K11="","",'Portail 4 LLCER-LEA covid'!K11)</f>
        <v>SERPOLLET Noëlle</v>
      </c>
      <c r="L16" s="27">
        <f>IF('Portail 4 LLCER-LEA covid'!L11="","",'Portail 4 LLCER-LEA covid'!L11)</f>
        <v>11</v>
      </c>
      <c r="M16" s="27" t="str">
        <f>IF('Portail 4 LLCER-LEA covid'!M11="","",'Portail 4 LLCER-LEA covid'!M11)</f>
        <v/>
      </c>
      <c r="N16" s="27">
        <f>IF('Portail 4 LLCER-LEA covid'!N11="","",'Portail 4 LLCER-LEA covid'!N11)</f>
        <v>6</v>
      </c>
      <c r="O16" s="27"/>
      <c r="P16" s="29" t="str">
        <f>IF('Portail 4 LLCER-LEA covid'!P11="","",'Portail 4 LLCER-LEA covid'!P11)</f>
        <v/>
      </c>
      <c r="Q16" s="367"/>
      <c r="R16" s="92"/>
      <c r="S16" s="157" t="str">
        <f>IF('Portail 4 LLCER-LEA covid'!S11="","",'Portail 4 LLCER-LEA covid'!S11)</f>
        <v/>
      </c>
      <c r="T16" s="529" t="str">
        <f>IF('Portail 4 LLCER-LEA covid'!T11="","",'Portail 4 LLCER-LEA covid'!T11)</f>
        <v>100% CC</v>
      </c>
      <c r="U16" s="530" t="str">
        <f>IF('Portail 4 LLCER-LEA covid'!U11="","",'Portail 4 LLCER-LEA covid'!U11)</f>
        <v>100% CT/ Dossier</v>
      </c>
      <c r="V16" s="389" t="str">
        <f>IF('Portail 4 LLCER-LEA covid'!V11="","",'Portail 4 LLCER-LEA covid'!V11)</f>
        <v>40% Ecrit
40% Oral
20% participation</v>
      </c>
      <c r="W16" s="70" t="str">
        <f>IF('Portail 4 LLCER-LEA covid'!W11="","",'Portail 4 LLCER-LEA covid'!W11)</f>
        <v>CC</v>
      </c>
      <c r="X16" s="70" t="str">
        <f>IF('Portail 4 LLCER-LEA covid'!X11="","",'Portail 4 LLCER-LEA covid'!X11)</f>
        <v>écrit et oral</v>
      </c>
      <c r="Y16" s="70" t="str">
        <f>IF('Portail 4 LLCER-LEA covid'!Y11="","",'Portail 4 LLCER-LEA covid'!Y11)</f>
        <v>1h00 écrit et 15 min. oral</v>
      </c>
      <c r="Z16" s="34">
        <f>IF('Portail 4 LLCER-LEA covid'!Z11="","",'Portail 4 LLCER-LEA covid'!Z11)</f>
        <v>1</v>
      </c>
      <c r="AA16" s="71" t="str">
        <f>IF('Portail 4 LLCER-LEA covid'!AA11="","",'Portail 4 LLCER-LEA covid'!AA11)</f>
        <v>CT</v>
      </c>
      <c r="AB16" s="71" t="str">
        <f>IF('Portail 4 LLCER-LEA covid'!AB11="","",'Portail 4 LLCER-LEA covid'!AB11)</f>
        <v>oral</v>
      </c>
      <c r="AC16" s="71" t="str">
        <f>IF('Portail 4 LLCER-LEA covid'!AC11="","",'Portail 4 LLCER-LEA covid'!AC11)</f>
        <v>15 min.</v>
      </c>
      <c r="AD16" s="529" t="str">
        <f>IF('Portail 4 LLCER-LEA covid'!AD11="","",'Portail 4 LLCER-LEA covid'!AD11)</f>
        <v>100% CT/ Dossier</v>
      </c>
      <c r="AE16" s="598" t="str">
        <f t="shared" si="0"/>
        <v>100% CT/ Dossier</v>
      </c>
      <c r="AF16" s="72">
        <f>IF('Portail 4 LLCER-LEA covid'!AF11="","",'Portail 4 LLCER-LEA covid'!AF11)</f>
        <v>1</v>
      </c>
      <c r="AG16" s="70" t="str">
        <f>IF('Portail 4 LLCER-LEA covid'!AG11="","",'Portail 4 LLCER-LEA covid'!AG11)</f>
        <v>CT</v>
      </c>
      <c r="AH16" s="70" t="str">
        <f>IF('Portail 4 LLCER-LEA covid'!AH11="","",'Portail 4 LLCER-LEA covid'!AH11)</f>
        <v>oral</v>
      </c>
      <c r="AI16" s="70" t="str">
        <f>IF('Portail 4 LLCER-LEA covid'!AI11="","",'Portail 4 LLCER-LEA covid'!AI11)</f>
        <v>15 min.</v>
      </c>
      <c r="AJ16" s="73">
        <f>IF('Portail 4 LLCER-LEA covid'!AJ11="","",'Portail 4 LLCER-LEA covid'!AJ11)</f>
        <v>1</v>
      </c>
      <c r="AK16" s="71" t="str">
        <f>IF('Portail 4 LLCER-LEA covid'!AK11="","",'Portail 4 LLCER-LEA covid'!AK11)</f>
        <v>CT</v>
      </c>
      <c r="AL16" s="71" t="str">
        <f>IF('Portail 4 LLCER-LEA covid'!AL11="","",'Portail 4 LLCER-LEA covid'!AL11)</f>
        <v>oral</v>
      </c>
      <c r="AM16" s="71" t="str">
        <f>IF('Portail 4 LLCER-LEA covid'!AM11="","",'Portail 4 LLCER-LEA covid'!AM11)</f>
        <v>15 min.</v>
      </c>
      <c r="AN16" s="27" t="str">
        <f>IF('Portail 4 LLCER-LEA covid'!AN11="","",'Portail 4 LLCER-LEA covid'!AN11)</f>
        <v/>
      </c>
    </row>
    <row r="17" spans="1:40">
      <c r="A17" s="35"/>
      <c r="B17" s="35"/>
      <c r="C17" s="119"/>
      <c r="D17" s="37"/>
      <c r="E17" s="38"/>
      <c r="F17" s="115"/>
      <c r="G17" s="38"/>
      <c r="H17" s="40"/>
      <c r="I17" s="41"/>
      <c r="J17" s="41"/>
      <c r="K17" s="41"/>
      <c r="L17" s="41"/>
      <c r="M17" s="41"/>
      <c r="N17" s="42"/>
      <c r="O17" s="42"/>
      <c r="P17" s="27"/>
      <c r="Q17" s="370"/>
      <c r="R17" s="41"/>
      <c r="S17" s="43"/>
      <c r="T17" s="477"/>
      <c r="U17" s="569"/>
      <c r="V17" s="399"/>
      <c r="W17" s="37"/>
      <c r="X17" s="37"/>
      <c r="Y17" s="37"/>
      <c r="Z17" s="37"/>
      <c r="AA17" s="37"/>
      <c r="AB17" s="37"/>
      <c r="AC17" s="37"/>
      <c r="AD17" s="477"/>
      <c r="AE17" s="37"/>
      <c r="AF17" s="37"/>
      <c r="AG17" s="37"/>
      <c r="AH17" s="37"/>
      <c r="AI17" s="37"/>
      <c r="AJ17" s="37"/>
      <c r="AK17" s="37"/>
      <c r="AL17" s="37"/>
      <c r="AM17" s="37"/>
      <c r="AN17" s="41"/>
    </row>
    <row r="18" spans="1:40" s="67" customFormat="1" ht="19.5" customHeight="1">
      <c r="A18" s="57" t="str">
        <f>IF('Portail 4 LLCER-LEA covid'!A15="","",'Portail 4 LLCER-LEA covid'!A15)</f>
        <v>LOLA1L12</v>
      </c>
      <c r="B18" s="57" t="str">
        <f>IF('Portail 4 LLCER-LEA covid'!B15="","",'Portail 4 LLCER-LEA covid'!B15)</f>
        <v>LLA1J40</v>
      </c>
      <c r="C18" s="58" t="str">
        <f>IF('Portail 4 LLCER-LEA covid'!C15="","",'Portail 4 LLCER-LEA covid'!C15)</f>
        <v>Matières d'application S1</v>
      </c>
      <c r="D18" s="57" t="str">
        <f>IF('Portail 4 LLCER-LEA covid'!D15="","",'Portail 4 LLCER-LEA covid'!D15)</f>
        <v/>
      </c>
      <c r="E18" s="57" t="str">
        <f>IF('Portail 4 LLCER-LEA covid'!E15="","",'Portail 4 LLCER-LEA covid'!E15)</f>
        <v>BLOC/CHAPEAU</v>
      </c>
      <c r="F18" s="59" t="str">
        <f>IF('Portail 4 LLCER-LEA covid'!F15="","",'Portail 4 LLCER-LEA covid'!F15)</f>
        <v/>
      </c>
      <c r="G18" s="57" t="str">
        <f>IF('Portail 4 LLCER-LEA covid'!G15="","",'Portail 4 LLCER-LEA covid'!G15)</f>
        <v/>
      </c>
      <c r="H18" s="60"/>
      <c r="I18" s="61">
        <f>+I19+I20</f>
        <v>5</v>
      </c>
      <c r="J18" s="60">
        <f>+J19+J20</f>
        <v>5</v>
      </c>
      <c r="K18" s="61"/>
      <c r="L18" s="60"/>
      <c r="M18" s="61"/>
      <c r="N18" s="60"/>
      <c r="O18" s="60"/>
      <c r="P18" s="62"/>
      <c r="Q18" s="371"/>
      <c r="R18" s="62"/>
      <c r="S18" s="371"/>
      <c r="T18" s="479"/>
      <c r="U18" s="574"/>
      <c r="V18" s="386"/>
      <c r="W18" s="62"/>
      <c r="X18" s="62"/>
      <c r="Y18" s="62"/>
      <c r="Z18" s="63"/>
      <c r="AA18" s="64"/>
      <c r="AB18" s="64"/>
      <c r="AC18" s="64"/>
      <c r="AD18" s="479"/>
      <c r="AE18" s="64"/>
      <c r="AF18" s="65"/>
      <c r="AG18" s="64"/>
      <c r="AH18" s="64"/>
      <c r="AI18" s="64"/>
      <c r="AJ18" s="65"/>
      <c r="AK18" s="64"/>
      <c r="AL18" s="64"/>
      <c r="AM18" s="64"/>
      <c r="AN18" s="66"/>
    </row>
    <row r="19" spans="1:40" ht="44.25" customHeight="1">
      <c r="A19" s="20" t="str">
        <f>IF('Portail 4 LLCER-LEA covid'!A16="","",'Portail 4 LLCER-LEA covid'!A16)</f>
        <v/>
      </c>
      <c r="B19" s="20" t="str">
        <f>IF('Portail 4 LLCER-LEA covid'!B16="","",'Portail 4 LLCER-LEA covid'!B16)</f>
        <v>LLA1J4A</v>
      </c>
      <c r="C19" s="69" t="str">
        <f>IF('Portail 4 LLCER-LEA covid'!C16="","",'Portail 4 LLCER-LEA covid'!C16)</f>
        <v>Actualités économiques et médias</v>
      </c>
      <c r="D19" s="24" t="str">
        <f>IF('Portail 4 LLCER-LEA covid'!D16="","",'Portail 4 LLCER-LEA covid'!D16)</f>
        <v>LOL1JJ2
LOL1BJ2
LOL1CJ2</v>
      </c>
      <c r="E19" s="24" t="str">
        <f>IF('Portail 4 LLCER-LEA covid'!E16="","",'Portail 4 LLCER-LEA covid'!E16)</f>
        <v>TRONC COMMUN</v>
      </c>
      <c r="F19" s="25" t="str">
        <f>IF('Portail 4 LLCER-LEA covid'!F16="","",'Portail 4 LLCER-LEA covid'!F16)</f>
        <v>Portails 2 (SDL-LEA) et 4 (LANGUES)</v>
      </c>
      <c r="G19" s="37" t="str">
        <f>IF('Portail 4 LLCER-LEA covid'!G16="","",'Portail 4 LLCER-LEA covid'!G16)</f>
        <v>LEA</v>
      </c>
      <c r="H19" s="26"/>
      <c r="I19" s="27">
        <v>2</v>
      </c>
      <c r="J19" s="27">
        <v>2</v>
      </c>
      <c r="K19" s="27" t="str">
        <f>IF('Portail 4 LLCER-LEA covid'!K16="","",'Portail 4 LLCER-LEA covid'!K16)</f>
        <v>NOEL Isabelle</v>
      </c>
      <c r="L19" s="27">
        <f>IF('Portail 4 LLCER-LEA covid'!L16="","",'Portail 4 LLCER-LEA covid'!L16)</f>
        <v>71</v>
      </c>
      <c r="M19" s="27" t="str">
        <f>IF('Portail 4 LLCER-LEA covid'!M16="","",'Portail 4 LLCER-LEA covid'!M16)</f>
        <v/>
      </c>
      <c r="N19" s="27">
        <f>IF('Portail 4 LLCER-LEA covid'!N16="","",'Portail 4 LLCER-LEA covid'!N16)</f>
        <v>18</v>
      </c>
      <c r="O19" s="27"/>
      <c r="P19" s="29" t="str">
        <f>IF('Portail 4 LLCER-LEA covid'!P16="","",'Portail 4 LLCER-LEA covid'!P16)</f>
        <v/>
      </c>
      <c r="Q19" s="367"/>
      <c r="R19" s="92"/>
      <c r="S19" s="157" t="str">
        <f>IF('Portail 4 LLCER-LEA covid'!S16="","",'Portail 4 LLCER-LEA covid'!S16)</f>
        <v/>
      </c>
      <c r="T19" s="529" t="str">
        <f>IF('Portail 4 LLCER-LEA covid'!T16="","",'Portail 4 LLCER-LEA covid'!T16)</f>
        <v>100% CT QCM 1h</v>
      </c>
      <c r="U19" s="530" t="str">
        <f>IF('Portail 4 LLCER-LEA covid'!U16="","",'Portail 4 LLCER-LEA covid'!U16)</f>
        <v>100% CT QCM 1h</v>
      </c>
      <c r="V19" s="389">
        <f>IF('Portail 4 LLCER-LEA covid'!V16="","",'Portail 4 LLCER-LEA covid'!V16)</f>
        <v>1</v>
      </c>
      <c r="W19" s="70" t="str">
        <f>IF('Portail 4 LLCER-LEA covid'!W16="","",'Portail 4 LLCER-LEA covid'!W16)</f>
        <v>CT</v>
      </c>
      <c r="X19" s="70" t="str">
        <f>IF('Portail 4 LLCER-LEA covid'!X16="","",'Portail 4 LLCER-LEA covid'!X16)</f>
        <v>écrit</v>
      </c>
      <c r="Y19" s="70" t="str">
        <f>IF('Portail 4 LLCER-LEA covid'!Y16="","",'Portail 4 LLCER-LEA covid'!Y16)</f>
        <v>1h00</v>
      </c>
      <c r="Z19" s="31">
        <f>IF('Portail 4 LLCER-LEA covid'!Z16="","",'Portail 4 LLCER-LEA covid'!Z16)</f>
        <v>1</v>
      </c>
      <c r="AA19" s="71" t="str">
        <f>IF('Portail 4 LLCER-LEA covid'!AA16="","",'Portail 4 LLCER-LEA covid'!AA16)</f>
        <v>CT</v>
      </c>
      <c r="AB19" s="71" t="str">
        <f>IF('Portail 4 LLCER-LEA covid'!AB16="","",'Portail 4 LLCER-LEA covid'!AB16)</f>
        <v>écrit</v>
      </c>
      <c r="AC19" s="71" t="str">
        <f>IF('Portail 4 LLCER-LEA covid'!AC16="","",'Portail 4 LLCER-LEA covid'!AC16)</f>
        <v>1h00</v>
      </c>
      <c r="AD19" s="529" t="str">
        <f>IF('Portail 4 LLCER-LEA covid'!AD16="","",'Portail 4 LLCER-LEA covid'!AD16)</f>
        <v>100% CT QCM 1h</v>
      </c>
      <c r="AE19" s="598" t="str">
        <f t="shared" ref="AE19:AE20" si="1">+AD19</f>
        <v>100% CT QCM 1h</v>
      </c>
      <c r="AF19" s="72">
        <f>IF('Portail 4 LLCER-LEA covid'!AF16="","",'Portail 4 LLCER-LEA covid'!AF16)</f>
        <v>1</v>
      </c>
      <c r="AG19" s="70" t="str">
        <f>IF('Portail 4 LLCER-LEA covid'!AG16="","",'Portail 4 LLCER-LEA covid'!AG16)</f>
        <v>CT</v>
      </c>
      <c r="AH19" s="70" t="str">
        <f>IF('Portail 4 LLCER-LEA covid'!AH16="","",'Portail 4 LLCER-LEA covid'!AH16)</f>
        <v>écrit</v>
      </c>
      <c r="AI19" s="70" t="str">
        <f>IF('Portail 4 LLCER-LEA covid'!AI16="","",'Portail 4 LLCER-LEA covid'!AI16)</f>
        <v>1h00</v>
      </c>
      <c r="AJ19" s="73">
        <f>IF('Portail 4 LLCER-LEA covid'!AJ16="","",'Portail 4 LLCER-LEA covid'!AJ16)</f>
        <v>1</v>
      </c>
      <c r="AK19" s="71" t="str">
        <f>IF('Portail 4 LLCER-LEA covid'!AK16="","",'Portail 4 LLCER-LEA covid'!AK16)</f>
        <v>CT</v>
      </c>
      <c r="AL19" s="71" t="str">
        <f>IF('Portail 4 LLCER-LEA covid'!AL16="","",'Portail 4 LLCER-LEA covid'!AL16)</f>
        <v>écrit</v>
      </c>
      <c r="AM19" s="71" t="str">
        <f>IF('Portail 4 LLCER-LEA covid'!AM16="","",'Portail 4 LLCER-LEA covid'!AM16)</f>
        <v>1h00</v>
      </c>
      <c r="AN19" s="27" t="str">
        <f>IF('Portail 4 LLCER-LEA covid'!AN16="","",'Portail 4 LLCER-LEA covid'!AN16)</f>
        <v/>
      </c>
    </row>
    <row r="20" spans="1:40" ht="54" customHeight="1">
      <c r="A20" s="20" t="str">
        <f>IF('Portail 4 LLCER-LEA covid'!A17="","",'Portail 4 LLCER-LEA covid'!A17)</f>
        <v/>
      </c>
      <c r="B20" s="281" t="str">
        <f>IF('Portail 4 LLCER-LEA covid'!B17="","",'Portail 4 LLCER-LEA covid'!B17)</f>
        <v>LLA1J4B</v>
      </c>
      <c r="C20" s="282" t="str">
        <f>IF('Portail 4 LLCER-LEA covid'!C17="","",'Portail 4 LLCER-LEA covid'!C17)</f>
        <v>Introduction générale au droit</v>
      </c>
      <c r="D20" s="24" t="str">
        <f>IF('Portail 4 LLCER-LEA covid'!D17="","",'Portail 4 LLCER-LEA covid'!D17)</f>
        <v>LOL1BJ1
LOL1JJ1
LOL1CJ1</v>
      </c>
      <c r="E20" s="24" t="str">
        <f>IF('Portail 4 LLCER-LEA covid'!E17="","",'Portail 4 LLCER-LEA covid'!E17)</f>
        <v>TRONC COMMUN</v>
      </c>
      <c r="F20" s="25" t="str">
        <f>IF('Portail 4 LLCER-LEA covid'!F17="","",'Portail 4 LLCER-LEA covid'!F17)</f>
        <v>Portails 2 (SDL-LEA) et 4 (LANGUES)</v>
      </c>
      <c r="G20" s="37" t="str">
        <f>IF('Portail 4 LLCER-LEA covid'!G17="","",'Portail 4 LLCER-LEA covid'!G17)</f>
        <v>LEA</v>
      </c>
      <c r="H20" s="26"/>
      <c r="I20" s="27">
        <v>3</v>
      </c>
      <c r="J20" s="27">
        <v>3</v>
      </c>
      <c r="K20" s="27" t="str">
        <f>IF('Portail 4 LLCER-LEA covid'!K17="","",'Portail 4 LLCER-LEA covid'!K17)</f>
        <v>GALLET Elodie</v>
      </c>
      <c r="L20" s="27" t="str">
        <f>IF('Portail 4 LLCER-LEA covid'!L17="","",'Portail 4 LLCER-LEA covid'!L17)</f>
        <v>03</v>
      </c>
      <c r="M20" s="27" t="str">
        <f>IF('Portail 4 LLCER-LEA covid'!M17="","",'Portail 4 LLCER-LEA covid'!M17)</f>
        <v/>
      </c>
      <c r="N20" s="27">
        <f>IF('Portail 4 LLCER-LEA covid'!N17="","",'Portail 4 LLCER-LEA covid'!N17)</f>
        <v>18</v>
      </c>
      <c r="O20" s="27"/>
      <c r="P20" s="29" t="str">
        <f>IF('Portail 4 LLCER-LEA covid'!P17="","",'Portail 4 LLCER-LEA covid'!P17)</f>
        <v/>
      </c>
      <c r="Q20" s="367"/>
      <c r="R20" s="92"/>
      <c r="S20" s="157" t="str">
        <f>IF('Portail 4 LLCER-LEA covid'!S17="","",'Portail 4 LLCER-LEA covid'!S17)</f>
        <v/>
      </c>
      <c r="T20" s="529" t="str">
        <f>IF('Portail 4 LLCER-LEA covid'!T17="","",'Portail 4 LLCER-LEA covid'!T17)</f>
        <v>100 % CT QCM sur CELENE 1h</v>
      </c>
      <c r="U20" s="530" t="str">
        <f>IF('Portail 4 LLCER-LEA covid'!U17="","",'Portail 4 LLCER-LEA covid'!U17)</f>
        <v>100 % CT QCM sur CELENE 1h</v>
      </c>
      <c r="V20" s="389">
        <f>IF('Portail 4 LLCER-LEA covid'!V17="","",'Portail 4 LLCER-LEA covid'!V17)</f>
        <v>1</v>
      </c>
      <c r="W20" s="70" t="str">
        <f>IF('Portail 4 LLCER-LEA covid'!W17="","",'Portail 4 LLCER-LEA covid'!W17)</f>
        <v>CT</v>
      </c>
      <c r="X20" s="70" t="str">
        <f>IF('Portail 4 LLCER-LEA covid'!X17="","",'Portail 4 LLCER-LEA covid'!X17)</f>
        <v>écrit</v>
      </c>
      <c r="Y20" s="283" t="str">
        <f>IF('Portail 4 LLCER-LEA covid'!Y17="","",'Portail 4 LLCER-LEA covid'!Y17)</f>
        <v>1h00</v>
      </c>
      <c r="Z20" s="34">
        <f>IF('Portail 4 LLCER-LEA covid'!Z17="","",'Portail 4 LLCER-LEA covid'!Z17)</f>
        <v>1</v>
      </c>
      <c r="AA20" s="71" t="str">
        <f>IF('Portail 4 LLCER-LEA covid'!AA17="","",'Portail 4 LLCER-LEA covid'!AA17)</f>
        <v>CT</v>
      </c>
      <c r="AB20" s="71" t="str">
        <f>IF('Portail 4 LLCER-LEA covid'!AB17="","",'Portail 4 LLCER-LEA covid'!AB17)</f>
        <v>écrit</v>
      </c>
      <c r="AC20" s="283" t="str">
        <f>IF('Portail 4 LLCER-LEA covid'!AC17="","",'Portail 4 LLCER-LEA covid'!AC17)</f>
        <v>1h00</v>
      </c>
      <c r="AD20" s="529" t="str">
        <f>IF('Portail 4 LLCER-LEA covid'!AD17="","",'Portail 4 LLCER-LEA covid'!AD17)</f>
        <v>100 % CT QCM sur CELENE 1h</v>
      </c>
      <c r="AE20" s="598" t="str">
        <f t="shared" si="1"/>
        <v>100 % CT QCM sur CELENE 1h</v>
      </c>
      <c r="AF20" s="72">
        <f>IF('Portail 4 LLCER-LEA covid'!AF17="","",'Portail 4 LLCER-LEA covid'!AF17)</f>
        <v>1</v>
      </c>
      <c r="AG20" s="70" t="str">
        <f>IF('Portail 4 LLCER-LEA covid'!AG17="","",'Portail 4 LLCER-LEA covid'!AG17)</f>
        <v>CT</v>
      </c>
      <c r="AH20" s="70" t="str">
        <f>IF('Portail 4 LLCER-LEA covid'!AH17="","",'Portail 4 LLCER-LEA covid'!AH17)</f>
        <v>écrit</v>
      </c>
      <c r="AI20" s="283" t="str">
        <f>IF('Portail 4 LLCER-LEA covid'!AI17="","",'Portail 4 LLCER-LEA covid'!AI17)</f>
        <v>1h00</v>
      </c>
      <c r="AJ20" s="73">
        <f>IF('Portail 4 LLCER-LEA covid'!AJ17="","",'Portail 4 LLCER-LEA covid'!AJ17)</f>
        <v>1</v>
      </c>
      <c r="AK20" s="71" t="str">
        <f>IF('Portail 4 LLCER-LEA covid'!AK17="","",'Portail 4 LLCER-LEA covid'!AK17)</f>
        <v>CT</v>
      </c>
      <c r="AL20" s="71" t="str">
        <f>IF('Portail 4 LLCER-LEA covid'!AL17="","",'Portail 4 LLCER-LEA covid'!AL17)</f>
        <v>écrit</v>
      </c>
      <c r="AM20" s="283" t="str">
        <f>IF('Portail 4 LLCER-LEA covid'!AM17="","",'Portail 4 LLCER-LEA covid'!AM17)</f>
        <v>1h00</v>
      </c>
      <c r="AN20" s="27" t="str">
        <f>IF('Portail 4 LLCER-LEA covid'!AN17="","",'Portail 4 LLCER-LEA covid'!AN17)</f>
        <v/>
      </c>
    </row>
    <row r="21" spans="1:40">
      <c r="A21" s="74"/>
      <c r="B21" s="74"/>
      <c r="C21" s="120"/>
      <c r="D21" s="76"/>
      <c r="E21" s="77"/>
      <c r="F21" s="121"/>
      <c r="G21" s="77"/>
      <c r="H21" s="79"/>
      <c r="I21" s="80"/>
      <c r="J21" s="80"/>
      <c r="K21" s="80"/>
      <c r="L21" s="80"/>
      <c r="M21" s="80"/>
      <c r="N21" s="81"/>
      <c r="O21" s="81"/>
      <c r="P21" s="82"/>
      <c r="Q21" s="362"/>
      <c r="R21" s="41"/>
      <c r="S21" s="43"/>
      <c r="T21" s="477"/>
      <c r="U21" s="569"/>
      <c r="V21" s="399"/>
      <c r="W21" s="37"/>
      <c r="X21" s="37"/>
      <c r="Y21" s="37"/>
      <c r="Z21" s="37"/>
      <c r="AA21" s="37"/>
      <c r="AB21" s="37"/>
      <c r="AC21" s="37"/>
      <c r="AD21" s="477"/>
      <c r="AE21" s="37"/>
      <c r="AF21" s="37"/>
      <c r="AG21" s="37"/>
      <c r="AH21" s="37"/>
      <c r="AI21" s="37"/>
      <c r="AJ21" s="37"/>
      <c r="AK21" s="37"/>
      <c r="AL21" s="37"/>
      <c r="AM21" s="37"/>
      <c r="AN21" s="80"/>
    </row>
    <row r="22" spans="1:40" ht="24.75" customHeight="1">
      <c r="A22" s="45"/>
      <c r="B22" s="45"/>
      <c r="C22" s="46" t="s">
        <v>178</v>
      </c>
      <c r="D22" s="47"/>
      <c r="E22" s="48"/>
      <c r="F22" s="47"/>
      <c r="G22" s="48"/>
      <c r="H22" s="48"/>
      <c r="I22" s="47"/>
      <c r="J22" s="47"/>
      <c r="K22" s="47"/>
      <c r="L22" s="47"/>
      <c r="M22" s="47"/>
      <c r="N22" s="47"/>
      <c r="O22" s="47"/>
      <c r="P22" s="47"/>
      <c r="Q22" s="50"/>
      <c r="R22" s="96"/>
      <c r="S22" s="49"/>
      <c r="T22" s="482"/>
      <c r="U22" s="572"/>
      <c r="V22" s="98"/>
      <c r="W22" s="50"/>
      <c r="X22" s="50"/>
      <c r="Y22" s="50"/>
      <c r="Z22" s="50"/>
      <c r="AA22" s="50"/>
      <c r="AB22" s="50"/>
      <c r="AC22" s="50"/>
      <c r="AD22" s="482"/>
      <c r="AE22" s="50"/>
      <c r="AF22" s="50"/>
      <c r="AG22" s="50"/>
      <c r="AH22" s="50"/>
      <c r="AI22" s="50"/>
      <c r="AJ22" s="50"/>
      <c r="AK22" s="50"/>
      <c r="AL22" s="50"/>
      <c r="AM22" s="47"/>
      <c r="AN22" s="47"/>
    </row>
    <row r="23" spans="1:40" ht="24.75" customHeight="1">
      <c r="A23" s="280" t="s">
        <v>179</v>
      </c>
      <c r="B23" s="51" t="s">
        <v>180</v>
      </c>
      <c r="C23" s="52" t="s">
        <v>181</v>
      </c>
      <c r="D23" s="53" t="s">
        <v>182</v>
      </c>
      <c r="E23" s="54" t="s">
        <v>43</v>
      </c>
      <c r="F23" s="53"/>
      <c r="G23" s="54"/>
      <c r="H23" s="54"/>
      <c r="I23" s="54">
        <f>+I$6+I24</f>
        <v>30</v>
      </c>
      <c r="J23" s="54">
        <f>+J$6+J24</f>
        <v>30</v>
      </c>
      <c r="K23" s="53"/>
      <c r="L23" s="53"/>
      <c r="M23" s="53"/>
      <c r="N23" s="53"/>
      <c r="O23" s="53"/>
      <c r="P23" s="53"/>
      <c r="Q23" s="56"/>
      <c r="R23" s="186"/>
      <c r="S23" s="55"/>
      <c r="T23" s="487"/>
      <c r="U23" s="573"/>
      <c r="V23" s="187"/>
      <c r="W23" s="56"/>
      <c r="X23" s="56"/>
      <c r="Y23" s="56"/>
      <c r="Z23" s="56"/>
      <c r="AA23" s="56"/>
      <c r="AB23" s="56"/>
      <c r="AC23" s="56"/>
      <c r="AD23" s="487"/>
      <c r="AE23" s="56"/>
      <c r="AF23" s="56"/>
      <c r="AG23" s="56"/>
      <c r="AH23" s="56"/>
      <c r="AI23" s="56"/>
      <c r="AJ23" s="56"/>
      <c r="AK23" s="56"/>
      <c r="AL23" s="56"/>
      <c r="AM23" s="53"/>
      <c r="AN23" s="53"/>
    </row>
    <row r="24" spans="1:40" s="67" customFormat="1" ht="24.75" customHeight="1">
      <c r="A24" s="57" t="str">
        <f>IF('Portail 4 LLCER-LEA covid'!A31="","",'Portail 4 LLCER-LEA covid'!A31)</f>
        <v>LOLA1L15</v>
      </c>
      <c r="B24" s="57" t="str">
        <f>IF('Portail 4 LLCER-LEA covid'!B31="","",'Portail 4 LLCER-LEA covid'!B31)</f>
        <v>LLA1C10</v>
      </c>
      <c r="C24" s="58" t="str">
        <f>IF('Portail 4 LLCER-LEA covid'!C31="","",'Portail 4 LLCER-LEA covid'!C31)</f>
        <v>Pratique et structure de la langue S1 : Espagnol</v>
      </c>
      <c r="D24" s="57" t="str">
        <f>IF('Portail 4 LLCER-LEA covid'!D31="","",'Portail 4 LLCER-LEA covid'!D31)</f>
        <v>LOL1C10 ?</v>
      </c>
      <c r="E24" s="57" t="str">
        <f>IF('Portail 4 LLCER-LEA covid'!E31="","",'Portail 4 LLCER-LEA covid'!E31)</f>
        <v>BLOC/CHAPEAU</v>
      </c>
      <c r="F24" s="59" t="str">
        <f>IF('Portail 4 LLCER-LEA covid'!F31="","",'Portail 4 LLCER-LEA covid'!F31)</f>
        <v>Portails 1 (SDL-LLCER), 2 (SDL-LEA), 4 (LANGUES) et 5 (LETTRES-LLCER)</v>
      </c>
      <c r="G24" s="57" t="str">
        <f>IF('Portail 4 LLCER-LEA covid'!G31="","",'Portail 4 LLCER-LEA covid'!G31)</f>
        <v/>
      </c>
      <c r="H24" s="60"/>
      <c r="I24" s="61">
        <f>+I25+I26+I27</f>
        <v>5</v>
      </c>
      <c r="J24" s="60">
        <f>+J25+J26+J27</f>
        <v>5</v>
      </c>
      <c r="K24" s="61" t="str">
        <f>IF('Portail 4 LLCER-LEA covid'!K31="","",'Portail 4 LLCER-LEA covid'!K31)</f>
        <v/>
      </c>
      <c r="L24" s="60" t="str">
        <f>IF('Portail 4 LLCER-LEA covid'!L31="","",'Portail 4 LLCER-LEA covid'!L31)</f>
        <v/>
      </c>
      <c r="M24" s="61" t="str">
        <f>IF('Portail 4 LLCER-LEA covid'!M31="","",'Portail 4 LLCER-LEA covid'!M31)</f>
        <v/>
      </c>
      <c r="N24" s="60" t="str">
        <f>IF('Portail 4 LLCER-LEA covid'!N31="","",'Portail 4 LLCER-LEA covid'!N31)</f>
        <v/>
      </c>
      <c r="O24" s="60"/>
      <c r="P24" s="62" t="str">
        <f>IF('Portail 4 LLCER-LEA covid'!P31="","",'Portail 4 LLCER-LEA covid'!P31)</f>
        <v/>
      </c>
      <c r="Q24" s="371"/>
      <c r="R24" s="62"/>
      <c r="S24" s="371" t="str">
        <f>IF('Portail 4 LLCER-LEA covid'!S31="","",'Portail 4 LLCER-LEA covid'!S31)</f>
        <v/>
      </c>
      <c r="T24" s="479"/>
      <c r="U24" s="574"/>
      <c r="V24" s="386" t="str">
        <f>IF('Portail 4 LLCER-LEA covid'!V31="","",'Portail 4 LLCER-LEA covid'!V31)</f>
        <v/>
      </c>
      <c r="W24" s="62" t="str">
        <f>IF('Portail 4 LLCER-LEA covid'!W31="","",'Portail 4 LLCER-LEA covid'!W31)</f>
        <v/>
      </c>
      <c r="X24" s="62" t="str">
        <f>IF('Portail 4 LLCER-LEA covid'!X31="","",'Portail 4 LLCER-LEA covid'!X31)</f>
        <v/>
      </c>
      <c r="Y24" s="62" t="str">
        <f>IF('Portail 4 LLCER-LEA covid'!Y31="","",'Portail 4 LLCER-LEA covid'!Y31)</f>
        <v/>
      </c>
      <c r="Z24" s="63" t="str">
        <f>IF('Portail 4 LLCER-LEA covid'!Z31="","",'Portail 4 LLCER-LEA covid'!Z31)</f>
        <v/>
      </c>
      <c r="AA24" s="64" t="str">
        <f>IF('Portail 4 LLCER-LEA covid'!AA31="","",'Portail 4 LLCER-LEA covid'!AA31)</f>
        <v/>
      </c>
      <c r="AB24" s="64" t="str">
        <f>IF('Portail 4 LLCER-LEA covid'!AB31="","",'Portail 4 LLCER-LEA covid'!AB31)</f>
        <v/>
      </c>
      <c r="AC24" s="64" t="str">
        <f>IF('Portail 4 LLCER-LEA covid'!AC31="","",'Portail 4 LLCER-LEA covid'!AC31)</f>
        <v/>
      </c>
      <c r="AD24" s="479"/>
      <c r="AE24" s="64"/>
      <c r="AF24" s="65" t="str">
        <f>IF('Portail 4 LLCER-LEA covid'!AF31="","",'Portail 4 LLCER-LEA covid'!AF31)</f>
        <v/>
      </c>
      <c r="AG24" s="64" t="str">
        <f>IF('Portail 4 LLCER-LEA covid'!AG31="","",'Portail 4 LLCER-LEA covid'!AG31)</f>
        <v/>
      </c>
      <c r="AH24" s="64" t="str">
        <f>IF('Portail 4 LLCER-LEA covid'!AH31="","",'Portail 4 LLCER-LEA covid'!AH31)</f>
        <v/>
      </c>
      <c r="AI24" s="64" t="str">
        <f>IF('Portail 4 LLCER-LEA covid'!AI31="","",'Portail 4 LLCER-LEA covid'!AI31)</f>
        <v/>
      </c>
      <c r="AJ24" s="65" t="str">
        <f>IF('Portail 4 LLCER-LEA covid'!AJ31="","",'Portail 4 LLCER-LEA covid'!AJ31)</f>
        <v/>
      </c>
      <c r="AK24" s="64" t="str">
        <f>IF('Portail 4 LLCER-LEA covid'!AK31="","",'Portail 4 LLCER-LEA covid'!AK31)</f>
        <v/>
      </c>
      <c r="AL24" s="64" t="str">
        <f>IF('Portail 4 LLCER-LEA covid'!AL31="","",'Portail 4 LLCER-LEA covid'!AL31)</f>
        <v/>
      </c>
      <c r="AM24" s="64" t="str">
        <f>IF('Portail 4 LLCER-LEA covid'!AM31="","",'Portail 4 LLCER-LEA covid'!AM31)</f>
        <v/>
      </c>
      <c r="AN24" s="66" t="str">
        <f>IF('Portail 4 LLCER-LEA covid'!AN31="","",'Portail 4 LLCER-LEA covid'!AN31)</f>
        <v/>
      </c>
    </row>
    <row r="25" spans="1:40" ht="57.75" customHeight="1">
      <c r="A25" s="20" t="str">
        <f>IF('Portail 4 LLCER-LEA covid'!A32="","",'Portail 4 LLCER-LEA covid'!A32)</f>
        <v/>
      </c>
      <c r="B25" s="20" t="str">
        <f>IF('Portail 4 LLCER-LEA covid'!B32="","",'Portail 4 LLCER-LEA covid'!B32)</f>
        <v>LLA1C1A</v>
      </c>
      <c r="C25" s="69" t="str">
        <f>IF('Portail 4 LLCER-LEA covid'!C32="","",'Portail 4 LLCER-LEA covid'!C32)</f>
        <v>Version Espagnol S1</v>
      </c>
      <c r="D25" s="24" t="str">
        <f>IF('Portail 4 LLCER-LEA covid'!D32="","",'Portail 4 LLCER-LEA covid'!D32)</f>
        <v>LOL1C2C
LOL1J3B2</v>
      </c>
      <c r="E25" s="24" t="str">
        <f>IF('Portail 4 LLCER-LEA covid'!E32="","",'Portail 4 LLCER-LEA covid'!E32)</f>
        <v>CHOIX TRONC COMMUN</v>
      </c>
      <c r="F25" s="25" t="str">
        <f>IF('Portail 4 LLCER-LEA covid'!F32="","",'Portail 4 LLCER-LEA covid'!F32)</f>
        <v>Portails 1 (SDL-LLCER), 2 (SDL-LEA), 4 (LANGUES) et 5 (LETTRES-LLCER)</v>
      </c>
      <c r="G25" s="37" t="str">
        <f>IF('Portail 4 LLCER-LEA covid'!G32="","",'Portail 4 LLCER-LEA covid'!G32)</f>
        <v>LLCER</v>
      </c>
      <c r="H25" s="26"/>
      <c r="I25" s="27">
        <v>2</v>
      </c>
      <c r="J25" s="27">
        <v>2</v>
      </c>
      <c r="K25" s="27" t="str">
        <f>IF('Portail 4 LLCER-LEA covid'!K32="","",'Portail 4 LLCER-LEA covid'!K32)</f>
        <v>BACCON Annie</v>
      </c>
      <c r="L25" s="27">
        <f>IF('Portail 4 LLCER-LEA covid'!L32="","",'Portail 4 LLCER-LEA covid'!L32)</f>
        <v>14</v>
      </c>
      <c r="M25" s="27" t="str">
        <f>IF('Portail 4 LLCER-LEA covid'!M32="","",'Portail 4 LLCER-LEA covid'!M32)</f>
        <v/>
      </c>
      <c r="N25" s="27" t="str">
        <f>IF('Portail 4 LLCER-LEA covid'!N32="","",'Portail 4 LLCER-LEA covid'!N32)</f>
        <v/>
      </c>
      <c r="O25" s="27"/>
      <c r="P25" s="29">
        <f>IF('Portail 4 LLCER-LEA covid'!P32="","",'Portail 4 LLCER-LEA covid'!P32)</f>
        <v>18</v>
      </c>
      <c r="Q25" s="367"/>
      <c r="R25" s="92"/>
      <c r="S25" s="157" t="str">
        <f>IF('Portail 4 LLCER-LEA covid'!S32="","",'Portail 4 LLCER-LEA covid'!S32)</f>
        <v/>
      </c>
      <c r="T25" s="529" t="str">
        <f>IF('Portail 4 LLCER-LEA covid'!T32="","",'Portail 4 LLCER-LEA covid'!T32)</f>
        <v>100% CT à distance - devoir en temps limité sur Célène - 1h30</v>
      </c>
      <c r="U25" s="530" t="str">
        <f>IF('Portail 4 LLCER-LEA covid'!U32="","",'Portail 4 LLCER-LEA covid'!U32)</f>
        <v>100% CT à distance - devoir en temps limité sur Célène - 1h30</v>
      </c>
      <c r="V25" s="389">
        <f>IF('Portail 4 LLCER-LEA covid'!V32="","",'Portail 4 LLCER-LEA covid'!V32)</f>
        <v>1</v>
      </c>
      <c r="W25" s="70" t="str">
        <f>IF('Portail 4 LLCER-LEA covid'!W32="","",'Portail 4 LLCER-LEA covid'!W32)</f>
        <v>CC</v>
      </c>
      <c r="X25" s="70" t="str">
        <f>IF('Portail 4 LLCER-LEA covid'!X32="","",'Portail 4 LLCER-LEA covid'!X32)</f>
        <v>écrit</v>
      </c>
      <c r="Y25" s="70" t="str">
        <f>IF('Portail 4 LLCER-LEA covid'!Y32="","",'Portail 4 LLCER-LEA covid'!Y32)</f>
        <v>1h00</v>
      </c>
      <c r="Z25" s="31">
        <f>IF('Portail 4 LLCER-LEA covid'!Z32="","",'Portail 4 LLCER-LEA covid'!Z32)</f>
        <v>1</v>
      </c>
      <c r="AA25" s="71" t="str">
        <f>IF('Portail 4 LLCER-LEA covid'!AA32="","",'Portail 4 LLCER-LEA covid'!AA32)</f>
        <v>CT</v>
      </c>
      <c r="AB25" s="71" t="str">
        <f>IF('Portail 4 LLCER-LEA covid'!AB32="","",'Portail 4 LLCER-LEA covid'!AB32)</f>
        <v>écrit</v>
      </c>
      <c r="AC25" s="71" t="str">
        <f>IF('Portail 4 LLCER-LEA covid'!AC32="","",'Portail 4 LLCER-LEA covid'!AC32)</f>
        <v>1h30</v>
      </c>
      <c r="AD25" s="529" t="str">
        <f>IF('Portail 4 LLCER-LEA covid'!AD32="","",'Portail 4 LLCER-LEA covid'!AD32)</f>
        <v>100% CT à distance - devoir en temps limité sur Célène - 1h30</v>
      </c>
      <c r="AE25" s="598" t="str">
        <f t="shared" ref="AE25:AE27" si="2">+AD25</f>
        <v>100% CT à distance - devoir en temps limité sur Célène - 1h30</v>
      </c>
      <c r="AF25" s="72">
        <f>IF('Portail 4 LLCER-LEA covid'!AF32="","",'Portail 4 LLCER-LEA covid'!AF32)</f>
        <v>1</v>
      </c>
      <c r="AG25" s="70" t="str">
        <f>IF('Portail 4 LLCER-LEA covid'!AG32="","",'Portail 4 LLCER-LEA covid'!AG32)</f>
        <v>CT</v>
      </c>
      <c r="AH25" s="70" t="str">
        <f>IF('Portail 4 LLCER-LEA covid'!AH32="","",'Portail 4 LLCER-LEA covid'!AH32)</f>
        <v>écrit</v>
      </c>
      <c r="AI25" s="70" t="str">
        <f>IF('Portail 4 LLCER-LEA covid'!AI32="","",'Portail 4 LLCER-LEA covid'!AI32)</f>
        <v>1h30</v>
      </c>
      <c r="AJ25" s="73">
        <f>IF('Portail 4 LLCER-LEA covid'!AJ32="","",'Portail 4 LLCER-LEA covid'!AJ32)</f>
        <v>1</v>
      </c>
      <c r="AK25" s="71" t="str">
        <f>IF('Portail 4 LLCER-LEA covid'!AK32="","",'Portail 4 LLCER-LEA covid'!AK32)</f>
        <v>CT</v>
      </c>
      <c r="AL25" s="71" t="str">
        <f>IF('Portail 4 LLCER-LEA covid'!AL32="","",'Portail 4 LLCER-LEA covid'!AL32)</f>
        <v>écrit</v>
      </c>
      <c r="AM25" s="71" t="str">
        <f>IF('Portail 4 LLCER-LEA covid'!AM32="","",'Portail 4 LLCER-LEA covid'!AM32)</f>
        <v>1h30</v>
      </c>
      <c r="AN25" s="27" t="str">
        <f>IF('Portail 4 LLCER-LEA covid'!AN32="","",'Portail 4 LLCER-LEA covid'!AN32)</f>
        <v/>
      </c>
    </row>
    <row r="26" spans="1:40" ht="57.75" customHeight="1">
      <c r="A26" s="20" t="str">
        <f>IF('Portail 4 LLCER-LEA covid'!A33="","",'Portail 4 LLCER-LEA covid'!A33)</f>
        <v/>
      </c>
      <c r="B26" s="281" t="str">
        <f>IF('Portail 4 LLCER-LEA covid'!B33="","",'Portail 4 LLCER-LEA covid'!B33)</f>
        <v>LLA1C1B</v>
      </c>
      <c r="C26" s="282" t="str">
        <f>IF('Portail 4 LLCER-LEA covid'!C33="","",'Portail 4 LLCER-LEA covid'!C33)</f>
        <v>Grammaire espagnole S1</v>
      </c>
      <c r="D26" s="24" t="str">
        <f>IF('Portail 4 LLCER-LEA covid'!D33="","",'Portail 4 LLCER-LEA covid'!D33)</f>
        <v>LOL1C2D
LOL1J3B1</v>
      </c>
      <c r="E26" s="24" t="str">
        <f>IF('Portail 4 LLCER-LEA covid'!E33="","",'Portail 4 LLCER-LEA covid'!E33)</f>
        <v>CHOIX TRONC COMMUN</v>
      </c>
      <c r="F26" s="25" t="str">
        <f>IF('Portail 4 LLCER-LEA covid'!F33="","",'Portail 4 LLCER-LEA covid'!F33)</f>
        <v>Portails 1 (SDL-LLCER), 2 (SDL-LEA), 4 (LANGUES) et 5 (LETTRES-LLCER)</v>
      </c>
      <c r="G26" s="37" t="str">
        <f>IF('Portail 4 LLCER-LEA covid'!G33="","",'Portail 4 LLCER-LEA covid'!G33)</f>
        <v>LLCER</v>
      </c>
      <c r="H26" s="26"/>
      <c r="I26" s="27">
        <v>2</v>
      </c>
      <c r="J26" s="27">
        <v>2</v>
      </c>
      <c r="K26" s="37" t="str">
        <f>IF('Portail 4 LLCER-LEA covid'!K33="","",'Portail 4 LLCER-LEA covid'!K33)</f>
        <v>GINESTA-MUNOZ Magali</v>
      </c>
      <c r="L26" s="27">
        <f>IF('Portail 4 LLCER-LEA covid'!L33="","",'Portail 4 LLCER-LEA covid'!L33)</f>
        <v>14</v>
      </c>
      <c r="M26" s="27" t="str">
        <f>IF('Portail 4 LLCER-LEA covid'!M33="","",'Portail 4 LLCER-LEA covid'!M33)</f>
        <v/>
      </c>
      <c r="N26" s="27" t="str">
        <f>IF('Portail 4 LLCER-LEA covid'!N33="","",'Portail 4 LLCER-LEA covid'!N33)</f>
        <v/>
      </c>
      <c r="O26" s="27"/>
      <c r="P26" s="27">
        <f>IF('Portail 4 LLCER-LEA covid'!P33="","",'Portail 4 LLCER-LEA covid'!P33)</f>
        <v>18</v>
      </c>
      <c r="Q26" s="370"/>
      <c r="R26" s="41"/>
      <c r="S26" s="157" t="str">
        <f>IF('Portail 4 LLCER-LEA covid'!S33="","",'Portail 4 LLCER-LEA covid'!S33)</f>
        <v/>
      </c>
      <c r="T26" s="529" t="str">
        <f>IF('Portail 4 LLCER-LEA covid'!T33="","",'Portail 4 LLCER-LEA covid'!T33)</f>
        <v>100 % CT écrit sur CELENE 1h</v>
      </c>
      <c r="U26" s="530" t="str">
        <f>IF('Portail 4 LLCER-LEA covid'!U33="","",'Portail 4 LLCER-LEA covid'!U33)</f>
        <v>100 % CT écrit sur CELENE 1h</v>
      </c>
      <c r="V26" s="389">
        <f>IF('Portail 4 LLCER-LEA covid'!V33="","",'Portail 4 LLCER-LEA covid'!V33)</f>
        <v>1</v>
      </c>
      <c r="W26" s="70" t="str">
        <f>IF('Portail 4 LLCER-LEA covid'!W33="","",'Portail 4 LLCER-LEA covid'!W33)</f>
        <v>CC</v>
      </c>
      <c r="X26" s="70" t="str">
        <f>IF('Portail 4 LLCER-LEA covid'!X33="","",'Portail 4 LLCER-LEA covid'!X33)</f>
        <v>écrit</v>
      </c>
      <c r="Y26" s="284" t="str">
        <f>IF('Portail 4 LLCER-LEA covid'!Y33="","",'Portail 4 LLCER-LEA covid'!Y33)</f>
        <v>1h30</v>
      </c>
      <c r="Z26" s="116">
        <f>IF('Portail 4 LLCER-LEA covid'!Z33="","",'Portail 4 LLCER-LEA covid'!Z33)</f>
        <v>1</v>
      </c>
      <c r="AA26" s="71" t="str">
        <f>IF('Portail 4 LLCER-LEA covid'!AA33="","",'Portail 4 LLCER-LEA covid'!AA33)</f>
        <v>CT</v>
      </c>
      <c r="AB26" s="71" t="str">
        <f>IF('Portail 4 LLCER-LEA covid'!AB33="","",'Portail 4 LLCER-LEA covid'!AB33)</f>
        <v>écrit</v>
      </c>
      <c r="AC26" s="285" t="str">
        <f>IF('Portail 4 LLCER-LEA covid'!AC33="","",'Portail 4 LLCER-LEA covid'!AC33)</f>
        <v>1h00</v>
      </c>
      <c r="AD26" s="529" t="str">
        <f>IF('Portail 4 LLCER-LEA covid'!AD33="","",'Portail 4 LLCER-LEA covid'!AD33)</f>
        <v>100 % CT écrit sur CELENE 1h</v>
      </c>
      <c r="AE26" s="598" t="str">
        <f t="shared" si="2"/>
        <v>100 % CT écrit sur CELENE 1h</v>
      </c>
      <c r="AF26" s="72">
        <f>IF('Portail 4 LLCER-LEA covid'!AF33="","",'Portail 4 LLCER-LEA covid'!AF33)</f>
        <v>1</v>
      </c>
      <c r="AG26" s="70" t="str">
        <f>IF('Portail 4 LLCER-LEA covid'!AG33="","",'Portail 4 LLCER-LEA covid'!AG33)</f>
        <v>CT</v>
      </c>
      <c r="AH26" s="70" t="str">
        <f>IF('Portail 4 LLCER-LEA covid'!AH33="","",'Portail 4 LLCER-LEA covid'!AH33)</f>
        <v>écrit</v>
      </c>
      <c r="AI26" s="285" t="str">
        <f>IF('Portail 4 LLCER-LEA covid'!AI33="","",'Portail 4 LLCER-LEA covid'!AI33)</f>
        <v>1h00</v>
      </c>
      <c r="AJ26" s="73">
        <f>IF('Portail 4 LLCER-LEA covid'!AJ33="","",'Portail 4 LLCER-LEA covid'!AJ33)</f>
        <v>1</v>
      </c>
      <c r="AK26" s="71" t="str">
        <f>IF('Portail 4 LLCER-LEA covid'!AK33="","",'Portail 4 LLCER-LEA covid'!AK33)</f>
        <v>CT</v>
      </c>
      <c r="AL26" s="71" t="str">
        <f>IF('Portail 4 LLCER-LEA covid'!AL33="","",'Portail 4 LLCER-LEA covid'!AL33)</f>
        <v>écrit</v>
      </c>
      <c r="AM26" s="285" t="str">
        <f>IF('Portail 4 LLCER-LEA covid'!AM33="","",'Portail 4 LLCER-LEA covid'!AM33)</f>
        <v>1h00</v>
      </c>
      <c r="AN26" s="27" t="str">
        <f>IF('Portail 4 LLCER-LEA covid'!AN33="","",'Portail 4 LLCER-LEA covid'!AN33)</f>
        <v/>
      </c>
    </row>
    <row r="27" spans="1:40" ht="57.75" customHeight="1">
      <c r="A27" s="20" t="str">
        <f>IF('Portail 4 LLCER-LEA covid'!A34="","",'Portail 4 LLCER-LEA covid'!A34)</f>
        <v/>
      </c>
      <c r="B27" s="20" t="str">
        <f>IF('Portail 4 LLCER-LEA covid'!B34="","",'Portail 4 LLCER-LEA covid'!B34)</f>
        <v>LLA1C1C</v>
      </c>
      <c r="C27" s="69" t="str">
        <f>IF('Portail 4 LLCER-LEA covid'!C34="","",'Portail 4 LLCER-LEA covid'!C34)</f>
        <v>Expression et compréhension orales Espagnol S1 (Libellé court = Ecoute &amp; oral Espagnol S1)</v>
      </c>
      <c r="D27" s="24" t="str">
        <f>IF('Portail 4 LLCER-LEA covid'!D34="","",'Portail 4 LLCER-LEA covid'!D34)</f>
        <v>LOL1C10 ?
LOL1J4B1</v>
      </c>
      <c r="E27" s="24" t="str">
        <f>IF('Portail 4 LLCER-LEA covid'!E34="","",'Portail 4 LLCER-LEA covid'!E34)</f>
        <v>CHOIX TRONC COMMUN</v>
      </c>
      <c r="F27" s="25" t="str">
        <f>IF('Portail 4 LLCER-LEA covid'!F34="","",'Portail 4 LLCER-LEA covid'!F34)</f>
        <v>Portails 1 (SDL-LLCER), 2 (SDL-LEA), 4 (LANGUES) et 5 (LETTRES-LLCER)</v>
      </c>
      <c r="G27" s="37" t="str">
        <f>IF('Portail 4 LLCER-LEA covid'!G34="","",'Portail 4 LLCER-LEA covid'!G34)</f>
        <v>LLCER</v>
      </c>
      <c r="H27" s="26"/>
      <c r="I27" s="27">
        <v>1</v>
      </c>
      <c r="J27" s="27">
        <v>1</v>
      </c>
      <c r="K27" s="27" t="str">
        <f>IF('Portail 4 LLCER-LEA covid'!K34="","",'Portail 4 LLCER-LEA covid'!K34)</f>
        <v>NATANSON Brigitte</v>
      </c>
      <c r="L27" s="27">
        <f>IF('Portail 4 LLCER-LEA covid'!L34="","",'Portail 4 LLCER-LEA covid'!L34)</f>
        <v>14</v>
      </c>
      <c r="M27" s="27" t="str">
        <f>IF('Portail 4 LLCER-LEA covid'!M34="","",'Portail 4 LLCER-LEA covid'!M34)</f>
        <v/>
      </c>
      <c r="N27" s="27" t="str">
        <f>IF('Portail 4 LLCER-LEA covid'!N34="","",'Portail 4 LLCER-LEA covid'!N34)</f>
        <v/>
      </c>
      <c r="O27" s="27"/>
      <c r="P27" s="29" t="str">
        <f>IF('Portail 4 LLCER-LEA covid'!P34="","",'Portail 4 LLCER-LEA covid'!P34)</f>
        <v/>
      </c>
      <c r="Q27" s="367"/>
      <c r="R27" s="92"/>
      <c r="S27" s="157" t="str">
        <f>IF('Portail 4 LLCER-LEA covid'!S34="","",'Portail 4 LLCER-LEA covid'!S34)</f>
        <v/>
      </c>
      <c r="T27" s="529" t="str">
        <f>IF('Portail 4 LLCER-LEA covid'!T34="","",'Portail 4 LLCER-LEA covid'!T34)</f>
        <v>100% CC à distance. Visioconférence par TEAMS 15 min</v>
      </c>
      <c r="U27" s="530" t="str">
        <f>IF('Portail 4 LLCER-LEA covid'!U34="","",'Portail 4 LLCER-LEA covid'!U34)</f>
        <v>100% CT à distance. Visioconférence par TEAMS 15 minutes</v>
      </c>
      <c r="V27" s="389">
        <f>IF('Portail 4 LLCER-LEA covid'!V34="","",'Portail 4 LLCER-LEA covid'!V34)</f>
        <v>1</v>
      </c>
      <c r="W27" s="70" t="str">
        <f>IF('Portail 4 LLCER-LEA covid'!W34="","",'Portail 4 LLCER-LEA covid'!W34)</f>
        <v>CC</v>
      </c>
      <c r="X27" s="70" t="str">
        <f>IF('Portail 4 LLCER-LEA covid'!X34="","",'Portail 4 LLCER-LEA covid'!X34)</f>
        <v>oral</v>
      </c>
      <c r="Y27" s="70" t="str">
        <f>IF('Portail 4 LLCER-LEA covid'!Y34="","",'Portail 4 LLCER-LEA covid'!Y34)</f>
        <v/>
      </c>
      <c r="Z27" s="31">
        <f>IF('Portail 4 LLCER-LEA covid'!Z34="","",'Portail 4 LLCER-LEA covid'!Z34)</f>
        <v>1</v>
      </c>
      <c r="AA27" s="71" t="str">
        <f>IF('Portail 4 LLCER-LEA covid'!AA34="","",'Portail 4 LLCER-LEA covid'!AA34)</f>
        <v>CC</v>
      </c>
      <c r="AB27" s="71" t="str">
        <f>IF('Portail 4 LLCER-LEA covid'!AB34="","",'Portail 4 LLCER-LEA covid'!AB34)</f>
        <v>oral</v>
      </c>
      <c r="AC27" s="71" t="str">
        <f>IF('Portail 4 LLCER-LEA covid'!AC34="","",'Portail 4 LLCER-LEA covid'!AC34)</f>
        <v>15 min.</v>
      </c>
      <c r="AD27" s="529" t="str">
        <f>IF('Portail 4 LLCER-LEA covid'!AD34="","",'Portail 4 LLCER-LEA covid'!AD34)</f>
        <v>100% CT à distance. Visioconférence par TEAMS 15 minutes</v>
      </c>
      <c r="AE27" s="598" t="str">
        <f t="shared" si="2"/>
        <v>100% CT à distance. Visioconférence par TEAMS 15 minutes</v>
      </c>
      <c r="AF27" s="72">
        <f>IF('Portail 4 LLCER-LEA covid'!AF34="","",'Portail 4 LLCER-LEA covid'!AF34)</f>
        <v>1</v>
      </c>
      <c r="AG27" s="70" t="str">
        <f>IF('Portail 4 LLCER-LEA covid'!AG34="","",'Portail 4 LLCER-LEA covid'!AG34)</f>
        <v>CT</v>
      </c>
      <c r="AH27" s="70" t="str">
        <f>IF('Portail 4 LLCER-LEA covid'!AH34="","",'Portail 4 LLCER-LEA covid'!AH34)</f>
        <v>oral</v>
      </c>
      <c r="AI27" s="70" t="str">
        <f>IF('Portail 4 LLCER-LEA covid'!AI34="","",'Portail 4 LLCER-LEA covid'!AI34)</f>
        <v>15 min.</v>
      </c>
      <c r="AJ27" s="73">
        <f>IF('Portail 4 LLCER-LEA covid'!AJ34="","",'Portail 4 LLCER-LEA covid'!AJ34)</f>
        <v>1</v>
      </c>
      <c r="AK27" s="71" t="str">
        <f>IF('Portail 4 LLCER-LEA covid'!AK34="","",'Portail 4 LLCER-LEA covid'!AK34)</f>
        <v>CT</v>
      </c>
      <c r="AL27" s="71" t="str">
        <f>IF('Portail 4 LLCER-LEA covid'!AL34="","",'Portail 4 LLCER-LEA covid'!AL34)</f>
        <v>oral</v>
      </c>
      <c r="AM27" s="71" t="str">
        <f>IF('Portail 4 LLCER-LEA covid'!AM34="","",'Portail 4 LLCER-LEA covid'!AM34)</f>
        <v>15 min.</v>
      </c>
      <c r="AN27" s="27" t="str">
        <f>IF('Portail 4 LLCER-LEA covid'!AN34="","",'Portail 4 LLCER-LEA covid'!AN34)</f>
        <v/>
      </c>
    </row>
    <row r="28" spans="1:40">
      <c r="A28" s="35"/>
      <c r="B28" s="35"/>
      <c r="C28" s="119"/>
      <c r="D28" s="37"/>
      <c r="E28" s="38"/>
      <c r="F28" s="115"/>
      <c r="G28" s="38"/>
      <c r="H28" s="40"/>
      <c r="I28" s="41"/>
      <c r="J28" s="41"/>
      <c r="K28" s="41"/>
      <c r="L28" s="41"/>
      <c r="M28" s="41"/>
      <c r="N28" s="42"/>
      <c r="O28" s="42"/>
      <c r="P28" s="27"/>
      <c r="Q28" s="370"/>
      <c r="R28" s="41"/>
      <c r="S28" s="43"/>
      <c r="T28" s="477"/>
      <c r="U28" s="569"/>
      <c r="V28" s="399"/>
      <c r="W28" s="37"/>
      <c r="X28" s="37"/>
      <c r="Y28" s="37"/>
      <c r="Z28" s="37"/>
      <c r="AA28" s="37"/>
      <c r="AB28" s="37"/>
      <c r="AC28" s="37"/>
      <c r="AD28" s="477"/>
      <c r="AE28" s="37"/>
      <c r="AF28" s="37"/>
      <c r="AG28" s="37"/>
      <c r="AH28" s="37"/>
      <c r="AI28" s="37"/>
      <c r="AJ28" s="37"/>
      <c r="AK28" s="37"/>
      <c r="AL28" s="37"/>
      <c r="AM28" s="37"/>
      <c r="AN28" s="41"/>
    </row>
    <row r="29" spans="1:40" ht="48" customHeight="1">
      <c r="A29" s="280" t="s">
        <v>183</v>
      </c>
      <c r="B29" s="51" t="s">
        <v>184</v>
      </c>
      <c r="C29" s="52" t="s">
        <v>185</v>
      </c>
      <c r="D29" s="53" t="s">
        <v>186</v>
      </c>
      <c r="E29" s="54" t="s">
        <v>43</v>
      </c>
      <c r="F29" s="53"/>
      <c r="G29" s="54"/>
      <c r="H29" s="54"/>
      <c r="I29" s="54">
        <f>+I$6+I30+I34</f>
        <v>30</v>
      </c>
      <c r="J29" s="54">
        <f>+J$6+J30+J34</f>
        <v>30</v>
      </c>
      <c r="K29" s="53"/>
      <c r="L29" s="53"/>
      <c r="M29" s="53"/>
      <c r="N29" s="53"/>
      <c r="O29" s="53"/>
      <c r="P29" s="53"/>
      <c r="Q29" s="56"/>
      <c r="R29" s="186"/>
      <c r="S29" s="55"/>
      <c r="T29" s="487"/>
      <c r="U29" s="573"/>
      <c r="V29" s="187"/>
      <c r="W29" s="56"/>
      <c r="X29" s="56"/>
      <c r="Y29" s="56"/>
      <c r="Z29" s="56"/>
      <c r="AA29" s="56"/>
      <c r="AB29" s="56"/>
      <c r="AC29" s="56"/>
      <c r="AD29" s="487"/>
      <c r="AE29" s="56"/>
      <c r="AF29" s="56"/>
      <c r="AG29" s="56"/>
      <c r="AH29" s="56"/>
      <c r="AI29" s="56"/>
      <c r="AJ29" s="56"/>
      <c r="AK29" s="56"/>
      <c r="AL29" s="56"/>
      <c r="AM29" s="53"/>
      <c r="AN29" s="53"/>
    </row>
    <row r="30" spans="1:40" s="67" customFormat="1" ht="33" customHeight="1">
      <c r="A30" s="57" t="s">
        <v>187</v>
      </c>
      <c r="B30" s="57" t="s">
        <v>188</v>
      </c>
      <c r="C30" s="58" t="s">
        <v>189</v>
      </c>
      <c r="D30" s="57" t="s">
        <v>190</v>
      </c>
      <c r="E30" s="57" t="s">
        <v>121</v>
      </c>
      <c r="F30" s="59"/>
      <c r="G30" s="57" t="s">
        <v>172</v>
      </c>
      <c r="H30" s="60"/>
      <c r="I30" s="61">
        <f>SUM(I31:I32)</f>
        <v>4</v>
      </c>
      <c r="J30" s="61">
        <f>SUM(J31:J32)</f>
        <v>4</v>
      </c>
      <c r="K30" s="61" t="s">
        <v>172</v>
      </c>
      <c r="L30" s="60" t="s">
        <v>172</v>
      </c>
      <c r="M30" s="61" t="s">
        <v>172</v>
      </c>
      <c r="N30" s="60" t="s">
        <v>172</v>
      </c>
      <c r="O30" s="60"/>
      <c r="P30" s="62" t="s">
        <v>172</v>
      </c>
      <c r="Q30" s="371"/>
      <c r="R30" s="62"/>
      <c r="S30" s="371" t="s">
        <v>172</v>
      </c>
      <c r="T30" s="479"/>
      <c r="U30" s="574"/>
      <c r="V30" s="386" t="s">
        <v>172</v>
      </c>
      <c r="W30" s="62" t="s">
        <v>172</v>
      </c>
      <c r="X30" s="62" t="s">
        <v>172</v>
      </c>
      <c r="Y30" s="62" t="s">
        <v>172</v>
      </c>
      <c r="Z30" s="63" t="s">
        <v>172</v>
      </c>
      <c r="AA30" s="64" t="s">
        <v>172</v>
      </c>
      <c r="AB30" s="64" t="s">
        <v>172</v>
      </c>
      <c r="AC30" s="64" t="s">
        <v>172</v>
      </c>
      <c r="AD30" s="479"/>
      <c r="AE30" s="64"/>
      <c r="AF30" s="65" t="s">
        <v>172</v>
      </c>
      <c r="AG30" s="64" t="s">
        <v>172</v>
      </c>
      <c r="AH30" s="64" t="s">
        <v>172</v>
      </c>
      <c r="AI30" s="64" t="s">
        <v>172</v>
      </c>
      <c r="AJ30" s="65" t="s">
        <v>172</v>
      </c>
      <c r="AK30" s="64" t="s">
        <v>172</v>
      </c>
      <c r="AL30" s="64" t="s">
        <v>172</v>
      </c>
      <c r="AM30" s="64" t="s">
        <v>172</v>
      </c>
      <c r="AN30" s="66" t="s">
        <v>172</v>
      </c>
    </row>
    <row r="31" spans="1:40" ht="44.25" customHeight="1">
      <c r="A31" s="20" t="s">
        <v>172</v>
      </c>
      <c r="B31" s="20" t="s">
        <v>191</v>
      </c>
      <c r="C31" s="69" t="s">
        <v>192</v>
      </c>
      <c r="D31" s="24" t="s">
        <v>193</v>
      </c>
      <c r="E31" s="24" t="s">
        <v>56</v>
      </c>
      <c r="F31" s="25"/>
      <c r="G31" s="37" t="s">
        <v>58</v>
      </c>
      <c r="H31" s="26"/>
      <c r="I31" s="27">
        <v>2</v>
      </c>
      <c r="J31" s="27">
        <v>2</v>
      </c>
      <c r="K31" s="27" t="s">
        <v>194</v>
      </c>
      <c r="L31" s="27">
        <v>12</v>
      </c>
      <c r="M31" s="27" t="s">
        <v>172</v>
      </c>
      <c r="N31" s="27" t="s">
        <v>172</v>
      </c>
      <c r="O31" s="27"/>
      <c r="P31" s="29">
        <v>18</v>
      </c>
      <c r="Q31" s="367"/>
      <c r="R31" s="92"/>
      <c r="S31" s="157" t="s">
        <v>172</v>
      </c>
      <c r="T31" s="478" t="s">
        <v>195</v>
      </c>
      <c r="U31" s="579" t="s">
        <v>196</v>
      </c>
      <c r="V31" s="389">
        <v>1</v>
      </c>
      <c r="W31" s="70" t="s">
        <v>62</v>
      </c>
      <c r="X31" s="302" t="s">
        <v>63</v>
      </c>
      <c r="Y31" s="284" t="s">
        <v>64</v>
      </c>
      <c r="Z31" s="31">
        <v>1</v>
      </c>
      <c r="AA31" s="71" t="s">
        <v>65</v>
      </c>
      <c r="AB31" s="71" t="s">
        <v>66</v>
      </c>
      <c r="AC31" s="71" t="s">
        <v>64</v>
      </c>
      <c r="AD31" s="478" t="s">
        <v>196</v>
      </c>
      <c r="AE31" s="598" t="str">
        <f t="shared" ref="AE31:AE32" si="3">+AD31</f>
        <v>100 % CT dossiers à remettre sur CELENE</v>
      </c>
      <c r="AF31" s="72">
        <v>1</v>
      </c>
      <c r="AG31" s="70" t="s">
        <v>65</v>
      </c>
      <c r="AH31" s="70" t="s">
        <v>66</v>
      </c>
      <c r="AI31" s="70" t="s">
        <v>67</v>
      </c>
      <c r="AJ31" s="73">
        <v>1</v>
      </c>
      <c r="AK31" s="71" t="s">
        <v>65</v>
      </c>
      <c r="AL31" s="71" t="s">
        <v>66</v>
      </c>
      <c r="AM31" s="71" t="s">
        <v>67</v>
      </c>
      <c r="AN31" s="27" t="s">
        <v>172</v>
      </c>
    </row>
    <row r="32" spans="1:40" ht="44.25" customHeight="1">
      <c r="A32" s="20" t="s">
        <v>172</v>
      </c>
      <c r="B32" s="20" t="s">
        <v>197</v>
      </c>
      <c r="C32" s="69" t="s">
        <v>198</v>
      </c>
      <c r="D32" s="24" t="s">
        <v>199</v>
      </c>
      <c r="E32" s="24" t="s">
        <v>56</v>
      </c>
      <c r="F32" s="25"/>
      <c r="G32" s="37" t="s">
        <v>58</v>
      </c>
      <c r="H32" s="26"/>
      <c r="I32" s="27">
        <v>2</v>
      </c>
      <c r="J32" s="27">
        <v>2</v>
      </c>
      <c r="K32" s="27" t="s">
        <v>59</v>
      </c>
      <c r="L32" s="27">
        <v>12</v>
      </c>
      <c r="M32" s="27" t="s">
        <v>172</v>
      </c>
      <c r="N32" s="27" t="s">
        <v>172</v>
      </c>
      <c r="O32" s="27"/>
      <c r="P32" s="29">
        <v>18</v>
      </c>
      <c r="Q32" s="367"/>
      <c r="R32" s="92"/>
      <c r="S32" s="157" t="s">
        <v>172</v>
      </c>
      <c r="T32" s="478" t="s">
        <v>200</v>
      </c>
      <c r="U32" s="579" t="s">
        <v>201</v>
      </c>
      <c r="V32" s="389">
        <v>1</v>
      </c>
      <c r="W32" s="70" t="s">
        <v>62</v>
      </c>
      <c r="X32" s="70" t="s">
        <v>66</v>
      </c>
      <c r="Y32" s="70" t="s">
        <v>64</v>
      </c>
      <c r="Z32" s="31">
        <v>1</v>
      </c>
      <c r="AA32" s="71" t="s">
        <v>65</v>
      </c>
      <c r="AB32" s="71" t="s">
        <v>66</v>
      </c>
      <c r="AC32" s="71" t="s">
        <v>64</v>
      </c>
      <c r="AD32" s="478" t="s">
        <v>201</v>
      </c>
      <c r="AE32" s="598" t="str">
        <f t="shared" si="3"/>
        <v>100 % CT écrit 1h</v>
      </c>
      <c r="AF32" s="72">
        <v>1</v>
      </c>
      <c r="AG32" s="70" t="s">
        <v>65</v>
      </c>
      <c r="AH32" s="70" t="s">
        <v>66</v>
      </c>
      <c r="AI32" s="70" t="s">
        <v>67</v>
      </c>
      <c r="AJ32" s="73">
        <v>1</v>
      </c>
      <c r="AK32" s="71" t="s">
        <v>65</v>
      </c>
      <c r="AL32" s="71" t="s">
        <v>66</v>
      </c>
      <c r="AM32" s="71" t="s">
        <v>67</v>
      </c>
      <c r="AN32" s="27" t="s">
        <v>172</v>
      </c>
    </row>
    <row r="33" spans="1:1032" ht="12" customHeight="1">
      <c r="A33" s="20"/>
      <c r="B33" s="20"/>
      <c r="C33" s="69"/>
      <c r="D33" s="24"/>
      <c r="E33" s="24"/>
      <c r="F33" s="25"/>
      <c r="G33" s="37"/>
      <c r="H33" s="26"/>
      <c r="I33" s="27"/>
      <c r="J33" s="27"/>
      <c r="K33" s="27"/>
      <c r="L33" s="27"/>
      <c r="M33" s="27"/>
      <c r="N33" s="27"/>
      <c r="O33" s="27"/>
      <c r="P33" s="29"/>
      <c r="Q33" s="367"/>
      <c r="R33" s="92"/>
      <c r="S33" s="157"/>
      <c r="T33" s="483"/>
      <c r="U33" s="589"/>
      <c r="V33" s="389"/>
      <c r="W33" s="70"/>
      <c r="X33" s="70"/>
      <c r="Y33" s="70"/>
      <c r="Z33" s="31"/>
      <c r="AA33" s="71"/>
      <c r="AB33" s="71"/>
      <c r="AC33" s="71"/>
      <c r="AD33" s="483"/>
      <c r="AE33" s="200"/>
      <c r="AF33" s="72"/>
      <c r="AG33" s="70"/>
      <c r="AH33" s="70"/>
      <c r="AI33" s="70"/>
      <c r="AJ33" s="73"/>
      <c r="AK33" s="71"/>
      <c r="AL33" s="71"/>
      <c r="AM33" s="71"/>
      <c r="AN33" s="27"/>
    </row>
    <row r="34" spans="1:1032" ht="43.5" customHeight="1">
      <c r="A34" s="20" t="s">
        <v>172</v>
      </c>
      <c r="B34" s="20" t="s">
        <v>202</v>
      </c>
      <c r="C34" s="69" t="s">
        <v>203</v>
      </c>
      <c r="D34" s="24" t="s">
        <v>204</v>
      </c>
      <c r="E34" s="24" t="s">
        <v>56</v>
      </c>
      <c r="F34" s="25"/>
      <c r="G34" s="37" t="s">
        <v>58</v>
      </c>
      <c r="H34" s="26"/>
      <c r="I34" s="27">
        <v>1</v>
      </c>
      <c r="J34" s="27">
        <v>1</v>
      </c>
      <c r="K34" s="27" t="s">
        <v>59</v>
      </c>
      <c r="L34" s="27">
        <v>12</v>
      </c>
      <c r="M34" s="27" t="s">
        <v>172</v>
      </c>
      <c r="N34" s="27" t="s">
        <v>172</v>
      </c>
      <c r="O34" s="27"/>
      <c r="P34" s="29">
        <v>18</v>
      </c>
      <c r="Q34" s="367"/>
      <c r="R34" s="92"/>
      <c r="S34" s="157" t="s">
        <v>172</v>
      </c>
      <c r="T34" s="478" t="s">
        <v>200</v>
      </c>
      <c r="U34" s="579" t="s">
        <v>201</v>
      </c>
      <c r="V34" s="111">
        <v>1</v>
      </c>
      <c r="W34" s="30" t="s">
        <v>62</v>
      </c>
      <c r="X34" s="30" t="s">
        <v>63</v>
      </c>
      <c r="Y34" s="30" t="s">
        <v>172</v>
      </c>
      <c r="Z34" s="31">
        <v>1</v>
      </c>
      <c r="AA34" s="32" t="s">
        <v>65</v>
      </c>
      <c r="AB34" s="32" t="s">
        <v>63</v>
      </c>
      <c r="AC34" s="32" t="s">
        <v>205</v>
      </c>
      <c r="AD34" s="478" t="s">
        <v>201</v>
      </c>
      <c r="AE34" s="598" t="str">
        <f>+AD34</f>
        <v>100 % CT écrit 1h</v>
      </c>
      <c r="AF34" s="33">
        <v>1</v>
      </c>
      <c r="AG34" s="30" t="s">
        <v>65</v>
      </c>
      <c r="AH34" s="30" t="s">
        <v>63</v>
      </c>
      <c r="AI34" s="30" t="s">
        <v>206</v>
      </c>
      <c r="AJ34" s="34">
        <v>1</v>
      </c>
      <c r="AK34" s="71" t="s">
        <v>65</v>
      </c>
      <c r="AL34" s="71" t="s">
        <v>63</v>
      </c>
      <c r="AM34" s="71" t="s">
        <v>206</v>
      </c>
      <c r="AN34" s="27" t="s">
        <v>172</v>
      </c>
    </row>
    <row r="35" spans="1:1032">
      <c r="A35" s="85"/>
      <c r="B35" s="85"/>
      <c r="C35" s="587"/>
      <c r="D35" s="107"/>
      <c r="E35" s="107"/>
      <c r="F35" s="107"/>
      <c r="G35" s="107"/>
      <c r="H35" s="108" t="s">
        <v>207</v>
      </c>
      <c r="I35" s="109"/>
      <c r="J35" s="109"/>
      <c r="K35" s="109"/>
      <c r="L35" s="109"/>
      <c r="M35" s="109"/>
      <c r="N35" s="107"/>
      <c r="O35" s="107"/>
      <c r="P35" s="107"/>
      <c r="Q35" s="107"/>
      <c r="R35" s="86"/>
      <c r="S35" s="145"/>
      <c r="T35" s="480"/>
      <c r="U35" s="586"/>
      <c r="V35" s="122"/>
      <c r="W35" s="122"/>
      <c r="X35" s="122"/>
      <c r="Y35" s="122"/>
      <c r="Z35" s="122"/>
      <c r="AA35" s="122"/>
      <c r="AB35" s="122"/>
      <c r="AC35" s="122"/>
      <c r="AD35" s="480"/>
      <c r="AE35" s="122"/>
      <c r="AF35" s="122"/>
      <c r="AG35" s="122"/>
      <c r="AH35" s="122"/>
      <c r="AI35" s="122"/>
      <c r="AJ35" s="122"/>
      <c r="AK35" s="122"/>
      <c r="AL35" s="122"/>
      <c r="AM35" s="123"/>
      <c r="AN35" s="109"/>
    </row>
    <row r="36" spans="1:1032" ht="58.5" customHeight="1">
      <c r="A36" s="4" t="s">
        <v>208</v>
      </c>
      <c r="B36" s="7" t="s">
        <v>209</v>
      </c>
      <c r="C36" s="10" t="s">
        <v>210</v>
      </c>
      <c r="D36" s="11" t="s">
        <v>211</v>
      </c>
      <c r="E36" s="7" t="s">
        <v>37</v>
      </c>
      <c r="F36" s="6"/>
      <c r="G36" s="7"/>
      <c r="H36" s="7"/>
      <c r="I36" s="6"/>
      <c r="J36" s="6"/>
      <c r="K36" s="6"/>
      <c r="L36" s="6"/>
      <c r="M36" s="6"/>
      <c r="N36" s="6"/>
      <c r="O36" s="6"/>
      <c r="P36" s="6"/>
      <c r="Q36" s="9"/>
      <c r="R36" s="12"/>
      <c r="S36" s="8"/>
      <c r="T36" s="474"/>
      <c r="U36" s="567"/>
      <c r="V36" s="381"/>
      <c r="W36" s="9"/>
      <c r="X36" s="9"/>
      <c r="Y36" s="9"/>
      <c r="Z36" s="9"/>
      <c r="AA36" s="9"/>
      <c r="AB36" s="9"/>
      <c r="AC36" s="9"/>
      <c r="AD36" s="474"/>
      <c r="AE36" s="9"/>
      <c r="AF36" s="9"/>
      <c r="AG36" s="9"/>
      <c r="AH36" s="9"/>
      <c r="AI36" s="9"/>
      <c r="AJ36" s="9"/>
      <c r="AK36" s="9"/>
      <c r="AL36" s="9"/>
      <c r="AM36" s="6"/>
      <c r="AN36" s="12"/>
    </row>
    <row r="37" spans="1:1032" ht="21.75" customHeight="1">
      <c r="A37" s="14"/>
      <c r="B37" s="13"/>
      <c r="C37" s="15" t="s">
        <v>212</v>
      </c>
      <c r="D37" s="16"/>
      <c r="E37" s="13"/>
      <c r="F37" s="16"/>
      <c r="G37" s="13"/>
      <c r="H37" s="13"/>
      <c r="I37" s="13">
        <f>+I38+I39</f>
        <v>7</v>
      </c>
      <c r="J37" s="13">
        <f>+J38+J39</f>
        <v>7</v>
      </c>
      <c r="K37" s="16"/>
      <c r="L37" s="16"/>
      <c r="M37" s="16"/>
      <c r="N37" s="16"/>
      <c r="O37" s="16"/>
      <c r="P37" s="16"/>
      <c r="Q37" s="161"/>
      <c r="R37" s="16"/>
      <c r="S37" s="161"/>
      <c r="T37" s="475"/>
      <c r="U37" s="568"/>
      <c r="V37" s="382"/>
      <c r="W37" s="16"/>
      <c r="X37" s="16"/>
      <c r="Y37" s="16"/>
      <c r="Z37" s="16"/>
      <c r="AA37" s="16"/>
      <c r="AB37" s="16"/>
      <c r="AC37" s="16"/>
      <c r="AD37" s="475"/>
      <c r="AE37" s="16"/>
      <c r="AF37" s="16"/>
      <c r="AG37" s="16"/>
      <c r="AH37" s="16"/>
      <c r="AI37" s="16"/>
      <c r="AJ37" s="16"/>
      <c r="AK37" s="16"/>
      <c r="AL37" s="16"/>
      <c r="AM37" s="16"/>
      <c r="AN37" s="124"/>
    </row>
    <row r="38" spans="1:1032" ht="83.25" customHeight="1">
      <c r="A38" s="20"/>
      <c r="B38" s="68" t="s">
        <v>213</v>
      </c>
      <c r="C38" s="22" t="s">
        <v>214</v>
      </c>
      <c r="D38" s="37" t="s">
        <v>215</v>
      </c>
      <c r="E38" s="24" t="s">
        <v>38</v>
      </c>
      <c r="F38" s="25" t="s">
        <v>216</v>
      </c>
      <c r="G38" s="37" t="s">
        <v>150</v>
      </c>
      <c r="H38" s="40"/>
      <c r="I38" s="41">
        <v>5</v>
      </c>
      <c r="J38" s="41">
        <v>5</v>
      </c>
      <c r="K38" s="41" t="s">
        <v>217</v>
      </c>
      <c r="L38" s="28" t="s">
        <v>152</v>
      </c>
      <c r="M38" s="41"/>
      <c r="N38" s="41">
        <v>18</v>
      </c>
      <c r="O38" s="41"/>
      <c r="P38" s="92">
        <v>18</v>
      </c>
      <c r="Q38" s="374"/>
      <c r="R38" s="92"/>
      <c r="S38" s="157"/>
      <c r="T38" s="478" t="s">
        <v>218</v>
      </c>
      <c r="U38" s="579" t="s">
        <v>219</v>
      </c>
      <c r="V38" s="111">
        <v>1</v>
      </c>
      <c r="W38" s="30" t="s">
        <v>62</v>
      </c>
      <c r="X38" s="30" t="s">
        <v>66</v>
      </c>
      <c r="Y38" s="30"/>
      <c r="Z38" s="31">
        <v>1</v>
      </c>
      <c r="AA38" s="32" t="s">
        <v>65</v>
      </c>
      <c r="AB38" s="32" t="s">
        <v>66</v>
      </c>
      <c r="AC38" s="32" t="s">
        <v>67</v>
      </c>
      <c r="AD38" s="478" t="s">
        <v>220</v>
      </c>
      <c r="AE38" s="598" t="str">
        <f t="shared" ref="AE38:AE39" si="4">+AD38</f>
        <v>1) 100% CT; 
2) écrit en ligne ; 
3) Dépôt sur CELENE ; 
4) Temps limité 1h30</v>
      </c>
      <c r="AF38" s="111">
        <v>1</v>
      </c>
      <c r="AG38" s="30" t="s">
        <v>65</v>
      </c>
      <c r="AH38" s="30" t="s">
        <v>66</v>
      </c>
      <c r="AI38" s="30" t="s">
        <v>67</v>
      </c>
      <c r="AJ38" s="34">
        <v>1</v>
      </c>
      <c r="AK38" s="71" t="s">
        <v>65</v>
      </c>
      <c r="AL38" s="71" t="s">
        <v>66</v>
      </c>
      <c r="AM38" s="71" t="s">
        <v>67</v>
      </c>
      <c r="AN38" s="27"/>
    </row>
    <row r="39" spans="1:1032" ht="57" customHeight="1">
      <c r="A39" s="20" t="str">
        <f>IF('Portail 4 LLCER-LEA covid'!A67="","",'Portail 4 LLCER-LEA covid'!A67)</f>
        <v/>
      </c>
      <c r="B39" s="68" t="str">
        <f>IF('Portail 4 LLCER-LEA covid'!B67="","",'Portail 4 LLCER-LEA covid'!B67)</f>
        <v>LLA2B1B</v>
      </c>
      <c r="C39" s="22" t="str">
        <f>IF('Portail 4 LLCER-LEA covid'!C67="","",'Portail 4 LLCER-LEA covid'!C67)</f>
        <v>Compréhension et expression orales Anglais S2 (groupe de 25)</v>
      </c>
      <c r="D39" s="37" t="str">
        <f>IF('Portail 4 LLCER-LEA covid'!D67="","",'Portail 4 LLCER-LEA covid'!D67)</f>
        <v>LOL2B1C 
et/ou
LOL2B1D
LOL2J2B</v>
      </c>
      <c r="E39" s="24" t="s">
        <v>38</v>
      </c>
      <c r="F39" s="25" t="str">
        <f>IF('Portail 4 LLCER-LEA covid'!F67="","",'Portail 4 LLCER-LEA covid'!F67)</f>
        <v>Portails 1 (SDL-LLCER), 2 (SDL-LEA), 4 (LANGUES) et 5 (LETTRES-LLCER)</v>
      </c>
      <c r="G39" s="37" t="str">
        <f>IF('Portail 4 LLCER-LEA covid'!G67="","",'Portail 4 LLCER-LEA covid'!G67)</f>
        <v>LLCER</v>
      </c>
      <c r="H39" s="40"/>
      <c r="I39" s="41">
        <v>2</v>
      </c>
      <c r="J39" s="41">
        <v>2</v>
      </c>
      <c r="K39" s="41" t="str">
        <f>IF('Portail 4 LLCER-LEA covid'!K67="","",'Portail 4 LLCER-LEA covid'!K67)</f>
        <v>SERPOLLET Noëlle</v>
      </c>
      <c r="L39" s="28">
        <f>IF('Portail 4 LLCER-LEA covid'!L67="","",'Portail 4 LLCER-LEA covid'!L67)</f>
        <v>11</v>
      </c>
      <c r="M39" s="41" t="str">
        <f>IF('Portail 4 LLCER-LEA covid'!M67="","",'Portail 4 LLCER-LEA covid'!M67)</f>
        <v/>
      </c>
      <c r="N39" s="41" t="str">
        <f>IF('Portail 4 LLCER-LEA covid'!N67="","",'Portail 4 LLCER-LEA covid'!N67)</f>
        <v/>
      </c>
      <c r="O39" s="41"/>
      <c r="P39" s="92" t="str">
        <f>IF('Portail 4 LLCER-LEA covid'!P67="","",'Portail 4 LLCER-LEA covid'!P67)</f>
        <v/>
      </c>
      <c r="Q39" s="374"/>
      <c r="R39" s="92"/>
      <c r="S39" s="157" t="str">
        <f>IF('Portail 4 LLCER-LEA covid'!S67="","",'Portail 4 LLCER-LEA covid'!S67)</f>
        <v/>
      </c>
      <c r="T39" s="531" t="str">
        <f>IF('Portail 4 LLCER-LEA covid'!T67="","",'Portail 4 LLCER-LEA covid'!T67)</f>
        <v>100% CC</v>
      </c>
      <c r="U39" s="528" t="str">
        <f>IF('Portail 4 LLCER-LEA covid'!U67="","",'Portail 4 LLCER-LEA covid'!U67)</f>
        <v>100% CT / Dossier</v>
      </c>
      <c r="V39" s="111" t="str">
        <f>IF('Portail 4 LLCER-LEA covid'!V67="","",'Portail 4 LLCER-LEA covid'!V67)</f>
        <v>40% Ecrit
40% Oral
20% participation</v>
      </c>
      <c r="W39" s="30" t="str">
        <f>IF('Portail 4 LLCER-LEA covid'!W67="","",'Portail 4 LLCER-LEA covid'!W67)</f>
        <v>CC</v>
      </c>
      <c r="X39" s="30" t="str">
        <f>IF('Portail 4 LLCER-LEA covid'!X67="","",'Portail 4 LLCER-LEA covid'!X67)</f>
        <v>écrit et oral</v>
      </c>
      <c r="Y39" s="30" t="str">
        <f>IF('Portail 4 LLCER-LEA covid'!Y67="","",'Portail 4 LLCER-LEA covid'!Y67)</f>
        <v>1h00 écrit et 15 min. oral</v>
      </c>
      <c r="Z39" s="31">
        <f>IF('Portail 4 LLCER-LEA covid'!Z67="","",'Portail 4 LLCER-LEA covid'!Z67)</f>
        <v>1</v>
      </c>
      <c r="AA39" s="32" t="str">
        <f>IF('Portail 4 LLCER-LEA covid'!AA67="","",'Portail 4 LLCER-LEA covid'!AA67)</f>
        <v>CT</v>
      </c>
      <c r="AB39" s="32" t="str">
        <f>IF('Portail 4 LLCER-LEA covid'!AB67="","",'Portail 4 LLCER-LEA covid'!AB67)</f>
        <v>oral</v>
      </c>
      <c r="AC39" s="32" t="str">
        <f>IF('Portail 4 LLCER-LEA covid'!AC67="","",'Portail 4 LLCER-LEA covid'!AC67)</f>
        <v>15 min.</v>
      </c>
      <c r="AD39" s="531" t="str">
        <f>IF('Portail 4 LLCER-LEA covid'!AD67="","",'Portail 4 LLCER-LEA covid'!AD67)</f>
        <v>100% CT / Dossier</v>
      </c>
      <c r="AE39" s="598" t="str">
        <f t="shared" si="4"/>
        <v>100% CT / Dossier</v>
      </c>
      <c r="AF39" s="111">
        <f>IF('Portail 4 LLCER-LEA covid'!AF67="","",'Portail 4 LLCER-LEA covid'!AF67)</f>
        <v>1</v>
      </c>
      <c r="AG39" s="30" t="str">
        <f>IF('Portail 4 LLCER-LEA covid'!AG67="","",'Portail 4 LLCER-LEA covid'!AG67)</f>
        <v>CT</v>
      </c>
      <c r="AH39" s="30" t="str">
        <f>IF('Portail 4 LLCER-LEA covid'!AH67="","",'Portail 4 LLCER-LEA covid'!AH67)</f>
        <v>oral</v>
      </c>
      <c r="AI39" s="30" t="str">
        <f>IF('Portail 4 LLCER-LEA covid'!AI67="","",'Portail 4 LLCER-LEA covid'!AI67)</f>
        <v>15 min.</v>
      </c>
      <c r="AJ39" s="34">
        <f>IF('Portail 4 LLCER-LEA covid'!AJ67="","",'Portail 4 LLCER-LEA covid'!AJ67)</f>
        <v>1</v>
      </c>
      <c r="AK39" s="32" t="str">
        <f>IF('Portail 4 LLCER-LEA covid'!AK67="","",'Portail 4 LLCER-LEA covid'!AK67)</f>
        <v>CT</v>
      </c>
      <c r="AL39" s="32" t="str">
        <f>IF('Portail 4 LLCER-LEA covid'!AL67="","",'Portail 4 LLCER-LEA covid'!AL67)</f>
        <v>oral</v>
      </c>
      <c r="AM39" s="32" t="str">
        <f>IF('Portail 4 LLCER-LEA covid'!AM67="","",'Portail 4 LLCER-LEA covid'!AM67)</f>
        <v>15 min.</v>
      </c>
      <c r="AN39" s="27" t="str">
        <f>IF('Portail 4 LLCER-LEA covid'!AN67="","",'Portail 4 LLCER-LEA covid'!AN67)</f>
        <v/>
      </c>
    </row>
    <row r="40" spans="1:1032" s="241" customFormat="1" ht="27.75" customHeight="1">
      <c r="A40" s="97" t="s">
        <v>221</v>
      </c>
      <c r="B40" s="128" t="s">
        <v>222</v>
      </c>
      <c r="C40" s="126" t="s">
        <v>223</v>
      </c>
      <c r="D40" s="127" t="s">
        <v>224</v>
      </c>
      <c r="E40" s="127" t="s">
        <v>43</v>
      </c>
      <c r="F40" s="127"/>
      <c r="G40" s="127"/>
      <c r="H40" s="128"/>
      <c r="I40" s="127">
        <f>+I$37+I38+I42+I45+I48</f>
        <v>20</v>
      </c>
      <c r="J40" s="127">
        <f>+J$37+J38+J42+J45+J48</f>
        <v>20</v>
      </c>
      <c r="K40" s="127"/>
      <c r="L40" s="127"/>
      <c r="M40" s="127"/>
      <c r="N40" s="127"/>
      <c r="O40" s="127"/>
      <c r="P40" s="127"/>
      <c r="Q40" s="380"/>
      <c r="R40" s="45"/>
      <c r="S40" s="470"/>
      <c r="T40" s="605"/>
      <c r="U40" s="606"/>
      <c r="V40" s="412"/>
      <c r="W40" s="127"/>
      <c r="X40" s="127"/>
      <c r="Y40" s="127"/>
      <c r="Z40" s="127"/>
      <c r="AA40" s="127"/>
      <c r="AB40" s="127"/>
      <c r="AC40" s="127"/>
      <c r="AD40" s="605"/>
      <c r="AE40" s="237"/>
      <c r="AF40" s="237"/>
      <c r="AG40" s="238"/>
      <c r="AH40" s="239"/>
      <c r="AI40" s="239"/>
      <c r="AJ40" s="239"/>
      <c r="AK40" s="45"/>
      <c r="AL40" s="45"/>
      <c r="AM40" s="45"/>
      <c r="AN40" s="48"/>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0"/>
      <c r="BQ40" s="240"/>
      <c r="BR40" s="240"/>
      <c r="BS40" s="240"/>
      <c r="BT40" s="240"/>
      <c r="BU40" s="240"/>
      <c r="BV40" s="240"/>
      <c r="BW40" s="240"/>
      <c r="BX40" s="240"/>
      <c r="BY40" s="240"/>
      <c r="BZ40" s="240"/>
      <c r="CA40" s="240"/>
      <c r="CB40" s="240"/>
      <c r="CC40" s="240"/>
      <c r="CD40" s="240"/>
      <c r="CE40" s="240"/>
      <c r="CF40" s="240"/>
      <c r="CG40" s="240"/>
      <c r="CH40" s="240"/>
      <c r="CI40" s="240"/>
      <c r="CJ40" s="240"/>
      <c r="CK40" s="240"/>
      <c r="CL40" s="240"/>
      <c r="CM40" s="240"/>
      <c r="CN40" s="240"/>
      <c r="CO40" s="240"/>
      <c r="CP40" s="240"/>
      <c r="CQ40" s="240"/>
      <c r="CR40" s="240"/>
      <c r="CS40" s="240"/>
      <c r="CT40" s="240"/>
      <c r="CU40" s="240"/>
      <c r="CV40" s="240"/>
      <c r="CW40" s="240"/>
      <c r="CX40" s="240"/>
      <c r="CY40" s="240"/>
      <c r="CZ40" s="240"/>
      <c r="DA40" s="240"/>
      <c r="DB40" s="240"/>
      <c r="DC40" s="240"/>
      <c r="DD40" s="240"/>
      <c r="DE40" s="240"/>
      <c r="DF40" s="240"/>
      <c r="DG40" s="240"/>
      <c r="DH40" s="240"/>
      <c r="DI40" s="240"/>
      <c r="DJ40" s="240"/>
      <c r="DK40" s="240"/>
      <c r="DL40" s="240"/>
      <c r="DM40" s="240"/>
      <c r="DN40" s="240"/>
      <c r="DO40" s="240"/>
      <c r="DP40" s="240"/>
      <c r="DQ40" s="240"/>
      <c r="DR40" s="240"/>
      <c r="DS40" s="240"/>
      <c r="DT40" s="240"/>
      <c r="DU40" s="240"/>
      <c r="DV40" s="240"/>
      <c r="DW40" s="240"/>
      <c r="DX40" s="240"/>
      <c r="DY40" s="240"/>
      <c r="DZ40" s="240"/>
      <c r="EA40" s="240"/>
      <c r="EB40" s="240"/>
      <c r="EC40" s="240"/>
      <c r="ED40" s="240"/>
      <c r="EE40" s="240"/>
      <c r="EF40" s="240"/>
      <c r="EG40" s="240"/>
      <c r="EH40" s="240"/>
      <c r="EI40" s="240"/>
      <c r="EJ40" s="240"/>
      <c r="EK40" s="240"/>
      <c r="EL40" s="240"/>
      <c r="EM40" s="240"/>
      <c r="EN40" s="240"/>
      <c r="EO40" s="240"/>
      <c r="EP40" s="240"/>
      <c r="EQ40" s="240"/>
      <c r="ER40" s="240"/>
      <c r="ES40" s="240"/>
      <c r="ET40" s="240"/>
      <c r="EU40" s="240"/>
      <c r="EV40" s="240"/>
      <c r="EW40" s="240"/>
      <c r="EX40" s="240"/>
      <c r="EY40" s="240"/>
      <c r="EZ40" s="240"/>
      <c r="FA40" s="240"/>
      <c r="FB40" s="240"/>
      <c r="FC40" s="240"/>
      <c r="FD40" s="240"/>
      <c r="FE40" s="240"/>
      <c r="FF40" s="240"/>
      <c r="FG40" s="240"/>
      <c r="FH40" s="240"/>
      <c r="FI40" s="240"/>
      <c r="FJ40" s="240"/>
      <c r="FK40" s="240"/>
      <c r="FL40" s="240"/>
      <c r="FM40" s="240"/>
      <c r="FN40" s="240"/>
      <c r="FO40" s="240"/>
      <c r="FP40" s="240"/>
      <c r="FQ40" s="240"/>
      <c r="FR40" s="240"/>
      <c r="FS40" s="240"/>
      <c r="FT40" s="240"/>
      <c r="FU40" s="240"/>
      <c r="FV40" s="240"/>
      <c r="FW40" s="240"/>
      <c r="FX40" s="240"/>
      <c r="FY40" s="240"/>
      <c r="FZ40" s="240"/>
      <c r="GA40" s="240"/>
      <c r="GB40" s="240"/>
      <c r="GC40" s="240"/>
      <c r="GD40" s="240"/>
      <c r="GE40" s="240"/>
      <c r="GF40" s="240"/>
      <c r="GG40" s="240"/>
      <c r="GH40" s="240"/>
      <c r="GI40" s="240"/>
      <c r="GJ40" s="240"/>
      <c r="GK40" s="240"/>
      <c r="GL40" s="240"/>
      <c r="GM40" s="240"/>
      <c r="GN40" s="240"/>
      <c r="GO40" s="240"/>
      <c r="GP40" s="240"/>
      <c r="GQ40" s="240"/>
      <c r="GR40" s="240"/>
      <c r="GS40" s="240"/>
      <c r="GT40" s="240"/>
      <c r="GU40" s="240"/>
      <c r="GV40" s="240"/>
      <c r="GW40" s="240"/>
      <c r="GX40" s="240"/>
      <c r="GY40" s="240"/>
      <c r="GZ40" s="240"/>
      <c r="HA40" s="240"/>
      <c r="HB40" s="240"/>
      <c r="HC40" s="240"/>
      <c r="HD40" s="240"/>
      <c r="HE40" s="240"/>
      <c r="HF40" s="240"/>
      <c r="HG40" s="240"/>
      <c r="HH40" s="240"/>
      <c r="HI40" s="240"/>
      <c r="HJ40" s="240"/>
      <c r="HK40" s="240"/>
      <c r="HL40" s="240"/>
      <c r="HM40" s="240"/>
      <c r="HN40" s="240"/>
      <c r="HO40" s="240"/>
      <c r="HP40" s="240"/>
      <c r="HQ40" s="240"/>
      <c r="HR40" s="240"/>
      <c r="HS40" s="240"/>
      <c r="HT40" s="240"/>
      <c r="HU40" s="240"/>
      <c r="HV40" s="240"/>
      <c r="HW40" s="240"/>
      <c r="HX40" s="240"/>
      <c r="HY40" s="240"/>
      <c r="HZ40" s="240"/>
      <c r="IA40" s="240"/>
      <c r="IB40" s="240"/>
      <c r="IC40" s="240"/>
      <c r="ID40" s="240"/>
      <c r="IE40" s="240"/>
      <c r="IF40" s="240"/>
      <c r="IG40" s="240"/>
      <c r="IH40" s="240"/>
      <c r="II40" s="240"/>
      <c r="IJ40" s="240"/>
      <c r="IK40" s="240"/>
      <c r="IL40" s="240"/>
      <c r="IM40" s="240"/>
      <c r="IN40" s="240"/>
      <c r="IO40" s="240"/>
      <c r="IP40" s="240"/>
      <c r="IQ40" s="240"/>
      <c r="IR40" s="240"/>
      <c r="IS40" s="240"/>
      <c r="IT40" s="240"/>
      <c r="IU40" s="240"/>
      <c r="IV40" s="240"/>
      <c r="IW40" s="240"/>
      <c r="IX40" s="240"/>
      <c r="IY40" s="240"/>
      <c r="IZ40" s="240"/>
      <c r="JA40" s="240"/>
      <c r="JB40" s="240"/>
      <c r="JC40" s="240"/>
      <c r="JD40" s="240"/>
      <c r="JE40" s="240"/>
      <c r="JF40" s="240"/>
      <c r="JG40" s="240"/>
      <c r="JH40" s="240"/>
      <c r="JI40" s="240"/>
      <c r="JJ40" s="240"/>
      <c r="JK40" s="240"/>
      <c r="JL40" s="240"/>
      <c r="JM40" s="240"/>
      <c r="JN40" s="240"/>
      <c r="JO40" s="240"/>
      <c r="JP40" s="240"/>
      <c r="JQ40" s="240"/>
      <c r="JR40" s="240"/>
      <c r="JS40" s="240"/>
      <c r="JT40" s="240"/>
      <c r="JU40" s="240"/>
      <c r="JV40" s="240"/>
      <c r="JW40" s="240"/>
      <c r="JX40" s="240"/>
      <c r="JY40" s="240"/>
      <c r="JZ40" s="240"/>
      <c r="KA40" s="240"/>
      <c r="KB40" s="240"/>
      <c r="KC40" s="240"/>
      <c r="KD40" s="240"/>
      <c r="KE40" s="240"/>
      <c r="KF40" s="240"/>
      <c r="KG40" s="240"/>
      <c r="KH40" s="240"/>
      <c r="KI40" s="240"/>
      <c r="KJ40" s="240"/>
      <c r="KK40" s="240"/>
      <c r="KL40" s="240"/>
      <c r="KM40" s="240"/>
      <c r="KN40" s="240"/>
      <c r="KO40" s="240"/>
      <c r="KP40" s="240"/>
      <c r="KQ40" s="240"/>
      <c r="KR40" s="240"/>
      <c r="KS40" s="240"/>
      <c r="KT40" s="240"/>
      <c r="KU40" s="240"/>
      <c r="KV40" s="240"/>
      <c r="KW40" s="240"/>
      <c r="KX40" s="240"/>
      <c r="KY40" s="240"/>
      <c r="KZ40" s="240"/>
      <c r="LA40" s="240"/>
      <c r="LB40" s="240"/>
      <c r="LC40" s="240"/>
      <c r="LD40" s="240"/>
      <c r="LE40" s="240"/>
      <c r="LF40" s="240"/>
      <c r="LG40" s="240"/>
      <c r="LH40" s="240"/>
      <c r="LI40" s="240"/>
      <c r="LJ40" s="240"/>
      <c r="LK40" s="240"/>
      <c r="LL40" s="240"/>
      <c r="LM40" s="240"/>
      <c r="LN40" s="240"/>
      <c r="LO40" s="240"/>
      <c r="LP40" s="240"/>
      <c r="LQ40" s="240"/>
      <c r="LR40" s="240"/>
      <c r="LS40" s="240"/>
      <c r="LT40" s="240"/>
      <c r="LU40" s="240"/>
      <c r="LV40" s="240"/>
      <c r="LW40" s="240"/>
      <c r="LX40" s="240"/>
      <c r="LY40" s="240"/>
      <c r="LZ40" s="240"/>
      <c r="MA40" s="240"/>
      <c r="MB40" s="240"/>
      <c r="MC40" s="240"/>
      <c r="MD40" s="240"/>
      <c r="ME40" s="240"/>
      <c r="MF40" s="240"/>
      <c r="MG40" s="240"/>
      <c r="MH40" s="240"/>
      <c r="MI40" s="240"/>
      <c r="MJ40" s="240"/>
      <c r="MK40" s="240"/>
      <c r="ML40" s="240"/>
      <c r="MM40" s="240"/>
      <c r="MN40" s="240"/>
      <c r="MO40" s="240"/>
      <c r="MP40" s="240"/>
      <c r="MQ40" s="240"/>
      <c r="MR40" s="240"/>
      <c r="MS40" s="240"/>
      <c r="MT40" s="240"/>
      <c r="MU40" s="240"/>
      <c r="MV40" s="240"/>
      <c r="MW40" s="240"/>
      <c r="MX40" s="240"/>
      <c r="MY40" s="240"/>
      <c r="MZ40" s="240"/>
      <c r="NA40" s="240"/>
      <c r="NB40" s="240"/>
      <c r="NC40" s="240"/>
      <c r="ND40" s="240"/>
      <c r="NE40" s="240"/>
      <c r="NF40" s="240"/>
      <c r="NG40" s="240"/>
      <c r="NH40" s="240"/>
      <c r="NI40" s="240"/>
      <c r="NJ40" s="240"/>
      <c r="NK40" s="240"/>
      <c r="NL40" s="240"/>
      <c r="NM40" s="240"/>
      <c r="NN40" s="240"/>
      <c r="NO40" s="240"/>
      <c r="NP40" s="240"/>
      <c r="NQ40" s="240"/>
      <c r="NR40" s="240"/>
      <c r="NS40" s="240"/>
      <c r="NT40" s="240"/>
      <c r="NU40" s="240"/>
      <c r="NV40" s="240"/>
      <c r="NW40" s="240"/>
      <c r="NX40" s="240"/>
      <c r="NY40" s="240"/>
      <c r="NZ40" s="240"/>
      <c r="OA40" s="240"/>
      <c r="OB40" s="240"/>
      <c r="OC40" s="240"/>
      <c r="OD40" s="240"/>
      <c r="OE40" s="240"/>
      <c r="OF40" s="240"/>
      <c r="OG40" s="240"/>
      <c r="OH40" s="240"/>
      <c r="OI40" s="240"/>
      <c r="OJ40" s="240"/>
      <c r="OK40" s="240"/>
      <c r="OL40" s="240"/>
      <c r="OM40" s="240"/>
      <c r="ON40" s="240"/>
      <c r="OO40" s="240"/>
      <c r="OP40" s="240"/>
      <c r="OQ40" s="240"/>
      <c r="OR40" s="240"/>
      <c r="OS40" s="240"/>
      <c r="OT40" s="240"/>
      <c r="OU40" s="240"/>
      <c r="OV40" s="240"/>
      <c r="OW40" s="240"/>
      <c r="OX40" s="240"/>
      <c r="OY40" s="240"/>
      <c r="OZ40" s="240"/>
      <c r="PA40" s="240"/>
      <c r="PB40" s="240"/>
      <c r="PC40" s="240"/>
      <c r="PD40" s="240"/>
      <c r="PE40" s="240"/>
      <c r="PF40" s="240"/>
      <c r="PG40" s="240"/>
      <c r="PH40" s="240"/>
      <c r="PI40" s="240"/>
      <c r="PJ40" s="240"/>
      <c r="PK40" s="240"/>
      <c r="PL40" s="240"/>
      <c r="PM40" s="240"/>
      <c r="PN40" s="240"/>
      <c r="PO40" s="240"/>
      <c r="PP40" s="240"/>
      <c r="PQ40" s="240"/>
      <c r="PR40" s="240"/>
      <c r="PS40" s="240"/>
      <c r="PT40" s="240"/>
      <c r="PU40" s="240"/>
      <c r="PV40" s="240"/>
      <c r="PW40" s="240"/>
      <c r="PX40" s="240"/>
      <c r="PY40" s="240"/>
      <c r="PZ40" s="240"/>
      <c r="QA40" s="240"/>
      <c r="QB40" s="240"/>
      <c r="QC40" s="240"/>
      <c r="QD40" s="240"/>
      <c r="QE40" s="240"/>
      <c r="QF40" s="240"/>
      <c r="QG40" s="240"/>
      <c r="QH40" s="240"/>
      <c r="QI40" s="240"/>
      <c r="QJ40" s="240"/>
      <c r="QK40" s="240"/>
      <c r="QL40" s="240"/>
      <c r="QM40" s="240"/>
      <c r="QN40" s="240"/>
      <c r="QO40" s="240"/>
      <c r="QP40" s="240"/>
      <c r="QQ40" s="240"/>
      <c r="QR40" s="240"/>
      <c r="QS40" s="240"/>
      <c r="QT40" s="240"/>
      <c r="QU40" s="240"/>
      <c r="QV40" s="240"/>
      <c r="QW40" s="240"/>
      <c r="QX40" s="240"/>
      <c r="QY40" s="240"/>
      <c r="QZ40" s="240"/>
      <c r="RA40" s="240"/>
      <c r="RB40" s="240"/>
      <c r="RC40" s="240"/>
      <c r="RD40" s="240"/>
      <c r="RE40" s="240"/>
      <c r="RF40" s="240"/>
      <c r="RG40" s="240"/>
      <c r="RH40" s="240"/>
      <c r="RI40" s="240"/>
      <c r="RJ40" s="240"/>
      <c r="RK40" s="240"/>
      <c r="RL40" s="240"/>
      <c r="RM40" s="240"/>
      <c r="RN40" s="240"/>
      <c r="RO40" s="240"/>
      <c r="RP40" s="240"/>
      <c r="RQ40" s="240"/>
      <c r="RR40" s="240"/>
      <c r="RS40" s="240"/>
      <c r="RT40" s="240"/>
      <c r="RU40" s="240"/>
      <c r="RV40" s="240"/>
      <c r="RW40" s="240"/>
      <c r="RX40" s="240"/>
      <c r="RY40" s="240"/>
      <c r="RZ40" s="240"/>
      <c r="SA40" s="240"/>
      <c r="SB40" s="240"/>
      <c r="SC40" s="240"/>
      <c r="SD40" s="240"/>
      <c r="SE40" s="240"/>
      <c r="SF40" s="240"/>
      <c r="SG40" s="240"/>
      <c r="SH40" s="240"/>
      <c r="SI40" s="240"/>
      <c r="SJ40" s="240"/>
      <c r="SK40" s="240"/>
      <c r="SL40" s="240"/>
      <c r="SM40" s="240"/>
      <c r="SN40" s="240"/>
      <c r="SO40" s="240"/>
      <c r="SP40" s="240"/>
      <c r="SQ40" s="240"/>
      <c r="SR40" s="240"/>
      <c r="SS40" s="240"/>
      <c r="ST40" s="240"/>
      <c r="SU40" s="240"/>
      <c r="SV40" s="240"/>
      <c r="SW40" s="240"/>
      <c r="SX40" s="240"/>
      <c r="SY40" s="240"/>
      <c r="SZ40" s="240"/>
      <c r="TA40" s="240"/>
      <c r="TB40" s="240"/>
      <c r="TC40" s="240"/>
      <c r="TD40" s="240"/>
      <c r="TE40" s="240"/>
      <c r="TF40" s="240"/>
      <c r="TG40" s="240"/>
      <c r="TH40" s="240"/>
      <c r="TI40" s="240"/>
      <c r="TJ40" s="240"/>
      <c r="TK40" s="240"/>
      <c r="TL40" s="240"/>
      <c r="TM40" s="240"/>
      <c r="TN40" s="240"/>
      <c r="TO40" s="240"/>
      <c r="TP40" s="240"/>
      <c r="TQ40" s="240"/>
      <c r="TR40" s="240"/>
      <c r="TS40" s="240"/>
      <c r="TT40" s="240"/>
      <c r="TU40" s="240"/>
      <c r="TV40" s="240"/>
      <c r="TW40" s="240"/>
      <c r="TX40" s="240"/>
      <c r="TY40" s="240"/>
      <c r="TZ40" s="240"/>
      <c r="UA40" s="240"/>
      <c r="UB40" s="240"/>
      <c r="UC40" s="240"/>
      <c r="UD40" s="240"/>
      <c r="UE40" s="240"/>
      <c r="UF40" s="240"/>
      <c r="UG40" s="240"/>
      <c r="UH40" s="240"/>
      <c r="UI40" s="240"/>
      <c r="UJ40" s="240"/>
      <c r="UK40" s="240"/>
      <c r="UL40" s="240"/>
      <c r="UM40" s="240"/>
      <c r="UN40" s="240"/>
      <c r="UO40" s="240"/>
      <c r="UP40" s="240"/>
      <c r="UQ40" s="240"/>
      <c r="UR40" s="240"/>
      <c r="US40" s="240"/>
      <c r="UT40" s="240"/>
      <c r="UU40" s="240"/>
      <c r="UV40" s="240"/>
      <c r="UW40" s="240"/>
      <c r="UX40" s="240"/>
      <c r="UY40" s="240"/>
      <c r="UZ40" s="240"/>
      <c r="VA40" s="240"/>
      <c r="VB40" s="240"/>
      <c r="VC40" s="240"/>
      <c r="VD40" s="240"/>
      <c r="VE40" s="240"/>
      <c r="VF40" s="240"/>
      <c r="VG40" s="240"/>
      <c r="VH40" s="240"/>
      <c r="VI40" s="240"/>
      <c r="VJ40" s="240"/>
      <c r="VK40" s="240"/>
      <c r="VL40" s="240"/>
      <c r="VM40" s="240"/>
      <c r="VN40" s="240"/>
      <c r="VO40" s="240"/>
      <c r="VP40" s="240"/>
      <c r="VQ40" s="240"/>
      <c r="VR40" s="240"/>
      <c r="VS40" s="240"/>
      <c r="VT40" s="240"/>
      <c r="VU40" s="240"/>
      <c r="VV40" s="240"/>
      <c r="VW40" s="240"/>
      <c r="VX40" s="240"/>
      <c r="VY40" s="240"/>
      <c r="VZ40" s="240"/>
      <c r="WA40" s="240"/>
      <c r="WB40" s="240"/>
      <c r="WC40" s="240"/>
      <c r="WD40" s="240"/>
      <c r="WE40" s="240"/>
      <c r="WF40" s="240"/>
      <c r="WG40" s="240"/>
      <c r="WH40" s="240"/>
      <c r="WI40" s="240"/>
      <c r="WJ40" s="240"/>
      <c r="WK40" s="240"/>
      <c r="WL40" s="240"/>
      <c r="WM40" s="240"/>
      <c r="WN40" s="240"/>
      <c r="WO40" s="240"/>
      <c r="WP40" s="240"/>
      <c r="WQ40" s="240"/>
      <c r="WR40" s="240"/>
      <c r="WS40" s="240"/>
      <c r="WT40" s="240"/>
      <c r="WU40" s="240"/>
      <c r="WV40" s="240"/>
      <c r="WW40" s="240"/>
      <c r="WX40" s="240"/>
      <c r="WY40" s="240"/>
      <c r="WZ40" s="240"/>
      <c r="XA40" s="240"/>
      <c r="XB40" s="240"/>
      <c r="XC40" s="240"/>
      <c r="XD40" s="240"/>
      <c r="XE40" s="240"/>
      <c r="XF40" s="240"/>
      <c r="XG40" s="240"/>
      <c r="XH40" s="240"/>
      <c r="XI40" s="240"/>
      <c r="XJ40" s="240"/>
      <c r="XK40" s="240"/>
      <c r="XL40" s="240"/>
      <c r="XM40" s="240"/>
      <c r="XN40" s="240"/>
      <c r="XO40" s="240"/>
      <c r="XP40" s="240"/>
      <c r="XQ40" s="240"/>
      <c r="XR40" s="240"/>
      <c r="XS40" s="240"/>
      <c r="XT40" s="240"/>
      <c r="XU40" s="240"/>
      <c r="XV40" s="240"/>
      <c r="XW40" s="240"/>
      <c r="XX40" s="240"/>
      <c r="XY40" s="240"/>
      <c r="XZ40" s="240"/>
      <c r="YA40" s="240"/>
      <c r="YB40" s="240"/>
      <c r="YC40" s="240"/>
      <c r="YD40" s="240"/>
      <c r="YE40" s="240"/>
      <c r="YF40" s="240"/>
      <c r="YG40" s="240"/>
      <c r="YH40" s="240"/>
      <c r="YI40" s="240"/>
      <c r="YJ40" s="240"/>
      <c r="YK40" s="240"/>
      <c r="YL40" s="240"/>
      <c r="YM40" s="240"/>
      <c r="YN40" s="240"/>
      <c r="YO40" s="240"/>
      <c r="YP40" s="240"/>
      <c r="YQ40" s="240"/>
      <c r="YR40" s="240"/>
      <c r="YS40" s="240"/>
      <c r="YT40" s="240"/>
      <c r="YU40" s="240"/>
      <c r="YV40" s="240"/>
      <c r="YW40" s="240"/>
      <c r="YX40" s="240"/>
      <c r="YY40" s="240"/>
      <c r="YZ40" s="240"/>
      <c r="ZA40" s="240"/>
      <c r="ZB40" s="240"/>
      <c r="ZC40" s="240"/>
      <c r="ZD40" s="240"/>
      <c r="ZE40" s="240"/>
      <c r="ZF40" s="240"/>
      <c r="ZG40" s="240"/>
      <c r="ZH40" s="240"/>
      <c r="ZI40" s="240"/>
      <c r="ZJ40" s="240"/>
      <c r="ZK40" s="240"/>
      <c r="ZL40" s="240"/>
      <c r="ZM40" s="240"/>
      <c r="ZN40" s="240"/>
      <c r="ZO40" s="240"/>
      <c r="ZP40" s="240"/>
      <c r="ZQ40" s="240"/>
      <c r="ZR40" s="240"/>
      <c r="ZS40" s="240"/>
      <c r="ZT40" s="240"/>
      <c r="ZU40" s="240"/>
      <c r="ZV40" s="240"/>
      <c r="ZW40" s="240"/>
      <c r="ZX40" s="240"/>
      <c r="ZY40" s="240"/>
      <c r="ZZ40" s="240"/>
      <c r="AAA40" s="240"/>
      <c r="AAB40" s="240"/>
      <c r="AAC40" s="240"/>
      <c r="AAD40" s="240"/>
      <c r="AAE40" s="240"/>
      <c r="AAF40" s="240"/>
      <c r="AAG40" s="240"/>
      <c r="AAH40" s="240"/>
      <c r="AAI40" s="240"/>
      <c r="AAJ40" s="240"/>
      <c r="AAK40" s="240"/>
      <c r="AAL40" s="240"/>
      <c r="AAM40" s="240"/>
      <c r="AAN40" s="240"/>
      <c r="AAO40" s="240"/>
      <c r="AAP40" s="240"/>
      <c r="AAQ40" s="240"/>
      <c r="AAR40" s="240"/>
      <c r="AAS40" s="240"/>
      <c r="AAT40" s="240"/>
      <c r="AAU40" s="240"/>
      <c r="AAV40" s="240"/>
      <c r="AAW40" s="240"/>
      <c r="AAX40" s="240"/>
      <c r="AAY40" s="240"/>
      <c r="AAZ40" s="240"/>
      <c r="ABA40" s="240"/>
      <c r="ABB40" s="240"/>
      <c r="ABC40" s="240"/>
      <c r="ABD40" s="240"/>
      <c r="ABE40" s="240"/>
      <c r="ABF40" s="240"/>
      <c r="ABG40" s="240"/>
      <c r="ABH40" s="240"/>
      <c r="ABI40" s="240"/>
      <c r="ABJ40" s="240"/>
      <c r="ABK40" s="240"/>
      <c r="ABL40" s="240"/>
      <c r="ABM40" s="240"/>
      <c r="ABN40" s="240"/>
      <c r="ABO40" s="240"/>
      <c r="ABP40" s="240"/>
      <c r="ABQ40" s="240"/>
      <c r="ABR40" s="240"/>
      <c r="ABS40" s="240"/>
      <c r="ABT40" s="240"/>
      <c r="ABU40" s="240"/>
      <c r="ABV40" s="240"/>
      <c r="ABW40" s="240"/>
      <c r="ABX40" s="240"/>
      <c r="ABY40" s="240"/>
      <c r="ABZ40" s="240"/>
      <c r="ACA40" s="240"/>
      <c r="ACB40" s="240"/>
      <c r="ACC40" s="240"/>
      <c r="ACD40" s="240"/>
      <c r="ACE40" s="240"/>
      <c r="ACF40" s="240"/>
      <c r="ACG40" s="240"/>
      <c r="ACH40" s="240"/>
      <c r="ACI40" s="240"/>
      <c r="ACJ40" s="240"/>
      <c r="ACK40" s="240"/>
      <c r="ACL40" s="240"/>
      <c r="ACM40" s="240"/>
      <c r="ACN40" s="240"/>
      <c r="ACO40" s="240"/>
      <c r="ACP40" s="240"/>
      <c r="ACQ40" s="240"/>
      <c r="ACR40" s="240"/>
      <c r="ACS40" s="240"/>
      <c r="ACT40" s="240"/>
      <c r="ACU40" s="240"/>
      <c r="ACV40" s="240"/>
      <c r="ACW40" s="240"/>
      <c r="ACX40" s="240"/>
      <c r="ACY40" s="240"/>
      <c r="ACZ40" s="240"/>
      <c r="ADA40" s="240"/>
      <c r="ADB40" s="240"/>
      <c r="ADC40" s="240"/>
      <c r="ADD40" s="240"/>
      <c r="ADE40" s="240"/>
      <c r="ADF40" s="240"/>
      <c r="ADG40" s="240"/>
      <c r="ADH40" s="240"/>
      <c r="ADI40" s="240"/>
      <c r="ADJ40" s="240"/>
      <c r="ADK40" s="240"/>
      <c r="ADL40" s="240"/>
      <c r="ADM40" s="240"/>
      <c r="ADN40" s="240"/>
      <c r="ADO40" s="240"/>
      <c r="ADP40" s="240"/>
      <c r="ADQ40" s="240"/>
      <c r="ADR40" s="240"/>
      <c r="ADS40" s="240"/>
      <c r="ADT40" s="240"/>
      <c r="ADU40" s="240"/>
      <c r="ADV40" s="240"/>
      <c r="ADW40" s="240"/>
      <c r="ADX40" s="240"/>
      <c r="ADY40" s="240"/>
      <c r="ADZ40" s="240"/>
      <c r="AEA40" s="240"/>
      <c r="AEB40" s="240"/>
      <c r="AEC40" s="240"/>
      <c r="AED40" s="240"/>
      <c r="AEE40" s="240"/>
      <c r="AEF40" s="240"/>
      <c r="AEG40" s="240"/>
      <c r="AEH40" s="240"/>
      <c r="AEI40" s="240"/>
      <c r="AEJ40" s="240"/>
      <c r="AEK40" s="240"/>
      <c r="AEL40" s="240"/>
      <c r="AEM40" s="240"/>
      <c r="AEN40" s="240"/>
      <c r="AEO40" s="240"/>
      <c r="AEP40" s="240"/>
      <c r="AEQ40" s="240"/>
      <c r="AER40" s="240"/>
      <c r="AES40" s="240"/>
      <c r="AET40" s="240"/>
      <c r="AEU40" s="240"/>
      <c r="AEV40" s="240"/>
      <c r="AEW40" s="240"/>
      <c r="AEX40" s="240"/>
      <c r="AEY40" s="240"/>
      <c r="AEZ40" s="240"/>
      <c r="AFA40" s="240"/>
      <c r="AFB40" s="240"/>
      <c r="AFC40" s="240"/>
      <c r="AFD40" s="240"/>
      <c r="AFE40" s="240"/>
      <c r="AFF40" s="240"/>
      <c r="AFG40" s="240"/>
      <c r="AFH40" s="240"/>
      <c r="AFI40" s="240"/>
      <c r="AFJ40" s="240"/>
      <c r="AFK40" s="240"/>
      <c r="AFL40" s="240"/>
      <c r="AFM40" s="240"/>
      <c r="AFN40" s="240"/>
      <c r="AFO40" s="240"/>
      <c r="AFP40" s="240"/>
      <c r="AFQ40" s="240"/>
      <c r="AFR40" s="240"/>
      <c r="AFS40" s="240"/>
      <c r="AFT40" s="240"/>
      <c r="AFU40" s="240"/>
      <c r="AFV40" s="240"/>
      <c r="AFW40" s="240"/>
      <c r="AFX40" s="240"/>
      <c r="AFY40" s="240"/>
      <c r="AFZ40" s="240"/>
      <c r="AGA40" s="240"/>
      <c r="AGB40" s="240"/>
      <c r="AGC40" s="240"/>
      <c r="AGD40" s="240"/>
      <c r="AGE40" s="240"/>
      <c r="AGF40" s="240"/>
      <c r="AGG40" s="240"/>
      <c r="AGH40" s="240"/>
      <c r="AGI40" s="240"/>
      <c r="AGJ40" s="240"/>
      <c r="AGK40" s="240"/>
      <c r="AGL40" s="240"/>
      <c r="AGM40" s="240"/>
      <c r="AGN40" s="240"/>
      <c r="AGO40" s="240"/>
      <c r="AGP40" s="240"/>
      <c r="AGQ40" s="240"/>
      <c r="AGR40" s="240"/>
      <c r="AGS40" s="240"/>
      <c r="AGT40" s="240"/>
      <c r="AGU40" s="240"/>
      <c r="AGV40" s="240"/>
      <c r="AGW40" s="240"/>
      <c r="AGX40" s="240"/>
      <c r="AGY40" s="240"/>
      <c r="AGZ40" s="240"/>
      <c r="AHA40" s="240"/>
      <c r="AHB40" s="240"/>
      <c r="AHC40" s="240"/>
      <c r="AHD40" s="240"/>
      <c r="AHE40" s="240"/>
      <c r="AHF40" s="240"/>
      <c r="AHG40" s="240"/>
      <c r="AHH40" s="240"/>
      <c r="AHI40" s="240"/>
      <c r="AHJ40" s="240"/>
      <c r="AHK40" s="240"/>
      <c r="AHL40" s="240"/>
      <c r="AHM40" s="240"/>
      <c r="AHN40" s="240"/>
      <c r="AHO40" s="240"/>
      <c r="AHP40" s="240"/>
      <c r="AHQ40" s="240"/>
      <c r="AHR40" s="240"/>
      <c r="AHS40" s="240"/>
      <c r="AHT40" s="240"/>
      <c r="AHU40" s="240"/>
      <c r="AHV40" s="240"/>
      <c r="AHW40" s="240"/>
      <c r="AHX40" s="240"/>
      <c r="AHY40" s="240"/>
      <c r="AHZ40" s="240"/>
      <c r="AIA40" s="240"/>
      <c r="AIB40" s="240"/>
      <c r="AIC40" s="240"/>
      <c r="AID40" s="240"/>
      <c r="AIE40" s="240"/>
      <c r="AIF40" s="240"/>
      <c r="AIG40" s="240"/>
      <c r="AIH40" s="240"/>
      <c r="AII40" s="240"/>
      <c r="AIJ40" s="240"/>
      <c r="AIK40" s="240"/>
      <c r="AIL40" s="240"/>
      <c r="AIM40" s="240"/>
      <c r="AIN40" s="240"/>
      <c r="AIO40" s="240"/>
      <c r="AIP40" s="240"/>
      <c r="AIQ40" s="240"/>
      <c r="AIR40" s="240"/>
      <c r="AIS40" s="240"/>
      <c r="AIT40" s="240"/>
      <c r="AIU40" s="240"/>
      <c r="AIV40" s="240"/>
      <c r="AIW40" s="240"/>
      <c r="AIX40" s="240"/>
      <c r="AIY40" s="240"/>
      <c r="AIZ40" s="240"/>
      <c r="AJA40" s="240"/>
      <c r="AJB40" s="240"/>
      <c r="AJC40" s="240"/>
      <c r="AJD40" s="240"/>
      <c r="AJE40" s="240"/>
      <c r="AJF40" s="240"/>
      <c r="AJG40" s="240"/>
      <c r="AJH40" s="240"/>
      <c r="AJI40" s="240"/>
      <c r="AJJ40" s="240"/>
      <c r="AJK40" s="240"/>
      <c r="AJL40" s="240"/>
      <c r="AJM40" s="240"/>
      <c r="AJN40" s="240"/>
      <c r="AJO40" s="240"/>
      <c r="AJP40" s="240"/>
      <c r="AJQ40" s="240"/>
      <c r="AJR40" s="240"/>
      <c r="AJS40" s="240"/>
      <c r="AJT40" s="240"/>
      <c r="AJU40" s="240"/>
      <c r="AJV40" s="240"/>
      <c r="AJW40" s="240"/>
      <c r="AJX40" s="240"/>
      <c r="AJY40" s="240"/>
      <c r="AJZ40" s="240"/>
      <c r="AKA40" s="240"/>
      <c r="AKB40" s="240"/>
      <c r="AKC40" s="240"/>
      <c r="AKD40" s="240"/>
      <c r="AKE40" s="240"/>
      <c r="AKF40" s="240"/>
      <c r="AKG40" s="240"/>
      <c r="AKH40" s="240"/>
      <c r="AKI40" s="240"/>
      <c r="AKJ40" s="240"/>
      <c r="AKK40" s="240"/>
      <c r="AKL40" s="240"/>
      <c r="AKM40" s="240"/>
      <c r="AKN40" s="240"/>
      <c r="AKO40" s="240"/>
      <c r="AKP40" s="240"/>
      <c r="AKQ40" s="240"/>
      <c r="AKR40" s="240"/>
      <c r="AKS40" s="240"/>
      <c r="AKT40" s="240"/>
      <c r="AKU40" s="240"/>
      <c r="AKV40" s="240"/>
      <c r="AKW40" s="240"/>
      <c r="AKX40" s="240"/>
      <c r="AKY40" s="240"/>
      <c r="AKZ40" s="240"/>
      <c r="ALA40" s="240"/>
      <c r="ALB40" s="240"/>
      <c r="ALC40" s="240"/>
      <c r="ALD40" s="240"/>
      <c r="ALE40" s="240"/>
      <c r="ALF40" s="240"/>
      <c r="ALG40" s="240"/>
      <c r="ALH40" s="240"/>
      <c r="ALI40" s="240"/>
      <c r="ALJ40" s="240"/>
      <c r="ALK40" s="240"/>
      <c r="ALL40" s="240"/>
      <c r="ALM40" s="240"/>
      <c r="ALN40" s="240"/>
      <c r="ALO40" s="240"/>
      <c r="ALP40" s="240"/>
      <c r="ALQ40" s="240"/>
      <c r="ALR40" s="240"/>
      <c r="ALS40" s="240"/>
      <c r="ALT40" s="240"/>
      <c r="ALU40" s="240"/>
      <c r="ALV40" s="240"/>
      <c r="ALW40" s="240"/>
      <c r="ALX40" s="240"/>
      <c r="ALY40" s="240"/>
      <c r="ALZ40" s="240"/>
      <c r="AMA40" s="240"/>
      <c r="AMB40" s="240"/>
      <c r="AMC40" s="240"/>
      <c r="AMD40" s="240"/>
      <c r="AME40" s="240"/>
      <c r="AMF40" s="240"/>
      <c r="AMG40" s="240"/>
      <c r="AMH40" s="240"/>
      <c r="AMI40" s="240"/>
      <c r="AMJ40" s="240"/>
      <c r="AMK40" s="240"/>
      <c r="AML40" s="240"/>
      <c r="AMM40" s="240"/>
      <c r="AMN40" s="240"/>
      <c r="AMO40" s="240"/>
      <c r="AMP40" s="240"/>
      <c r="AMQ40" s="240"/>
      <c r="AMR40" s="240"/>
    </row>
    <row r="41" spans="1:1032" ht="57" customHeight="1">
      <c r="A41" s="20"/>
      <c r="B41" s="68" t="s">
        <v>225</v>
      </c>
      <c r="C41" s="22" t="s">
        <v>226</v>
      </c>
      <c r="D41" s="37" t="s">
        <v>227</v>
      </c>
      <c r="E41" s="24" t="s">
        <v>38</v>
      </c>
      <c r="F41" s="25" t="s">
        <v>149</v>
      </c>
      <c r="G41" s="37" t="s">
        <v>150</v>
      </c>
      <c r="H41" s="40"/>
      <c r="I41" s="41">
        <v>5</v>
      </c>
      <c r="J41" s="41">
        <v>5</v>
      </c>
      <c r="K41" s="41" t="s">
        <v>228</v>
      </c>
      <c r="L41" s="28" t="s">
        <v>152</v>
      </c>
      <c r="M41" s="41"/>
      <c r="N41" s="41">
        <v>18</v>
      </c>
      <c r="O41" s="41"/>
      <c r="P41" s="92">
        <v>24</v>
      </c>
      <c r="Q41" s="374"/>
      <c r="R41" s="92"/>
      <c r="S41" s="157"/>
      <c r="T41" s="478" t="s">
        <v>229</v>
      </c>
      <c r="U41" s="579" t="s">
        <v>230</v>
      </c>
      <c r="V41" s="111">
        <v>1</v>
      </c>
      <c r="W41" s="30" t="s">
        <v>62</v>
      </c>
      <c r="X41" s="30" t="s">
        <v>66</v>
      </c>
      <c r="Y41" s="30"/>
      <c r="Z41" s="31">
        <f>IF('Portail 4 LLCER-LEA covid'!Z70="","",'Portail 4 LLCER-LEA covid'!Z70)</f>
        <v>1</v>
      </c>
      <c r="AA41" s="32" t="s">
        <v>65</v>
      </c>
      <c r="AB41" s="535" t="s">
        <v>66</v>
      </c>
      <c r="AC41" s="535" t="s">
        <v>175</v>
      </c>
      <c r="AD41" s="478" t="s">
        <v>231</v>
      </c>
      <c r="AE41" s="598" t="str">
        <f t="shared" ref="AE41:AE43" si="5">+AD41</f>
        <v>100% CT Écrit à distance 1h</v>
      </c>
      <c r="AF41" s="111">
        <v>1</v>
      </c>
      <c r="AG41" s="30" t="s">
        <v>65</v>
      </c>
      <c r="AH41" s="30" t="s">
        <v>66</v>
      </c>
      <c r="AI41" s="535" t="s">
        <v>232</v>
      </c>
      <c r="AJ41" s="34">
        <v>1</v>
      </c>
      <c r="AK41" s="32" t="s">
        <v>65</v>
      </c>
      <c r="AL41" s="32" t="s">
        <v>66</v>
      </c>
      <c r="AM41" s="535" t="s">
        <v>232</v>
      </c>
      <c r="AN41" s="27"/>
    </row>
    <row r="42" spans="1:1032" ht="91.5" customHeight="1">
      <c r="A42" s="20"/>
      <c r="B42" s="68" t="s">
        <v>233</v>
      </c>
      <c r="C42" s="22" t="s">
        <v>234</v>
      </c>
      <c r="D42" s="37" t="s">
        <v>235</v>
      </c>
      <c r="E42" s="24" t="s">
        <v>38</v>
      </c>
      <c r="F42" s="25" t="s">
        <v>149</v>
      </c>
      <c r="G42" s="37" t="s">
        <v>150</v>
      </c>
      <c r="H42" s="40"/>
      <c r="I42" s="41">
        <v>3</v>
      </c>
      <c r="J42" s="41">
        <v>3</v>
      </c>
      <c r="K42" s="41" t="s">
        <v>236</v>
      </c>
      <c r="L42" s="28" t="s">
        <v>152</v>
      </c>
      <c r="M42" s="41"/>
      <c r="N42" s="41">
        <v>24</v>
      </c>
      <c r="O42" s="41"/>
      <c r="P42" s="92"/>
      <c r="Q42" s="374"/>
      <c r="R42" s="92"/>
      <c r="S42" s="157"/>
      <c r="T42" s="478" t="s">
        <v>229</v>
      </c>
      <c r="U42" s="579" t="s">
        <v>237</v>
      </c>
      <c r="V42" s="111">
        <v>1</v>
      </c>
      <c r="W42" s="30" t="s">
        <v>62</v>
      </c>
      <c r="X42" s="30" t="s">
        <v>66</v>
      </c>
      <c r="Y42" s="30"/>
      <c r="Z42" s="31">
        <v>1</v>
      </c>
      <c r="AA42" s="32" t="s">
        <v>65</v>
      </c>
      <c r="AB42" s="32" t="s">
        <v>69</v>
      </c>
      <c r="AC42" s="32" t="s">
        <v>238</v>
      </c>
      <c r="AD42" s="478" t="s">
        <v>239</v>
      </c>
      <c r="AE42" s="598" t="str">
        <f t="shared" si="5"/>
        <v>100% CT Ecrit, 1h30</v>
      </c>
      <c r="AF42" s="111">
        <v>1</v>
      </c>
      <c r="AG42" s="30" t="s">
        <v>65</v>
      </c>
      <c r="AH42" s="30" t="s">
        <v>69</v>
      </c>
      <c r="AI42" s="30" t="s">
        <v>238</v>
      </c>
      <c r="AJ42" s="34">
        <v>1</v>
      </c>
      <c r="AK42" s="71" t="s">
        <v>65</v>
      </c>
      <c r="AL42" s="71" t="s">
        <v>69</v>
      </c>
      <c r="AM42" s="71" t="s">
        <v>238</v>
      </c>
      <c r="AN42" s="27"/>
    </row>
    <row r="43" spans="1:1032" ht="59.25" customHeight="1">
      <c r="A43" s="20"/>
      <c r="B43" s="68" t="s">
        <v>240</v>
      </c>
      <c r="C43" s="22" t="s">
        <v>241</v>
      </c>
      <c r="D43" s="37" t="s">
        <v>242</v>
      </c>
      <c r="E43" s="24" t="s">
        <v>38</v>
      </c>
      <c r="F43" s="25" t="s">
        <v>149</v>
      </c>
      <c r="G43" s="37" t="s">
        <v>150</v>
      </c>
      <c r="H43" s="40"/>
      <c r="I43" s="41">
        <v>6</v>
      </c>
      <c r="J43" s="41">
        <v>6</v>
      </c>
      <c r="K43" s="41" t="s">
        <v>243</v>
      </c>
      <c r="L43" s="28" t="s">
        <v>152</v>
      </c>
      <c r="M43" s="41"/>
      <c r="N43" s="41">
        <v>24</v>
      </c>
      <c r="O43" s="41"/>
      <c r="P43" s="92">
        <v>24</v>
      </c>
      <c r="Q43" s="374"/>
      <c r="R43" s="92"/>
      <c r="S43" s="157"/>
      <c r="T43" s="478" t="s">
        <v>244</v>
      </c>
      <c r="U43" s="579" t="s">
        <v>237</v>
      </c>
      <c r="V43" s="111">
        <v>1</v>
      </c>
      <c r="W43" s="30" t="s">
        <v>62</v>
      </c>
      <c r="X43" s="30" t="s">
        <v>66</v>
      </c>
      <c r="Y43" s="30"/>
      <c r="Z43" s="31">
        <v>1</v>
      </c>
      <c r="AA43" s="32" t="s">
        <v>65</v>
      </c>
      <c r="AB43" s="32" t="s">
        <v>69</v>
      </c>
      <c r="AC43" s="32" t="s">
        <v>238</v>
      </c>
      <c r="AD43" s="478" t="s">
        <v>245</v>
      </c>
      <c r="AE43" s="598" t="str">
        <f t="shared" si="5"/>
        <v>100% CT Ecrit, 2h</v>
      </c>
      <c r="AF43" s="111">
        <v>1</v>
      </c>
      <c r="AG43" s="30" t="s">
        <v>65</v>
      </c>
      <c r="AH43" s="30" t="s">
        <v>66</v>
      </c>
      <c r="AI43" s="30" t="s">
        <v>67</v>
      </c>
      <c r="AJ43" s="34">
        <v>1</v>
      </c>
      <c r="AK43" s="71" t="s">
        <v>65</v>
      </c>
      <c r="AL43" s="71" t="s">
        <v>66</v>
      </c>
      <c r="AM43" s="71" t="s">
        <v>67</v>
      </c>
      <c r="AN43" s="27"/>
    </row>
    <row r="44" spans="1:1032" ht="40.5" customHeight="1">
      <c r="A44" s="20"/>
      <c r="B44" s="68" t="s">
        <v>246</v>
      </c>
      <c r="C44" s="22" t="s">
        <v>247</v>
      </c>
      <c r="D44" s="37" t="s">
        <v>248</v>
      </c>
      <c r="E44" s="24" t="s">
        <v>38</v>
      </c>
      <c r="F44" s="25" t="s">
        <v>149</v>
      </c>
      <c r="G44" s="37" t="s">
        <v>150</v>
      </c>
      <c r="H44" s="40"/>
      <c r="I44" s="41">
        <v>4</v>
      </c>
      <c r="J44" s="41">
        <v>4</v>
      </c>
      <c r="K44" s="41" t="s">
        <v>249</v>
      </c>
      <c r="L44" s="28" t="s">
        <v>152</v>
      </c>
      <c r="M44" s="41"/>
      <c r="N44" s="41">
        <v>15</v>
      </c>
      <c r="O44" s="41"/>
      <c r="P44" s="92">
        <v>15</v>
      </c>
      <c r="Q44" s="374"/>
      <c r="R44" s="92"/>
      <c r="S44" s="157"/>
      <c r="T44" s="478" t="s">
        <v>250</v>
      </c>
      <c r="U44" s="579" t="s">
        <v>237</v>
      </c>
      <c r="V44" s="111">
        <v>1</v>
      </c>
      <c r="W44" s="30" t="s">
        <v>62</v>
      </c>
      <c r="X44" s="30" t="s">
        <v>66</v>
      </c>
      <c r="Y44" s="30"/>
      <c r="Z44" s="31">
        <v>1</v>
      </c>
      <c r="AA44" s="32" t="s">
        <v>65</v>
      </c>
      <c r="AB44" s="32" t="s">
        <v>69</v>
      </c>
      <c r="AC44" s="32" t="s">
        <v>238</v>
      </c>
      <c r="AD44" s="478" t="s">
        <v>251</v>
      </c>
      <c r="AE44" s="598" t="str">
        <f>+AD44</f>
        <v>100% CT Ecrit, 1h</v>
      </c>
      <c r="AF44" s="111">
        <v>1</v>
      </c>
      <c r="AG44" s="30" t="s">
        <v>65</v>
      </c>
      <c r="AH44" s="30" t="s">
        <v>69</v>
      </c>
      <c r="AI44" s="30" t="s">
        <v>238</v>
      </c>
      <c r="AJ44" s="34">
        <v>1</v>
      </c>
      <c r="AK44" s="71" t="s">
        <v>65</v>
      </c>
      <c r="AL44" s="71" t="s">
        <v>69</v>
      </c>
      <c r="AM44" s="71" t="s">
        <v>238</v>
      </c>
      <c r="AN44" s="27"/>
    </row>
    <row r="45" spans="1:1032" s="67" customFormat="1" ht="19.5" customHeight="1">
      <c r="A45" s="57" t="s">
        <v>252</v>
      </c>
      <c r="B45" s="57" t="s">
        <v>253</v>
      </c>
      <c r="C45" s="58" t="s">
        <v>254</v>
      </c>
      <c r="D45" s="59"/>
      <c r="E45" s="59" t="s">
        <v>255</v>
      </c>
      <c r="F45" s="59"/>
      <c r="G45" s="59"/>
      <c r="H45" s="60" t="s">
        <v>256</v>
      </c>
      <c r="I45" s="61">
        <v>2</v>
      </c>
      <c r="J45" s="60">
        <v>2</v>
      </c>
      <c r="K45" s="61"/>
      <c r="L45" s="60"/>
      <c r="M45" s="61"/>
      <c r="N45" s="60"/>
      <c r="O45" s="60"/>
      <c r="P45" s="62"/>
      <c r="Q45" s="371"/>
      <c r="R45" s="62"/>
      <c r="S45" s="371"/>
      <c r="T45" s="479"/>
      <c r="U45" s="574"/>
      <c r="V45" s="386"/>
      <c r="W45" s="62"/>
      <c r="X45" s="62"/>
      <c r="Y45" s="62"/>
      <c r="Z45" s="63"/>
      <c r="AA45" s="64"/>
      <c r="AB45" s="64"/>
      <c r="AC45" s="64"/>
      <c r="AD45" s="479"/>
      <c r="AE45" s="64"/>
      <c r="AF45" s="65"/>
      <c r="AG45" s="64"/>
      <c r="AH45" s="64"/>
      <c r="AI45" s="64"/>
      <c r="AJ45" s="65"/>
      <c r="AK45" s="64"/>
      <c r="AL45" s="64"/>
      <c r="AM45" s="64"/>
      <c r="AN45" s="66"/>
    </row>
    <row r="46" spans="1:1032" ht="40.5" customHeight="1">
      <c r="A46" s="20"/>
      <c r="B46" s="68" t="s">
        <v>257</v>
      </c>
      <c r="C46" s="22" t="s">
        <v>258</v>
      </c>
      <c r="D46" s="37" t="s">
        <v>259</v>
      </c>
      <c r="E46" s="24" t="s">
        <v>56</v>
      </c>
      <c r="F46" s="25" t="s">
        <v>149</v>
      </c>
      <c r="G46" s="37" t="s">
        <v>170</v>
      </c>
      <c r="H46" s="40"/>
      <c r="I46" s="41">
        <v>2</v>
      </c>
      <c r="J46" s="41">
        <v>2</v>
      </c>
      <c r="K46" s="41" t="s">
        <v>228</v>
      </c>
      <c r="L46" s="28" t="s">
        <v>260</v>
      </c>
      <c r="M46" s="41"/>
      <c r="N46" s="41"/>
      <c r="O46" s="41"/>
      <c r="P46" s="92">
        <v>20</v>
      </c>
      <c r="Q46" s="374"/>
      <c r="R46" s="92"/>
      <c r="S46" s="157"/>
      <c r="T46" s="478" t="s">
        <v>261</v>
      </c>
      <c r="U46" s="579" t="s">
        <v>262</v>
      </c>
      <c r="V46" s="111">
        <v>1</v>
      </c>
      <c r="W46" s="30" t="s">
        <v>62</v>
      </c>
      <c r="X46" s="30" t="s">
        <v>66</v>
      </c>
      <c r="Y46" s="30"/>
      <c r="Z46" s="31">
        <v>1</v>
      </c>
      <c r="AA46" s="32" t="s">
        <v>65</v>
      </c>
      <c r="AB46" s="32" t="s">
        <v>66</v>
      </c>
      <c r="AC46" s="32" t="s">
        <v>67</v>
      </c>
      <c r="AD46" s="478" t="s">
        <v>262</v>
      </c>
      <c r="AE46" s="598" t="str">
        <f t="shared" ref="AE46" si="6">+AD46</f>
        <v>100 % CT Ecrit 2h</v>
      </c>
      <c r="AF46" s="111">
        <v>1</v>
      </c>
      <c r="AG46" s="30" t="s">
        <v>65</v>
      </c>
      <c r="AH46" s="30" t="s">
        <v>66</v>
      </c>
      <c r="AI46" s="30" t="s">
        <v>67</v>
      </c>
      <c r="AJ46" s="34">
        <v>1</v>
      </c>
      <c r="AK46" s="71" t="s">
        <v>65</v>
      </c>
      <c r="AL46" s="71" t="s">
        <v>66</v>
      </c>
      <c r="AM46" s="71" t="s">
        <v>67</v>
      </c>
      <c r="AN46" s="27"/>
    </row>
    <row r="47" spans="1:1032" ht="59.25" customHeight="1">
      <c r="A47" s="20"/>
      <c r="B47" s="68" t="s">
        <v>263</v>
      </c>
      <c r="C47" s="22" t="s">
        <v>264</v>
      </c>
      <c r="D47" s="37" t="s">
        <v>265</v>
      </c>
      <c r="E47" s="24" t="s">
        <v>56</v>
      </c>
      <c r="F47" s="25" t="s">
        <v>149</v>
      </c>
      <c r="G47" s="37" t="s">
        <v>150</v>
      </c>
      <c r="H47" s="40"/>
      <c r="I47" s="41">
        <v>2</v>
      </c>
      <c r="J47" s="41">
        <v>2</v>
      </c>
      <c r="K47" s="41" t="s">
        <v>228</v>
      </c>
      <c r="L47" s="28" t="s">
        <v>152</v>
      </c>
      <c r="M47" s="41"/>
      <c r="N47" s="41"/>
      <c r="O47" s="41"/>
      <c r="P47" s="92">
        <v>30</v>
      </c>
      <c r="Q47" s="374"/>
      <c r="R47" s="92"/>
      <c r="S47" s="157"/>
      <c r="T47" s="478" t="s">
        <v>266</v>
      </c>
      <c r="U47" s="579" t="s">
        <v>267</v>
      </c>
      <c r="V47" s="111">
        <v>1</v>
      </c>
      <c r="W47" s="30" t="s">
        <v>62</v>
      </c>
      <c r="X47" s="30" t="s">
        <v>69</v>
      </c>
      <c r="Y47" s="30" t="s">
        <v>268</v>
      </c>
      <c r="Z47" s="31" t="s">
        <v>267</v>
      </c>
      <c r="AA47" s="32" t="s">
        <v>267</v>
      </c>
      <c r="AB47" s="32" t="s">
        <v>267</v>
      </c>
      <c r="AC47" s="32" t="s">
        <v>267</v>
      </c>
      <c r="AD47" s="478" t="s">
        <v>269</v>
      </c>
      <c r="AE47" s="598" t="s">
        <v>267</v>
      </c>
      <c r="AF47" s="111">
        <v>1</v>
      </c>
      <c r="AG47" s="30" t="s">
        <v>65</v>
      </c>
      <c r="AH47" s="30" t="s">
        <v>69</v>
      </c>
      <c r="AI47" s="30" t="s">
        <v>268</v>
      </c>
      <c r="AJ47" s="34" t="s">
        <v>267</v>
      </c>
      <c r="AK47" s="71" t="s">
        <v>267</v>
      </c>
      <c r="AL47" s="71" t="s">
        <v>267</v>
      </c>
      <c r="AM47" s="71" t="s">
        <v>267</v>
      </c>
      <c r="AN47" s="27"/>
    </row>
    <row r="48" spans="1:1032" s="67" customFormat="1" ht="19.5" customHeight="1">
      <c r="A48" s="57" t="s">
        <v>270</v>
      </c>
      <c r="B48" s="57" t="s">
        <v>271</v>
      </c>
      <c r="C48" s="58" t="s">
        <v>272</v>
      </c>
      <c r="D48" s="59"/>
      <c r="E48" s="59" t="s">
        <v>273</v>
      </c>
      <c r="F48" s="59"/>
      <c r="G48" s="59" t="s">
        <v>274</v>
      </c>
      <c r="H48" s="60" t="s">
        <v>256</v>
      </c>
      <c r="I48" s="61">
        <v>3</v>
      </c>
      <c r="J48" s="60">
        <v>3</v>
      </c>
      <c r="K48" s="61"/>
      <c r="L48" s="60"/>
      <c r="M48" s="61"/>
      <c r="N48" s="60"/>
      <c r="O48" s="60"/>
      <c r="P48" s="62"/>
      <c r="Q48" s="371"/>
      <c r="R48" s="62"/>
      <c r="S48" s="371"/>
      <c r="T48" s="479"/>
      <c r="U48" s="574"/>
      <c r="V48" s="386"/>
      <c r="W48" s="62"/>
      <c r="X48" s="62"/>
      <c r="Y48" s="62"/>
      <c r="Z48" s="63"/>
      <c r="AA48" s="64"/>
      <c r="AB48" s="64"/>
      <c r="AC48" s="64"/>
      <c r="AD48" s="479"/>
      <c r="AE48" s="64"/>
      <c r="AF48" s="65"/>
      <c r="AG48" s="64"/>
      <c r="AH48" s="64"/>
      <c r="AI48" s="64"/>
      <c r="AJ48" s="65"/>
      <c r="AK48" s="64"/>
      <c r="AL48" s="64"/>
      <c r="AM48" s="64"/>
      <c r="AN48" s="66"/>
    </row>
    <row r="49" spans="1:40" ht="44.25" customHeight="1">
      <c r="A49" s="20"/>
      <c r="B49" s="20" t="s">
        <v>275</v>
      </c>
      <c r="C49" s="69" t="s">
        <v>276</v>
      </c>
      <c r="D49" s="24" t="s">
        <v>277</v>
      </c>
      <c r="E49" s="24" t="s">
        <v>56</v>
      </c>
      <c r="F49" s="25" t="s">
        <v>278</v>
      </c>
      <c r="G49" s="37" t="s">
        <v>58</v>
      </c>
      <c r="H49" s="26"/>
      <c r="I49" s="27">
        <v>3</v>
      </c>
      <c r="J49" s="27">
        <v>3</v>
      </c>
      <c r="K49" s="27" t="s">
        <v>59</v>
      </c>
      <c r="L49" s="27">
        <v>12</v>
      </c>
      <c r="M49" s="27"/>
      <c r="N49" s="27"/>
      <c r="O49" s="27"/>
      <c r="P49" s="29">
        <v>15</v>
      </c>
      <c r="Q49" s="367"/>
      <c r="R49" s="92"/>
      <c r="S49" s="157"/>
      <c r="T49" s="478" t="s">
        <v>201</v>
      </c>
      <c r="U49" s="579" t="s">
        <v>279</v>
      </c>
      <c r="V49" s="111">
        <v>1</v>
      </c>
      <c r="W49" s="30" t="s">
        <v>62</v>
      </c>
      <c r="X49" s="30" t="s">
        <v>69</v>
      </c>
      <c r="Y49" s="30"/>
      <c r="Z49" s="31">
        <v>1</v>
      </c>
      <c r="AA49" s="32" t="s">
        <v>65</v>
      </c>
      <c r="AB49" s="32" t="s">
        <v>69</v>
      </c>
      <c r="AC49" s="32" t="s">
        <v>70</v>
      </c>
      <c r="AD49" s="478" t="s">
        <v>201</v>
      </c>
      <c r="AE49" s="598" t="str">
        <f t="shared" ref="AE49:AE50" si="7">+AD49</f>
        <v>100 % CT écrit 1h</v>
      </c>
      <c r="AF49" s="33">
        <v>1</v>
      </c>
      <c r="AG49" s="30" t="s">
        <v>65</v>
      </c>
      <c r="AH49" s="30" t="s">
        <v>69</v>
      </c>
      <c r="AI49" s="30" t="s">
        <v>70</v>
      </c>
      <c r="AJ49" s="34">
        <v>1</v>
      </c>
      <c r="AK49" s="71" t="s">
        <v>65</v>
      </c>
      <c r="AL49" s="71" t="s">
        <v>69</v>
      </c>
      <c r="AM49" s="71" t="s">
        <v>70</v>
      </c>
      <c r="AN49" s="27"/>
    </row>
    <row r="50" spans="1:40" ht="44.25" customHeight="1">
      <c r="A50" s="20" t="str">
        <f>IF('Portail 4 LLCER-LEA covid'!A93="","",'Portail 4 LLCER-LEA covid'!A93)</f>
        <v/>
      </c>
      <c r="B50" s="20" t="str">
        <f>IF('Portail 4 LLCER-LEA covid'!B93="","",'Portail 4 LLCER-LEA covid'!B93)</f>
        <v>LLA2C1B</v>
      </c>
      <c r="C50" s="69" t="str">
        <f>IF('Portail 4 LLCER-LEA covid'!C93="","",'Portail 4 LLCER-LEA covid'!C93)</f>
        <v>Compréhension et expression orales Espagnol S2 (groupe de 25)</v>
      </c>
      <c r="D50" s="24" t="str">
        <f>IF('Portail 4 LLCER-LEA covid'!D93="","",'Portail 4 LLCER-LEA covid'!D93)</f>
        <v>LOL2C1D
LOL2J4B2</v>
      </c>
      <c r="E50" s="24" t="s">
        <v>56</v>
      </c>
      <c r="F50" s="25" t="str">
        <f>IF('Portail 4 LLCER-LEA covid'!F93="","",'Portail 4 LLCER-LEA covid'!F93)</f>
        <v>Portails 1 (SDL-LLCER), 2 (SDL-LEA), 4 (LANGUES) et 5 (LETTRES-LLCER)</v>
      </c>
      <c r="G50" s="37" t="str">
        <f>IF('Portail 4 LLCER-LEA covid'!G93="","",'Portail 4 LLCER-LEA covid'!G93)</f>
        <v>LLCER</v>
      </c>
      <c r="H50" s="26"/>
      <c r="I50" s="27">
        <v>3</v>
      </c>
      <c r="J50" s="27">
        <v>3</v>
      </c>
      <c r="K50" s="27" t="str">
        <f>IF('Portail 4 LLCER-LEA covid'!K93="","",'Portail 4 LLCER-LEA covid'!K93)</f>
        <v>NATANSON Brigitte</v>
      </c>
      <c r="L50" s="27">
        <f>IF('Portail 4 LLCER-LEA covid'!L93="","",'Portail 4 LLCER-LEA covid'!L93)</f>
        <v>14</v>
      </c>
      <c r="M50" s="27" t="str">
        <f>IF('Portail 4 LLCER-LEA covid'!M93="","",'Portail 4 LLCER-LEA covid'!M93)</f>
        <v/>
      </c>
      <c r="N50" s="27" t="str">
        <f>IF('Portail 4 LLCER-LEA covid'!N93="","",'Portail 4 LLCER-LEA covid'!N93)</f>
        <v/>
      </c>
      <c r="O50" s="27"/>
      <c r="P50" s="29" t="str">
        <f>IF('Portail 4 LLCER-LEA covid'!P93="","",'Portail 4 LLCER-LEA covid'!P93)</f>
        <v/>
      </c>
      <c r="Q50" s="367"/>
      <c r="R50" s="92"/>
      <c r="S50" s="157" t="str">
        <f>IF('Portail 4 LLCER-LEA covid'!S93="","",'Portail 4 LLCER-LEA covid'!S93)</f>
        <v/>
      </c>
      <c r="T50" s="531" t="str">
        <f>IF('Portail 4 LLCER-LEA covid'!T93="","",'Portail 4 LLCER-LEA covid'!T93)</f>
        <v>100% CC ORAL A DISTANCE</v>
      </c>
      <c r="U50" s="528" t="str">
        <f>IF('Portail 4 LLCER-LEA covid'!U93="","",'Portail 4 LLCER-LEA covid'!U93)</f>
        <v>100% CT ORAL A DISTANCE</v>
      </c>
      <c r="V50" s="111">
        <f>IF('Portail 4 LLCER-LEA covid'!V93="","",'Portail 4 LLCER-LEA covid'!V93)</f>
        <v>1</v>
      </c>
      <c r="W50" s="30" t="str">
        <f>IF('Portail 4 LLCER-LEA covid'!W93="","",'Portail 4 LLCER-LEA covid'!W93)</f>
        <v>CC</v>
      </c>
      <c r="X50" s="30" t="str">
        <f>IF('Portail 4 LLCER-LEA covid'!X93="","",'Portail 4 LLCER-LEA covid'!X93)</f>
        <v>oral</v>
      </c>
      <c r="Y50" s="30" t="str">
        <f>IF('Portail 4 LLCER-LEA covid'!Y93="","",'Portail 4 LLCER-LEA covid'!Y93)</f>
        <v/>
      </c>
      <c r="Z50" s="31">
        <f>IF('Portail 4 LLCER-LEA covid'!Z93="","",'Portail 4 LLCER-LEA covid'!Z93)</f>
        <v>1</v>
      </c>
      <c r="AA50" s="32" t="str">
        <f>IF('Portail 4 LLCER-LEA covid'!AA93="","",'Portail 4 LLCER-LEA covid'!AA93)</f>
        <v>CT</v>
      </c>
      <c r="AB50" s="32" t="str">
        <f>IF('Portail 4 LLCER-LEA covid'!AB93="","",'Portail 4 LLCER-LEA covid'!AB93)</f>
        <v>oral</v>
      </c>
      <c r="AC50" s="32" t="str">
        <f>IF('Portail 4 LLCER-LEA covid'!AC93="","",'Portail 4 LLCER-LEA covid'!AC93)</f>
        <v>15 min.</v>
      </c>
      <c r="AD50" s="531" t="str">
        <f>IF('Portail 4 LLCER-LEA covid'!AD93="","",'Portail 4 LLCER-LEA covid'!AD93)</f>
        <v>100% CT ORAL A DISTANCE</v>
      </c>
      <c r="AE50" s="598" t="str">
        <f t="shared" si="7"/>
        <v>100% CT ORAL A DISTANCE</v>
      </c>
      <c r="AF50" s="33">
        <f>IF('Portail 4 LLCER-LEA covid'!AF93="","",'Portail 4 LLCER-LEA covid'!AF93)</f>
        <v>1</v>
      </c>
      <c r="AG50" s="30" t="str">
        <f>IF('Portail 4 LLCER-LEA covid'!AG93="","",'Portail 4 LLCER-LEA covid'!AG93)</f>
        <v>CT</v>
      </c>
      <c r="AH50" s="30" t="str">
        <f>IF('Portail 4 LLCER-LEA covid'!AH93="","",'Portail 4 LLCER-LEA covid'!AH93)</f>
        <v>oral</v>
      </c>
      <c r="AI50" s="30" t="str">
        <f>IF('Portail 4 LLCER-LEA covid'!AI93="","",'Portail 4 LLCER-LEA covid'!AI93)</f>
        <v>15 min.</v>
      </c>
      <c r="AJ50" s="34">
        <f>IF('Portail 4 LLCER-LEA covid'!AJ93="","",'Portail 4 LLCER-LEA covid'!AJ93)</f>
        <v>1</v>
      </c>
      <c r="AK50" s="71" t="str">
        <f>IF('Portail 4 LLCER-LEA covid'!AK93="","",'Portail 4 LLCER-LEA covid'!AK93)</f>
        <v>CT</v>
      </c>
      <c r="AL50" s="71" t="str">
        <f>IF('Portail 4 LLCER-LEA covid'!AL93="","",'Portail 4 LLCER-LEA covid'!AL93)</f>
        <v>oral</v>
      </c>
      <c r="AM50" s="71" t="str">
        <f>IF('Portail 4 LLCER-LEA covid'!AM93="","",'Portail 4 LLCER-LEA covid'!AM93)</f>
        <v>15 min.</v>
      </c>
      <c r="AN50" s="27" t="str">
        <f>IF('Portail 4 LLCER-LEA covid'!AN93="","",'Portail 4 LLCER-LEA covid'!AN93)</f>
        <v/>
      </c>
    </row>
    <row r="51" spans="1:40" ht="34.5" customHeight="1">
      <c r="A51" s="133"/>
      <c r="B51" s="133"/>
      <c r="C51" s="46" t="s">
        <v>280</v>
      </c>
      <c r="D51" s="47"/>
      <c r="E51" s="48"/>
      <c r="F51" s="47"/>
      <c r="G51" s="48"/>
      <c r="H51" s="90"/>
      <c r="I51" s="127"/>
      <c r="J51" s="127"/>
      <c r="K51" s="47"/>
      <c r="L51" s="47"/>
      <c r="M51" s="47"/>
      <c r="N51" s="47"/>
      <c r="O51" s="47"/>
      <c r="P51" s="47"/>
      <c r="Q51" s="50"/>
      <c r="R51" s="96"/>
      <c r="S51" s="49"/>
      <c r="T51" s="482"/>
      <c r="U51" s="572"/>
      <c r="V51" s="98"/>
      <c r="W51" s="50"/>
      <c r="X51" s="50"/>
      <c r="Y51" s="50"/>
      <c r="Z51" s="50"/>
      <c r="AA51" s="50"/>
      <c r="AB51" s="50"/>
      <c r="AC51" s="50"/>
      <c r="AD51" s="482"/>
      <c r="AE51" s="50"/>
      <c r="AF51" s="50"/>
      <c r="AG51" s="50"/>
      <c r="AH51" s="50"/>
      <c r="AI51" s="50"/>
      <c r="AJ51" s="50"/>
      <c r="AK51" s="50"/>
      <c r="AL51" s="50"/>
      <c r="AM51" s="47"/>
      <c r="AN51" s="47"/>
    </row>
    <row r="52" spans="1:40" ht="29.25" customHeight="1">
      <c r="A52" s="134"/>
      <c r="B52" s="134"/>
      <c r="C52" s="15" t="s">
        <v>281</v>
      </c>
      <c r="D52" s="16"/>
      <c r="E52" s="13"/>
      <c r="F52" s="16"/>
      <c r="G52" s="13"/>
      <c r="H52" s="13"/>
      <c r="I52" s="13">
        <f>+I53+I54+I58+I59</f>
        <v>13</v>
      </c>
      <c r="J52" s="13">
        <f>+J53+J54+J58+J59</f>
        <v>13</v>
      </c>
      <c r="K52" s="16"/>
      <c r="L52" s="16"/>
      <c r="M52" s="16"/>
      <c r="N52" s="16"/>
      <c r="O52" s="16"/>
      <c r="P52" s="16"/>
      <c r="Q52" s="161"/>
      <c r="R52" s="16"/>
      <c r="S52" s="161"/>
      <c r="T52" s="475"/>
      <c r="U52" s="568"/>
      <c r="V52" s="17"/>
      <c r="W52" s="18"/>
      <c r="X52" s="18"/>
      <c r="Y52" s="18"/>
      <c r="Z52" s="18"/>
      <c r="AA52" s="18"/>
      <c r="AB52" s="18"/>
      <c r="AC52" s="18"/>
      <c r="AD52" s="475"/>
      <c r="AE52" s="18"/>
      <c r="AF52" s="18"/>
      <c r="AG52" s="18"/>
      <c r="AH52" s="18"/>
      <c r="AI52" s="18"/>
      <c r="AJ52" s="18"/>
      <c r="AK52" s="18"/>
      <c r="AL52" s="18"/>
      <c r="AM52" s="19"/>
      <c r="AN52" s="19"/>
    </row>
    <row r="53" spans="1:40" ht="43.5" customHeight="1">
      <c r="A53" s="20" t="str">
        <f>IF('Portail 4 LLCER-LEA covid'!A63="","",'Portail 4 LLCER-LEA covid'!A63)</f>
        <v/>
      </c>
      <c r="B53" s="211" t="str">
        <f>IF('Portail 4 LLCER-LEA covid'!B63="","",'Portail 4 LLCER-LEA covid'!B63)</f>
        <v>LLA2G90</v>
      </c>
      <c r="C53" s="355" t="str">
        <f>IF('Portail 4 LLCER-LEA covid'!C63="","",'Portail 4 LLCER-LEA covid'!C63)</f>
        <v>Grammaire et expression françaises (CM en non présentiel)</v>
      </c>
      <c r="D53" s="37" t="str">
        <f>IF('Portail 4 LLCER-LEA covid'!D63="","",'Portail 4 LLCER-LEA covid'!D63)</f>
        <v>LOL2B60
LOL2C42</v>
      </c>
      <c r="E53" s="37" t="str">
        <f>IF('Portail 4 LLCER-LEA covid'!E63="","",'Portail 4 LLCER-LEA covid'!E63)</f>
        <v>TRONC COMMUN</v>
      </c>
      <c r="F53" s="115" t="str">
        <f>IF('Portail 4 LLCER-LEA covid'!F63="","",'Portail 4 LLCER-LEA covid'!F63)</f>
        <v>Portails 2 (SDl-LEA majeure LEA) et 4 (LLCER-LEA)</v>
      </c>
      <c r="G53" s="37" t="str">
        <f>IF('Portail 4 LLCER-LEA covid'!G63="","",'Portail 4 LLCER-LEA covid'!G63)</f>
        <v>LEA</v>
      </c>
      <c r="H53" s="40"/>
      <c r="I53" s="41">
        <v>2</v>
      </c>
      <c r="J53" s="41">
        <v>2</v>
      </c>
      <c r="K53" s="41" t="str">
        <f>IF('Portail 4 LLCER-LEA covid'!K63="","",'Portail 4 LLCER-LEA covid'!K63)</f>
        <v>TESSON-MARTEAU Sonia</v>
      </c>
      <c r="L53" s="41" t="str">
        <f>IF('Portail 4 LLCER-LEA covid'!L63="","",'Portail 4 LLCER-LEA covid'!L63)</f>
        <v>09</v>
      </c>
      <c r="M53" s="41" t="str">
        <f>IF('Portail 4 LLCER-LEA covid'!M63="","",'Portail 4 LLCER-LEA covid'!M63)</f>
        <v/>
      </c>
      <c r="N53" s="41">
        <f>IF('Portail 4 LLCER-LEA covid'!N63="","",'Portail 4 LLCER-LEA covid'!N63)</f>
        <v>12</v>
      </c>
      <c r="O53" s="41"/>
      <c r="P53" s="92">
        <f>IF('Portail 4 LLCER-LEA covid'!P63="","",'Portail 4 LLCER-LEA covid'!P63)</f>
        <v>18</v>
      </c>
      <c r="Q53" s="374"/>
      <c r="R53" s="92"/>
      <c r="S53" s="157" t="str">
        <f>IF('Portail 4 LLCER-LEA covid'!S63="","",'Portail 4 LLCER-LEA covid'!S63)</f>
        <v/>
      </c>
      <c r="T53" s="531" t="str">
        <f>IF('Portail 4 LLCER-LEA covid'!T63="","",'Portail 4 LLCER-LEA covid'!T63)</f>
        <v>100 % CT dossier à remettre sur CELENE 1 semaine pour composer</v>
      </c>
      <c r="U53" s="528" t="str">
        <f>IF('Portail 4 LLCER-LEA covid'!U63="","",'Portail 4 LLCER-LEA covid'!U63)</f>
        <v>100 % CT dossier à remettre sur CELENE 1 semaine pour composer</v>
      </c>
      <c r="V53" s="111">
        <f>IF('Portail 4 LLCER-LEA covid'!V63="","",'Portail 4 LLCER-LEA covid'!V63)</f>
        <v>1</v>
      </c>
      <c r="W53" s="30" t="str">
        <f>IF('Portail 4 LLCER-LEA covid'!W63="","",'Portail 4 LLCER-LEA covid'!W63)</f>
        <v>CC</v>
      </c>
      <c r="X53" s="30" t="str">
        <f>IF('Portail 4 LLCER-LEA covid'!X63="","",'Portail 4 LLCER-LEA covid'!X63)</f>
        <v>écrit</v>
      </c>
      <c r="Y53" s="30" t="str">
        <f>IF('Portail 4 LLCER-LEA covid'!Y63="","",'Portail 4 LLCER-LEA covid'!Y63)</f>
        <v/>
      </c>
      <c r="Z53" s="31">
        <f>IF('Portail 4 LLCER-LEA covid'!Z63="","",'Portail 4 LLCER-LEA covid'!Z63)</f>
        <v>1</v>
      </c>
      <c r="AA53" s="32" t="str">
        <f>IF('Portail 4 LLCER-LEA covid'!AA63="","",'Portail 4 LLCER-LEA covid'!AA63)</f>
        <v>CT</v>
      </c>
      <c r="AB53" s="32" t="str">
        <f>IF('Portail 4 LLCER-LEA covid'!AB63="","",'Portail 4 LLCER-LEA covid'!AB63)</f>
        <v>écrit</v>
      </c>
      <c r="AC53" s="32" t="str">
        <f>IF('Portail 4 LLCER-LEA covid'!AC63="","",'Portail 4 LLCER-LEA covid'!AC63)</f>
        <v>2h00</v>
      </c>
      <c r="AD53" s="531" t="str">
        <f>IF('Portail 4 LLCER-LEA covid'!AD63="","",'Portail 4 LLCER-LEA covid'!AD63)</f>
        <v>100 % CT dossier à remettre sur CELENE 1 semaine pour composer</v>
      </c>
      <c r="AE53" s="598" t="str">
        <f>+AD53</f>
        <v>100 % CT dossier à remettre sur CELENE 1 semaine pour composer</v>
      </c>
      <c r="AF53" s="33">
        <f>IF('Portail 4 LLCER-LEA covid'!AF63="","",'Portail 4 LLCER-LEA covid'!AF63)</f>
        <v>1</v>
      </c>
      <c r="AG53" s="30" t="str">
        <f>IF('Portail 4 LLCER-LEA covid'!AG63="","",'Portail 4 LLCER-LEA covid'!AG63)</f>
        <v>CT</v>
      </c>
      <c r="AH53" s="30" t="str">
        <f>IF('Portail 4 LLCER-LEA covid'!AH63="","",'Portail 4 LLCER-LEA covid'!AH63)</f>
        <v>écrit</v>
      </c>
      <c r="AI53" s="30" t="str">
        <f>IF('Portail 4 LLCER-LEA covid'!AI63="","",'Portail 4 LLCER-LEA covid'!AI63)</f>
        <v>2h00</v>
      </c>
      <c r="AJ53" s="34">
        <f>IF('Portail 4 LLCER-LEA covid'!AJ63="","",'Portail 4 LLCER-LEA covid'!AJ63)</f>
        <v>1</v>
      </c>
      <c r="AK53" s="32" t="str">
        <f>IF('Portail 4 LLCER-LEA covid'!AK63="","",'Portail 4 LLCER-LEA covid'!AK63)</f>
        <v>CT</v>
      </c>
      <c r="AL53" s="32" t="str">
        <f>IF('Portail 4 LLCER-LEA covid'!AL63="","",'Portail 4 LLCER-LEA covid'!AL63)</f>
        <v>écrit</v>
      </c>
      <c r="AM53" s="32" t="str">
        <f>IF('Portail 4 LLCER-LEA covid'!AM63="","",'Portail 4 LLCER-LEA covid'!AM63)</f>
        <v>2h00</v>
      </c>
      <c r="AN53" s="27" t="str">
        <f>IF('Portail 4 LLCER-LEA covid'!AN63="","",'Portail 4 LLCER-LEA covid'!AN63)</f>
        <v/>
      </c>
    </row>
    <row r="54" spans="1:40" s="67" customFormat="1" ht="21" customHeight="1">
      <c r="A54" s="114" t="str">
        <f>IF('Portail 4 LLCER-LEA covid'!A114="","",'Portail 4 LLCER-LEA covid'!A114)</f>
        <v>LOLA2L09</v>
      </c>
      <c r="B54" s="114" t="str">
        <f>IF('Portail 4 LLCER-LEA covid'!B114="","",'Portail 4 LLCER-LEA covid'!B114)</f>
        <v>LLA2J10</v>
      </c>
      <c r="C54" s="136" t="str">
        <f>IF('Portail 4 LLCER-LEA covid'!C114="","",'Portail 4 LLCER-LEA covid'!C114)</f>
        <v>Grammaire et traduction Anglais S2</v>
      </c>
      <c r="D54" s="114" t="str">
        <f>IF('Portail 4 LLCER-LEA covid'!D114="","",'Portail 4 LLCER-LEA covid'!D114)</f>
        <v>LOL2J11</v>
      </c>
      <c r="E54" s="114" t="str">
        <f>IF('Portail 4 LLCER-LEA covid'!E114="","",'Portail 4 LLCER-LEA covid'!E114)</f>
        <v>BLOC/CHAPEAU</v>
      </c>
      <c r="F54" s="114" t="str">
        <f>IF('Portail 4 LLCER-LEA covid'!F114="","",'Portail 4 LLCER-LEA covid'!F114)</f>
        <v/>
      </c>
      <c r="G54" s="114" t="str">
        <f>IF('Portail 4 LLCER-LEA covid'!G114="","",'Portail 4 LLCER-LEA covid'!G114)</f>
        <v/>
      </c>
      <c r="H54" s="114" t="str">
        <f>IF('Portail 4 LLCER-LEA covid'!H114="","",'Portail 4 LLCER-LEA covid'!H114)</f>
        <v/>
      </c>
      <c r="I54" s="137">
        <f>+I55+I56</f>
        <v>4</v>
      </c>
      <c r="J54" s="137">
        <f>+J55+J56</f>
        <v>4</v>
      </c>
      <c r="K54" s="137" t="str">
        <f>IF('Portail 4 LLCER-LEA covid'!K114="","",'Portail 4 LLCER-LEA covid'!K114)</f>
        <v/>
      </c>
      <c r="L54" s="138" t="str">
        <f>IF('Portail 4 LLCER-LEA covid'!L114="","",'Portail 4 LLCER-LEA covid'!L114)</f>
        <v/>
      </c>
      <c r="M54" s="137" t="str">
        <f>IF('Portail 4 LLCER-LEA covid'!M114="","",'Portail 4 LLCER-LEA covid'!M114)</f>
        <v/>
      </c>
      <c r="N54" s="138" t="str">
        <f>IF('Portail 4 LLCER-LEA covid'!N114="","",'Portail 4 LLCER-LEA covid'!N114)</f>
        <v/>
      </c>
      <c r="O54" s="138"/>
      <c r="P54" s="129" t="str">
        <f>IF('Portail 4 LLCER-LEA covid'!P114="","",'Portail 4 LLCER-LEA covid'!P114)</f>
        <v/>
      </c>
      <c r="Q54" s="379"/>
      <c r="R54" s="62"/>
      <c r="S54" s="371" t="str">
        <f>IF('Portail 4 LLCER-LEA covid'!S114="","",'Portail 4 LLCER-LEA covid'!S114)</f>
        <v/>
      </c>
      <c r="T54" s="479"/>
      <c r="U54" s="574"/>
      <c r="V54" s="411" t="str">
        <f>IF('Portail 4 LLCER-LEA covid'!V114="","",'Portail 4 LLCER-LEA covid'!V114)</f>
        <v/>
      </c>
      <c r="W54" s="129" t="str">
        <f>IF('Portail 4 LLCER-LEA covid'!W114="","",'Portail 4 LLCER-LEA covid'!W114)</f>
        <v/>
      </c>
      <c r="X54" s="129" t="str">
        <f>IF('Portail 4 LLCER-LEA covid'!X114="","",'Portail 4 LLCER-LEA covid'!X114)</f>
        <v/>
      </c>
      <c r="Y54" s="129" t="str">
        <f>IF('Portail 4 LLCER-LEA covid'!Y114="","",'Portail 4 LLCER-LEA covid'!Y114)</f>
        <v/>
      </c>
      <c r="Z54" s="130" t="str">
        <f>IF('Portail 4 LLCER-LEA covid'!Z114="","",'Portail 4 LLCER-LEA covid'!Z114)</f>
        <v/>
      </c>
      <c r="AA54" s="131" t="str">
        <f>IF('Portail 4 LLCER-LEA covid'!AA114="","",'Portail 4 LLCER-LEA covid'!AA114)</f>
        <v/>
      </c>
      <c r="AB54" s="131" t="str">
        <f>IF('Portail 4 LLCER-LEA covid'!AB114="","",'Portail 4 LLCER-LEA covid'!AB114)</f>
        <v/>
      </c>
      <c r="AC54" s="131" t="str">
        <f>IF('Portail 4 LLCER-LEA covid'!AC114="","",'Portail 4 LLCER-LEA covid'!AC114)</f>
        <v/>
      </c>
      <c r="AD54" s="479"/>
      <c r="AE54" s="131"/>
      <c r="AF54" s="132" t="str">
        <f>IF('Portail 4 LLCER-LEA covid'!AF114="","",'Portail 4 LLCER-LEA covid'!AF114)</f>
        <v/>
      </c>
      <c r="AG54" s="131" t="str">
        <f>IF('Portail 4 LLCER-LEA covid'!AG114="","",'Portail 4 LLCER-LEA covid'!AG114)</f>
        <v/>
      </c>
      <c r="AH54" s="131" t="str">
        <f>IF('Portail 4 LLCER-LEA covid'!AH114="","",'Portail 4 LLCER-LEA covid'!AH114)</f>
        <v/>
      </c>
      <c r="AI54" s="131" t="str">
        <f>IF('Portail 4 LLCER-LEA covid'!AI114="","",'Portail 4 LLCER-LEA covid'!AI114)</f>
        <v/>
      </c>
      <c r="AJ54" s="132" t="str">
        <f>IF('Portail 4 LLCER-LEA covid'!AJ114="","",'Portail 4 LLCER-LEA covid'!AJ114)</f>
        <v/>
      </c>
      <c r="AK54" s="131" t="str">
        <f>IF('Portail 4 LLCER-LEA covid'!AK114="","",'Portail 4 LLCER-LEA covid'!AK114)</f>
        <v/>
      </c>
      <c r="AL54" s="131" t="str">
        <f>IF('Portail 4 LLCER-LEA covid'!AL114="","",'Portail 4 LLCER-LEA covid'!AL114)</f>
        <v/>
      </c>
      <c r="AM54" s="131" t="str">
        <f>IF('Portail 4 LLCER-LEA covid'!AM114="","",'Portail 4 LLCER-LEA covid'!AM114)</f>
        <v/>
      </c>
      <c r="AN54" s="66" t="str">
        <f>IF('Portail 4 LLCER-LEA covid'!AN114="","",'Portail 4 LLCER-LEA covid'!AN114)</f>
        <v/>
      </c>
    </row>
    <row r="55" spans="1:40" ht="43.5" customHeight="1">
      <c r="A55" s="20" t="str">
        <f>IF('Portail 4 LLCER-LEA covid'!A115="","",'Portail 4 LLCER-LEA covid'!A115)</f>
        <v/>
      </c>
      <c r="B55" s="20" t="str">
        <f>IF('Portail 4 LLCER-LEA covid'!B115="","",'Portail 4 LLCER-LEA covid'!B115)</f>
        <v>LLA2J1A</v>
      </c>
      <c r="C55" s="69" t="str">
        <f>IF('Portail 4 LLCER-LEA covid'!C115="","",'Portail 4 LLCER-LEA covid'!C115)</f>
        <v>Grammaire et expression écrite Anglais S2 LEA</v>
      </c>
      <c r="D55" s="24" t="str">
        <f>IF('Portail 4 LLCER-LEA covid'!D115="","",'Portail 4 LLCER-LEA covid'!D115)</f>
        <v>LOL2J1C</v>
      </c>
      <c r="E55" s="24" t="str">
        <f>IF('Portail 4 LLCER-LEA covid'!E115="","",'Portail 4 LLCER-LEA covid'!E115)</f>
        <v>TRONC COMMUN</v>
      </c>
      <c r="F55" s="25" t="str">
        <f>IF('Portail 4 LLCER-LEA covid'!F115="","",'Portail 4 LLCER-LEA covid'!F115)</f>
        <v>Portails 2 (SDL-LEA) et 4 (LANGUES)</v>
      </c>
      <c r="G55" s="37" t="str">
        <f>IF('Portail 4 LLCER-LEA covid'!G115="","",'Portail 4 LLCER-LEA covid'!G115)</f>
        <v>LEA</v>
      </c>
      <c r="H55" s="26"/>
      <c r="I55" s="27">
        <v>2</v>
      </c>
      <c r="J55" s="27">
        <v>2</v>
      </c>
      <c r="K55" s="27" t="str">
        <f>IF('Portail 4 LLCER-LEA covid'!K115="","",'Portail 4 LLCER-LEA covid'!K115)</f>
        <v>SOTTEAU Emilie</v>
      </c>
      <c r="L55" s="27">
        <f>IF('Portail 4 LLCER-LEA covid'!L115="","",'Portail 4 LLCER-LEA covid'!L115)</f>
        <v>11</v>
      </c>
      <c r="M55" s="27" t="str">
        <f>IF('Portail 4 LLCER-LEA covid'!M115="","",'Portail 4 LLCER-LEA covid'!M115)</f>
        <v/>
      </c>
      <c r="N55" s="27" t="str">
        <f>IF('Portail 4 LLCER-LEA covid'!N115="","",'Portail 4 LLCER-LEA covid'!N115)</f>
        <v/>
      </c>
      <c r="O55" s="27"/>
      <c r="P55" s="29">
        <f>IF('Portail 4 LLCER-LEA covid'!P115="","",'Portail 4 LLCER-LEA covid'!P115)</f>
        <v>18</v>
      </c>
      <c r="Q55" s="367"/>
      <c r="R55" s="92"/>
      <c r="S55" s="157" t="str">
        <f>IF('Portail 4 LLCER-LEA covid'!S115="","",'Portail 4 LLCER-LEA covid'!S115)</f>
        <v/>
      </c>
      <c r="T55" s="531" t="str">
        <f>IF('Portail 4 LLCER-LEA covid'!T115="","",'Portail 4 LLCER-LEA covid'!T115)</f>
        <v>100% CC dossier à déposer sur CELENE</v>
      </c>
      <c r="U55" s="528" t="str">
        <f>IF('Portail 4 LLCER-LEA covid'!U115="","",'Portail 4 LLCER-LEA covid'!U115)</f>
        <v>100% CT / Dossier à déposer sur CELENE</v>
      </c>
      <c r="V55" s="111">
        <f>IF('Portail 4 LLCER-LEA covid'!V115="","",'Portail 4 LLCER-LEA covid'!V115)</f>
        <v>1</v>
      </c>
      <c r="W55" s="30" t="str">
        <f>IF('Portail 4 LLCER-LEA covid'!W115="","",'Portail 4 LLCER-LEA covid'!W115)</f>
        <v>CC</v>
      </c>
      <c r="X55" s="30" t="str">
        <f>IF('Portail 4 LLCER-LEA covid'!X115="","",'Portail 4 LLCER-LEA covid'!X115)</f>
        <v>écrit</v>
      </c>
      <c r="Y55" s="30" t="str">
        <f>IF('Portail 4 LLCER-LEA covid'!Y115="","",'Portail 4 LLCER-LEA covid'!Y115)</f>
        <v>1h30</v>
      </c>
      <c r="Z55" s="31">
        <f>IF('Portail 4 LLCER-LEA covid'!Z115="","",'Portail 4 LLCER-LEA covid'!Z115)</f>
        <v>1</v>
      </c>
      <c r="AA55" s="32" t="str">
        <f>IF('Portail 4 LLCER-LEA covid'!AA115="","",'Portail 4 LLCER-LEA covid'!AA115)</f>
        <v>CT</v>
      </c>
      <c r="AB55" s="32" t="str">
        <f>IF('Portail 4 LLCER-LEA covid'!AB115="","",'Portail 4 LLCER-LEA covid'!AB115)</f>
        <v>écrit</v>
      </c>
      <c r="AC55" s="32" t="str">
        <f>IF('Portail 4 LLCER-LEA covid'!AC115="","",'Portail 4 LLCER-LEA covid'!AC115)</f>
        <v>1h30</v>
      </c>
      <c r="AD55" s="531" t="str">
        <f>IF('Portail 4 LLCER-LEA covid'!AD115="","",'Portail 4 LLCER-LEA covid'!AD115)</f>
        <v>100% CT / Dossier à déposer sur CELENE</v>
      </c>
      <c r="AE55" s="598" t="str">
        <f t="shared" ref="AE55:AE56" si="8">+AD55</f>
        <v>100% CT / Dossier à déposer sur CELENE</v>
      </c>
      <c r="AF55" s="33">
        <f>IF('Portail 4 LLCER-LEA covid'!AF115="","",'Portail 4 LLCER-LEA covid'!AF115)</f>
        <v>1</v>
      </c>
      <c r="AG55" s="30" t="str">
        <f>IF('Portail 4 LLCER-LEA covid'!AG115="","",'Portail 4 LLCER-LEA covid'!AG115)</f>
        <v>CT</v>
      </c>
      <c r="AH55" s="30" t="str">
        <f>IF('Portail 4 LLCER-LEA covid'!AH115="","",'Portail 4 LLCER-LEA covid'!AH115)</f>
        <v>écrit</v>
      </c>
      <c r="AI55" s="30" t="str">
        <f>IF('Portail 4 LLCER-LEA covid'!AI115="","",'Portail 4 LLCER-LEA covid'!AI115)</f>
        <v>1h30</v>
      </c>
      <c r="AJ55" s="34">
        <f>IF('Portail 4 LLCER-LEA covid'!AJ115="","",'Portail 4 LLCER-LEA covid'!AJ115)</f>
        <v>1</v>
      </c>
      <c r="AK55" s="71" t="str">
        <f>IF('Portail 4 LLCER-LEA covid'!AK115="","",'Portail 4 LLCER-LEA covid'!AK115)</f>
        <v>CT</v>
      </c>
      <c r="AL55" s="71" t="str">
        <f>IF('Portail 4 LLCER-LEA covid'!AL115="","",'Portail 4 LLCER-LEA covid'!AL115)</f>
        <v>écrit</v>
      </c>
      <c r="AM55" s="71" t="str">
        <f>IF('Portail 4 LLCER-LEA covid'!AM115="","",'Portail 4 LLCER-LEA covid'!AM115)</f>
        <v>1h30</v>
      </c>
      <c r="AN55" s="27" t="str">
        <f>IF('Portail 4 LLCER-LEA covid'!AN115="","",'Portail 4 LLCER-LEA covid'!AN115)</f>
        <v/>
      </c>
    </row>
    <row r="56" spans="1:40" ht="43.5" customHeight="1">
      <c r="A56" s="20" t="str">
        <f>IF('Portail 4 LLCER-LEA covid'!A116="","",'Portail 4 LLCER-LEA covid'!A116)</f>
        <v/>
      </c>
      <c r="B56" s="20" t="str">
        <f>IF('Portail 4 LLCER-LEA covid'!B116="","",'Portail 4 LLCER-LEA covid'!B116)</f>
        <v>LLA2J1B</v>
      </c>
      <c r="C56" s="69" t="str">
        <f>IF('Portail 4 LLCER-LEA covid'!C116="","",'Portail 4 LLCER-LEA covid'!C116)</f>
        <v>Traduction Anglais S2 LEA</v>
      </c>
      <c r="D56" s="24" t="str">
        <f>IF('Portail 4 LLCER-LEA covid'!D116="","",'Portail 4 LLCER-LEA covid'!D116)</f>
        <v>LOL2J1D</v>
      </c>
      <c r="E56" s="24" t="str">
        <f>IF('Portail 4 LLCER-LEA covid'!E116="","",'Portail 4 LLCER-LEA covid'!E116)</f>
        <v>TRONC COMMUN</v>
      </c>
      <c r="F56" s="25" t="str">
        <f>IF('Portail 4 LLCER-LEA covid'!F116="","",'Portail 4 LLCER-LEA covid'!F116)</f>
        <v>Portails 2 (SDL-LEA) et 4 (LANGUES)</v>
      </c>
      <c r="G56" s="37" t="str">
        <f>IF('Portail 4 LLCER-LEA covid'!G116="","",'Portail 4 LLCER-LEA covid'!G116)</f>
        <v>LEA</v>
      </c>
      <c r="H56" s="26"/>
      <c r="I56" s="27">
        <v>2</v>
      </c>
      <c r="J56" s="27">
        <v>2</v>
      </c>
      <c r="K56" s="27" t="str">
        <f>IF('Portail 4 LLCER-LEA covid'!K116="","",'Portail 4 LLCER-LEA covid'!K116)</f>
        <v>SOTTEAU Emilie</v>
      </c>
      <c r="L56" s="27">
        <f>IF('Portail 4 LLCER-LEA covid'!L116="","",'Portail 4 LLCER-LEA covid'!L116)</f>
        <v>11</v>
      </c>
      <c r="M56" s="27" t="str">
        <f>IF('Portail 4 LLCER-LEA covid'!M116="","",'Portail 4 LLCER-LEA covid'!M116)</f>
        <v/>
      </c>
      <c r="N56" s="27" t="str">
        <f>IF('Portail 4 LLCER-LEA covid'!N116="","",'Portail 4 LLCER-LEA covid'!N116)</f>
        <v/>
      </c>
      <c r="O56" s="27"/>
      <c r="P56" s="29">
        <f>IF('Portail 4 LLCER-LEA covid'!P116="","",'Portail 4 LLCER-LEA covid'!P116)</f>
        <v>18</v>
      </c>
      <c r="Q56" s="367"/>
      <c r="R56" s="92"/>
      <c r="S56" s="157" t="str">
        <f>IF('Portail 4 LLCER-LEA covid'!S116="","",'Portail 4 LLCER-LEA covid'!S116)</f>
        <v/>
      </c>
      <c r="T56" s="531" t="str">
        <f>IF('Portail 4 LLCER-LEA covid'!T116="","",'Portail 4 LLCER-LEA covid'!T116)</f>
        <v>100% CC</v>
      </c>
      <c r="U56" s="528" t="str">
        <f>IF('Portail 4 LLCER-LEA covid'!U116="","",'Portail 4 LLCER-LEA covid'!U116)</f>
        <v>100% CT / Dossier à déposer sur CELENE</v>
      </c>
      <c r="V56" s="111">
        <f>IF('Portail 4 LLCER-LEA covid'!V116="","",'Portail 4 LLCER-LEA covid'!V116)</f>
        <v>1</v>
      </c>
      <c r="W56" s="30" t="str">
        <f>IF('Portail 4 LLCER-LEA covid'!W116="","",'Portail 4 LLCER-LEA covid'!W116)</f>
        <v>CC</v>
      </c>
      <c r="X56" s="30" t="str">
        <f>IF('Portail 4 LLCER-LEA covid'!X116="","",'Portail 4 LLCER-LEA covid'!X116)</f>
        <v>écrit</v>
      </c>
      <c r="Y56" s="30" t="str">
        <f>IF('Portail 4 LLCER-LEA covid'!Y116="","",'Portail 4 LLCER-LEA covid'!Y116)</f>
        <v>1h30</v>
      </c>
      <c r="Z56" s="31">
        <f>IF('Portail 4 LLCER-LEA covid'!Z116="","",'Portail 4 LLCER-LEA covid'!Z116)</f>
        <v>1</v>
      </c>
      <c r="AA56" s="32" t="str">
        <f>IF('Portail 4 LLCER-LEA covid'!AA116="","",'Portail 4 LLCER-LEA covid'!AA116)</f>
        <v>CT</v>
      </c>
      <c r="AB56" s="32" t="str">
        <f>IF('Portail 4 LLCER-LEA covid'!AB116="","",'Portail 4 LLCER-LEA covid'!AB116)</f>
        <v>écrit</v>
      </c>
      <c r="AC56" s="32" t="str">
        <f>IF('Portail 4 LLCER-LEA covid'!AC116="","",'Portail 4 LLCER-LEA covid'!AC116)</f>
        <v>1h30</v>
      </c>
      <c r="AD56" s="531" t="str">
        <f>IF('Portail 4 LLCER-LEA covid'!AD116="","",'Portail 4 LLCER-LEA covid'!AD116)</f>
        <v>100% CT / Dossier à déposer sur CELENE</v>
      </c>
      <c r="AE56" s="598" t="str">
        <f t="shared" si="8"/>
        <v>100% CT / Dossier à déposer sur CELENE</v>
      </c>
      <c r="AF56" s="33">
        <f>IF('Portail 4 LLCER-LEA covid'!AF116="","",'Portail 4 LLCER-LEA covid'!AF116)</f>
        <v>1</v>
      </c>
      <c r="AG56" s="30" t="str">
        <f>IF('Portail 4 LLCER-LEA covid'!AG116="","",'Portail 4 LLCER-LEA covid'!AG116)</f>
        <v>CT</v>
      </c>
      <c r="AH56" s="30" t="str">
        <f>IF('Portail 4 LLCER-LEA covid'!AH116="","",'Portail 4 LLCER-LEA covid'!AH116)</f>
        <v>écrit</v>
      </c>
      <c r="AI56" s="30" t="str">
        <f>IF('Portail 4 LLCER-LEA covid'!AI116="","",'Portail 4 LLCER-LEA covid'!AI116)</f>
        <v>1h30</v>
      </c>
      <c r="AJ56" s="34">
        <f>IF('Portail 4 LLCER-LEA covid'!AJ116="","",'Portail 4 LLCER-LEA covid'!AJ116)</f>
        <v>1</v>
      </c>
      <c r="AK56" s="71" t="str">
        <f>IF('Portail 4 LLCER-LEA covid'!AK116="","",'Portail 4 LLCER-LEA covid'!AK116)</f>
        <v>CT</v>
      </c>
      <c r="AL56" s="71" t="str">
        <f>IF('Portail 4 LLCER-LEA covid'!AL116="","",'Portail 4 LLCER-LEA covid'!AL116)</f>
        <v>écrit</v>
      </c>
      <c r="AM56" s="71" t="str">
        <f>IF('Portail 4 LLCER-LEA covid'!AM116="","",'Portail 4 LLCER-LEA covid'!AM116)</f>
        <v>1h30</v>
      </c>
      <c r="AN56" s="27" t="str">
        <f>IF('Portail 4 LLCER-LEA covid'!AN116="","",'Portail 4 LLCER-LEA covid'!AN116)</f>
        <v/>
      </c>
    </row>
    <row r="57" spans="1:40">
      <c r="A57" s="35"/>
      <c r="B57" s="35"/>
      <c r="C57" s="35"/>
      <c r="D57" s="35"/>
      <c r="E57" s="139"/>
      <c r="F57" s="35"/>
      <c r="G57" s="35"/>
      <c r="H57" s="40"/>
      <c r="I57" s="41"/>
      <c r="J57" s="41"/>
      <c r="K57" s="35"/>
      <c r="L57" s="35"/>
      <c r="M57" s="35"/>
      <c r="N57" s="35"/>
      <c r="O57" s="35"/>
      <c r="P57" s="35"/>
      <c r="Q57" s="35"/>
      <c r="R57" s="44"/>
      <c r="S57" s="35"/>
      <c r="T57" s="471"/>
      <c r="U57" s="472"/>
      <c r="V57" s="413"/>
      <c r="W57" s="35"/>
      <c r="X57" s="35"/>
      <c r="Y57" s="35"/>
      <c r="Z57" s="35"/>
      <c r="AA57" s="35"/>
      <c r="AB57" s="35"/>
      <c r="AC57" s="35"/>
      <c r="AD57" s="471"/>
      <c r="AE57" s="35"/>
      <c r="AF57" s="35"/>
      <c r="AG57" s="35"/>
      <c r="AH57" s="35"/>
      <c r="AI57" s="35"/>
      <c r="AJ57" s="35"/>
      <c r="AK57" s="35"/>
      <c r="AL57" s="35"/>
      <c r="AM57" s="35"/>
      <c r="AN57" s="35"/>
    </row>
    <row r="58" spans="1:40" ht="42.75" customHeight="1">
      <c r="A58" s="20" t="str">
        <f>IF(OR('Portail 4 LLCER-LEA covid'!A108=0,'Portail 4 LLCER-LEA covid'!A108=""),"",'Portail 4 LLCER-LEA covid'!A108)</f>
        <v/>
      </c>
      <c r="B58" s="281" t="str">
        <f>IF(OR('Portail 4 LLCER-LEA covid'!B108=0,'Portail 4 LLCER-LEA covid'!B108=""),"",'Portail 4 LLCER-LEA covid'!B108)</f>
        <v>LLA2B3A</v>
      </c>
      <c r="C58" s="282" t="str">
        <f>IF(OR('Portail 4 LLCER-LEA covid'!C108=0,'Portail 4 LLCER-LEA covid'!C108=""),"",'Portail 4 LLCER-LEA covid'!C108)</f>
        <v>Les grandes étapes du monde contemporain Anglais S2</v>
      </c>
      <c r="D58" s="24" t="str">
        <f>IF(OR('Portail 4 LLCER-LEA covid'!D108=0,'Portail 4 LLCER-LEA covid'!D108=""),"",'Portail 4 LLCER-LEA covid'!D108)</f>
        <v>LOL2J5A</v>
      </c>
      <c r="E58" s="24" t="str">
        <f>IF(OR('Portail 4 LLCER-LEA covid'!E108=0,'Portail 4 LLCER-LEA covid'!E108=""),"",'Portail 4 LLCER-LEA covid'!E108)</f>
        <v>TRONC COMMUN</v>
      </c>
      <c r="F58" s="277" t="str">
        <f>IF(OR('Portail 4 LLCER-LEA covid'!F108=0,'Portail 4 LLCER-LEA covid'!F108=""),"",'Portail 4 LLCER-LEA covid'!F108)</f>
        <v>Portails  2 (SDL-LEA MAJ LEA), 4 (LANGUES sauf MAJ LLCER ANG)</v>
      </c>
      <c r="G58" s="37" t="str">
        <f>IF(OR('Portail 4 LLCER-LEA covid'!G108=0,'Portail 4 LLCER-LEA covid'!G108=""),"",'Portail 4 LLCER-LEA covid'!G108)</f>
        <v>LLCER</v>
      </c>
      <c r="H58" s="26" t="str">
        <f>IF(OR('Portail 4 LLCER-LEA covid'!H108=0,'Portail 4 LLCER-LEA covid'!H108=""),"",'Portail 4 LLCER-LEA covid'!H108)</f>
        <v/>
      </c>
      <c r="I58" s="27">
        <f>IF(OR('Portail 4 LLCER-LEA covid'!I108=0,'Portail 4 LLCER-LEA covid'!I108=""),"",'Portail 4 LLCER-LEA covid'!I108)</f>
        <v>3</v>
      </c>
      <c r="J58" s="27">
        <f>IF(OR('Portail 4 LLCER-LEA covid'!J108=0,'Portail 4 LLCER-LEA covid'!J108=""),"",'Portail 4 LLCER-LEA covid'!J108)</f>
        <v>3</v>
      </c>
      <c r="K58" s="37" t="str">
        <f>IF(OR('Portail 4 LLCER-LEA covid'!K108=0,'Portail 4 LLCER-LEA covid'!K108=""),"",'Portail 4 LLCER-LEA covid'!K108)</f>
        <v>LAINE Ariane</v>
      </c>
      <c r="L58" s="27">
        <f>IF(OR('Portail 4 LLCER-LEA covid'!L108=0,'Portail 4 LLCER-LEA covid'!L108=""),"",'Portail 4 LLCER-LEA covid'!L108)</f>
        <v>11</v>
      </c>
      <c r="M58" s="27" t="str">
        <f>IF(OR('Portail 4 LLCER-LEA covid'!M108=0,'Portail 4 LLCER-LEA covid'!M108=""),"",'Portail 4 LLCER-LEA covid'!M108)</f>
        <v/>
      </c>
      <c r="N58" s="27" t="str">
        <f>IF(OR('Portail 4 LLCER-LEA covid'!N108=0,'Portail 4 LLCER-LEA covid'!N108=""),"",'Portail 4 LLCER-LEA covid'!N108)</f>
        <v/>
      </c>
      <c r="O58" s="27"/>
      <c r="P58" s="29">
        <f>IF(OR('Portail 4 LLCER-LEA covid'!P108=0,'Portail 4 LLCER-LEA covid'!P108=""),"",'Portail 4 LLCER-LEA covid'!P108)</f>
        <v>18</v>
      </c>
      <c r="Q58" s="367"/>
      <c r="R58" s="92"/>
      <c r="S58" s="157" t="str">
        <f>IF(OR('Portail 4 LLCER-LEA covid'!S108=0,'Portail 4 LLCER-LEA covid'!S108=""),"",'Portail 4 LLCER-LEA covid'!S108)</f>
        <v/>
      </c>
      <c r="T58" s="529" t="str">
        <f>IF(OR('Portail 4 LLCER-LEA covid'!T108=0,'Portail 4 LLCER-LEA covid'!T108=""),"",'Portail 4 LLCER-LEA covid'!T108)</f>
        <v>100% CC</v>
      </c>
      <c r="U58" s="530" t="str">
        <f>IF(OR('Portail 4 LLCER-LEA covid'!U108=0,'Portail 4 LLCER-LEA covid'!U108=""),"",'Portail 4 LLCER-LEA covid'!U108)</f>
        <v>100% CT / écrit  / 2h / célène</v>
      </c>
      <c r="V58" s="389">
        <f>IF(OR('Portail 4 LLCER-LEA covid'!V108=0,'Portail 4 LLCER-LEA covid'!V108=""),"",'Portail 4 LLCER-LEA covid'!V108)</f>
        <v>1</v>
      </c>
      <c r="W58" s="70" t="str">
        <f>IF(OR('Portail 4 LLCER-LEA covid'!W108=0,'Portail 4 LLCER-LEA covid'!W108=""),"",'Portail 4 LLCER-LEA covid'!W108)</f>
        <v>CC</v>
      </c>
      <c r="X58" s="70" t="str">
        <f>IF(OR('Portail 4 LLCER-LEA covid'!X108=0,'Portail 4 LLCER-LEA covid'!X108=""),"",'Portail 4 LLCER-LEA covid'!X108)</f>
        <v>écrit</v>
      </c>
      <c r="Y58" s="70" t="str">
        <f>IF(OR('Portail 4 LLCER-LEA covid'!Y108=0,'Portail 4 LLCER-LEA covid'!Y108=""),"",'Portail 4 LLCER-LEA covid'!Y108)</f>
        <v>1h30</v>
      </c>
      <c r="Z58" s="116">
        <f>IF(OR('Portail 4 LLCER-LEA covid'!Z108=0,'Portail 4 LLCER-LEA covid'!Z108=""),"",'Portail 4 LLCER-LEA covid'!Z108)</f>
        <v>1</v>
      </c>
      <c r="AA58" s="71" t="str">
        <f>IF(OR('Portail 4 LLCER-LEA covid'!AA108=0,'Portail 4 LLCER-LEA covid'!AA108=""),"",'Portail 4 LLCER-LEA covid'!AA108)</f>
        <v>CT</v>
      </c>
      <c r="AB58" s="71" t="str">
        <f>IF(OR('Portail 4 LLCER-LEA covid'!AB108=0,'Portail 4 LLCER-LEA covid'!AB108=""),"",'Portail 4 LLCER-LEA covid'!AB108)</f>
        <v>écrit</v>
      </c>
      <c r="AC58" s="71" t="str">
        <f>IF(OR('Portail 4 LLCER-LEA covid'!AC108=0,'Portail 4 LLCER-LEA covid'!AC108=""),"",'Portail 4 LLCER-LEA covid'!AC108)</f>
        <v>1h30</v>
      </c>
      <c r="AD58" s="529" t="str">
        <f>IF(OR('Portail 4 LLCER-LEA covid'!AD108=0,'Portail 4 LLCER-LEA covid'!AD108=""),"",'Portail 4 LLCER-LEA covid'!AD108)</f>
        <v>100% CT / écrit  / 2h / célène</v>
      </c>
      <c r="AE58" s="598" t="str">
        <f>+AD58</f>
        <v>100% CT / écrit  / 2h / célène</v>
      </c>
      <c r="AF58" s="72">
        <f>IF(OR('Portail 4 LLCER-LEA covid'!AF108=0,'Portail 4 LLCER-LEA covid'!AF108=""),"",'Portail 4 LLCER-LEA covid'!AF108)</f>
        <v>1</v>
      </c>
      <c r="AG58" s="70" t="str">
        <f>IF(OR('Portail 4 LLCER-LEA covid'!AG108=0,'Portail 4 LLCER-LEA covid'!AG108=""),"",'Portail 4 LLCER-LEA covid'!AG108)</f>
        <v>CT</v>
      </c>
      <c r="AH58" s="70" t="str">
        <f>IF(OR('Portail 4 LLCER-LEA covid'!AH108=0,'Portail 4 LLCER-LEA covid'!AH108=""),"",'Portail 4 LLCER-LEA covid'!AH108)</f>
        <v>écrit</v>
      </c>
      <c r="AI58" s="70" t="str">
        <f>IF(OR('Portail 4 LLCER-LEA covid'!AI108=0,'Portail 4 LLCER-LEA covid'!AI108=""),"",'Portail 4 LLCER-LEA covid'!AI108)</f>
        <v>1h30</v>
      </c>
      <c r="AJ58" s="73">
        <f>IF(OR('Portail 4 LLCER-LEA covid'!AJ108=0,'Portail 4 LLCER-LEA covid'!AJ108=""),"",'Portail 4 LLCER-LEA covid'!AJ108)</f>
        <v>1</v>
      </c>
      <c r="AK58" s="71" t="str">
        <f>IF(OR('Portail 4 LLCER-LEA covid'!AK108=0,'Portail 4 LLCER-LEA covid'!AK108=""),"",'Portail 4 LLCER-LEA covid'!AK108)</f>
        <v>CT</v>
      </c>
      <c r="AL58" s="71" t="str">
        <f>IF(OR('Portail 4 LLCER-LEA covid'!AL108=0,'Portail 4 LLCER-LEA covid'!AL108=""),"",'Portail 4 LLCER-LEA covid'!AL108)</f>
        <v>écrit</v>
      </c>
      <c r="AM58" s="71" t="str">
        <f>IF(OR('Portail 4 LLCER-LEA covid'!AM108=0,'Portail 4 LLCER-LEA covid'!AM108=""),"",'Portail 4 LLCER-LEA covid'!AM108)</f>
        <v>1h30</v>
      </c>
      <c r="AN58" s="27" t="str">
        <f>IF(OR('Portail 4 LLCER-LEA covid'!AN108=0,'Portail 4 LLCER-LEA covid'!AN108=""),"",'Portail 4 LLCER-LEA covid'!AN108)</f>
        <v/>
      </c>
    </row>
    <row r="59" spans="1:40" s="67" customFormat="1" ht="19.5" customHeight="1">
      <c r="A59" s="57" t="str">
        <f>IF('Portail 4 LLCER-LEA covid'!A120="","",'Portail 4 LLCER-LEA covid'!A120)</f>
        <v>LOLA2L12</v>
      </c>
      <c r="B59" s="57" t="str">
        <f>IF('Portail 4 LLCER-LEA covid'!B120="","",'Portail 4 LLCER-LEA covid'!B120)</f>
        <v>LLA2J60</v>
      </c>
      <c r="C59" s="58" t="str">
        <f>IF('Portail 4 LLCER-LEA covid'!C120="","",'Portail 4 LLCER-LEA covid'!C120)</f>
        <v>Matières d'application S2</v>
      </c>
      <c r="D59" s="59" t="str">
        <f>IF('Portail 4 LLCER-LEA covid'!D120="","",'Portail 4 LLCER-LEA covid'!D120)</f>
        <v/>
      </c>
      <c r="E59" s="59" t="str">
        <f>IF('Portail 4 LLCER-LEA covid'!E120="","",'Portail 4 LLCER-LEA covid'!E120)</f>
        <v>BLOC/CHAPEAU</v>
      </c>
      <c r="F59" s="59" t="str">
        <f>IF('Portail 4 LLCER-LEA covid'!F120="","",'Portail 4 LLCER-LEA covid'!F120)</f>
        <v/>
      </c>
      <c r="G59" s="59" t="str">
        <f>IF('Portail 4 LLCER-LEA covid'!G120="","",'Portail 4 LLCER-LEA covid'!G120)</f>
        <v/>
      </c>
      <c r="H59" s="60"/>
      <c r="I59" s="61">
        <f>+I60+I61</f>
        <v>4</v>
      </c>
      <c r="J59" s="61">
        <f>+J60+J61</f>
        <v>4</v>
      </c>
      <c r="K59" s="61" t="str">
        <f>IF('Portail 4 LLCER-LEA covid'!K120="","",'Portail 4 LLCER-LEA covid'!K120)</f>
        <v/>
      </c>
      <c r="L59" s="60" t="str">
        <f>IF('Portail 4 LLCER-LEA covid'!L120="","",'Portail 4 LLCER-LEA covid'!L120)</f>
        <v/>
      </c>
      <c r="M59" s="61" t="str">
        <f>IF('Portail 4 LLCER-LEA covid'!M120="","",'Portail 4 LLCER-LEA covid'!M120)</f>
        <v/>
      </c>
      <c r="N59" s="60" t="str">
        <f>IF('Portail 4 LLCER-LEA covid'!N120="","",'Portail 4 LLCER-LEA covid'!N120)</f>
        <v/>
      </c>
      <c r="O59" s="60"/>
      <c r="P59" s="62" t="str">
        <f>IF('Portail 4 LLCER-LEA covid'!P120="","",'Portail 4 LLCER-LEA covid'!P120)</f>
        <v/>
      </c>
      <c r="Q59" s="371"/>
      <c r="R59" s="62"/>
      <c r="S59" s="371" t="str">
        <f>IF('Portail 4 LLCER-LEA covid'!S120="","",'Portail 4 LLCER-LEA covid'!S120)</f>
        <v/>
      </c>
      <c r="T59" s="479"/>
      <c r="U59" s="574"/>
      <c r="V59" s="386" t="str">
        <f>IF('Portail 4 LLCER-LEA covid'!V120="","",'Portail 4 LLCER-LEA covid'!V120)</f>
        <v/>
      </c>
      <c r="W59" s="62" t="str">
        <f>IF('Portail 4 LLCER-LEA covid'!W120="","",'Portail 4 LLCER-LEA covid'!W120)</f>
        <v/>
      </c>
      <c r="X59" s="62" t="str">
        <f>IF('Portail 4 LLCER-LEA covid'!X120="","",'Portail 4 LLCER-LEA covid'!X120)</f>
        <v/>
      </c>
      <c r="Y59" s="62" t="str">
        <f>IF('Portail 4 LLCER-LEA covid'!Y120="","",'Portail 4 LLCER-LEA covid'!Y120)</f>
        <v/>
      </c>
      <c r="Z59" s="63" t="str">
        <f>IF('Portail 4 LLCER-LEA covid'!Z120="","",'Portail 4 LLCER-LEA covid'!Z120)</f>
        <v/>
      </c>
      <c r="AA59" s="64" t="str">
        <f>IF('Portail 4 LLCER-LEA covid'!AA120="","",'Portail 4 LLCER-LEA covid'!AA120)</f>
        <v/>
      </c>
      <c r="AB59" s="64" t="str">
        <f>IF('Portail 4 LLCER-LEA covid'!AB120="","",'Portail 4 LLCER-LEA covid'!AB120)</f>
        <v/>
      </c>
      <c r="AC59" s="64" t="str">
        <f>IF('Portail 4 LLCER-LEA covid'!AC120="","",'Portail 4 LLCER-LEA covid'!AC120)</f>
        <v/>
      </c>
      <c r="AD59" s="479"/>
      <c r="AE59" s="64"/>
      <c r="AF59" s="65" t="str">
        <f>IF('Portail 4 LLCER-LEA covid'!AF120="","",'Portail 4 LLCER-LEA covid'!AF120)</f>
        <v/>
      </c>
      <c r="AG59" s="64" t="str">
        <f>IF('Portail 4 LLCER-LEA covid'!AG120="","",'Portail 4 LLCER-LEA covid'!AG120)</f>
        <v/>
      </c>
      <c r="AH59" s="64" t="str">
        <f>IF('Portail 4 LLCER-LEA covid'!AH120="","",'Portail 4 LLCER-LEA covid'!AH120)</f>
        <v/>
      </c>
      <c r="AI59" s="64" t="str">
        <f>IF('Portail 4 LLCER-LEA covid'!AI120="","",'Portail 4 LLCER-LEA covid'!AI120)</f>
        <v/>
      </c>
      <c r="AJ59" s="65" t="str">
        <f>IF('Portail 4 LLCER-LEA covid'!AJ120="","",'Portail 4 LLCER-LEA covid'!AJ120)</f>
        <v/>
      </c>
      <c r="AK59" s="64" t="str">
        <f>IF('Portail 4 LLCER-LEA covid'!AK120="","",'Portail 4 LLCER-LEA covid'!AK120)</f>
        <v/>
      </c>
      <c r="AL59" s="64" t="str">
        <f>IF('Portail 4 LLCER-LEA covid'!AL120="","",'Portail 4 LLCER-LEA covid'!AL120)</f>
        <v/>
      </c>
      <c r="AM59" s="64" t="str">
        <f>IF('Portail 4 LLCER-LEA covid'!AM120="","",'Portail 4 LLCER-LEA covid'!AM120)</f>
        <v/>
      </c>
      <c r="AN59" s="66" t="str">
        <f>IF('Portail 4 LLCER-LEA covid'!AN120="","",'Portail 4 LLCER-LEA covid'!AN120)</f>
        <v/>
      </c>
    </row>
    <row r="60" spans="1:40" ht="60.75" customHeight="1">
      <c r="A60" s="20" t="str">
        <f>IF('Portail 4 LLCER-LEA covid'!A121="","",'Portail 4 LLCER-LEA covid'!A121)</f>
        <v/>
      </c>
      <c r="B60" s="281" t="str">
        <f>IF('Portail 4 LLCER-LEA covid'!B121="","",'Portail 4 LLCER-LEA covid'!B121)</f>
        <v>LLA2J6A</v>
      </c>
      <c r="C60" s="282" t="str">
        <f>IF('Portail 4 LLCER-LEA covid'!C121="","",'Portail 4 LLCER-LEA covid'!C121)</f>
        <v>Introduction au management</v>
      </c>
      <c r="D60" s="24" t="str">
        <f>IF('Portail 4 LLCER-LEA covid'!D121="","",'Portail 4 LLCER-LEA covid'!D121)</f>
        <v>LOL2BJ2
LOL2CJ2
LOL2JJ2
LOL2JAA3</v>
      </c>
      <c r="E60" s="24" t="str">
        <f>IF('Portail 4 LLCER-LEA covid'!E121="","",'Portail 4 LLCER-LEA covid'!E121)</f>
        <v>TRONC COMMUN</v>
      </c>
      <c r="F60" s="25" t="str">
        <f>IF('Portail 4 LLCER-LEA covid'!F121="","",'Portail 4 LLCER-LEA covid'!F121)</f>
        <v>Portails 2 (SDL-LEA) et 4 (LANGUES)</v>
      </c>
      <c r="G60" s="37" t="str">
        <f>IF('Portail 4 LLCER-LEA covid'!G121="","",'Portail 4 LLCER-LEA covid'!G121)</f>
        <v>LEA</v>
      </c>
      <c r="H60" s="26"/>
      <c r="I60" s="27">
        <v>2</v>
      </c>
      <c r="J60" s="27">
        <v>2</v>
      </c>
      <c r="K60" s="292" t="str">
        <f>IF('Portail 4 LLCER-LEA covid'!K121="","",'Portail 4 LLCER-LEA covid'!K121)</f>
        <v>NOEL Isabelle</v>
      </c>
      <c r="L60" s="27" t="str">
        <f>IF('Portail 4 LLCER-LEA covid'!L121="","",'Portail 4 LLCER-LEA covid'!L121)</f>
        <v>06</v>
      </c>
      <c r="M60" s="27" t="str">
        <f>IF('Portail 4 LLCER-LEA covid'!M121="","",'Portail 4 LLCER-LEA covid'!M121)</f>
        <v/>
      </c>
      <c r="N60" s="27">
        <f>IF('Portail 4 LLCER-LEA covid'!N121="","",'Portail 4 LLCER-LEA covid'!N121)</f>
        <v>18</v>
      </c>
      <c r="O60" s="27"/>
      <c r="P60" s="29">
        <f>IF('Portail 4 LLCER-LEA covid'!P121="","",'Portail 4 LLCER-LEA covid'!P121)</f>
        <v>12</v>
      </c>
      <c r="Q60" s="367"/>
      <c r="R60" s="92"/>
      <c r="S60" s="157" t="str">
        <f>IF('Portail 4 LLCER-LEA covid'!S121="","",'Portail 4 LLCER-LEA covid'!S121)</f>
        <v/>
      </c>
      <c r="T60" s="529" t="str">
        <f>IF('Portail 4 LLCER-LEA covid'!T121="","",'Portail 4 LLCER-LEA covid'!T121)</f>
        <v>100% CT QCM sur CELENE ou EVALBOX ou autre logiciel</v>
      </c>
      <c r="U60" s="530" t="str">
        <f>IF('Portail 4 LLCER-LEA covid'!U121="","",'Portail 4 LLCER-LEA covid'!U121)</f>
        <v>100% CT QCM sur CELENE ou EVALBOX ou autre logiciel</v>
      </c>
      <c r="V60" s="389">
        <f>IF('Portail 4 LLCER-LEA covid'!V121="","",'Portail 4 LLCER-LEA covid'!V121)</f>
        <v>1</v>
      </c>
      <c r="W60" s="283" t="str">
        <f>IF('Portail 4 LLCER-LEA covid'!W121="","",'Portail 4 LLCER-LEA covid'!W121)</f>
        <v>CC</v>
      </c>
      <c r="X60" s="70" t="str">
        <f>IF('Portail 4 LLCER-LEA covid'!X121="","",'Portail 4 LLCER-LEA covid'!X121)</f>
        <v>écrit</v>
      </c>
      <c r="Y60" s="70" t="str">
        <f>IF('Portail 4 LLCER-LEA covid'!Y121="","",'Portail 4 LLCER-LEA covid'!Y121)</f>
        <v>1h00</v>
      </c>
      <c r="Z60" s="116">
        <f>IF('Portail 4 LLCER-LEA covid'!Z121="","",'Portail 4 LLCER-LEA covid'!Z121)</f>
        <v>1</v>
      </c>
      <c r="AA60" s="71" t="str">
        <f>IF('Portail 4 LLCER-LEA covid'!AA121="","",'Portail 4 LLCER-LEA covid'!AA121)</f>
        <v>CT</v>
      </c>
      <c r="AB60" s="71" t="str">
        <f>IF('Portail 4 LLCER-LEA covid'!AB121="","",'Portail 4 LLCER-LEA covid'!AB121)</f>
        <v>écrit</v>
      </c>
      <c r="AC60" s="71" t="str">
        <f>IF('Portail 4 LLCER-LEA covid'!AC121="","",'Portail 4 LLCER-LEA covid'!AC121)</f>
        <v>1h00</v>
      </c>
      <c r="AD60" s="529" t="str">
        <f>IF('Portail 4 LLCER-LEA covid'!AD121="","",'Portail 4 LLCER-LEA covid'!AD121)</f>
        <v>100% CT QCM sur CELENE ou EVALBOX ou autre logiciel</v>
      </c>
      <c r="AE60" s="598" t="str">
        <f t="shared" ref="AE60:AE61" si="9">+AD60</f>
        <v>100% CT QCM sur CELENE ou EVALBOX ou autre logiciel</v>
      </c>
      <c r="AF60" s="72">
        <f>IF('Portail 4 LLCER-LEA covid'!AF121="","",'Portail 4 LLCER-LEA covid'!AF121)</f>
        <v>1</v>
      </c>
      <c r="AG60" s="70" t="str">
        <f>IF('Portail 4 LLCER-LEA covid'!AG121="","",'Portail 4 LLCER-LEA covid'!AG121)</f>
        <v>CT</v>
      </c>
      <c r="AH60" s="70" t="str">
        <f>IF('Portail 4 LLCER-LEA covid'!AH121="","",'Portail 4 LLCER-LEA covid'!AH121)</f>
        <v>écrit</v>
      </c>
      <c r="AI60" s="70" t="str">
        <f>IF('Portail 4 LLCER-LEA covid'!AI121="","",'Portail 4 LLCER-LEA covid'!AI121)</f>
        <v>1h00</v>
      </c>
      <c r="AJ60" s="73">
        <f>IF('Portail 4 LLCER-LEA covid'!AJ121="","",'Portail 4 LLCER-LEA covid'!AJ121)</f>
        <v>1</v>
      </c>
      <c r="AK60" s="71" t="str">
        <f>IF('Portail 4 LLCER-LEA covid'!AK121="","",'Portail 4 LLCER-LEA covid'!AK121)</f>
        <v>CT</v>
      </c>
      <c r="AL60" s="71" t="str">
        <f>IF('Portail 4 LLCER-LEA covid'!AL121="","",'Portail 4 LLCER-LEA covid'!AL121)</f>
        <v>écrit</v>
      </c>
      <c r="AM60" s="71" t="str">
        <f>IF('Portail 4 LLCER-LEA covid'!AM121="","",'Portail 4 LLCER-LEA covid'!AM121)</f>
        <v>1h00</v>
      </c>
      <c r="AN60" s="27" t="str">
        <f>IF('Portail 4 LLCER-LEA covid'!AN121="","",'Portail 4 LLCER-LEA covid'!AN121)</f>
        <v/>
      </c>
    </row>
    <row r="61" spans="1:40" ht="42.75" customHeight="1">
      <c r="A61" s="20" t="str">
        <f>IF('Portail 4 LLCER-LEA covid'!A122="","",'Portail 4 LLCER-LEA covid'!A122)</f>
        <v/>
      </c>
      <c r="B61" s="281" t="str">
        <f>IF('Portail 4 LLCER-LEA covid'!B122="","",'Portail 4 LLCER-LEA covid'!B122)</f>
        <v>LLA2J6B</v>
      </c>
      <c r="C61" s="282" t="str">
        <f>IF('Portail 4 LLCER-LEA covid'!C122="","",'Portail 4 LLCER-LEA covid'!C122)</f>
        <v>Introduction à l'économie générale</v>
      </c>
      <c r="D61" s="24" t="str">
        <f>IF('Portail 4 LLCER-LEA covid'!D122="","",'Portail 4 LLCER-LEA covid'!D122)</f>
        <v/>
      </c>
      <c r="E61" s="24" t="str">
        <f>IF('Portail 4 LLCER-LEA covid'!E122="","",'Portail 4 LLCER-LEA covid'!E122)</f>
        <v>TRONC COMMUN</v>
      </c>
      <c r="F61" s="25" t="str">
        <f>IF('Portail 4 LLCER-LEA covid'!F122="","",'Portail 4 LLCER-LEA covid'!F122)</f>
        <v>Portails 2 (SDL-LEA) et 4 (LANGUES)</v>
      </c>
      <c r="G61" s="37" t="str">
        <f>IF('Portail 4 LLCER-LEA covid'!G122="","",'Portail 4 LLCER-LEA covid'!G122)</f>
        <v>LEA</v>
      </c>
      <c r="H61" s="26"/>
      <c r="I61" s="27">
        <v>2</v>
      </c>
      <c r="J61" s="27">
        <v>2</v>
      </c>
      <c r="K61" s="292" t="str">
        <f>IF('Portail 4 LLCER-LEA covid'!K122="","",'Portail 4 LLCER-LEA covid'!K122)</f>
        <v>NOEL Isabelle</v>
      </c>
      <c r="L61" s="27" t="str">
        <f>IF('Portail 4 LLCER-LEA covid'!L122="","",'Portail 4 LLCER-LEA covid'!L122)</f>
        <v>05</v>
      </c>
      <c r="M61" s="27" t="str">
        <f>IF('Portail 4 LLCER-LEA covid'!M122="","",'Portail 4 LLCER-LEA covid'!M122)</f>
        <v/>
      </c>
      <c r="N61" s="27">
        <f>IF('Portail 4 LLCER-LEA covid'!N122="","",'Portail 4 LLCER-LEA covid'!N122)</f>
        <v>12</v>
      </c>
      <c r="O61" s="27"/>
      <c r="P61" s="29">
        <f>IF('Portail 4 LLCER-LEA covid'!P122="","",'Portail 4 LLCER-LEA covid'!P122)</f>
        <v>12</v>
      </c>
      <c r="Q61" s="367"/>
      <c r="R61" s="92"/>
      <c r="S61" s="157" t="str">
        <f>IF('Portail 4 LLCER-LEA covid'!S122="","",'Portail 4 LLCER-LEA covid'!S122)</f>
        <v/>
      </c>
      <c r="T61" s="529" t="str">
        <f>IF('Portail 4 LLCER-LEA covid'!T122="","",'Portail 4 LLCER-LEA covid'!T122)</f>
        <v>100% CT QCM sur CELENE ou EVALBOX ou autre logiciel</v>
      </c>
      <c r="U61" s="530" t="str">
        <f>IF('Portail 4 LLCER-LEA covid'!U122="","",'Portail 4 LLCER-LEA covid'!U122)</f>
        <v>100% CT QCM sur CELENE ou EVALBOX ou autre logiciel</v>
      </c>
      <c r="V61" s="389">
        <f>IF('Portail 4 LLCER-LEA covid'!V122="","",'Portail 4 LLCER-LEA covid'!V122)</f>
        <v>1</v>
      </c>
      <c r="W61" s="283" t="str">
        <f>IF('Portail 4 LLCER-LEA covid'!W122="","",'Portail 4 LLCER-LEA covid'!W122)</f>
        <v>CC</v>
      </c>
      <c r="X61" s="70" t="str">
        <f>IF('Portail 4 LLCER-LEA covid'!X122="","",'Portail 4 LLCER-LEA covid'!X122)</f>
        <v>écrit</v>
      </c>
      <c r="Y61" s="70" t="str">
        <f>IF('Portail 4 LLCER-LEA covid'!Y122="","",'Portail 4 LLCER-LEA covid'!Y122)</f>
        <v>1h00</v>
      </c>
      <c r="Z61" s="116">
        <f>IF('Portail 4 LLCER-LEA covid'!Z122="","",'Portail 4 LLCER-LEA covid'!Z122)</f>
        <v>1</v>
      </c>
      <c r="AA61" s="71" t="str">
        <f>IF('Portail 4 LLCER-LEA covid'!AA122="","",'Portail 4 LLCER-LEA covid'!AA122)</f>
        <v>CT</v>
      </c>
      <c r="AB61" s="71" t="str">
        <f>IF('Portail 4 LLCER-LEA covid'!AB122="","",'Portail 4 LLCER-LEA covid'!AB122)</f>
        <v>écrit</v>
      </c>
      <c r="AC61" s="71" t="str">
        <f>IF('Portail 4 LLCER-LEA covid'!AC122="","",'Portail 4 LLCER-LEA covid'!AC122)</f>
        <v>1h00</v>
      </c>
      <c r="AD61" s="529" t="str">
        <f>IF('Portail 4 LLCER-LEA covid'!AD122="","",'Portail 4 LLCER-LEA covid'!AD122)</f>
        <v>100% CT QCM sur CELENE ou EVALBOX ou autre logiciel</v>
      </c>
      <c r="AE61" s="598" t="str">
        <f t="shared" si="9"/>
        <v>100% CT QCM sur CELENE ou EVALBOX ou autre logiciel</v>
      </c>
      <c r="AF61" s="72">
        <f>IF('Portail 4 LLCER-LEA covid'!AF122="","",'Portail 4 LLCER-LEA covid'!AF122)</f>
        <v>1</v>
      </c>
      <c r="AG61" s="70" t="str">
        <f>IF('Portail 4 LLCER-LEA covid'!AG122="","",'Portail 4 LLCER-LEA covid'!AG122)</f>
        <v>CT</v>
      </c>
      <c r="AH61" s="70" t="str">
        <f>IF('Portail 4 LLCER-LEA covid'!AH122="","",'Portail 4 LLCER-LEA covid'!AH122)</f>
        <v>écrit</v>
      </c>
      <c r="AI61" s="70" t="str">
        <f>IF('Portail 4 LLCER-LEA covid'!AI122="","",'Portail 4 LLCER-LEA covid'!AI122)</f>
        <v>1h00</v>
      </c>
      <c r="AJ61" s="73">
        <f>IF('Portail 4 LLCER-LEA covid'!AJ122="","",'Portail 4 LLCER-LEA covid'!AJ122)</f>
        <v>1</v>
      </c>
      <c r="AK61" s="71" t="str">
        <f>IF('Portail 4 LLCER-LEA covid'!AK122="","",'Portail 4 LLCER-LEA covid'!AK122)</f>
        <v>CT</v>
      </c>
      <c r="AL61" s="71" t="str">
        <f>IF('Portail 4 LLCER-LEA covid'!AL122="","",'Portail 4 LLCER-LEA covid'!AL122)</f>
        <v>écrit</v>
      </c>
      <c r="AM61" s="71" t="str">
        <f>IF('Portail 4 LLCER-LEA covid'!AM122="","",'Portail 4 LLCER-LEA covid'!AM122)</f>
        <v>1h00</v>
      </c>
      <c r="AN61" s="27" t="str">
        <f>IF('Portail 4 LLCER-LEA covid'!AN122="","",'Portail 4 LLCER-LEA covid'!AN122)</f>
        <v/>
      </c>
    </row>
    <row r="62" spans="1:40">
      <c r="A62" s="38"/>
      <c r="B62" s="38"/>
      <c r="C62" s="140"/>
      <c r="D62" s="37"/>
      <c r="E62" s="38"/>
      <c r="F62" s="141"/>
      <c r="G62" s="38"/>
      <c r="H62" s="142"/>
      <c r="I62" s="143"/>
      <c r="J62" s="143"/>
      <c r="K62" s="143"/>
      <c r="L62" s="143"/>
      <c r="M62" s="143"/>
      <c r="N62" s="143"/>
      <c r="O62" s="143"/>
      <c r="P62" s="143"/>
      <c r="Q62" s="365"/>
      <c r="R62" s="607"/>
      <c r="S62" s="144"/>
      <c r="T62" s="608"/>
      <c r="U62" s="609"/>
      <c r="V62" s="414"/>
      <c r="W62" s="38"/>
      <c r="X62" s="38"/>
      <c r="Y62" s="38"/>
      <c r="Z62" s="38"/>
      <c r="AA62" s="38"/>
      <c r="AB62" s="38"/>
      <c r="AC62" s="38"/>
      <c r="AD62" s="608"/>
      <c r="AE62" s="38"/>
      <c r="AF62" s="38"/>
      <c r="AG62" s="38"/>
      <c r="AH62" s="38"/>
      <c r="AI62" s="38"/>
      <c r="AJ62" s="38"/>
      <c r="AK62" s="38"/>
      <c r="AL62" s="38"/>
      <c r="AM62" s="38"/>
      <c r="AN62" s="143"/>
    </row>
    <row r="63" spans="1:40" ht="29.25" customHeight="1">
      <c r="A63" s="51" t="s">
        <v>282</v>
      </c>
      <c r="B63" s="51" t="s">
        <v>283</v>
      </c>
      <c r="C63" s="52" t="s">
        <v>284</v>
      </c>
      <c r="D63" s="53" t="s">
        <v>285</v>
      </c>
      <c r="E63" s="54" t="s">
        <v>43</v>
      </c>
      <c r="F63" s="53"/>
      <c r="G63" s="54"/>
      <c r="H63" s="54"/>
      <c r="I63" s="54">
        <f>+I$37+I$52+I64+I67+I71</f>
        <v>31</v>
      </c>
      <c r="J63" s="54">
        <f>+J$37+J$52+J64+J67+J71</f>
        <v>31</v>
      </c>
      <c r="K63" s="53"/>
      <c r="L63" s="53"/>
      <c r="M63" s="53"/>
      <c r="N63" s="53"/>
      <c r="O63" s="53"/>
      <c r="P63" s="53"/>
      <c r="Q63" s="56"/>
      <c r="R63" s="186"/>
      <c r="S63" s="55"/>
      <c r="T63" s="487"/>
      <c r="U63" s="573"/>
      <c r="V63" s="187"/>
      <c r="W63" s="56"/>
      <c r="X63" s="56"/>
      <c r="Y63" s="56"/>
      <c r="Z63" s="56"/>
      <c r="AA63" s="56"/>
      <c r="AB63" s="56"/>
      <c r="AC63" s="56"/>
      <c r="AD63" s="487"/>
      <c r="AE63" s="56"/>
      <c r="AF63" s="56"/>
      <c r="AG63" s="56"/>
      <c r="AH63" s="56"/>
      <c r="AI63" s="56"/>
      <c r="AJ63" s="56"/>
      <c r="AK63" s="56"/>
      <c r="AL63" s="56"/>
      <c r="AM63" s="53"/>
      <c r="AN63" s="53"/>
    </row>
    <row r="64" spans="1:40" s="67" customFormat="1" ht="29.25" customHeight="1">
      <c r="A64" s="57" t="s">
        <v>286</v>
      </c>
      <c r="B64" s="57" t="s">
        <v>287</v>
      </c>
      <c r="C64" s="58" t="s">
        <v>288</v>
      </c>
      <c r="D64" s="59" t="s">
        <v>289</v>
      </c>
      <c r="E64" s="59" t="s">
        <v>121</v>
      </c>
      <c r="F64" s="59" t="s">
        <v>172</v>
      </c>
      <c r="G64" s="59" t="s">
        <v>172</v>
      </c>
      <c r="H64" s="60"/>
      <c r="I64" s="61">
        <f>SUM(I65:I66)</f>
        <v>4</v>
      </c>
      <c r="J64" s="61">
        <f>SUM(J65:J66)</f>
        <v>4</v>
      </c>
      <c r="K64" s="61" t="s">
        <v>172</v>
      </c>
      <c r="L64" s="60" t="s">
        <v>172</v>
      </c>
      <c r="M64" s="61" t="s">
        <v>172</v>
      </c>
      <c r="N64" s="60" t="s">
        <v>172</v>
      </c>
      <c r="O64" s="60"/>
      <c r="P64" s="62" t="s">
        <v>172</v>
      </c>
      <c r="Q64" s="371"/>
      <c r="R64" s="62"/>
      <c r="S64" s="371" t="s">
        <v>172</v>
      </c>
      <c r="T64" s="479"/>
      <c r="U64" s="574"/>
      <c r="V64" s="386" t="s">
        <v>172</v>
      </c>
      <c r="W64" s="62" t="s">
        <v>172</v>
      </c>
      <c r="X64" s="62" t="s">
        <v>172</v>
      </c>
      <c r="Y64" s="62" t="s">
        <v>172</v>
      </c>
      <c r="Z64" s="63" t="s">
        <v>172</v>
      </c>
      <c r="AA64" s="64" t="s">
        <v>172</v>
      </c>
      <c r="AB64" s="64" t="s">
        <v>172</v>
      </c>
      <c r="AC64" s="64" t="s">
        <v>172</v>
      </c>
      <c r="AD64" s="479"/>
      <c r="AE64" s="64"/>
      <c r="AF64" s="65" t="s">
        <v>172</v>
      </c>
      <c r="AG64" s="64" t="s">
        <v>172</v>
      </c>
      <c r="AH64" s="64" t="s">
        <v>172</v>
      </c>
      <c r="AI64" s="64" t="s">
        <v>172</v>
      </c>
      <c r="AJ64" s="65" t="s">
        <v>172</v>
      </c>
      <c r="AK64" s="64" t="s">
        <v>172</v>
      </c>
      <c r="AL64" s="64" t="s">
        <v>172</v>
      </c>
      <c r="AM64" s="64" t="s">
        <v>172</v>
      </c>
      <c r="AN64" s="66" t="s">
        <v>172</v>
      </c>
    </row>
    <row r="65" spans="1:40" ht="44.25" customHeight="1">
      <c r="A65" s="20"/>
      <c r="B65" s="20" t="s">
        <v>290</v>
      </c>
      <c r="C65" s="69" t="s">
        <v>291</v>
      </c>
      <c r="D65" s="24" t="s">
        <v>292</v>
      </c>
      <c r="E65" s="24" t="s">
        <v>56</v>
      </c>
      <c r="F65" s="25"/>
      <c r="G65" s="37" t="s">
        <v>58</v>
      </c>
      <c r="H65" s="26"/>
      <c r="I65" s="27">
        <v>2</v>
      </c>
      <c r="J65" s="27">
        <v>2</v>
      </c>
      <c r="K65" s="27" t="s">
        <v>194</v>
      </c>
      <c r="L65" s="27">
        <v>12</v>
      </c>
      <c r="M65" s="27"/>
      <c r="N65" s="27"/>
      <c r="O65" s="27"/>
      <c r="P65" s="29">
        <v>18</v>
      </c>
      <c r="Q65" s="367"/>
      <c r="R65" s="92"/>
      <c r="S65" s="157"/>
      <c r="T65" s="478" t="s">
        <v>293</v>
      </c>
      <c r="U65" s="579" t="s">
        <v>294</v>
      </c>
      <c r="V65" s="111">
        <v>1</v>
      </c>
      <c r="W65" s="30" t="s">
        <v>62</v>
      </c>
      <c r="X65" s="268" t="s">
        <v>63</v>
      </c>
      <c r="Y65" s="293" t="s">
        <v>64</v>
      </c>
      <c r="Z65" s="31">
        <v>1</v>
      </c>
      <c r="AA65" s="32" t="s">
        <v>65</v>
      </c>
      <c r="AB65" s="32" t="s">
        <v>66</v>
      </c>
      <c r="AC65" s="32" t="s">
        <v>64</v>
      </c>
      <c r="AD65" s="478" t="s">
        <v>294</v>
      </c>
      <c r="AE65" s="598" t="str">
        <f t="shared" ref="AE65:AE66" si="10">+AD65</f>
        <v>100 % CT dossier à remettre sur CELENE</v>
      </c>
      <c r="AF65" s="33">
        <v>1</v>
      </c>
      <c r="AG65" s="30" t="s">
        <v>65</v>
      </c>
      <c r="AH65" s="30" t="s">
        <v>66</v>
      </c>
      <c r="AI65" s="30" t="s">
        <v>67</v>
      </c>
      <c r="AJ65" s="34">
        <v>1</v>
      </c>
      <c r="AK65" s="71" t="s">
        <v>65</v>
      </c>
      <c r="AL65" s="71" t="s">
        <v>66</v>
      </c>
      <c r="AM65" s="71" t="s">
        <v>67</v>
      </c>
      <c r="AN65" s="27"/>
    </row>
    <row r="66" spans="1:40" ht="44.25" customHeight="1">
      <c r="A66" s="20"/>
      <c r="B66" s="20" t="s">
        <v>295</v>
      </c>
      <c r="C66" s="69" t="s">
        <v>296</v>
      </c>
      <c r="D66" s="24" t="s">
        <v>297</v>
      </c>
      <c r="E66" s="24" t="s">
        <v>56</v>
      </c>
      <c r="F66" s="25"/>
      <c r="G66" s="37" t="s">
        <v>58</v>
      </c>
      <c r="H66" s="26"/>
      <c r="I66" s="27">
        <v>2</v>
      </c>
      <c r="J66" s="27">
        <v>2</v>
      </c>
      <c r="K66" s="27" t="s">
        <v>59</v>
      </c>
      <c r="L66" s="27">
        <v>12</v>
      </c>
      <c r="M66" s="27"/>
      <c r="N66" s="27"/>
      <c r="O66" s="27"/>
      <c r="P66" s="29">
        <v>18</v>
      </c>
      <c r="Q66" s="367"/>
      <c r="R66" s="92"/>
      <c r="S66" s="157"/>
      <c r="T66" s="478" t="s">
        <v>201</v>
      </c>
      <c r="U66" s="579" t="s">
        <v>279</v>
      </c>
      <c r="V66" s="111">
        <v>1</v>
      </c>
      <c r="W66" s="30" t="s">
        <v>62</v>
      </c>
      <c r="X66" s="30" t="s">
        <v>66</v>
      </c>
      <c r="Y66" s="30"/>
      <c r="Z66" s="31">
        <v>1</v>
      </c>
      <c r="AA66" s="32" t="s">
        <v>65</v>
      </c>
      <c r="AB66" s="32" t="s">
        <v>66</v>
      </c>
      <c r="AC66" s="32" t="s">
        <v>64</v>
      </c>
      <c r="AD66" s="478" t="s">
        <v>201</v>
      </c>
      <c r="AE66" s="598" t="str">
        <f t="shared" si="10"/>
        <v>100 % CT écrit 1h</v>
      </c>
      <c r="AF66" s="33">
        <v>1</v>
      </c>
      <c r="AG66" s="30" t="s">
        <v>65</v>
      </c>
      <c r="AH66" s="30" t="s">
        <v>66</v>
      </c>
      <c r="AI66" s="30" t="s">
        <v>67</v>
      </c>
      <c r="AJ66" s="34">
        <v>1</v>
      </c>
      <c r="AK66" s="71" t="s">
        <v>65</v>
      </c>
      <c r="AL66" s="71" t="s">
        <v>66</v>
      </c>
      <c r="AM66" s="71" t="s">
        <v>67</v>
      </c>
      <c r="AN66" s="27"/>
    </row>
    <row r="67" spans="1:40" s="67" customFormat="1" ht="29.25" customHeight="1">
      <c r="A67" s="57" t="s">
        <v>298</v>
      </c>
      <c r="B67" s="57" t="s">
        <v>299</v>
      </c>
      <c r="C67" s="58" t="s">
        <v>300</v>
      </c>
      <c r="D67" s="59" t="s">
        <v>301</v>
      </c>
      <c r="E67" s="59" t="s">
        <v>121</v>
      </c>
      <c r="F67" s="59" t="s">
        <v>172</v>
      </c>
      <c r="G67" s="59" t="s">
        <v>172</v>
      </c>
      <c r="H67" s="60"/>
      <c r="I67" s="61">
        <f>SUM(I68:I69)</f>
        <v>5</v>
      </c>
      <c r="J67" s="61">
        <f>SUM(J68:J69)</f>
        <v>5</v>
      </c>
      <c r="K67" s="61" t="s">
        <v>172</v>
      </c>
      <c r="L67" s="60" t="s">
        <v>172</v>
      </c>
      <c r="M67" s="61" t="s">
        <v>172</v>
      </c>
      <c r="N67" s="60" t="s">
        <v>172</v>
      </c>
      <c r="O67" s="60"/>
      <c r="P67" s="62" t="s">
        <v>172</v>
      </c>
      <c r="Q67" s="371"/>
      <c r="R67" s="62"/>
      <c r="S67" s="371" t="s">
        <v>172</v>
      </c>
      <c r="T67" s="479"/>
      <c r="U67" s="574"/>
      <c r="V67" s="386" t="s">
        <v>172</v>
      </c>
      <c r="W67" s="62" t="s">
        <v>172</v>
      </c>
      <c r="X67" s="62" t="s">
        <v>172</v>
      </c>
      <c r="Y67" s="62" t="s">
        <v>172</v>
      </c>
      <c r="Z67" s="63" t="s">
        <v>172</v>
      </c>
      <c r="AA67" s="64" t="s">
        <v>172</v>
      </c>
      <c r="AB67" s="64" t="s">
        <v>172</v>
      </c>
      <c r="AC67" s="64" t="s">
        <v>172</v>
      </c>
      <c r="AD67" s="479"/>
      <c r="AE67" s="64"/>
      <c r="AF67" s="65" t="s">
        <v>172</v>
      </c>
      <c r="AG67" s="64" t="s">
        <v>172</v>
      </c>
      <c r="AH67" s="64" t="s">
        <v>172</v>
      </c>
      <c r="AI67" s="64" t="s">
        <v>172</v>
      </c>
      <c r="AJ67" s="65" t="s">
        <v>172</v>
      </c>
      <c r="AK67" s="64" t="s">
        <v>172</v>
      </c>
      <c r="AL67" s="64" t="s">
        <v>172</v>
      </c>
      <c r="AM67" s="64" t="s">
        <v>172</v>
      </c>
      <c r="AN67" s="66" t="s">
        <v>172</v>
      </c>
    </row>
    <row r="68" spans="1:40" ht="44.25" customHeight="1">
      <c r="A68" s="20"/>
      <c r="B68" s="20" t="s">
        <v>275</v>
      </c>
      <c r="C68" s="69" t="s">
        <v>276</v>
      </c>
      <c r="D68" s="24" t="s">
        <v>277</v>
      </c>
      <c r="E68" s="24" t="s">
        <v>56</v>
      </c>
      <c r="F68" s="25" t="s">
        <v>278</v>
      </c>
      <c r="G68" s="37" t="s">
        <v>58</v>
      </c>
      <c r="H68" s="26"/>
      <c r="I68" s="27">
        <v>3</v>
      </c>
      <c r="J68" s="27">
        <v>3</v>
      </c>
      <c r="K68" s="27" t="s">
        <v>59</v>
      </c>
      <c r="L68" s="27">
        <v>12</v>
      </c>
      <c r="M68" s="27"/>
      <c r="N68" s="27"/>
      <c r="O68" s="27"/>
      <c r="P68" s="29">
        <v>15</v>
      </c>
      <c r="Q68" s="367"/>
      <c r="R68" s="92"/>
      <c r="S68" s="157"/>
      <c r="T68" s="478" t="s">
        <v>279</v>
      </c>
      <c r="U68" s="579" t="s">
        <v>201</v>
      </c>
      <c r="V68" s="111">
        <v>1</v>
      </c>
      <c r="W68" s="30" t="s">
        <v>62</v>
      </c>
      <c r="X68" s="30" t="s">
        <v>69</v>
      </c>
      <c r="Y68" s="30"/>
      <c r="Z68" s="31">
        <v>1</v>
      </c>
      <c r="AA68" s="32" t="s">
        <v>65</v>
      </c>
      <c r="AB68" s="32" t="s">
        <v>69</v>
      </c>
      <c r="AC68" s="32" t="s">
        <v>70</v>
      </c>
      <c r="AD68" s="478" t="s">
        <v>201</v>
      </c>
      <c r="AE68" s="598" t="str">
        <f t="shared" ref="AE68:AE69" si="11">+AD68</f>
        <v>100 % CT écrit 1h</v>
      </c>
      <c r="AF68" s="33">
        <v>1</v>
      </c>
      <c r="AG68" s="30" t="s">
        <v>65</v>
      </c>
      <c r="AH68" s="30" t="s">
        <v>69</v>
      </c>
      <c r="AI68" s="30" t="s">
        <v>70</v>
      </c>
      <c r="AJ68" s="34">
        <v>1</v>
      </c>
      <c r="AK68" s="71" t="s">
        <v>65</v>
      </c>
      <c r="AL68" s="71" t="s">
        <v>69</v>
      </c>
      <c r="AM68" s="71" t="s">
        <v>70</v>
      </c>
      <c r="AN68" s="27"/>
    </row>
    <row r="69" spans="1:40" ht="44.25" customHeight="1">
      <c r="A69" s="20"/>
      <c r="B69" s="20" t="s">
        <v>302</v>
      </c>
      <c r="C69" s="69" t="s">
        <v>303</v>
      </c>
      <c r="D69" s="24" t="s">
        <v>277</v>
      </c>
      <c r="E69" s="24" t="s">
        <v>56</v>
      </c>
      <c r="F69" s="25"/>
      <c r="G69" s="37" t="s">
        <v>58</v>
      </c>
      <c r="H69" s="26"/>
      <c r="I69" s="27">
        <v>2</v>
      </c>
      <c r="J69" s="27">
        <v>2</v>
      </c>
      <c r="K69" s="27" t="s">
        <v>59</v>
      </c>
      <c r="L69" s="27">
        <v>12</v>
      </c>
      <c r="M69" s="27"/>
      <c r="N69" s="27"/>
      <c r="O69" s="27"/>
      <c r="P69" s="29">
        <v>18</v>
      </c>
      <c r="Q69" s="367"/>
      <c r="R69" s="92"/>
      <c r="S69" s="157"/>
      <c r="T69" s="478" t="s">
        <v>279</v>
      </c>
      <c r="U69" s="579" t="s">
        <v>201</v>
      </c>
      <c r="V69" s="111">
        <v>1</v>
      </c>
      <c r="W69" s="30" t="s">
        <v>62</v>
      </c>
      <c r="X69" s="30" t="s">
        <v>66</v>
      </c>
      <c r="Y69" s="30"/>
      <c r="Z69" s="31">
        <v>1</v>
      </c>
      <c r="AA69" s="32" t="s">
        <v>65</v>
      </c>
      <c r="AB69" s="32" t="s">
        <v>66</v>
      </c>
      <c r="AC69" s="32" t="s">
        <v>64</v>
      </c>
      <c r="AD69" s="478" t="s">
        <v>201</v>
      </c>
      <c r="AE69" s="598" t="str">
        <f t="shared" si="11"/>
        <v>100 % CT écrit 1h</v>
      </c>
      <c r="AF69" s="33">
        <v>1</v>
      </c>
      <c r="AG69" s="30" t="s">
        <v>65</v>
      </c>
      <c r="AH69" s="30" t="s">
        <v>66</v>
      </c>
      <c r="AI69" s="30" t="s">
        <v>67</v>
      </c>
      <c r="AJ69" s="352">
        <v>1</v>
      </c>
      <c r="AK69" s="71" t="s">
        <v>65</v>
      </c>
      <c r="AL69" s="71" t="s">
        <v>66</v>
      </c>
      <c r="AM69" s="71" t="s">
        <v>67</v>
      </c>
      <c r="AN69" s="27"/>
    </row>
    <row r="70" spans="1:40" s="67" customFormat="1" ht="19.5" customHeight="1">
      <c r="A70" s="57"/>
      <c r="B70" s="57"/>
      <c r="C70" s="58" t="s">
        <v>304</v>
      </c>
      <c r="D70" s="59"/>
      <c r="E70" s="59"/>
      <c r="F70" s="59"/>
      <c r="G70" s="59"/>
      <c r="H70" s="60"/>
      <c r="I70" s="61"/>
      <c r="J70" s="60"/>
      <c r="K70" s="61"/>
      <c r="L70" s="60"/>
      <c r="M70" s="61"/>
      <c r="N70" s="60"/>
      <c r="O70" s="60"/>
      <c r="P70" s="62"/>
      <c r="Q70" s="371"/>
      <c r="R70" s="62"/>
      <c r="S70" s="371"/>
      <c r="T70" s="479"/>
      <c r="U70" s="574"/>
      <c r="V70" s="386"/>
      <c r="W70" s="62"/>
      <c r="X70" s="62"/>
      <c r="Y70" s="62"/>
      <c r="Z70" s="63"/>
      <c r="AA70" s="64"/>
      <c r="AB70" s="64"/>
      <c r="AC70" s="64"/>
      <c r="AD70" s="479"/>
      <c r="AE70" s="64"/>
      <c r="AF70" s="65"/>
      <c r="AG70" s="64"/>
      <c r="AH70" s="64"/>
      <c r="AI70" s="64"/>
      <c r="AJ70" s="65"/>
      <c r="AK70" s="64"/>
      <c r="AL70" s="64"/>
      <c r="AM70" s="64"/>
      <c r="AN70" s="66"/>
    </row>
    <row r="71" spans="1:40" ht="44.25" customHeight="1">
      <c r="A71" s="20"/>
      <c r="B71" s="20" t="s">
        <v>305</v>
      </c>
      <c r="C71" s="69" t="s">
        <v>306</v>
      </c>
      <c r="D71" s="24" t="s">
        <v>307</v>
      </c>
      <c r="E71" s="24" t="s">
        <v>56</v>
      </c>
      <c r="F71" s="25" t="s">
        <v>278</v>
      </c>
      <c r="G71" s="37" t="s">
        <v>58</v>
      </c>
      <c r="H71" s="26"/>
      <c r="I71" s="27">
        <v>2</v>
      </c>
      <c r="J71" s="27">
        <v>2</v>
      </c>
      <c r="K71" s="27" t="s">
        <v>59</v>
      </c>
      <c r="L71" s="27">
        <v>12</v>
      </c>
      <c r="M71" s="27"/>
      <c r="N71" s="27"/>
      <c r="O71" s="27"/>
      <c r="P71" s="29">
        <v>18</v>
      </c>
      <c r="Q71" s="367"/>
      <c r="R71" s="92"/>
      <c r="S71" s="157"/>
      <c r="T71" s="478" t="s">
        <v>279</v>
      </c>
      <c r="U71" s="579" t="s">
        <v>201</v>
      </c>
      <c r="V71" s="111">
        <v>1</v>
      </c>
      <c r="W71" s="30" t="s">
        <v>62</v>
      </c>
      <c r="X71" s="30" t="s">
        <v>66</v>
      </c>
      <c r="Y71" s="30" t="s">
        <v>64</v>
      </c>
      <c r="Z71" s="31">
        <v>1</v>
      </c>
      <c r="AA71" s="32" t="s">
        <v>65</v>
      </c>
      <c r="AB71" s="32" t="s">
        <v>66</v>
      </c>
      <c r="AC71" s="32" t="s">
        <v>64</v>
      </c>
      <c r="AD71" s="478" t="s">
        <v>201</v>
      </c>
      <c r="AE71" s="598" t="str">
        <f>+AD71</f>
        <v>100 % CT écrit 1h</v>
      </c>
      <c r="AF71" s="33">
        <v>1</v>
      </c>
      <c r="AG71" s="30" t="s">
        <v>65</v>
      </c>
      <c r="AH71" s="30" t="s">
        <v>66</v>
      </c>
      <c r="AI71" s="30" t="s">
        <v>67</v>
      </c>
      <c r="AJ71" s="34">
        <v>1</v>
      </c>
      <c r="AK71" s="71" t="s">
        <v>65</v>
      </c>
      <c r="AL71" s="71" t="s">
        <v>66</v>
      </c>
      <c r="AM71" s="71" t="s">
        <v>67</v>
      </c>
      <c r="AN71" s="27"/>
    </row>
    <row r="72" spans="1:40" ht="29.25" customHeight="1">
      <c r="A72" s="51" t="s">
        <v>308</v>
      </c>
      <c r="B72" s="51" t="s">
        <v>309</v>
      </c>
      <c r="C72" s="52" t="s">
        <v>310</v>
      </c>
      <c r="D72" s="53" t="s">
        <v>311</v>
      </c>
      <c r="E72" s="54" t="s">
        <v>43</v>
      </c>
      <c r="F72" s="53"/>
      <c r="G72" s="54"/>
      <c r="H72" s="54"/>
      <c r="I72" s="54">
        <f>+I$37+I$52+I73+I76+I80</f>
        <v>31</v>
      </c>
      <c r="J72" s="54">
        <f>+J$37+J$52+J73+J76+J80</f>
        <v>31</v>
      </c>
      <c r="K72" s="53"/>
      <c r="L72" s="53"/>
      <c r="M72" s="53"/>
      <c r="N72" s="53"/>
      <c r="O72" s="53"/>
      <c r="P72" s="53"/>
      <c r="Q72" s="56"/>
      <c r="R72" s="186"/>
      <c r="S72" s="55"/>
      <c r="T72" s="487"/>
      <c r="U72" s="573"/>
      <c r="V72" s="187"/>
      <c r="W72" s="56"/>
      <c r="X72" s="56"/>
      <c r="Y72" s="56"/>
      <c r="Z72" s="56"/>
      <c r="AA72" s="56"/>
      <c r="AB72" s="56"/>
      <c r="AC72" s="56"/>
      <c r="AD72" s="487"/>
      <c r="AE72" s="56"/>
      <c r="AF72" s="56"/>
      <c r="AG72" s="56"/>
      <c r="AH72" s="56"/>
      <c r="AI72" s="56"/>
      <c r="AJ72" s="56"/>
      <c r="AK72" s="56"/>
      <c r="AL72" s="56"/>
      <c r="AM72" s="53"/>
      <c r="AN72" s="53"/>
    </row>
    <row r="73" spans="1:40" s="67" customFormat="1" ht="29.25" customHeight="1">
      <c r="A73" s="57" t="str">
        <f>IF('Portail 4 LLCER-LEA covid'!A124="","",'Portail 4 LLCER-LEA covid'!A124)</f>
        <v>LOLA2L13</v>
      </c>
      <c r="B73" s="57" t="str">
        <f>IF('Portail 4 LLCER-LEA covid'!B124="","",'Portail 4 LLCER-LEA covid'!B124)</f>
        <v>LLA2J3C</v>
      </c>
      <c r="C73" s="58" t="str">
        <f>IF('Portail 4 LLCER-LEA covid'!C124="","",'Portail 4 LLCER-LEA covid'!C124)</f>
        <v>Grammaire et traduction Langue B : Espagnol S2</v>
      </c>
      <c r="D73" s="59" t="str">
        <f>IF('Portail 4 LLCER-LEA covid'!D124="","",'Portail 4 LLCER-LEA covid'!D124)</f>
        <v>LOL2J3BB</v>
      </c>
      <c r="E73" s="59" t="str">
        <f>IF('Portail 4 LLCER-LEA covid'!E124="","",'Portail 4 LLCER-LEA covid'!E124)</f>
        <v>BLOC/CHAPEAU</v>
      </c>
      <c r="F73" s="59" t="str">
        <f>IF('Portail 4 LLCER-LEA covid'!F124="","",'Portail 4 LLCER-LEA covid'!F124)</f>
        <v/>
      </c>
      <c r="G73" s="59" t="str">
        <f>IF('Portail 4 LLCER-LEA covid'!G124="","",'Portail 4 LLCER-LEA covid'!G124)</f>
        <v/>
      </c>
      <c r="H73" s="60"/>
      <c r="I73" s="61">
        <f>+I74+I75</f>
        <v>4</v>
      </c>
      <c r="J73" s="61">
        <f>+J74+J75</f>
        <v>4</v>
      </c>
      <c r="K73" s="61" t="str">
        <f>IF('Portail 4 LLCER-LEA covid'!K124="","",'Portail 4 LLCER-LEA covid'!K124)</f>
        <v/>
      </c>
      <c r="L73" s="60" t="str">
        <f>IF('Portail 4 LLCER-LEA covid'!L124="","",'Portail 4 LLCER-LEA covid'!L124)</f>
        <v/>
      </c>
      <c r="M73" s="61" t="str">
        <f>IF('Portail 4 LLCER-LEA covid'!M124="","",'Portail 4 LLCER-LEA covid'!M124)</f>
        <v/>
      </c>
      <c r="N73" s="60" t="str">
        <f>IF('Portail 4 LLCER-LEA covid'!N124="","",'Portail 4 LLCER-LEA covid'!N124)</f>
        <v/>
      </c>
      <c r="O73" s="60"/>
      <c r="P73" s="62" t="str">
        <f>IF('Portail 4 LLCER-LEA covid'!P124="","",'Portail 4 LLCER-LEA covid'!P124)</f>
        <v/>
      </c>
      <c r="Q73" s="371"/>
      <c r="R73" s="62"/>
      <c r="S73" s="371" t="str">
        <f>IF('Portail 4 LLCER-LEA covid'!S124="","",'Portail 4 LLCER-LEA covid'!S124)</f>
        <v/>
      </c>
      <c r="T73" s="479"/>
      <c r="U73" s="574"/>
      <c r="V73" s="386" t="str">
        <f>IF('Portail 4 LLCER-LEA covid'!V124="","",'Portail 4 LLCER-LEA covid'!V124)</f>
        <v/>
      </c>
      <c r="W73" s="62" t="str">
        <f>IF('Portail 4 LLCER-LEA covid'!W124="","",'Portail 4 LLCER-LEA covid'!W124)</f>
        <v/>
      </c>
      <c r="X73" s="62" t="str">
        <f>IF('Portail 4 LLCER-LEA covid'!X124="","",'Portail 4 LLCER-LEA covid'!X124)</f>
        <v/>
      </c>
      <c r="Y73" s="62" t="str">
        <f>IF('Portail 4 LLCER-LEA covid'!Y124="","",'Portail 4 LLCER-LEA covid'!Y124)</f>
        <v/>
      </c>
      <c r="Z73" s="63" t="str">
        <f>IF('Portail 4 LLCER-LEA covid'!Z124="","",'Portail 4 LLCER-LEA covid'!Z124)</f>
        <v/>
      </c>
      <c r="AA73" s="64" t="str">
        <f>IF('Portail 4 LLCER-LEA covid'!AA124="","",'Portail 4 LLCER-LEA covid'!AA124)</f>
        <v/>
      </c>
      <c r="AB73" s="64" t="str">
        <f>IF('Portail 4 LLCER-LEA covid'!AB124="","",'Portail 4 LLCER-LEA covid'!AB124)</f>
        <v/>
      </c>
      <c r="AC73" s="64" t="str">
        <f>IF('Portail 4 LLCER-LEA covid'!AC124="","",'Portail 4 LLCER-LEA covid'!AC124)</f>
        <v/>
      </c>
      <c r="AD73" s="479"/>
      <c r="AE73" s="64"/>
      <c r="AF73" s="65" t="str">
        <f>IF('Portail 4 LLCER-LEA covid'!AF124="","",'Portail 4 LLCER-LEA covid'!AF124)</f>
        <v/>
      </c>
      <c r="AG73" s="64" t="str">
        <f>IF('Portail 4 LLCER-LEA covid'!AG124="","",'Portail 4 LLCER-LEA covid'!AG124)</f>
        <v/>
      </c>
      <c r="AH73" s="64" t="str">
        <f>IF('Portail 4 LLCER-LEA covid'!AH124="","",'Portail 4 LLCER-LEA covid'!AH124)</f>
        <v/>
      </c>
      <c r="AI73" s="64" t="str">
        <f>IF('Portail 4 LLCER-LEA covid'!AI124="","",'Portail 4 LLCER-LEA covid'!AI124)</f>
        <v/>
      </c>
      <c r="AJ73" s="65" t="str">
        <f>IF('Portail 4 LLCER-LEA covid'!AJ124="","",'Portail 4 LLCER-LEA covid'!AJ124)</f>
        <v/>
      </c>
      <c r="AK73" s="64" t="str">
        <f>IF('Portail 4 LLCER-LEA covid'!AK124="","",'Portail 4 LLCER-LEA covid'!AK124)</f>
        <v/>
      </c>
      <c r="AL73" s="64" t="str">
        <f>IF('Portail 4 LLCER-LEA covid'!AL124="","",'Portail 4 LLCER-LEA covid'!AL124)</f>
        <v/>
      </c>
      <c r="AM73" s="64" t="str">
        <f>IF('Portail 4 LLCER-LEA covid'!AM124="","",'Portail 4 LLCER-LEA covid'!AM124)</f>
        <v/>
      </c>
      <c r="AN73" s="66" t="str">
        <f>IF('Portail 4 LLCER-LEA covid'!AN124="","",'Portail 4 LLCER-LEA covid'!AN124)</f>
        <v/>
      </c>
    </row>
    <row r="74" spans="1:40" ht="43.5" customHeight="1">
      <c r="A74" s="20" t="str">
        <f>IF('Portail 4 LLCER-LEA covid'!A125="","",'Portail 4 LLCER-LEA covid'!A125)</f>
        <v/>
      </c>
      <c r="B74" s="281" t="str">
        <f>IF('Portail 4 LLCER-LEA covid'!B125="","",'Portail 4 LLCER-LEA covid'!B125)</f>
        <v>LLA2J3C1</v>
      </c>
      <c r="C74" s="282" t="str">
        <f>IF('Portail 4 LLCER-LEA covid'!C125="","",'Portail 4 LLCER-LEA covid'!C125)</f>
        <v>Grammaire espagnole S2</v>
      </c>
      <c r="D74" s="24" t="str">
        <f>IF('Portail 4 LLCER-LEA covid'!D125="","",'Portail 4 LLCER-LEA covid'!D125)</f>
        <v>LOL2J3B3</v>
      </c>
      <c r="E74" s="24" t="str">
        <f>IF('Portail 4 LLCER-LEA covid'!E125="","",'Portail 4 LLCER-LEA covid'!E125)</f>
        <v>CHOIX TRONC COMMUN</v>
      </c>
      <c r="F74" s="25" t="str">
        <f>IF('Portail 4 LLCER-LEA covid'!F125="","",'Portail 4 LLCER-LEA covid'!F125)</f>
        <v>Portails 2 (SDL-LEA) et 4 (LANGUES)</v>
      </c>
      <c r="G74" s="37" t="str">
        <f>IF('Portail 4 LLCER-LEA covid'!G125="","",'Portail 4 LLCER-LEA covid'!G125)</f>
        <v>LEA</v>
      </c>
      <c r="H74" s="26"/>
      <c r="I74" s="27">
        <v>2</v>
      </c>
      <c r="J74" s="27">
        <v>2</v>
      </c>
      <c r="K74" s="27" t="str">
        <f>IF('Portail 4 LLCER-LEA covid'!K125="","",'Portail 4 LLCER-LEA covid'!K125)</f>
        <v>GINESTA-MUNOZ Magali</v>
      </c>
      <c r="L74" s="27">
        <f>IF('Portail 4 LLCER-LEA covid'!L125="","",'Portail 4 LLCER-LEA covid'!L125)</f>
        <v>14</v>
      </c>
      <c r="M74" s="27" t="str">
        <f>IF('Portail 4 LLCER-LEA covid'!M125="","",'Portail 4 LLCER-LEA covid'!M125)</f>
        <v/>
      </c>
      <c r="N74" s="27" t="str">
        <f>IF('Portail 4 LLCER-LEA covid'!N125="","",'Portail 4 LLCER-LEA covid'!N125)</f>
        <v/>
      </c>
      <c r="O74" s="27"/>
      <c r="P74" s="29">
        <f>IF('Portail 4 LLCER-LEA covid'!P125="","",'Portail 4 LLCER-LEA covid'!P125)</f>
        <v>18</v>
      </c>
      <c r="Q74" s="367"/>
      <c r="R74" s="92"/>
      <c r="S74" s="157" t="str">
        <f>IF('Portail 4 LLCER-LEA covid'!S125="","",'Portail 4 LLCER-LEA covid'!S125)</f>
        <v/>
      </c>
      <c r="T74" s="531" t="str">
        <f>IF('Portail 4 LLCER-LEA covid'!T125="","",'Portail 4 LLCER-LEA covid'!T125)</f>
        <v>100% CC écrit à distance/ 2h</v>
      </c>
      <c r="U74" s="528" t="str">
        <f>IF('Portail 4 LLCER-LEA covid'!U125="","",'Portail 4 LLCER-LEA covid'!U125)</f>
        <v>100% CT écrit à distance 2h</v>
      </c>
      <c r="V74" s="111">
        <f>IF('Portail 4 LLCER-LEA covid'!V125="","",'Portail 4 LLCER-LEA covid'!V125)</f>
        <v>1</v>
      </c>
      <c r="W74" s="30" t="str">
        <f>IF('Portail 4 LLCER-LEA covid'!W125="","",'Portail 4 LLCER-LEA covid'!W125)</f>
        <v>CC</v>
      </c>
      <c r="X74" s="30" t="str">
        <f>IF('Portail 4 LLCER-LEA covid'!X125="","",'Portail 4 LLCER-LEA covid'!X125)</f>
        <v>écrit</v>
      </c>
      <c r="Y74" s="293" t="str">
        <f>IF('Portail 4 LLCER-LEA covid'!Y125="","",'Portail 4 LLCER-LEA covid'!Y125)</f>
        <v>1h30</v>
      </c>
      <c r="Z74" s="31">
        <f>IF('Portail 4 LLCER-LEA covid'!Z125="","",'Portail 4 LLCER-LEA covid'!Z125)</f>
        <v>1</v>
      </c>
      <c r="AA74" s="32" t="str">
        <f>IF('Portail 4 LLCER-LEA covid'!AA125="","",'Portail 4 LLCER-LEA covid'!AA125)</f>
        <v>CT</v>
      </c>
      <c r="AB74" s="32" t="str">
        <f>IF('Portail 4 LLCER-LEA covid'!AB125="","",'Portail 4 LLCER-LEA covid'!AB125)</f>
        <v>écrit</v>
      </c>
      <c r="AC74" s="283" t="str">
        <f>IF('Portail 4 LLCER-LEA covid'!AC125="","",'Portail 4 LLCER-LEA covid'!AC125)</f>
        <v>1h00</v>
      </c>
      <c r="AD74" s="531" t="str">
        <f>IF('Portail 4 LLCER-LEA covid'!AD125="","",'Portail 4 LLCER-LEA covid'!AD125)</f>
        <v xml:space="preserve">100% CT Ecrit à distance 2h </v>
      </c>
      <c r="AE74" s="598" t="str">
        <f t="shared" ref="AE74:AE75" si="12">+AD74</f>
        <v xml:space="preserve">100% CT Ecrit à distance 2h </v>
      </c>
      <c r="AF74" s="33">
        <f>IF('Portail 4 LLCER-LEA covid'!AF125="","",'Portail 4 LLCER-LEA covid'!AF125)</f>
        <v>1</v>
      </c>
      <c r="AG74" s="30" t="str">
        <f>IF('Portail 4 LLCER-LEA covid'!AG125="","",'Portail 4 LLCER-LEA covid'!AG125)</f>
        <v>CT</v>
      </c>
      <c r="AH74" s="30" t="str">
        <f>IF('Portail 4 LLCER-LEA covid'!AH125="","",'Portail 4 LLCER-LEA covid'!AH125)</f>
        <v>écrit</v>
      </c>
      <c r="AI74" s="283" t="str">
        <f>IF('Portail 4 LLCER-LEA covid'!AI125="","",'Portail 4 LLCER-LEA covid'!AI125)</f>
        <v>1h00</v>
      </c>
      <c r="AJ74" s="34">
        <f>IF('Portail 4 LLCER-LEA covid'!AJ125="","",'Portail 4 LLCER-LEA covid'!AJ125)</f>
        <v>1</v>
      </c>
      <c r="AK74" s="71" t="str">
        <f>IF('Portail 4 LLCER-LEA covid'!AK125="","",'Portail 4 LLCER-LEA covid'!AK125)</f>
        <v>CT</v>
      </c>
      <c r="AL74" s="71" t="str">
        <f>IF('Portail 4 LLCER-LEA covid'!AL125="","",'Portail 4 LLCER-LEA covid'!AL125)</f>
        <v>écrit</v>
      </c>
      <c r="AM74" s="283" t="str">
        <f>IF('Portail 4 LLCER-LEA covid'!AM125="","",'Portail 4 LLCER-LEA covid'!AM125)</f>
        <v>1h00</v>
      </c>
      <c r="AN74" s="27" t="str">
        <f>IF('Portail 4 LLCER-LEA covid'!AN125="","",'Portail 4 LLCER-LEA covid'!AN125)</f>
        <v/>
      </c>
    </row>
    <row r="75" spans="1:40" ht="43.5" customHeight="1">
      <c r="A75" s="20" t="str">
        <f>IF('Portail 4 LLCER-LEA covid'!A126="","",'Portail 4 LLCER-LEA covid'!A126)</f>
        <v/>
      </c>
      <c r="B75" s="20" t="str">
        <f>IF('Portail 4 LLCER-LEA covid'!B126="","",'Portail 4 LLCER-LEA covid'!B126)</f>
        <v>LLA2J3C2</v>
      </c>
      <c r="C75" s="69" t="str">
        <f>IF('Portail 4 LLCER-LEA covid'!C126="","",'Portail 4 LLCER-LEA covid'!C126)</f>
        <v>Traduction Espagnol S2</v>
      </c>
      <c r="D75" s="24" t="str">
        <f>IF('Portail 4 LLCER-LEA covid'!D126="","",'Portail 4 LLCER-LEA covid'!D126)</f>
        <v>LOL2J3B2</v>
      </c>
      <c r="E75" s="24" t="str">
        <f>IF('Portail 4 LLCER-LEA covid'!E126="","",'Portail 4 LLCER-LEA covid'!E126)</f>
        <v>CHOIX TRONC COMMUN</v>
      </c>
      <c r="F75" s="25" t="str">
        <f>IF('Portail 4 LLCER-LEA covid'!F126="","",'Portail 4 LLCER-LEA covid'!F126)</f>
        <v>Portails 2 (SDL-LEA) et 4 (LANGUES)</v>
      </c>
      <c r="G75" s="37" t="str">
        <f>IF('Portail 4 LLCER-LEA covid'!G126="","",'Portail 4 LLCER-LEA covid'!G126)</f>
        <v>LEA</v>
      </c>
      <c r="H75" s="26"/>
      <c r="I75" s="27">
        <v>2</v>
      </c>
      <c r="J75" s="27">
        <v>2</v>
      </c>
      <c r="K75" s="27" t="str">
        <f>IF('Portail 4 LLCER-LEA covid'!K126="","",'Portail 4 LLCER-LEA covid'!K126)</f>
        <v>BACCON Annie</v>
      </c>
      <c r="L75" s="27">
        <f>IF('Portail 4 LLCER-LEA covid'!L126="","",'Portail 4 LLCER-LEA covid'!L126)</f>
        <v>14</v>
      </c>
      <c r="M75" s="27" t="str">
        <f>IF('Portail 4 LLCER-LEA covid'!M126="","",'Portail 4 LLCER-LEA covid'!M126)</f>
        <v/>
      </c>
      <c r="N75" s="27" t="str">
        <f>IF('Portail 4 LLCER-LEA covid'!N126="","",'Portail 4 LLCER-LEA covid'!N126)</f>
        <v/>
      </c>
      <c r="O75" s="27"/>
      <c r="P75" s="29">
        <f>IF('Portail 4 LLCER-LEA covid'!P126="","",'Portail 4 LLCER-LEA covid'!P126)</f>
        <v>18</v>
      </c>
      <c r="Q75" s="367"/>
      <c r="R75" s="92"/>
      <c r="S75" s="157" t="str">
        <f>IF('Portail 4 LLCER-LEA covid'!S126="","",'Portail 4 LLCER-LEA covid'!S126)</f>
        <v/>
      </c>
      <c r="T75" s="531" t="str">
        <f>IF('Portail 4 LLCER-LEA covid'!T126="","",'Portail 4 LLCER-LEA covid'!T126)</f>
        <v>100 % CT écrit sur CELENE 1h30</v>
      </c>
      <c r="U75" s="528" t="str">
        <f>IF('Portail 4 LLCER-LEA covid'!U126="","",'Portail 4 LLCER-LEA covid'!U126)</f>
        <v>100 % CT écrit sur CELENE 1h30</v>
      </c>
      <c r="V75" s="111">
        <f>IF('Portail 4 LLCER-LEA covid'!V126="","",'Portail 4 LLCER-LEA covid'!V126)</f>
        <v>1</v>
      </c>
      <c r="W75" s="30" t="str">
        <f>IF('Portail 4 LLCER-LEA covid'!W126="","",'Portail 4 LLCER-LEA covid'!W126)</f>
        <v>CC</v>
      </c>
      <c r="X75" s="30" t="str">
        <f>IF('Portail 4 LLCER-LEA covid'!X126="","",'Portail 4 LLCER-LEA covid'!X126)</f>
        <v>écrit</v>
      </c>
      <c r="Y75" s="30" t="str">
        <f>IF('Portail 4 LLCER-LEA covid'!Y126="","",'Portail 4 LLCER-LEA covid'!Y126)</f>
        <v>1h00</v>
      </c>
      <c r="Z75" s="31">
        <f>IF('Portail 4 LLCER-LEA covid'!Z126="","",'Portail 4 LLCER-LEA covid'!Z126)</f>
        <v>1</v>
      </c>
      <c r="AA75" s="32" t="str">
        <f>IF('Portail 4 LLCER-LEA covid'!AA126="","",'Portail 4 LLCER-LEA covid'!AA126)</f>
        <v>CT</v>
      </c>
      <c r="AB75" s="32" t="str">
        <f>IF('Portail 4 LLCER-LEA covid'!AB126="","",'Portail 4 LLCER-LEA covid'!AB126)</f>
        <v>écrit</v>
      </c>
      <c r="AC75" s="32" t="str">
        <f>IF('Portail 4 LLCER-LEA covid'!AC126="","",'Portail 4 LLCER-LEA covid'!AC126)</f>
        <v>1h30</v>
      </c>
      <c r="AD75" s="531" t="str">
        <f>IF('Portail 4 LLCER-LEA covid'!AD126="","",'Portail 4 LLCER-LEA covid'!AD126)</f>
        <v>100 % CT écrit sur CELENE 1h30</v>
      </c>
      <c r="AE75" s="598" t="str">
        <f t="shared" si="12"/>
        <v>100 % CT écrit sur CELENE 1h30</v>
      </c>
      <c r="AF75" s="33">
        <f>IF('Portail 4 LLCER-LEA covid'!AF126="","",'Portail 4 LLCER-LEA covid'!AF126)</f>
        <v>1</v>
      </c>
      <c r="AG75" s="30" t="str">
        <f>IF('Portail 4 LLCER-LEA covid'!AG126="","",'Portail 4 LLCER-LEA covid'!AG126)</f>
        <v>CT</v>
      </c>
      <c r="AH75" s="30" t="str">
        <f>IF('Portail 4 LLCER-LEA covid'!AH126="","",'Portail 4 LLCER-LEA covid'!AH126)</f>
        <v>écrit</v>
      </c>
      <c r="AI75" s="30" t="str">
        <f>IF('Portail 4 LLCER-LEA covid'!AI126="","",'Portail 4 LLCER-LEA covid'!AI126)</f>
        <v>1h30</v>
      </c>
      <c r="AJ75" s="34">
        <f>IF('Portail 4 LLCER-LEA covid'!AJ126="","",'Portail 4 LLCER-LEA covid'!AJ126)</f>
        <v>1</v>
      </c>
      <c r="AK75" s="71" t="str">
        <f>IF('Portail 4 LLCER-LEA covid'!AK126="","",'Portail 4 LLCER-LEA covid'!AK126)</f>
        <v>CT</v>
      </c>
      <c r="AL75" s="71" t="str">
        <f>IF('Portail 4 LLCER-LEA covid'!AL126="","",'Portail 4 LLCER-LEA covid'!AL126)</f>
        <v>écrit</v>
      </c>
      <c r="AM75" s="71" t="str">
        <f>IF('Portail 4 LLCER-LEA covid'!AM126="","",'Portail 4 LLCER-LEA covid'!AM126)</f>
        <v>1h30</v>
      </c>
      <c r="AN75" s="27" t="str">
        <f>IF('Portail 4 LLCER-LEA covid'!AN126="","",'Portail 4 LLCER-LEA covid'!AN126)</f>
        <v/>
      </c>
    </row>
    <row r="76" spans="1:40" s="67" customFormat="1" ht="29.25" customHeight="1">
      <c r="A76" s="57" t="str">
        <f>IF('Portail 4 LLCER-LEA covid'!A127="","",'Portail 4 LLCER-LEA covid'!A127)</f>
        <v>LOLA2L14</v>
      </c>
      <c r="B76" s="57" t="str">
        <f>IF('Portail 4 LLCER-LEA covid'!B127="","",'Portail 4 LLCER-LEA covid'!B127)</f>
        <v>LLA2J4C</v>
      </c>
      <c r="C76" s="58" t="str">
        <f>IF('Portail 4 LLCER-LEA covid'!C127="","",'Portail 4 LLCER-LEA covid'!C127)</f>
        <v>Expression écrite et orale Langue B : Espagnol S2</v>
      </c>
      <c r="D76" s="59" t="str">
        <f>IF('Portail 4 LLCER-LEA covid'!D127="","",'Portail 4 LLCER-LEA covid'!D127)</f>
        <v>LOL2J4BB</v>
      </c>
      <c r="E76" s="59" t="str">
        <f>IF('Portail 4 LLCER-LEA covid'!E127="","",'Portail 4 LLCER-LEA covid'!E127)</f>
        <v>BLOC/CHAPEAU</v>
      </c>
      <c r="F76" s="59" t="str">
        <f>IF('Portail 4 LLCER-LEA covid'!F127="","",'Portail 4 LLCER-LEA covid'!F127)</f>
        <v/>
      </c>
      <c r="G76" s="59" t="str">
        <f>IF('Portail 4 LLCER-LEA covid'!G127="","",'Portail 4 LLCER-LEA covid'!G127)</f>
        <v/>
      </c>
      <c r="H76" s="60"/>
      <c r="I76" s="61">
        <f>+I77+I78</f>
        <v>5</v>
      </c>
      <c r="J76" s="61">
        <f>+J77+J78</f>
        <v>5</v>
      </c>
      <c r="K76" s="61" t="str">
        <f>IF('Portail 4 LLCER-LEA covid'!K127="","",'Portail 4 LLCER-LEA covid'!K127)</f>
        <v/>
      </c>
      <c r="L76" s="60" t="str">
        <f>IF('Portail 4 LLCER-LEA covid'!L127="","",'Portail 4 LLCER-LEA covid'!L127)</f>
        <v/>
      </c>
      <c r="M76" s="61" t="str">
        <f>IF('Portail 4 LLCER-LEA covid'!M127="","",'Portail 4 LLCER-LEA covid'!M127)</f>
        <v/>
      </c>
      <c r="N76" s="60" t="str">
        <f>IF('Portail 4 LLCER-LEA covid'!N127="","",'Portail 4 LLCER-LEA covid'!N127)</f>
        <v/>
      </c>
      <c r="O76" s="60"/>
      <c r="P76" s="62" t="str">
        <f>IF('Portail 4 LLCER-LEA covid'!P127="","",'Portail 4 LLCER-LEA covid'!P127)</f>
        <v/>
      </c>
      <c r="Q76" s="371"/>
      <c r="R76" s="62"/>
      <c r="S76" s="371" t="str">
        <f>IF('Portail 4 LLCER-LEA covid'!S127="","",'Portail 4 LLCER-LEA covid'!S127)</f>
        <v/>
      </c>
      <c r="T76" s="479"/>
      <c r="U76" s="574"/>
      <c r="V76" s="386" t="str">
        <f>IF('Portail 4 LLCER-LEA covid'!V127="","",'Portail 4 LLCER-LEA covid'!V127)</f>
        <v/>
      </c>
      <c r="W76" s="62" t="str">
        <f>IF('Portail 4 LLCER-LEA covid'!W127="","",'Portail 4 LLCER-LEA covid'!W127)</f>
        <v/>
      </c>
      <c r="X76" s="62" t="str">
        <f>IF('Portail 4 LLCER-LEA covid'!X127="","",'Portail 4 LLCER-LEA covid'!X127)</f>
        <v/>
      </c>
      <c r="Y76" s="62" t="str">
        <f>IF('Portail 4 LLCER-LEA covid'!Y127="","",'Portail 4 LLCER-LEA covid'!Y127)</f>
        <v/>
      </c>
      <c r="Z76" s="63" t="str">
        <f>IF('Portail 4 LLCER-LEA covid'!Z127="","",'Portail 4 LLCER-LEA covid'!Z127)</f>
        <v/>
      </c>
      <c r="AA76" s="64" t="str">
        <f>IF('Portail 4 LLCER-LEA covid'!AA127="","",'Portail 4 LLCER-LEA covid'!AA127)</f>
        <v/>
      </c>
      <c r="AB76" s="64" t="str">
        <f>IF('Portail 4 LLCER-LEA covid'!AB127="","",'Portail 4 LLCER-LEA covid'!AB127)</f>
        <v/>
      </c>
      <c r="AC76" s="64" t="str">
        <f>IF('Portail 4 LLCER-LEA covid'!AC127="","",'Portail 4 LLCER-LEA covid'!AC127)</f>
        <v/>
      </c>
      <c r="AD76" s="479"/>
      <c r="AE76" s="64"/>
      <c r="AF76" s="65" t="str">
        <f>IF('Portail 4 LLCER-LEA covid'!AF127="","",'Portail 4 LLCER-LEA covid'!AF127)</f>
        <v/>
      </c>
      <c r="AG76" s="64" t="str">
        <f>IF('Portail 4 LLCER-LEA covid'!AG127="","",'Portail 4 LLCER-LEA covid'!AG127)</f>
        <v/>
      </c>
      <c r="AH76" s="64" t="str">
        <f>IF('Portail 4 LLCER-LEA covid'!AH127="","",'Portail 4 LLCER-LEA covid'!AH127)</f>
        <v/>
      </c>
      <c r="AI76" s="64" t="str">
        <f>IF('Portail 4 LLCER-LEA covid'!AI127="","",'Portail 4 LLCER-LEA covid'!AI127)</f>
        <v/>
      </c>
      <c r="AJ76" s="65" t="str">
        <f>IF('Portail 4 LLCER-LEA covid'!AJ127="","",'Portail 4 LLCER-LEA covid'!AJ127)</f>
        <v/>
      </c>
      <c r="AK76" s="64" t="str">
        <f>IF('Portail 4 LLCER-LEA covid'!AK127="","",'Portail 4 LLCER-LEA covid'!AK127)</f>
        <v/>
      </c>
      <c r="AL76" s="64" t="str">
        <f>IF('Portail 4 LLCER-LEA covid'!AL127="","",'Portail 4 LLCER-LEA covid'!AL127)</f>
        <v/>
      </c>
      <c r="AM76" s="64" t="str">
        <f>IF('Portail 4 LLCER-LEA covid'!AM127="","",'Portail 4 LLCER-LEA covid'!AM127)</f>
        <v/>
      </c>
      <c r="AN76" s="66" t="str">
        <f>IF('Portail 4 LLCER-LEA covid'!AN127="","",'Portail 4 LLCER-LEA covid'!AN127)</f>
        <v/>
      </c>
    </row>
    <row r="77" spans="1:40" ht="44.25" customHeight="1">
      <c r="A77" s="20" t="str">
        <f>IF('Portail 4 LLCER-LEA covid'!A128="","",'Portail 4 LLCER-LEA covid'!A128)</f>
        <v/>
      </c>
      <c r="B77" s="20" t="str">
        <f>IF('Portail 4 LLCER-LEA covid'!B128="","",'Portail 4 LLCER-LEA covid'!B128)</f>
        <v>LLA2C1B</v>
      </c>
      <c r="C77" s="69" t="str">
        <f>IF('Portail 4 LLCER-LEA covid'!C128="","",'Portail 4 LLCER-LEA covid'!C128)</f>
        <v>Compréhension et expression orales Espagnol S2 (groupe de 25)</v>
      </c>
      <c r="D77" s="24" t="str">
        <f>IF('Portail 4 LLCER-LEA covid'!D128="","",'Portail 4 LLCER-LEA covid'!D128)</f>
        <v>LOL2C1D
LOL2J4B2</v>
      </c>
      <c r="E77" s="24" t="str">
        <f>IF('Portail 4 LLCER-LEA covid'!E128="","",'Portail 4 LLCER-LEA covid'!E128)</f>
        <v>TRONC COMMUN</v>
      </c>
      <c r="F77" s="25" t="str">
        <f>IF('Portail 4 LLCER-LEA covid'!F128="","",'Portail 4 LLCER-LEA covid'!F128)</f>
        <v>Portails 1 (SDL-LLCER), 2 (SDL-LEA), 4 (LANGUES) et 5 (LETTRES-LLCER)</v>
      </c>
      <c r="G77" s="37" t="str">
        <f>IF('Portail 4 LLCER-LEA covid'!G128="","",'Portail 4 LLCER-LEA covid'!G128)</f>
        <v>LLCER</v>
      </c>
      <c r="H77" s="26"/>
      <c r="I77" s="27">
        <v>3</v>
      </c>
      <c r="J77" s="27">
        <v>3</v>
      </c>
      <c r="K77" s="27" t="str">
        <f>IF('Portail 4 LLCER-LEA covid'!K128="","",'Portail 4 LLCER-LEA covid'!K128)</f>
        <v>NATANSON Brigitte</v>
      </c>
      <c r="L77" s="27">
        <f>IF('Portail 4 LLCER-LEA covid'!L128="","",'Portail 4 LLCER-LEA covid'!L128)</f>
        <v>14</v>
      </c>
      <c r="M77" s="27" t="str">
        <f>IF('Portail 4 LLCER-LEA covid'!M128="","",'Portail 4 LLCER-LEA covid'!M128)</f>
        <v/>
      </c>
      <c r="N77" s="27" t="str">
        <f>IF('Portail 4 LLCER-LEA covid'!N128="","",'Portail 4 LLCER-LEA covid'!N128)</f>
        <v/>
      </c>
      <c r="O77" s="27"/>
      <c r="P77" s="29" t="str">
        <f>IF('Portail 4 LLCER-LEA covid'!P128="","",'Portail 4 LLCER-LEA covid'!P128)</f>
        <v/>
      </c>
      <c r="Q77" s="367"/>
      <c r="R77" s="92"/>
      <c r="S77" s="157" t="str">
        <f>IF('Portail 4 LLCER-LEA covid'!S128="","",'Portail 4 LLCER-LEA covid'!S128)</f>
        <v/>
      </c>
      <c r="T77" s="531" t="str">
        <f>IF('Portail 4 LLCER-LEA covid'!T128="","",'Portail 4 LLCER-LEA covid'!T128)</f>
        <v>100% CC ORAL A DISTANCE</v>
      </c>
      <c r="U77" s="528" t="str">
        <f>IF('Portail 4 LLCER-LEA covid'!U128="","",'Portail 4 LLCER-LEA covid'!U128)</f>
        <v>100% CT ORAL A DISTANCE</v>
      </c>
      <c r="V77" s="111">
        <f>IF('Portail 4 LLCER-LEA covid'!V128="","",'Portail 4 LLCER-LEA covid'!V128)</f>
        <v>1</v>
      </c>
      <c r="W77" s="30" t="str">
        <f>IF('Portail 4 LLCER-LEA covid'!W128="","",'Portail 4 LLCER-LEA covid'!W128)</f>
        <v>CC</v>
      </c>
      <c r="X77" s="30" t="str">
        <f>IF('Portail 4 LLCER-LEA covid'!X128="","",'Portail 4 LLCER-LEA covid'!X128)</f>
        <v>oral</v>
      </c>
      <c r="Y77" s="30" t="str">
        <f>IF('Portail 4 LLCER-LEA covid'!Y128="","",'Portail 4 LLCER-LEA covid'!Y128)</f>
        <v/>
      </c>
      <c r="Z77" s="31">
        <f>IF('Portail 4 LLCER-LEA covid'!Z128="","",'Portail 4 LLCER-LEA covid'!Z128)</f>
        <v>1</v>
      </c>
      <c r="AA77" s="32" t="str">
        <f>IF('Portail 4 LLCER-LEA covid'!AA128="","",'Portail 4 LLCER-LEA covid'!AA128)</f>
        <v>CT</v>
      </c>
      <c r="AB77" s="32" t="str">
        <f>IF('Portail 4 LLCER-LEA covid'!AB128="","",'Portail 4 LLCER-LEA covid'!AB128)</f>
        <v>oral</v>
      </c>
      <c r="AC77" s="32" t="str">
        <f>IF('Portail 4 LLCER-LEA covid'!AC128="","",'Portail 4 LLCER-LEA covid'!AC128)</f>
        <v>15 min.</v>
      </c>
      <c r="AD77" s="531" t="str">
        <f>IF('Portail 4 LLCER-LEA covid'!AD128="","",'Portail 4 LLCER-LEA covid'!AD128)</f>
        <v>100% CT ORAL A DISTANCE</v>
      </c>
      <c r="AE77" s="598" t="str">
        <f t="shared" ref="AE77:AE78" si="13">+AD77</f>
        <v>100% CT ORAL A DISTANCE</v>
      </c>
      <c r="AF77" s="33">
        <f>IF('Portail 4 LLCER-LEA covid'!AF128="","",'Portail 4 LLCER-LEA covid'!AF128)</f>
        <v>1</v>
      </c>
      <c r="AG77" s="30" t="str">
        <f>IF('Portail 4 LLCER-LEA covid'!AG128="","",'Portail 4 LLCER-LEA covid'!AG128)</f>
        <v>CT</v>
      </c>
      <c r="AH77" s="30" t="str">
        <f>IF('Portail 4 LLCER-LEA covid'!AH128="","",'Portail 4 LLCER-LEA covid'!AH128)</f>
        <v>oral</v>
      </c>
      <c r="AI77" s="30" t="str">
        <f>IF('Portail 4 LLCER-LEA covid'!AI128="","",'Portail 4 LLCER-LEA covid'!AI128)</f>
        <v>15 min.</v>
      </c>
      <c r="AJ77" s="34">
        <f>IF('Portail 4 LLCER-LEA covid'!AJ128="","",'Portail 4 LLCER-LEA covid'!AJ128)</f>
        <v>1</v>
      </c>
      <c r="AK77" s="71" t="str">
        <f>IF('Portail 4 LLCER-LEA covid'!AK128="","",'Portail 4 LLCER-LEA covid'!AK128)</f>
        <v>CT</v>
      </c>
      <c r="AL77" s="71" t="str">
        <f>IF('Portail 4 LLCER-LEA covid'!AL128="","",'Portail 4 LLCER-LEA covid'!AL128)</f>
        <v>oral</v>
      </c>
      <c r="AM77" s="71" t="str">
        <f>IF('Portail 4 LLCER-LEA covid'!AM128="","",'Portail 4 LLCER-LEA covid'!AM128)</f>
        <v>15 min.</v>
      </c>
      <c r="AN77" s="27" t="str">
        <f>IF('Portail 4 LLCER-LEA covid'!AN128="","",'Portail 4 LLCER-LEA covid'!AN128)</f>
        <v/>
      </c>
    </row>
    <row r="78" spans="1:40" ht="44.25" customHeight="1">
      <c r="A78" s="20" t="str">
        <f>IF('Portail 4 LLCER-LEA covid'!A129="","",'Portail 4 LLCER-LEA covid'!A129)</f>
        <v/>
      </c>
      <c r="B78" s="20" t="str">
        <f>IF('Portail 4 LLCER-LEA covid'!B129="","",'Portail 4 LLCER-LEA covid'!B129)</f>
        <v>LLA2J4C2</v>
      </c>
      <c r="C78" s="69" t="str">
        <f>IF('Portail 4 LLCER-LEA covid'!C129="","",'Portail 4 LLCER-LEA covid'!C129)</f>
        <v>Expression écrite Espagnol S2</v>
      </c>
      <c r="D78" s="24" t="str">
        <f>IF('Portail 4 LLCER-LEA covid'!D129="","",'Portail 4 LLCER-LEA covid'!D129)</f>
        <v>LOL2J4B3</v>
      </c>
      <c r="E78" s="24" t="str">
        <f>IF('Portail 4 LLCER-LEA covid'!E129="","",'Portail 4 LLCER-LEA covid'!E129)</f>
        <v>CHOIX TRONC COMMUN</v>
      </c>
      <c r="F78" s="25" t="str">
        <f>IF('Portail 4 LLCER-LEA covid'!F129="","",'Portail 4 LLCER-LEA covid'!F129)</f>
        <v>Portails 2 (SDL-LEA) et 4 (LANGUES)</v>
      </c>
      <c r="G78" s="37" t="str">
        <f>IF('Portail 4 LLCER-LEA covid'!G129="","",'Portail 4 LLCER-LEA covid'!G129)</f>
        <v>LEA</v>
      </c>
      <c r="H78" s="26"/>
      <c r="I78" s="27">
        <v>2</v>
      </c>
      <c r="J78" s="27">
        <v>2</v>
      </c>
      <c r="K78" s="27" t="str">
        <f>IF('Portail 4 LLCER-LEA covid'!K129="","",'Portail 4 LLCER-LEA covid'!K129)</f>
        <v>DECOBERT Claire</v>
      </c>
      <c r="L78" s="27">
        <f>IF('Portail 4 LLCER-LEA covid'!L129="","",'Portail 4 LLCER-LEA covid'!L129)</f>
        <v>14</v>
      </c>
      <c r="M78" s="27" t="str">
        <f>IF('Portail 4 LLCER-LEA covid'!M129="","",'Portail 4 LLCER-LEA covid'!M129)</f>
        <v/>
      </c>
      <c r="N78" s="27" t="str">
        <f>IF('Portail 4 LLCER-LEA covid'!N129="","",'Portail 4 LLCER-LEA covid'!N129)</f>
        <v/>
      </c>
      <c r="O78" s="27"/>
      <c r="P78" s="29">
        <f>IF('Portail 4 LLCER-LEA covid'!P129="","",'Portail 4 LLCER-LEA covid'!P129)</f>
        <v>18</v>
      </c>
      <c r="Q78" s="367"/>
      <c r="R78" s="92"/>
      <c r="S78" s="157" t="str">
        <f>IF('Portail 4 LLCER-LEA covid'!S129="","",'Portail 4 LLCER-LEA covid'!S129)</f>
        <v/>
      </c>
      <c r="T78" s="531" t="str">
        <f>IF('Portail 4 LLCER-LEA covid'!T129="","",'Portail 4 LLCER-LEA covid'!T129)</f>
        <v>100% CC écrit 1h00</v>
      </c>
      <c r="U78" s="528" t="str">
        <f>IF('Portail 4 LLCER-LEA covid'!U129="","",'Portail 4 LLCER-LEA covid'!U129)</f>
        <v>100% CT écrit 1h30</v>
      </c>
      <c r="V78" s="111">
        <f>IF('Portail 4 LLCER-LEA covid'!V129="","",'Portail 4 LLCER-LEA covid'!V129)</f>
        <v>1</v>
      </c>
      <c r="W78" s="30" t="str">
        <f>IF('Portail 4 LLCER-LEA covid'!W129="","",'Portail 4 LLCER-LEA covid'!W129)</f>
        <v>CC</v>
      </c>
      <c r="X78" s="30" t="str">
        <f>IF('Portail 4 LLCER-LEA covid'!X129="","",'Portail 4 LLCER-LEA covid'!X129)</f>
        <v>écrit</v>
      </c>
      <c r="Y78" s="30" t="str">
        <f>IF('Portail 4 LLCER-LEA covid'!Y129="","",'Portail 4 LLCER-LEA covid'!Y129)</f>
        <v>1h00</v>
      </c>
      <c r="Z78" s="31">
        <f>IF('Portail 4 LLCER-LEA covid'!Z129="","",'Portail 4 LLCER-LEA covid'!Z129)</f>
        <v>1</v>
      </c>
      <c r="AA78" s="32" t="str">
        <f>IF('Portail 4 LLCER-LEA covid'!AA129="","",'Portail 4 LLCER-LEA covid'!AA129)</f>
        <v>CT</v>
      </c>
      <c r="AB78" s="32" t="str">
        <f>IF('Portail 4 LLCER-LEA covid'!AB129="","",'Portail 4 LLCER-LEA covid'!AB129)</f>
        <v>écrit</v>
      </c>
      <c r="AC78" s="32" t="str">
        <f>IF('Portail 4 LLCER-LEA covid'!AC129="","",'Portail 4 LLCER-LEA covid'!AC129)</f>
        <v>1h30</v>
      </c>
      <c r="AD78" s="531" t="str">
        <f>IF('Portail 4 LLCER-LEA covid'!AD129="","",'Portail 4 LLCER-LEA covid'!AD129)</f>
        <v>100% CT écrit 1h30</v>
      </c>
      <c r="AE78" s="598" t="str">
        <f t="shared" si="13"/>
        <v>100% CT écrit 1h30</v>
      </c>
      <c r="AF78" s="33">
        <f>IF('Portail 4 LLCER-LEA covid'!AF129="","",'Portail 4 LLCER-LEA covid'!AF129)</f>
        <v>1</v>
      </c>
      <c r="AG78" s="30" t="str">
        <f>IF('Portail 4 LLCER-LEA covid'!AG129="","",'Portail 4 LLCER-LEA covid'!AG129)</f>
        <v>CT</v>
      </c>
      <c r="AH78" s="30" t="str">
        <f>IF('Portail 4 LLCER-LEA covid'!AH129="","",'Portail 4 LLCER-LEA covid'!AH129)</f>
        <v>écrit</v>
      </c>
      <c r="AI78" s="30" t="str">
        <f>IF('Portail 4 LLCER-LEA covid'!AI129="","",'Portail 4 LLCER-LEA covid'!AI129)</f>
        <v>1h30</v>
      </c>
      <c r="AJ78" s="34">
        <f>IF('Portail 4 LLCER-LEA covid'!AJ129="","",'Portail 4 LLCER-LEA covid'!AJ129)</f>
        <v>1</v>
      </c>
      <c r="AK78" s="71" t="str">
        <f>IF('Portail 4 LLCER-LEA covid'!AK129="","",'Portail 4 LLCER-LEA covid'!AK129)</f>
        <v>CT</v>
      </c>
      <c r="AL78" s="71" t="str">
        <f>IF('Portail 4 LLCER-LEA covid'!AL129="","",'Portail 4 LLCER-LEA covid'!AL129)</f>
        <v>écrit</v>
      </c>
      <c r="AM78" s="71" t="str">
        <f>IF('Portail 4 LLCER-LEA covid'!AM129="","",'Portail 4 LLCER-LEA covid'!AM129)</f>
        <v>1h30</v>
      </c>
      <c r="AN78" s="27" t="str">
        <f>IF('Portail 4 LLCER-LEA covid'!AN129="","",'Portail 4 LLCER-LEA covid'!AN129)</f>
        <v/>
      </c>
    </row>
    <row r="79" spans="1:40" s="67" customFormat="1" ht="19.5" customHeight="1">
      <c r="A79" s="57" t="str">
        <f>IF('Portail 4 LLCER-LEA covid'!A130="","",'Portail 4 LLCER-LEA covid'!A130)</f>
        <v/>
      </c>
      <c r="B79" s="57" t="str">
        <f>IF('Portail 4 LLCER-LEA covid'!B130="","",'Portail 4 LLCER-LEA covid'!B130)</f>
        <v/>
      </c>
      <c r="C79" s="58" t="str">
        <f>IF('Portail 4 LLCER-LEA covid'!C130="","",'Portail 4 LLCER-LEA covid'!C130)</f>
        <v>Civilisation langue B</v>
      </c>
      <c r="D79" s="59" t="str">
        <f>IF('Portail 4 LLCER-LEA covid'!D130="","",'Portail 4 LLCER-LEA covid'!D130)</f>
        <v/>
      </c>
      <c r="E79" s="59" t="str">
        <f>IF('Portail 4 LLCER-LEA covid'!E130="","",'Portail 4 LLCER-LEA covid'!E130)</f>
        <v/>
      </c>
      <c r="F79" s="59" t="str">
        <f>IF('Portail 4 LLCER-LEA covid'!F130="","",'Portail 4 LLCER-LEA covid'!F130)</f>
        <v/>
      </c>
      <c r="G79" s="59" t="str">
        <f>IF('Portail 4 LLCER-LEA covid'!G130="","",'Portail 4 LLCER-LEA covid'!G130)</f>
        <v/>
      </c>
      <c r="H79" s="60"/>
      <c r="I79" s="61">
        <v>2</v>
      </c>
      <c r="J79" s="60">
        <v>2</v>
      </c>
      <c r="K79" s="61" t="str">
        <f>IF('Portail 4 LLCER-LEA covid'!K130="","",'Portail 4 LLCER-LEA covid'!K130)</f>
        <v/>
      </c>
      <c r="L79" s="60" t="str">
        <f>IF('Portail 4 LLCER-LEA covid'!L130="","",'Portail 4 LLCER-LEA covid'!L130)</f>
        <v/>
      </c>
      <c r="M79" s="61" t="str">
        <f>IF('Portail 4 LLCER-LEA covid'!M130="","",'Portail 4 LLCER-LEA covid'!M130)</f>
        <v/>
      </c>
      <c r="N79" s="60" t="str">
        <f>IF('Portail 4 LLCER-LEA covid'!N130="","",'Portail 4 LLCER-LEA covid'!N130)</f>
        <v/>
      </c>
      <c r="O79" s="60"/>
      <c r="P79" s="62" t="str">
        <f>IF('Portail 4 LLCER-LEA covid'!P130="","",'Portail 4 LLCER-LEA covid'!P130)</f>
        <v/>
      </c>
      <c r="Q79" s="371"/>
      <c r="R79" s="62"/>
      <c r="S79" s="371" t="str">
        <f>IF('Portail 4 LLCER-LEA covid'!S130="","",'Portail 4 LLCER-LEA covid'!S130)</f>
        <v/>
      </c>
      <c r="T79" s="479"/>
      <c r="U79" s="574"/>
      <c r="V79" s="386" t="str">
        <f>IF('Portail 4 LLCER-LEA covid'!V130="","",'Portail 4 LLCER-LEA covid'!V130)</f>
        <v/>
      </c>
      <c r="W79" s="62" t="str">
        <f>IF('Portail 4 LLCER-LEA covid'!W130="","",'Portail 4 LLCER-LEA covid'!W130)</f>
        <v/>
      </c>
      <c r="X79" s="62" t="str">
        <f>IF('Portail 4 LLCER-LEA covid'!X130="","",'Portail 4 LLCER-LEA covid'!X130)</f>
        <v/>
      </c>
      <c r="Y79" s="62" t="str">
        <f>IF('Portail 4 LLCER-LEA covid'!Y130="","",'Portail 4 LLCER-LEA covid'!Y130)</f>
        <v/>
      </c>
      <c r="Z79" s="63" t="str">
        <f>IF('Portail 4 LLCER-LEA covid'!Z130="","",'Portail 4 LLCER-LEA covid'!Z130)</f>
        <v/>
      </c>
      <c r="AA79" s="64" t="str">
        <f>IF('Portail 4 LLCER-LEA covid'!AA130="","",'Portail 4 LLCER-LEA covid'!AA130)</f>
        <v/>
      </c>
      <c r="AB79" s="64" t="str">
        <f>IF('Portail 4 LLCER-LEA covid'!AB130="","",'Portail 4 LLCER-LEA covid'!AB130)</f>
        <v/>
      </c>
      <c r="AC79" s="64" t="str">
        <f>IF('Portail 4 LLCER-LEA covid'!AC130="","",'Portail 4 LLCER-LEA covid'!AC130)</f>
        <v/>
      </c>
      <c r="AD79" s="479"/>
      <c r="AE79" s="64"/>
      <c r="AF79" s="65" t="str">
        <f>IF('Portail 4 LLCER-LEA covid'!AF130="","",'Portail 4 LLCER-LEA covid'!AF130)</f>
        <v/>
      </c>
      <c r="AG79" s="64" t="str">
        <f>IF('Portail 4 LLCER-LEA covid'!AG130="","",'Portail 4 LLCER-LEA covid'!AG130)</f>
        <v/>
      </c>
      <c r="AH79" s="64" t="str">
        <f>IF('Portail 4 LLCER-LEA covid'!AH130="","",'Portail 4 LLCER-LEA covid'!AH130)</f>
        <v/>
      </c>
      <c r="AI79" s="64" t="str">
        <f>IF('Portail 4 LLCER-LEA covid'!AI130="","",'Portail 4 LLCER-LEA covid'!AI130)</f>
        <v/>
      </c>
      <c r="AJ79" s="65" t="str">
        <f>IF('Portail 4 LLCER-LEA covid'!AJ130="","",'Portail 4 LLCER-LEA covid'!AJ130)</f>
        <v/>
      </c>
      <c r="AK79" s="64" t="str">
        <f>IF('Portail 4 LLCER-LEA covid'!AK130="","",'Portail 4 LLCER-LEA covid'!AK130)</f>
        <v/>
      </c>
      <c r="AL79" s="64" t="str">
        <f>IF('Portail 4 LLCER-LEA covid'!AL130="","",'Portail 4 LLCER-LEA covid'!AL130)</f>
        <v/>
      </c>
      <c r="AM79" s="64" t="str">
        <f>IF('Portail 4 LLCER-LEA covid'!AM130="","",'Portail 4 LLCER-LEA covid'!AM130)</f>
        <v/>
      </c>
      <c r="AN79" s="66" t="str">
        <f>IF('Portail 4 LLCER-LEA covid'!AN130="","",'Portail 4 LLCER-LEA covid'!AN130)</f>
        <v/>
      </c>
    </row>
    <row r="80" spans="1:40" ht="44.25" customHeight="1">
      <c r="A80" s="20" t="str">
        <f>IF('Portail 4 LLCER-LEA covid'!A131="","",'Portail 4 LLCER-LEA covid'!A131)</f>
        <v/>
      </c>
      <c r="B80" s="281" t="str">
        <f>IF('Portail 4 LLCER-LEA covid'!B131="","",'Portail 4 LLCER-LEA covid'!B131)</f>
        <v>LLA2C3A</v>
      </c>
      <c r="C80" s="282" t="str">
        <f>IF('Portail 4 LLCER-LEA covid'!C131="","",'Portail 4 LLCER-LEA covid'!C131)</f>
        <v>Introduction à la civilisation espagnole S2</v>
      </c>
      <c r="D80" s="24" t="str">
        <f>IF('Portail 4 LLCER-LEA covid'!D131="","",'Portail 4 LLCER-LEA covid'!D131)</f>
        <v>LOL2C30
LOL2J5B2</v>
      </c>
      <c r="E80" s="24" t="str">
        <f>IF('Portail 4 LLCER-LEA covid'!E131="","",'Portail 4 LLCER-LEA covid'!E131)</f>
        <v>TRONC COMMUN</v>
      </c>
      <c r="F80" s="25" t="str">
        <f>IF('Portail 4 LLCER-LEA covid'!F131="","",'Portail 4 LLCER-LEA covid'!F131)</f>
        <v>Portails 1 (SDL-LLCER), 2 (SDL-LEA), 4 (LANGUES) et 5 (LETTRES-LLCER)</v>
      </c>
      <c r="G80" s="37" t="str">
        <f>IF('Portail 4 LLCER-LEA covid'!G131="","",'Portail 4 LLCER-LEA covid'!G131)</f>
        <v>LLCER</v>
      </c>
      <c r="H80" s="26"/>
      <c r="I80" s="27">
        <v>2</v>
      </c>
      <c r="J80" s="27">
        <v>2</v>
      </c>
      <c r="K80" s="27" t="str">
        <f>IF('Portail 4 LLCER-LEA covid'!K131="","",'Portail 4 LLCER-LEA covid'!K131)</f>
        <v>DECOBERT Claire</v>
      </c>
      <c r="L80" s="27">
        <f>IF('Portail 4 LLCER-LEA covid'!L131="","",'Portail 4 LLCER-LEA covid'!L131)</f>
        <v>14</v>
      </c>
      <c r="M80" s="27" t="str">
        <f>IF('Portail 4 LLCER-LEA covid'!M131="","",'Portail 4 LLCER-LEA covid'!M131)</f>
        <v/>
      </c>
      <c r="N80" s="27" t="str">
        <f>IF('Portail 4 LLCER-LEA covid'!N131="","",'Portail 4 LLCER-LEA covid'!N131)</f>
        <v/>
      </c>
      <c r="O80" s="27"/>
      <c r="P80" s="29">
        <f>IF('Portail 4 LLCER-LEA covid'!P131="","",'Portail 4 LLCER-LEA covid'!P131)</f>
        <v>18</v>
      </c>
      <c r="Q80" s="367"/>
      <c r="R80" s="92"/>
      <c r="S80" s="157" t="str">
        <f>IF('Portail 4 LLCER-LEA covid'!S131="","",'Portail 4 LLCER-LEA covid'!S131)</f>
        <v/>
      </c>
      <c r="T80" s="531" t="str">
        <f>IF('Portail 4 LLCER-LEA covid'!T131="","",'Portail 4 LLCER-LEA covid'!T131)</f>
        <v>100% CC écrit et oral</v>
      </c>
      <c r="U80" s="528" t="str">
        <f>IF('Portail 4 LLCER-LEA covid'!U131="","",'Portail 4 LLCER-LEA covid'!U131)</f>
        <v>100 % CT oral 10 min</v>
      </c>
      <c r="V80" s="111">
        <f>IF('Portail 4 LLCER-LEA covid'!V131="","",'Portail 4 LLCER-LEA covid'!V131)</f>
        <v>1</v>
      </c>
      <c r="W80" s="30" t="str">
        <f>IF('Portail 4 LLCER-LEA covid'!W131="","",'Portail 4 LLCER-LEA covid'!W131)</f>
        <v>CC</v>
      </c>
      <c r="X80" s="30" t="str">
        <f>IF('Portail 4 LLCER-LEA covid'!X131="","",'Portail 4 LLCER-LEA covid'!X131)</f>
        <v>écrit et oral</v>
      </c>
      <c r="Y80" s="30" t="str">
        <f>IF('Portail 4 LLCER-LEA covid'!Y131="","",'Portail 4 LLCER-LEA covid'!Y131)</f>
        <v>1h30</v>
      </c>
      <c r="Z80" s="31">
        <f>IF('Portail 4 LLCER-LEA covid'!Z131="","",'Portail 4 LLCER-LEA covid'!Z131)</f>
        <v>1</v>
      </c>
      <c r="AA80" s="32" t="str">
        <f>IF('Portail 4 LLCER-LEA covid'!AA131="","",'Portail 4 LLCER-LEA covid'!AA131)</f>
        <v>CT</v>
      </c>
      <c r="AB80" s="32" t="str">
        <f>IF('Portail 4 LLCER-LEA covid'!AB131="","",'Portail 4 LLCER-LEA covid'!AB131)</f>
        <v>oral</v>
      </c>
      <c r="AC80" s="269" t="str">
        <f>IF('Portail 4 LLCER-LEA covid'!AC131="","",'Portail 4 LLCER-LEA covid'!AC131)</f>
        <v>10 min</v>
      </c>
      <c r="AD80" s="531" t="str">
        <f>IF('Portail 4 LLCER-LEA covid'!AD131="","",'Portail 4 LLCER-LEA covid'!AD131)</f>
        <v>100 % CT oral 10 min</v>
      </c>
      <c r="AE80" s="598" t="str">
        <f>+AD80</f>
        <v>100 % CT oral 10 min</v>
      </c>
      <c r="AF80" s="33">
        <f>IF('Portail 4 LLCER-LEA covid'!AF131="","",'Portail 4 LLCER-LEA covid'!AF131)</f>
        <v>1</v>
      </c>
      <c r="AG80" s="30" t="str">
        <f>IF('Portail 4 LLCER-LEA covid'!AG131="","",'Portail 4 LLCER-LEA covid'!AG131)</f>
        <v>CT</v>
      </c>
      <c r="AH80" s="30" t="str">
        <f>IF('Portail 4 LLCER-LEA covid'!AH131="","",'Portail 4 LLCER-LEA covid'!AH131)</f>
        <v>oral</v>
      </c>
      <c r="AI80" s="268" t="str">
        <f>IF('Portail 4 LLCER-LEA covid'!AI131="","",'Portail 4 LLCER-LEA covid'!AI131)</f>
        <v>10 min</v>
      </c>
      <c r="AJ80" s="34">
        <f>IF('Portail 4 LLCER-LEA covid'!AJ131="","",'Portail 4 LLCER-LEA covid'!AJ131)</f>
        <v>1</v>
      </c>
      <c r="AK80" s="71" t="str">
        <f>IF('Portail 4 LLCER-LEA covid'!AK131="","",'Portail 4 LLCER-LEA covid'!AK131)</f>
        <v>CT</v>
      </c>
      <c r="AL80" s="71" t="str">
        <f>IF('Portail 4 LLCER-LEA covid'!AL131="","",'Portail 4 LLCER-LEA covid'!AL131)</f>
        <v>oral</v>
      </c>
      <c r="AM80" s="285" t="str">
        <f>IF('Portail 4 LLCER-LEA covid'!AM131="","",'Portail 4 LLCER-LEA covid'!AM131)</f>
        <v>10 min</v>
      </c>
      <c r="AN80" s="27" t="str">
        <f>IF('Portail 4 LLCER-LEA covid'!AN131="","",'Portail 4 LLCER-LEA covid'!AN131)</f>
        <v/>
      </c>
    </row>
    <row r="81" spans="1:40">
      <c r="A81" s="85"/>
      <c r="B81" s="85"/>
      <c r="C81" s="145"/>
      <c r="D81" s="110"/>
      <c r="E81" s="110"/>
      <c r="F81" s="146" t="s">
        <v>312</v>
      </c>
      <c r="G81" s="147"/>
      <c r="H81" s="147"/>
      <c r="I81" s="147"/>
      <c r="J81" s="147"/>
      <c r="K81" s="147"/>
      <c r="L81" s="147"/>
      <c r="M81" s="147"/>
      <c r="N81" s="110"/>
      <c r="O81" s="110"/>
      <c r="P81" s="110"/>
      <c r="Q81" s="110"/>
      <c r="R81" s="86"/>
      <c r="S81" s="145"/>
      <c r="T81" s="480"/>
      <c r="U81" s="586"/>
      <c r="V81" s="87"/>
      <c r="W81" s="87"/>
      <c r="X81" s="87"/>
      <c r="Y81" s="87"/>
      <c r="Z81" s="87"/>
      <c r="AA81" s="87"/>
      <c r="AB81" s="87"/>
      <c r="AC81" s="87"/>
      <c r="AD81" s="87"/>
      <c r="AE81" s="87"/>
      <c r="AF81" s="87"/>
      <c r="AG81" s="87"/>
      <c r="AH81" s="87"/>
      <c r="AI81" s="87"/>
      <c r="AJ81" s="87"/>
      <c r="AK81" s="87"/>
      <c r="AL81" s="87"/>
      <c r="AM81" s="88"/>
      <c r="AN81" s="147"/>
    </row>
  </sheetData>
  <mergeCells count="26">
    <mergeCell ref="AF1:AM1"/>
    <mergeCell ref="AN1:AN3"/>
    <mergeCell ref="V2:Y2"/>
    <mergeCell ref="Z2:AC2"/>
    <mergeCell ref="AF2:AI2"/>
    <mergeCell ref="AJ2:AM2"/>
    <mergeCell ref="AD1:AE2"/>
    <mergeCell ref="K1:K3"/>
    <mergeCell ref="L1:L3"/>
    <mergeCell ref="M1:M3"/>
    <mergeCell ref="N1:S1"/>
    <mergeCell ref="V1:AC1"/>
    <mergeCell ref="R2:S2"/>
    <mergeCell ref="P2:Q2"/>
    <mergeCell ref="N2:O2"/>
    <mergeCell ref="T1:U2"/>
    <mergeCell ref="F1:F3"/>
    <mergeCell ref="G1:G3"/>
    <mergeCell ref="H1:H3"/>
    <mergeCell ref="I1:I3"/>
    <mergeCell ref="J1:J3"/>
    <mergeCell ref="A1:A3"/>
    <mergeCell ref="B1:B3"/>
    <mergeCell ref="C1:C3"/>
    <mergeCell ref="D1:D3"/>
    <mergeCell ref="E1:E3"/>
  </mergeCells>
  <dataValidations count="4">
    <dataValidation type="list" allowBlank="1" showInputMessage="1" showErrorMessage="1" sqref="W36 AA36 AG36 AK36 AA45 AG45 AK45 W51 AA51 AG51 AK51" xr:uid="{00000000-0002-0000-0100-000000000000}">
      <formula1>mod</formula1>
      <formula2>0</formula2>
    </dataValidation>
    <dataValidation type="list" allowBlank="1" showInputMessage="1" showErrorMessage="1" sqref="X36 AB36 AH36 AL36 X45 AB45 AH45 AL45 X51 AB51 AH51 AL51" xr:uid="{00000000-0002-0000-0100-000001000000}">
      <formula1>nat</formula1>
      <formula2>0</formula2>
    </dataValidation>
    <dataValidation type="list" allowBlank="1" showInputMessage="1" showErrorMessage="1" sqref="AH7 AL7 X11 AB11 AH11 AL11 X17 AB17 AH17 AL17 X21 AB21 AH21:AH22 AL21:AL22 X28 AB28 AH28 AL28 X41 AL46 AH41 AL41 AH43 AL43 AB48 AL48 X63 AB63 AH63 AL63 X72 AB72 AH72 AL72 X46:X48 AB46 AH46:AH48" xr:uid="{00000000-0002-0000-0100-000002000000}">
      <formula1>natu</formula1>
      <formula2>0</formula2>
    </dataValidation>
    <dataValidation type="list" allowBlank="1" showInputMessage="1" showErrorMessage="1" sqref="W11 AA11 AG11 AK11 W17 AA17 AG17 AK17 W21 AA21 AG21 AK21 W28 AA28 AG28 AK28 W41 AA41 AG41 AK41 W48 AA48 AK48 W63 AA63 AG63 AK63 W72 AA72 AG72 AK72 AA46 AG46:AG48 AK46" xr:uid="{00000000-0002-0000-0100-000003000000}">
      <formula1>moda</formula1>
      <formula2>0</formula2>
    </dataValidation>
  </dataValidations>
  <pageMargins left="0.31496062992125984" right="0.31496062992125984" top="0.35433070866141736" bottom="0.35433070866141736" header="0.31496062992125984" footer="0.31496062992125984"/>
  <pageSetup paperSize="8" scale="55" firstPageNumber="0" fitToWidth="2" fitToHeight="8" orientation="landscape" r:id="rId1"/>
  <headerFooter>
    <oddHeader>&amp;R&amp;D</oddHeader>
    <oddFooter>&amp;L&amp;P/&amp;N&amp;R&amp;A / &amp;D</oddFooter>
  </headerFooter>
  <rowBreaks count="2" manualBreakCount="2">
    <brk id="35" max="38" man="1"/>
    <brk id="50" max="38" man="1"/>
  </rowBreaks>
  <colBreaks count="1" manualBreakCount="1">
    <brk id="29" max="8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R52"/>
  <sheetViews>
    <sheetView view="pageBreakPreview" zoomScale="85" zoomScalePageLayoutView="85" workbookViewId="0">
      <pane xSplit="4" ySplit="3" topLeftCell="Y4" activePane="bottomRight" state="frozen"/>
      <selection pane="bottomRight" activeCell="AB7" sqref="AB7"/>
      <selection pane="bottomLeft" activeCell="AD3" sqref="AD3"/>
      <selection pane="topRight" activeCell="AD3" sqref="AD3"/>
    </sheetView>
  </sheetViews>
  <sheetFormatPr defaultColWidth="9.140625" defaultRowHeight="15"/>
  <cols>
    <col min="1" max="1" width="11.5703125" style="1" customWidth="1"/>
    <col min="2" max="2" width="14" style="1" customWidth="1"/>
    <col min="3" max="3" width="44.7109375" style="2" customWidth="1"/>
    <col min="4" max="4" width="13.28515625" style="2" customWidth="1"/>
    <col min="5" max="5" width="14.85546875" style="2" customWidth="1"/>
    <col min="6" max="6" width="36.140625" style="2" customWidth="1"/>
    <col min="7" max="7" width="9.5703125" style="2" customWidth="1"/>
    <col min="8" max="8" width="14" style="2" customWidth="1"/>
    <col min="9" max="10" width="7.5703125" style="2" customWidth="1"/>
    <col min="11" max="11" width="16.28515625" style="2" customWidth="1"/>
    <col min="12" max="13" width="8.5703125" style="2" customWidth="1"/>
    <col min="14" max="19" width="15.5703125" style="2" customWidth="1"/>
    <col min="20" max="21" width="31.85546875" style="2" customWidth="1"/>
    <col min="22" max="22" width="15" style="1" customWidth="1"/>
    <col min="23" max="23" width="9" style="1" customWidth="1"/>
    <col min="24" max="24" width="12.7109375" style="1" customWidth="1"/>
    <col min="25" max="25" width="11.5703125" style="1" customWidth="1"/>
    <col min="26" max="29" width="10.42578125" style="1" customWidth="1"/>
    <col min="30" max="31" width="31.85546875" style="1" customWidth="1"/>
    <col min="32" max="32" width="10.42578125" style="1" customWidth="1"/>
    <col min="33" max="33" width="9" style="1" customWidth="1"/>
    <col min="34" max="34" width="7" style="1" customWidth="1"/>
    <col min="35" max="35" width="8.28515625" style="1" customWidth="1"/>
    <col min="36" max="39" width="10.42578125" style="1" customWidth="1"/>
    <col min="40" max="40" width="60.85546875" style="2" customWidth="1"/>
    <col min="41" max="1032" width="11.42578125" style="3"/>
  </cols>
  <sheetData>
    <row r="1" spans="1:40" ht="87" customHeight="1">
      <c r="A1" s="543" t="s">
        <v>0</v>
      </c>
      <c r="B1" s="543" t="s">
        <v>1</v>
      </c>
      <c r="C1" s="543" t="s">
        <v>2</v>
      </c>
      <c r="D1" s="543" t="s">
        <v>3</v>
      </c>
      <c r="E1" s="543" t="s">
        <v>4</v>
      </c>
      <c r="F1" s="543" t="s">
        <v>5</v>
      </c>
      <c r="G1" s="543" t="s">
        <v>6</v>
      </c>
      <c r="H1" s="543" t="s">
        <v>7</v>
      </c>
      <c r="I1" s="543" t="s">
        <v>8</v>
      </c>
      <c r="J1" s="543" t="s">
        <v>9</v>
      </c>
      <c r="K1" s="543" t="s">
        <v>10</v>
      </c>
      <c r="L1" s="543" t="s">
        <v>11</v>
      </c>
      <c r="M1" s="553" t="s">
        <v>12</v>
      </c>
      <c r="N1" s="554" t="s">
        <v>13</v>
      </c>
      <c r="O1" s="555"/>
      <c r="P1" s="555"/>
      <c r="Q1" s="555"/>
      <c r="R1" s="555"/>
      <c r="S1" s="555"/>
      <c r="T1" s="549" t="s">
        <v>14</v>
      </c>
      <c r="U1" s="550"/>
      <c r="V1" s="544" t="s">
        <v>15</v>
      </c>
      <c r="W1" s="544"/>
      <c r="X1" s="544"/>
      <c r="Y1" s="544"/>
      <c r="Z1" s="544"/>
      <c r="AA1" s="544"/>
      <c r="AB1" s="544"/>
      <c r="AC1" s="544"/>
      <c r="AD1" s="551" t="s">
        <v>16</v>
      </c>
      <c r="AE1" s="563"/>
      <c r="AF1" s="544" t="s">
        <v>17</v>
      </c>
      <c r="AG1" s="545"/>
      <c r="AH1" s="545"/>
      <c r="AI1" s="545"/>
      <c r="AJ1" s="545"/>
      <c r="AK1" s="545"/>
      <c r="AL1" s="545"/>
      <c r="AM1" s="545"/>
      <c r="AN1" s="543" t="s">
        <v>18</v>
      </c>
    </row>
    <row r="2" spans="1:40" ht="25.5" customHeight="1">
      <c r="A2" s="543"/>
      <c r="B2" s="543"/>
      <c r="C2" s="543"/>
      <c r="D2" s="543"/>
      <c r="E2" s="543"/>
      <c r="F2" s="543"/>
      <c r="G2" s="543"/>
      <c r="H2" s="543"/>
      <c r="I2" s="543"/>
      <c r="J2" s="543"/>
      <c r="K2" s="543"/>
      <c r="L2" s="543"/>
      <c r="M2" s="543"/>
      <c r="N2" s="561" t="s">
        <v>19</v>
      </c>
      <c r="O2" s="561"/>
      <c r="P2" s="561" t="s">
        <v>20</v>
      </c>
      <c r="Q2" s="561"/>
      <c r="R2" s="561" t="s">
        <v>21</v>
      </c>
      <c r="S2" s="556"/>
      <c r="T2" s="562"/>
      <c r="U2" s="560"/>
      <c r="V2" s="544" t="s">
        <v>22</v>
      </c>
      <c r="W2" s="545"/>
      <c r="X2" s="545"/>
      <c r="Y2" s="545"/>
      <c r="Z2" s="546" t="s">
        <v>23</v>
      </c>
      <c r="AA2" s="546"/>
      <c r="AB2" s="546"/>
      <c r="AC2" s="546"/>
      <c r="AD2" s="564"/>
      <c r="AE2" s="565"/>
      <c r="AF2" s="544" t="s">
        <v>22</v>
      </c>
      <c r="AG2" s="545"/>
      <c r="AH2" s="545"/>
      <c r="AI2" s="545"/>
      <c r="AJ2" s="546" t="s">
        <v>23</v>
      </c>
      <c r="AK2" s="546"/>
      <c r="AL2" s="546"/>
      <c r="AM2" s="546"/>
      <c r="AN2" s="543"/>
    </row>
    <row r="3" spans="1:40" ht="25.5" customHeight="1">
      <c r="A3" s="543"/>
      <c r="B3" s="543"/>
      <c r="C3" s="543"/>
      <c r="D3" s="543"/>
      <c r="E3" s="543"/>
      <c r="F3" s="543"/>
      <c r="G3" s="543"/>
      <c r="H3" s="543"/>
      <c r="I3" s="543"/>
      <c r="J3" s="543"/>
      <c r="K3" s="543"/>
      <c r="L3" s="543"/>
      <c r="M3" s="543"/>
      <c r="N3" s="596" t="s">
        <v>24</v>
      </c>
      <c r="O3" s="597" t="s">
        <v>25</v>
      </c>
      <c r="P3" s="596" t="s">
        <v>24</v>
      </c>
      <c r="Q3" s="597" t="s">
        <v>25</v>
      </c>
      <c r="R3" s="596" t="s">
        <v>24</v>
      </c>
      <c r="S3" s="597" t="s">
        <v>25</v>
      </c>
      <c r="T3" s="473" t="s">
        <v>22</v>
      </c>
      <c r="U3" s="566" t="s">
        <v>23</v>
      </c>
      <c r="V3" s="539" t="s">
        <v>26</v>
      </c>
      <c r="W3" s="540" t="s">
        <v>27</v>
      </c>
      <c r="X3" s="540" t="s">
        <v>28</v>
      </c>
      <c r="Y3" s="540" t="s">
        <v>29</v>
      </c>
      <c r="Z3" s="541" t="s">
        <v>26</v>
      </c>
      <c r="AA3" s="541" t="s">
        <v>27</v>
      </c>
      <c r="AB3" s="541" t="s">
        <v>28</v>
      </c>
      <c r="AC3" s="541" t="s">
        <v>29</v>
      </c>
      <c r="AD3" s="473" t="s">
        <v>22</v>
      </c>
      <c r="AE3" s="566" t="s">
        <v>23</v>
      </c>
      <c r="AF3" s="539" t="s">
        <v>26</v>
      </c>
      <c r="AG3" s="540" t="s">
        <v>27</v>
      </c>
      <c r="AH3" s="540" t="s">
        <v>28</v>
      </c>
      <c r="AI3" s="540" t="s">
        <v>29</v>
      </c>
      <c r="AJ3" s="541" t="s">
        <v>26</v>
      </c>
      <c r="AK3" s="541" t="s">
        <v>27</v>
      </c>
      <c r="AL3" s="541" t="s">
        <v>28</v>
      </c>
      <c r="AM3" s="541" t="s">
        <v>29</v>
      </c>
      <c r="AN3" s="543"/>
    </row>
    <row r="4" spans="1:40" ht="26.25" customHeight="1">
      <c r="A4" s="4" t="s">
        <v>313</v>
      </c>
      <c r="B4" s="4" t="s">
        <v>314</v>
      </c>
      <c r="C4" s="5" t="s">
        <v>315</v>
      </c>
      <c r="D4" s="89" t="s">
        <v>36</v>
      </c>
      <c r="E4" s="12"/>
      <c r="F4" s="12"/>
      <c r="G4" s="12"/>
      <c r="H4" s="4"/>
      <c r="I4" s="12"/>
      <c r="J4" s="12"/>
      <c r="K4" s="12"/>
      <c r="L4" s="12"/>
      <c r="M4" s="12"/>
      <c r="N4" s="12"/>
      <c r="O4" s="12"/>
      <c r="P4" s="12"/>
      <c r="Q4" s="8"/>
      <c r="R4" s="12"/>
      <c r="S4" s="8"/>
      <c r="T4" s="474"/>
      <c r="U4" s="567"/>
      <c r="V4" s="391"/>
      <c r="W4" s="8"/>
      <c r="X4" s="8"/>
      <c r="Y4" s="8"/>
      <c r="Z4" s="118"/>
      <c r="AA4" s="8"/>
      <c r="AB4" s="8"/>
      <c r="AC4" s="8"/>
      <c r="AD4" s="474"/>
      <c r="AE4" s="567"/>
      <c r="AF4" s="391"/>
      <c r="AG4" s="8"/>
      <c r="AH4" s="8"/>
      <c r="AI4" s="8"/>
      <c r="AJ4" s="8"/>
      <c r="AK4" s="8"/>
      <c r="AL4" s="8"/>
      <c r="AM4" s="12"/>
      <c r="AN4" s="12"/>
    </row>
    <row r="5" spans="1:40" ht="26.25" customHeight="1">
      <c r="A5" s="490" t="s">
        <v>316</v>
      </c>
      <c r="B5" s="4" t="s">
        <v>317</v>
      </c>
      <c r="C5" s="10" t="s">
        <v>318</v>
      </c>
      <c r="D5" s="11" t="s">
        <v>319</v>
      </c>
      <c r="E5" s="6" t="s">
        <v>37</v>
      </c>
      <c r="F5" s="6"/>
      <c r="G5" s="6"/>
      <c r="H5" s="7"/>
      <c r="I5" s="7"/>
      <c r="J5" s="7"/>
      <c r="K5" s="6"/>
      <c r="L5" s="6"/>
      <c r="M5" s="6"/>
      <c r="N5" s="6"/>
      <c r="O5" s="6"/>
      <c r="P5" s="6"/>
      <c r="Q5" s="9"/>
      <c r="R5" s="12"/>
      <c r="S5" s="8"/>
      <c r="T5" s="474"/>
      <c r="U5" s="567"/>
      <c r="V5" s="381"/>
      <c r="W5" s="8"/>
      <c r="X5" s="8"/>
      <c r="Y5" s="8"/>
      <c r="Z5" s="118"/>
      <c r="AA5" s="8"/>
      <c r="AB5" s="8"/>
      <c r="AC5" s="8"/>
      <c r="AD5" s="474"/>
      <c r="AE5" s="567"/>
      <c r="AF5" s="391"/>
      <c r="AG5" s="8"/>
      <c r="AH5" s="8"/>
      <c r="AI5" s="8"/>
      <c r="AJ5" s="8"/>
      <c r="AK5" s="8"/>
      <c r="AL5" s="8"/>
      <c r="AM5" s="12"/>
      <c r="AN5" s="12"/>
    </row>
    <row r="6" spans="1:40" ht="21" customHeight="1">
      <c r="A6" s="13"/>
      <c r="B6" s="14"/>
      <c r="C6" s="15" t="s">
        <v>38</v>
      </c>
      <c r="D6" s="16"/>
      <c r="E6" s="13"/>
      <c r="F6" s="16"/>
      <c r="G6" s="13"/>
      <c r="H6" s="13"/>
      <c r="I6" s="13">
        <f>+I7+I8+I10+I12+I13+I14+I15+I17</f>
        <v>30</v>
      </c>
      <c r="J6" s="13">
        <f>+J7+J8+J10+J12+J13+J14+J15+J17</f>
        <v>30</v>
      </c>
      <c r="K6" s="16"/>
      <c r="L6" s="16"/>
      <c r="M6" s="16"/>
      <c r="N6" s="16"/>
      <c r="O6" s="16"/>
      <c r="P6" s="16"/>
      <c r="Q6" s="161"/>
      <c r="R6" s="16"/>
      <c r="S6" s="161"/>
      <c r="T6" s="475"/>
      <c r="U6" s="568"/>
      <c r="V6" s="382"/>
      <c r="W6" s="17"/>
      <c r="X6" s="18"/>
      <c r="Y6" s="18"/>
      <c r="Z6" s="18"/>
      <c r="AA6" s="18"/>
      <c r="AB6" s="18"/>
      <c r="AC6" s="18"/>
      <c r="AD6" s="475"/>
      <c r="AE6" s="429"/>
      <c r="AF6" s="17"/>
      <c r="AG6" s="18"/>
      <c r="AH6" s="18"/>
      <c r="AI6" s="18"/>
      <c r="AJ6" s="18"/>
      <c r="AK6" s="18"/>
      <c r="AL6" s="18"/>
      <c r="AM6" s="19"/>
      <c r="AN6" s="19"/>
    </row>
    <row r="7" spans="1:40" ht="63" customHeight="1">
      <c r="A7" s="20" t="str">
        <f>IF('Portail 2 SDL-LEA covid'!A7="","",'Portail 2 SDL-LEA covid'!A7)</f>
        <v/>
      </c>
      <c r="B7" s="21" t="str">
        <f>IF('Portail 2 SDL-LEA covid'!B7="","",'Portail 2 SDL-LEA covid'!B7)</f>
        <v>LLA1H11</v>
      </c>
      <c r="C7" s="22" t="str">
        <f>IF('Portail 2 SDL-LEA covid'!C7="","",'Portail 2 SDL-LEA covid'!C7)</f>
        <v>Introduction à la linguistique S1 SDL</v>
      </c>
      <c r="D7" s="23" t="str">
        <f>IF('Portail 2 SDL-LEA covid'!D7="","",'Portail 2 SDL-LEA covid'!D7)</f>
        <v>LLA1H10</v>
      </c>
      <c r="E7" s="610" t="str">
        <f>IF('Portail 2 SDL-LEA covid'!E7="","",'Portail 2 SDL-LEA covid'!E7)</f>
        <v>TRONC COMMUN</v>
      </c>
      <c r="F7" s="611" t="str">
        <f>IF('Portail 2 SDL-LEA covid'!F7="","",'Portail 2 SDL-LEA covid'!F7)</f>
        <v>Portails 1 (SDL-LLCER), 2 (SDL-LEA) et 3 (SDL-Lettres)</v>
      </c>
      <c r="G7" s="610" t="str">
        <f>IF('Portail 2 SDL-LEA covid'!G7="","",'Portail 2 SDL-LEA covid'!G7)</f>
        <v>SDL</v>
      </c>
      <c r="H7" s="612"/>
      <c r="I7" s="613">
        <v>5</v>
      </c>
      <c r="J7" s="613">
        <v>5</v>
      </c>
      <c r="K7" s="37" t="str">
        <f>IF('Portail 2 SDL-LEA covid'!K7="","",'Portail 2 SDL-LEA covid'!K7)</f>
        <v>SKROVEC Marie</v>
      </c>
      <c r="L7" s="614" t="str">
        <f>IF('Portail 2 SDL-LEA covid'!L7="","",'Portail 2 SDL-LEA covid'!L7)</f>
        <v>07</v>
      </c>
      <c r="M7" s="613" t="str">
        <f>IF('Portail 2 SDL-LEA covid'!M7="","",'Portail 2 SDL-LEA covid'!M7)</f>
        <v/>
      </c>
      <c r="N7" s="613">
        <f>IF('Portail 2 SDL-LEA covid'!N7="","",'Portail 2 SDL-LEA covid'!N7)</f>
        <v>15</v>
      </c>
      <c r="O7" s="613"/>
      <c r="P7" s="615">
        <f>IF('Portail 2 SDL-LEA covid'!P7="","",'Portail 2 SDL-LEA covid'!P7)</f>
        <v>15</v>
      </c>
      <c r="Q7" s="616"/>
      <c r="R7" s="92"/>
      <c r="S7" s="157" t="str">
        <f>IF('Portail 2 SDL-LEA covid'!S7="","",'Portail 2 SDL-LEA covid'!S7)</f>
        <v/>
      </c>
      <c r="T7" s="617" t="str">
        <f>IF('Portail 2 SDL-LEA covid'!T7="","",'Portail 2 SDL-LEA covid'!T7)</f>
        <v>1) 100% CC
2) 2 tests en ligne  
3) Dépot sujet et copie CELENE
4) Temps limitié 1h30 pour chaque</v>
      </c>
      <c r="U7" s="618" t="str">
        <f>IF('Portail 2 SDL-LEA covid'!U7="","",'Portail 2 SDL-LEA covid'!U7)</f>
        <v>1) 100% CT
2) test  
3) Temps limitié 1h30</v>
      </c>
      <c r="V7" s="395">
        <f>IF('Portail 2 SDL-LEA covid'!V7="","",'Portail 2 SDL-LEA covid'!V7)</f>
        <v>1</v>
      </c>
      <c r="W7" s="30" t="str">
        <f>IF('Portail 2 SDL-LEA covid'!W7="","",'Portail 2 SDL-LEA covid'!W7)</f>
        <v>CC</v>
      </c>
      <c r="X7" s="30" t="str">
        <f>IF('Portail 2 SDL-LEA covid'!X7="","",'Portail 2 SDL-LEA covid'!X7)</f>
        <v>écrit</v>
      </c>
      <c r="Y7" s="30" t="str">
        <f>IF('Portail 2 SDL-LEA covid'!Y7="","",'Portail 2 SDL-LEA covid'!Y7)</f>
        <v/>
      </c>
      <c r="Z7" s="31">
        <f>IF('Portail 2 SDL-LEA covid'!Z7="","",'Portail 2 SDL-LEA covid'!Z7)</f>
        <v>1</v>
      </c>
      <c r="AA7" s="32" t="str">
        <f>IF('Portail 2 SDL-LEA covid'!AA7="","",'Portail 2 SDL-LEA covid'!AA7)</f>
        <v>CT</v>
      </c>
      <c r="AB7" s="535" t="str">
        <f>IF('Portail 2 SDL-LEA covid'!AB7="","",'Portail 2 SDL-LEA covid'!AB7)</f>
        <v>écrit</v>
      </c>
      <c r="AC7" s="535" t="str">
        <f>IF('Portail 2 SDL-LEA covid'!AC7="","",'Portail 2 SDL-LEA covid'!AC7)</f>
        <v>1h30</v>
      </c>
      <c r="AD7" s="619" t="str">
        <f>IF('Portail 2 SDL-LEA covid'!AD7="","",'Portail 2 SDL-LEA covid'!AD7)</f>
        <v xml:space="preserve">100% CT
1) Devoir en ligne 1h30; 
2) Dépôt sujet et copie par CELENE; 
3) Temps limité </v>
      </c>
      <c r="AE7" s="620" t="str">
        <f>+AD7</f>
        <v xml:space="preserve">100% CT
1) Devoir en ligne 1h30; 
2) Dépôt sujet et copie par CELENE; 
3) Temps limité </v>
      </c>
      <c r="AF7" s="111">
        <f>IF('Portail 2 SDL-LEA covid'!AF7="","",'Portail 2 SDL-LEA covid'!AF7)</f>
        <v>1</v>
      </c>
      <c r="AG7" s="30" t="str">
        <f>IF('Portail 2 SDL-LEA covid'!AG7="","",'Portail 2 SDL-LEA covid'!AG7)</f>
        <v>CT</v>
      </c>
      <c r="AH7" s="30" t="str">
        <f>IF('Portail 2 SDL-LEA covid'!AH7="","",'Portail 2 SDL-LEA covid'!AH7)</f>
        <v>écrit</v>
      </c>
      <c r="AI7" s="535" t="str">
        <f>IF('Portail 2 SDL-LEA covid'!AI7="","",'Portail 2 SDL-LEA covid'!AI7)</f>
        <v>1h30 au lieu de 2h00</v>
      </c>
      <c r="AJ7" s="34">
        <f>IF('Portail 2 SDL-LEA covid'!AJ7="","",'Portail 2 SDL-LEA covid'!AJ7)</f>
        <v>1</v>
      </c>
      <c r="AK7" s="32" t="str">
        <f>IF('Portail 2 SDL-LEA covid'!AK7="","",'Portail 2 SDL-LEA covid'!AK7)</f>
        <v>CT</v>
      </c>
      <c r="AL7" s="32" t="str">
        <f>IF('Portail 2 SDL-LEA covid'!AL7="","",'Portail 2 SDL-LEA covid'!AL7)</f>
        <v>écrit</v>
      </c>
      <c r="AM7" s="535" t="str">
        <f>IF('Portail 2 SDL-LEA covid'!AM7="","",'Portail 2 SDL-LEA covid'!AM7)</f>
        <v>1h30 au lieu de 2h00</v>
      </c>
      <c r="AN7" s="613" t="str">
        <f>IF('Portail 2 SDL-LEA covid'!AN7="","",'Portail 2 SDL-LEA covid'!AN7)</f>
        <v/>
      </c>
    </row>
    <row r="8" spans="1:40" ht="63" customHeight="1">
      <c r="A8" s="20" t="str">
        <f>IF('Portail 2 SDL-LEA covid'!A8="","",'Portail 2 SDL-LEA covid'!A8)</f>
        <v/>
      </c>
      <c r="B8" s="21" t="str">
        <f>IF('Portail 2 SDL-LEA covid'!B8="","",'Portail 2 SDL-LEA covid'!B8)</f>
        <v>LLA1H40</v>
      </c>
      <c r="C8" s="22" t="str">
        <f>IF('Portail 2 SDL-LEA covid'!C8="","",'Portail 2 SDL-LEA covid'!C8)</f>
        <v>Langage et communication  S2</v>
      </c>
      <c r="D8" s="23" t="str">
        <f>IF('Portail 2 SDL-LEA covid'!D8="","",'Portail 2 SDL-LEA covid'!D8)</f>
        <v>LLA2H30</v>
      </c>
      <c r="E8" s="610" t="str">
        <f>IF('Portail 2 SDL-LEA covid'!E8="","",'Portail 2 SDL-LEA covid'!E8)</f>
        <v>TRONC COMMUN</v>
      </c>
      <c r="F8" s="611" t="str">
        <f>IF('Portail 2 SDL-LEA covid'!F8="","",'Portail 2 SDL-LEA covid'!F8)</f>
        <v>Portails 1 (SDL-LLCER), 2 (SDL-LEA) et 3 (SDL-Lettres)</v>
      </c>
      <c r="G8" s="610" t="str">
        <f>IF('Portail 2 SDL-LEA covid'!G8="","",'Portail 2 SDL-LEA covid'!G8)</f>
        <v>SDL</v>
      </c>
      <c r="H8" s="612"/>
      <c r="I8" s="613">
        <f>IF('Portail 2 SDL-LEA covid'!I8="","",'Portail 2 SDL-LEA covid'!I8)</f>
        <v>5</v>
      </c>
      <c r="J8" s="613">
        <f>IF('Portail 2 SDL-LEA covid'!J8="","",'Portail 2 SDL-LEA covid'!J8)</f>
        <v>5</v>
      </c>
      <c r="K8" s="37" t="str">
        <f>IF('Portail 2 SDL-LEA covid'!K8="","",'Portail 2 SDL-LEA covid'!K8)</f>
        <v>CANCE Caroline</v>
      </c>
      <c r="L8" s="614" t="str">
        <f>IF('Portail 2 SDL-LEA covid'!L8="","",'Portail 2 SDL-LEA covid'!L8)</f>
        <v>07</v>
      </c>
      <c r="M8" s="613" t="str">
        <f>IF('Portail 2 SDL-LEA covid'!M8="","",'Portail 2 SDL-LEA covid'!M8)</f>
        <v/>
      </c>
      <c r="N8" s="613">
        <f>IF('Portail 2 SDL-LEA covid'!N8="","",'Portail 2 SDL-LEA covid'!N8)</f>
        <v>15</v>
      </c>
      <c r="O8" s="613"/>
      <c r="P8" s="615">
        <f>IF('Portail 2 SDL-LEA covid'!P8="","",'Portail 2 SDL-LEA covid'!P8)</f>
        <v>15</v>
      </c>
      <c r="Q8" s="616"/>
      <c r="R8" s="92"/>
      <c r="S8" s="157" t="str">
        <f>IF('Portail 2 SDL-LEA covid'!S8="","",'Portail 2 SDL-LEA covid'!S8)</f>
        <v/>
      </c>
      <c r="T8" s="617" t="str">
        <f>IF('Portail 2 SDL-LEA covid'!T8="","",'Portail 2 SDL-LEA covid'!T8)</f>
        <v>1) 100% CC
2) au moins 2 évaluations en ligne (test+DM) 
3) CELENE
4) test 1h30</v>
      </c>
      <c r="U8" s="618" t="str">
        <f>IF('Portail 2 SDL-LEA covid'!U8="","",'Portail 2 SDL-LEA covid'!U8)</f>
        <v>1) 100% CT ;
2) test en ligne 2h
3) Dépot sujet et copie CELENE 
4) Temps limitié 2h</v>
      </c>
      <c r="V8" s="395">
        <f>IF('Portail 2 SDL-LEA covid'!V8="","",'Portail 2 SDL-LEA covid'!V8)</f>
        <v>1</v>
      </c>
      <c r="W8" s="30" t="str">
        <f>IF('Portail 2 SDL-LEA covid'!W8="","",'Portail 2 SDL-LEA covid'!W8)</f>
        <v>CC</v>
      </c>
      <c r="X8" s="30" t="str">
        <f>IF('Portail 2 SDL-LEA covid'!X8="","",'Portail 2 SDL-LEA covid'!X8)</f>
        <v>écrit et oral</v>
      </c>
      <c r="Y8" s="30" t="str">
        <f>IF('Portail 2 SDL-LEA covid'!Y8="","",'Portail 2 SDL-LEA covid'!Y8)</f>
        <v/>
      </c>
      <c r="Z8" s="31">
        <f>IF('Portail 2 SDL-LEA covid'!Z8="","",'Portail 2 SDL-LEA covid'!Z8)</f>
        <v>1</v>
      </c>
      <c r="AA8" s="32" t="str">
        <f>IF('Portail 2 SDL-LEA covid'!AA8="","",'Portail 2 SDL-LEA covid'!AA8)</f>
        <v>CT</v>
      </c>
      <c r="AB8" s="32" t="str">
        <f>IF('Portail 2 SDL-LEA covid'!AB8="","",'Portail 2 SDL-LEA covid'!AB8)</f>
        <v>écrit</v>
      </c>
      <c r="AC8" s="32" t="str">
        <f>IF('Portail 2 SDL-LEA covid'!AC8="","",'Portail 2 SDL-LEA covid'!AC8)</f>
        <v>2h00</v>
      </c>
      <c r="AD8" s="619" t="str">
        <f>IF('Portail 2 SDL-LEA covid'!AD8="","",'Portail 2 SDL-LEA covid'!AD8)</f>
        <v xml:space="preserve">100% CT
1) Devoir en ligne 1h30; 
2) Dépôt sujet et copie par CELENE; 
3) Temps limité </v>
      </c>
      <c r="AE8" s="620" t="str">
        <f>+AD8</f>
        <v xml:space="preserve">100% CT
1) Devoir en ligne 1h30; 
2) Dépôt sujet et copie par CELENE; 
3) Temps limité </v>
      </c>
      <c r="AF8" s="111">
        <f>IF('Portail 2 SDL-LEA covid'!AF8="","",'Portail 2 SDL-LEA covid'!AF8)</f>
        <v>1</v>
      </c>
      <c r="AG8" s="30" t="str">
        <f>IF('Portail 2 SDL-LEA covid'!AG8="","",'Portail 2 SDL-LEA covid'!AG8)</f>
        <v>CT</v>
      </c>
      <c r="AH8" s="30" t="str">
        <f>IF('Portail 2 SDL-LEA covid'!AH8="","",'Portail 2 SDL-LEA covid'!AH8)</f>
        <v>écrit</v>
      </c>
      <c r="AI8" s="30" t="str">
        <f>IF('Portail 2 SDL-LEA covid'!AI8="","",'Portail 2 SDL-LEA covid'!AI8)</f>
        <v>2h00</v>
      </c>
      <c r="AJ8" s="34">
        <f>IF('Portail 2 SDL-LEA covid'!AJ8="","",'Portail 2 SDL-LEA covid'!AJ8)</f>
        <v>1</v>
      </c>
      <c r="AK8" s="32" t="str">
        <f>IF('Portail 2 SDL-LEA covid'!AK8="","",'Portail 2 SDL-LEA covid'!AK8)</f>
        <v>CT</v>
      </c>
      <c r="AL8" s="32" t="str">
        <f>IF('Portail 2 SDL-LEA covid'!AL8="","",'Portail 2 SDL-LEA covid'!AL8)</f>
        <v>écrit</v>
      </c>
      <c r="AM8" s="32" t="str">
        <f>IF('Portail 2 SDL-LEA covid'!AM8="","",'Portail 2 SDL-LEA covid'!AM8)</f>
        <v>2h00</v>
      </c>
      <c r="AN8" s="613" t="str">
        <f>IF('Portail 2 SDL-LEA covid'!AN8="","",'Portail 2 SDL-LEA covid'!AN8)</f>
        <v/>
      </c>
    </row>
    <row r="9" spans="1:40" ht="44.25" customHeight="1">
      <c r="A9" s="254" t="str">
        <f>IF('Portail 2 SDL-LEA covid'!A9="","",'Portail 2 SDL-LEA covid'!A9)</f>
        <v/>
      </c>
      <c r="B9" s="254" t="str">
        <f>IF('Portail 2 SDL-LEA covid'!B9="","",'Portail 2 SDL-LEA covid'!B9)</f>
        <v>LLA1H50</v>
      </c>
      <c r="C9" s="621" t="str">
        <f>IF('Portail 2 SDL-LEA covid'!C9="","",'Portail 2 SDL-LEA covid'!C9)</f>
        <v>Normes et variations</v>
      </c>
      <c r="D9" s="622" t="str">
        <f>IF('Portail 2 SDL-LEA covid'!D9="","",'Portail 2 SDL-LEA covid'!D9)</f>
        <v>LLA2H40</v>
      </c>
      <c r="E9" s="622" t="str">
        <f>IF('Portail 2 SDL-LEA covid'!E9="","",'Portail 2 SDL-LEA covid'!E9)</f>
        <v>TRONC COMMUN</v>
      </c>
      <c r="F9" s="623" t="str">
        <f>IF('Portail 2 SDL-LEA covid'!F9="","",'Portail 2 SDL-LEA covid'!F9)</f>
        <v>Portails 1 (SDL-LLCER), 2 (SDL-LEA) et 3 (SDL-Lettres)</v>
      </c>
      <c r="G9" s="258" t="str">
        <f>IF('Portail 2 SDL-LEA covid'!G9="","",'Portail 2 SDL-LEA covid'!G9)</f>
        <v>SDL</v>
      </c>
      <c r="H9" s="624"/>
      <c r="I9" s="625">
        <f>IF('Portail 2 SDL-LEA covid'!I9="","",'Portail 2 SDL-LEA covid'!I9)</f>
        <v>4</v>
      </c>
      <c r="J9" s="625">
        <f>IF('Portail 2 SDL-LEA covid'!J9="","",'Portail 2 SDL-LEA covid'!J9)</f>
        <v>4</v>
      </c>
      <c r="K9" s="625" t="str">
        <f>IF('Portail 2 SDL-LEA covid'!K9="","",'Portail 2 SDL-LEA covid'!K9)</f>
        <v>DUGUA Céline</v>
      </c>
      <c r="L9" s="625" t="str">
        <f>IF('Portail 2 SDL-LEA covid'!L9="","",'Portail 2 SDL-LEA covid'!L9)</f>
        <v>07</v>
      </c>
      <c r="M9" s="625" t="str">
        <f>IF('Portail 2 SDL-LEA covid'!M9="","",'Portail 2 SDL-LEA covid'!M9)</f>
        <v/>
      </c>
      <c r="N9" s="625">
        <f>IF('Portail 2 SDL-LEA covid'!N9="","",'Portail 2 SDL-LEA covid'!N9)</f>
        <v>9</v>
      </c>
      <c r="O9" s="625"/>
      <c r="P9" s="626">
        <f>IF('Portail 2 SDL-LEA covid'!P9="","",'Portail 2 SDL-LEA covid'!P9)</f>
        <v>9</v>
      </c>
      <c r="Q9" s="627"/>
      <c r="R9" s="599"/>
      <c r="S9" s="445" t="str">
        <f>IF('Portail 2 SDL-LEA covid'!S9="","",'Portail 2 SDL-LEA covid'!S9)</f>
        <v/>
      </c>
      <c r="T9" s="476"/>
      <c r="U9" s="600"/>
      <c r="V9" s="383">
        <f>IF('Portail 2 SDL-LEA covid'!V9="","",'Portail 2 SDL-LEA covid'!V9)</f>
        <v>1</v>
      </c>
      <c r="W9" s="628" t="str">
        <f>IF('Portail 2 SDL-LEA covid'!W9="","",'Portail 2 SDL-LEA covid'!W9)</f>
        <v>CC</v>
      </c>
      <c r="X9" s="628" t="str">
        <f>IF('Portail 2 SDL-LEA covid'!X9="","",'Portail 2 SDL-LEA covid'!X9)</f>
        <v>écrit et oral</v>
      </c>
      <c r="Y9" s="628" t="str">
        <f>IF('Portail 2 SDL-LEA covid'!Y9="","",'Portail 2 SDL-LEA covid'!Y9)</f>
        <v/>
      </c>
      <c r="Z9" s="264">
        <f>IF('Portail 2 SDL-LEA covid'!Z9="","",'Portail 2 SDL-LEA covid'!Z9)</f>
        <v>1</v>
      </c>
      <c r="AA9" s="629" t="str">
        <f>IF('Portail 2 SDL-LEA covid'!AA9="","",'Portail 2 SDL-LEA covid'!AA9)</f>
        <v>CT</v>
      </c>
      <c r="AB9" s="629" t="str">
        <f>IF('Portail 2 SDL-LEA covid'!AB9="","",'Portail 2 SDL-LEA covid'!AB9)</f>
        <v>dossier</v>
      </c>
      <c r="AC9" s="629" t="str">
        <f>IF('Portail 2 SDL-LEA covid'!AC9="","",'Portail 2 SDL-LEA covid'!AC9)</f>
        <v>10 min.</v>
      </c>
      <c r="AD9" s="476"/>
      <c r="AE9" s="484"/>
      <c r="AF9" s="383">
        <f>IF('Portail 2 SDL-LEA covid'!AF9="","",'Portail 2 SDL-LEA covid'!AF9)</f>
        <v>1</v>
      </c>
      <c r="AG9" s="628" t="str">
        <f>IF('Portail 2 SDL-LEA covid'!AG9="","",'Portail 2 SDL-LEA covid'!AG9)</f>
        <v>CT</v>
      </c>
      <c r="AH9" s="628" t="str">
        <f>IF('Portail 2 SDL-LEA covid'!AH9="","",'Portail 2 SDL-LEA covid'!AH9)</f>
        <v>écrit</v>
      </c>
      <c r="AI9" s="628" t="str">
        <f>IF('Portail 2 SDL-LEA covid'!AI9="","",'Portail 2 SDL-LEA covid'!AI9)</f>
        <v>1h30</v>
      </c>
      <c r="AJ9" s="266">
        <f>IF('Portail 2 SDL-LEA covid'!AJ9="","",'Portail 2 SDL-LEA covid'!AJ9)</f>
        <v>1</v>
      </c>
      <c r="AK9" s="629" t="str">
        <f>IF('Portail 2 SDL-LEA covid'!AK9="","",'Portail 2 SDL-LEA covid'!AK9)</f>
        <v>CT</v>
      </c>
      <c r="AL9" s="629" t="str">
        <f>IF('Portail 2 SDL-LEA covid'!AL9="","",'Portail 2 SDL-LEA covid'!AL9)</f>
        <v>écrit</v>
      </c>
      <c r="AM9" s="629" t="str">
        <f>IF('Portail 2 SDL-LEA covid'!AM9="","",'Portail 2 SDL-LEA covid'!AM9)</f>
        <v>1h30</v>
      </c>
      <c r="AN9" s="625" t="str">
        <f>IF('Portail 2 SDL-LEA covid'!AN9="","",'Portail 2 SDL-LEA covid'!AN9)</f>
        <v/>
      </c>
    </row>
    <row r="10" spans="1:40" ht="63" customHeight="1">
      <c r="A10" s="274" t="str">
        <f>IF('Portail 2 SDL-LEA covid'!A10="","",'Portail 2 SDL-LEA covid'!A10)</f>
        <v/>
      </c>
      <c r="B10" s="274" t="str">
        <f>IF('Portail 2 SDL-LEA covid'!B10="","",'Portail 2 SDL-LEA covid'!B10)</f>
        <v>LLA1H51</v>
      </c>
      <c r="C10" s="630" t="str">
        <f>IF('Portail 2 SDL-LEA covid'!C10="","",'Portail 2 SDL-LEA covid'!C10)</f>
        <v>Linguistique historique</v>
      </c>
      <c r="D10" s="274" t="str">
        <f>IF('Portail 2 SDL-LEA covid'!D10="","",'Portail 2 SDL-LEA covid'!D10)</f>
        <v>LLA1H50</v>
      </c>
      <c r="E10" s="631" t="str">
        <f>IF('Portail 2 SDL-LEA covid'!E10="","",'Portail 2 SDL-LEA covid'!E10)</f>
        <v>TRONC COMMUN</v>
      </c>
      <c r="F10" s="632" t="str">
        <f>IF('Portail 2 SDL-LEA covid'!F10="","",'Portail 2 SDL-LEA covid'!F10)</f>
        <v>Portails 1 (SDL-LLCER), 2 (SDL-LEA) et 3 (SDL-Lettres)</v>
      </c>
      <c r="G10" s="278" t="str">
        <f>IF('Portail 2 SDL-LEA covid'!G10="","",'Portail 2 SDL-LEA covid'!G10)</f>
        <v>LETTRES</v>
      </c>
      <c r="H10" s="633"/>
      <c r="I10" s="634">
        <f>IF('Portail 2 SDL-LEA covid'!I10="","",'Portail 2 SDL-LEA covid'!I10)</f>
        <v>4</v>
      </c>
      <c r="J10" s="634">
        <f>IF('Portail 2 SDL-LEA covid'!J10="","",'Portail 2 SDL-LEA covid'!J10)</f>
        <v>4</v>
      </c>
      <c r="K10" s="634" t="str">
        <f>IF('Portail 2 SDL-LEA covid'!K10="","",'Portail 2 SDL-LEA covid'!K10)</f>
        <v>CALTOT Pierre-Alain</v>
      </c>
      <c r="L10" s="634">
        <f>IF('Portail 2 SDL-LEA covid'!L10="","",'Portail 2 SDL-LEA covid'!L10)</f>
        <v>8</v>
      </c>
      <c r="M10" s="634" t="str">
        <f>IF('Portail 2 SDL-LEA covid'!M10="","",'Portail 2 SDL-LEA covid'!M10)</f>
        <v/>
      </c>
      <c r="N10" s="634">
        <f>IF('Portail 2 SDL-LEA covid'!N10="","",'Portail 2 SDL-LEA covid'!N10)</f>
        <v>9</v>
      </c>
      <c r="O10" s="634"/>
      <c r="P10" s="635">
        <f>IF('Portail 2 SDL-LEA covid'!P10="","",'Portail 2 SDL-LEA covid'!P10)</f>
        <v>9</v>
      </c>
      <c r="Q10" s="636"/>
      <c r="R10" s="601"/>
      <c r="S10" s="421" t="str">
        <f>IF('Portail 2 SDL-LEA covid'!S10="","",'Portail 2 SDL-LEA covid'!S10)</f>
        <v/>
      </c>
      <c r="T10" s="481" t="str">
        <f>IF('Portail 2 SDL-LEA covid'!T10="","",'Portail 2 SDL-LEA covid'!T10)</f>
        <v>1) 100% CC; 
2) Test en ligne 1h CM et 1h TD ; 
3) Dépot sujet et copie CELENE ; 
4) Temps limitié 1h CM et 1h TD</v>
      </c>
      <c r="U10" s="528" t="str">
        <f>IF('Portail 2 SDL-LEA covid'!U10="","",'Portail 2 SDL-LEA covid'!U10)</f>
        <v>1) 100% CT;
2) Test en ligne 1h CM et 1h TD ; 
3) Dépot sujet et copie CELENE ; 
4) Temps limitié 1h CM et 1h TD</v>
      </c>
      <c r="V10" s="384">
        <f>IF('Portail 2 SDL-LEA covid'!V10="","",'Portail 2 SDL-LEA covid'!V10)</f>
        <v>1</v>
      </c>
      <c r="W10" s="268" t="str">
        <f>IF('Portail 2 SDL-LEA covid'!W10="","",'Portail 2 SDL-LEA covid'!W10)</f>
        <v>CC</v>
      </c>
      <c r="X10" s="268" t="str">
        <f>IF('Portail 2 SDL-LEA covid'!X10="","",'Portail 2 SDL-LEA covid'!X10)</f>
        <v>écrit</v>
      </c>
      <c r="Y10" s="268" t="str">
        <f>IF('Portail 2 SDL-LEA covid'!Y10="","",'Portail 2 SDL-LEA covid'!Y10)</f>
        <v/>
      </c>
      <c r="Z10" s="272">
        <f>IF('Portail 2 SDL-LEA covid'!Z10="","",'Portail 2 SDL-LEA covid'!Z10)</f>
        <v>1</v>
      </c>
      <c r="AA10" s="269" t="str">
        <f>IF('Portail 2 SDL-LEA covid'!AA10="","",'Portail 2 SDL-LEA covid'!AA10)</f>
        <v>CT</v>
      </c>
      <c r="AB10" s="269" t="str">
        <f>IF('Portail 2 SDL-LEA covid'!AB10="","",'Portail 2 SDL-LEA covid'!AB10)</f>
        <v>écrit</v>
      </c>
      <c r="AC10" s="269" t="str">
        <f>IF('Portail 2 SDL-LEA covid'!AC10="","",'Portail 2 SDL-LEA covid'!AC10)</f>
        <v>1h00</v>
      </c>
      <c r="AD10" s="531" t="str">
        <f>IF('Portail 2 SDL-LEA covid'!AD10="","",'Portail 2 SDL-LEA covid'!AD10)</f>
        <v>100% CT
1) Devoir en ligne 1 h;
2) Dépôt sujet et copie par CELENE; 
3) Temps limité 1h</v>
      </c>
      <c r="AE10" s="620" t="str">
        <f>+AD10</f>
        <v>100% CT
1) Devoir en ligne 1 h;
2) Dépôt sujet et copie par CELENE; 
3) Temps limité 1h</v>
      </c>
      <c r="AF10" s="384">
        <f>IF('Portail 2 SDL-LEA covid'!AF10="","",'Portail 2 SDL-LEA covid'!AF10)</f>
        <v>1</v>
      </c>
      <c r="AG10" s="268" t="str">
        <f>IF('Portail 2 SDL-LEA covid'!AG10="","",'Portail 2 SDL-LEA covid'!AG10)</f>
        <v>CT</v>
      </c>
      <c r="AH10" s="268" t="str">
        <f>IF('Portail 2 SDL-LEA covid'!AH10="","",'Portail 2 SDL-LEA covid'!AH10)</f>
        <v>écrit</v>
      </c>
      <c r="AI10" s="269" t="str">
        <f>IF('Portail 2 SDL-LEA covid'!AI10="","",'Portail 2 SDL-LEA covid'!AI10)</f>
        <v>1h00</v>
      </c>
      <c r="AJ10" s="273">
        <f>IF('Portail 2 SDL-LEA covid'!AJ10="","",'Portail 2 SDL-LEA covid'!AJ10)</f>
        <v>1</v>
      </c>
      <c r="AK10" s="269" t="str">
        <f>IF('Portail 2 SDL-LEA covid'!AK10="","",'Portail 2 SDL-LEA covid'!AK10)</f>
        <v>CT</v>
      </c>
      <c r="AL10" s="269" t="str">
        <f>IF('Portail 2 SDL-LEA covid'!AL10="","",'Portail 2 SDL-LEA covid'!AL10)</f>
        <v>écrit</v>
      </c>
      <c r="AM10" s="269" t="str">
        <f>IF('Portail 2 SDL-LEA covid'!AM10="","",'Portail 2 SDL-LEA covid'!AM10)</f>
        <v>1h00</v>
      </c>
      <c r="AN10" s="634" t="str">
        <f>IF('Portail 2 SDL-LEA covid'!AN10="","",'Portail 2 SDL-LEA covid'!AN10)</f>
        <v xml:space="preserve">Ce cours de linguistique historique se donne pour objectif de proposer une réflexion aux étudiants dans deux directions : d’une part, il résume les grands traits de l’histoire de la linguistique et pose les jalons principaux de l’étude de la langue comme objet de réflexion herméneutique. D’autre part, il envisage la distinction entre linguistique synchronique et linguistique diachronique, à partir des travaux de Ferdinand de Saussure, pour définir les caractéristiques principales de cette dernière.
C’est ensuite la linguistique diachronique qui sera étudiée dans le cours, à travers une investigation autour de l’indo-européen. Nous reconstituerons les grandes étapes de l’hypothèse indo-européenne en nous appuyant sur l’étude comparative qui fonde la linguistique historique, à partir de ses premières formulations avec W. Jones jusqu’à l’étude des thèses en présence à la fin du XXè siècle. Nous terminerons notre cours en étudiant les enjeux de la thèse indo-européenne, tant du point de vue de l’hypothèse d’une civilisation indo-européenne (à partir des postulats de G. Dumézil) que du point de vue linguistique, en étudiant les caractéristiques de la racine indo-européenne, telle que l’a définie É. Benveniste.
</v>
      </c>
    </row>
    <row r="11" spans="1:40">
      <c r="A11" s="44"/>
      <c r="B11" s="44"/>
      <c r="C11" s="119"/>
      <c r="D11" s="37"/>
      <c r="E11" s="38"/>
      <c r="F11" s="39"/>
      <c r="G11" s="38"/>
      <c r="H11" s="141"/>
      <c r="I11" s="41"/>
      <c r="J11" s="41"/>
      <c r="K11" s="41"/>
      <c r="L11" s="41"/>
      <c r="M11" s="41"/>
      <c r="N11" s="41"/>
      <c r="O11" s="41"/>
      <c r="P11" s="41"/>
      <c r="Q11" s="377"/>
      <c r="R11" s="41"/>
      <c r="S11" s="43"/>
      <c r="T11" s="477"/>
      <c r="U11" s="569"/>
      <c r="V11" s="403"/>
      <c r="W11" s="37"/>
      <c r="X11" s="37"/>
      <c r="Y11" s="37"/>
      <c r="Z11" s="148"/>
      <c r="AA11" s="37"/>
      <c r="AB11" s="37"/>
      <c r="AC11" s="37"/>
      <c r="AD11" s="477"/>
      <c r="AE11" s="637"/>
      <c r="AF11" s="403"/>
      <c r="AG11" s="37"/>
      <c r="AH11" s="37"/>
      <c r="AI11" s="37"/>
      <c r="AJ11" s="148"/>
      <c r="AK11" s="37"/>
      <c r="AL11" s="37"/>
      <c r="AM11" s="37"/>
      <c r="AN11" s="41"/>
    </row>
    <row r="12" spans="1:40" ht="65.25" customHeight="1">
      <c r="A12" s="20"/>
      <c r="B12" s="21" t="s">
        <v>320</v>
      </c>
      <c r="C12" s="22" t="s">
        <v>321</v>
      </c>
      <c r="D12" s="23"/>
      <c r="E12" s="610" t="s">
        <v>38</v>
      </c>
      <c r="F12" s="611" t="s">
        <v>322</v>
      </c>
      <c r="G12" s="610" t="s">
        <v>170</v>
      </c>
      <c r="H12" s="612"/>
      <c r="I12" s="613">
        <v>5</v>
      </c>
      <c r="J12" s="613">
        <v>5</v>
      </c>
      <c r="K12" s="37" t="s">
        <v>323</v>
      </c>
      <c r="L12" s="614" t="s">
        <v>260</v>
      </c>
      <c r="M12" s="613"/>
      <c r="N12" s="613">
        <v>18</v>
      </c>
      <c r="O12" s="613"/>
      <c r="P12" s="615">
        <v>18</v>
      </c>
      <c r="Q12" s="616"/>
      <c r="R12" s="92"/>
      <c r="S12" s="157"/>
      <c r="T12" s="478" t="s">
        <v>76</v>
      </c>
      <c r="U12" s="579" t="s">
        <v>324</v>
      </c>
      <c r="V12" s="395">
        <v>1</v>
      </c>
      <c r="W12" s="30" t="s">
        <v>62</v>
      </c>
      <c r="X12" s="30"/>
      <c r="Y12" s="30"/>
      <c r="Z12" s="31">
        <v>1</v>
      </c>
      <c r="AA12" s="32" t="s">
        <v>65</v>
      </c>
      <c r="AB12" s="32" t="s">
        <v>66</v>
      </c>
      <c r="AC12" s="32" t="s">
        <v>325</v>
      </c>
      <c r="AD12" s="478" t="s">
        <v>324</v>
      </c>
      <c r="AE12" s="620" t="str">
        <f t="shared" ref="AE12:AE15" si="0">+AD12</f>
        <v>100 % CT (dossier) dépôt du sujet et retour des copies sur CELENE</v>
      </c>
      <c r="AF12" s="111">
        <v>1</v>
      </c>
      <c r="AG12" s="30" t="s">
        <v>65</v>
      </c>
      <c r="AH12" s="30" t="s">
        <v>66</v>
      </c>
      <c r="AI12" s="30" t="s">
        <v>325</v>
      </c>
      <c r="AJ12" s="34">
        <v>1</v>
      </c>
      <c r="AK12" s="32" t="s">
        <v>65</v>
      </c>
      <c r="AL12" s="32" t="s">
        <v>66</v>
      </c>
      <c r="AM12" s="32" t="s">
        <v>325</v>
      </c>
      <c r="AN12" s="613"/>
    </row>
    <row r="13" spans="1:40" ht="65.25" customHeight="1">
      <c r="A13" s="20"/>
      <c r="B13" s="21" t="s">
        <v>326</v>
      </c>
      <c r="C13" s="22" t="s">
        <v>327</v>
      </c>
      <c r="D13" s="21" t="s">
        <v>328</v>
      </c>
      <c r="E13" s="610" t="s">
        <v>38</v>
      </c>
      <c r="F13" s="611" t="s">
        <v>322</v>
      </c>
      <c r="G13" s="610" t="s">
        <v>170</v>
      </c>
      <c r="H13" s="612"/>
      <c r="I13" s="613">
        <v>3</v>
      </c>
      <c r="J13" s="613">
        <v>3</v>
      </c>
      <c r="K13" s="37" t="s">
        <v>171</v>
      </c>
      <c r="L13" s="614" t="s">
        <v>329</v>
      </c>
      <c r="M13" s="613"/>
      <c r="N13" s="613"/>
      <c r="O13" s="613"/>
      <c r="P13" s="615">
        <v>18</v>
      </c>
      <c r="Q13" s="616"/>
      <c r="R13" s="92"/>
      <c r="S13" s="157"/>
      <c r="T13" s="478" t="s">
        <v>76</v>
      </c>
      <c r="U13" s="579" t="s">
        <v>324</v>
      </c>
      <c r="V13" s="395">
        <v>1</v>
      </c>
      <c r="W13" s="30" t="s">
        <v>62</v>
      </c>
      <c r="X13" s="30"/>
      <c r="Y13" s="30"/>
      <c r="Z13" s="31">
        <v>1</v>
      </c>
      <c r="AA13" s="32" t="s">
        <v>65</v>
      </c>
      <c r="AB13" s="32" t="s">
        <v>66</v>
      </c>
      <c r="AC13" s="32" t="s">
        <v>325</v>
      </c>
      <c r="AD13" s="478" t="s">
        <v>324</v>
      </c>
      <c r="AE13" s="620" t="str">
        <f t="shared" si="0"/>
        <v>100 % CT (dossier) dépôt du sujet et retour des copies sur CELENE</v>
      </c>
      <c r="AF13" s="111">
        <v>1</v>
      </c>
      <c r="AG13" s="30" t="s">
        <v>65</v>
      </c>
      <c r="AH13" s="30" t="s">
        <v>66</v>
      </c>
      <c r="AI13" s="30" t="s">
        <v>325</v>
      </c>
      <c r="AJ13" s="34">
        <v>1</v>
      </c>
      <c r="AK13" s="32" t="s">
        <v>65</v>
      </c>
      <c r="AL13" s="32" t="s">
        <v>66</v>
      </c>
      <c r="AM13" s="32" t="s">
        <v>325</v>
      </c>
      <c r="AN13" s="613"/>
    </row>
    <row r="14" spans="1:40" ht="65.25" customHeight="1">
      <c r="A14" s="20"/>
      <c r="B14" s="21" t="s">
        <v>330</v>
      </c>
      <c r="C14" s="22" t="s">
        <v>331</v>
      </c>
      <c r="D14" s="21" t="s">
        <v>332</v>
      </c>
      <c r="E14" s="610" t="s">
        <v>38</v>
      </c>
      <c r="F14" s="611" t="s">
        <v>322</v>
      </c>
      <c r="G14" s="610" t="s">
        <v>170</v>
      </c>
      <c r="H14" s="612"/>
      <c r="I14" s="613">
        <v>3</v>
      </c>
      <c r="J14" s="613">
        <v>3</v>
      </c>
      <c r="K14" s="278" t="s">
        <v>333</v>
      </c>
      <c r="L14" s="614" t="s">
        <v>260</v>
      </c>
      <c r="M14" s="613"/>
      <c r="N14" s="613">
        <v>12</v>
      </c>
      <c r="O14" s="613"/>
      <c r="P14" s="615">
        <v>12</v>
      </c>
      <c r="Q14" s="616"/>
      <c r="R14" s="92"/>
      <c r="S14" s="157"/>
      <c r="T14" s="478" t="s">
        <v>76</v>
      </c>
      <c r="U14" s="579" t="s">
        <v>334</v>
      </c>
      <c r="V14" s="395">
        <v>1</v>
      </c>
      <c r="W14" s="30" t="s">
        <v>62</v>
      </c>
      <c r="X14" s="30"/>
      <c r="Y14" s="30"/>
      <c r="Z14" s="31">
        <v>1</v>
      </c>
      <c r="AA14" s="32" t="s">
        <v>65</v>
      </c>
      <c r="AB14" s="32" t="s">
        <v>66</v>
      </c>
      <c r="AC14" s="32" t="s">
        <v>67</v>
      </c>
      <c r="AD14" s="478" t="s">
        <v>334</v>
      </c>
      <c r="AE14" s="620" t="str">
        <f t="shared" si="0"/>
        <v>100 % CT (dossier)</v>
      </c>
      <c r="AF14" s="111">
        <v>1</v>
      </c>
      <c r="AG14" s="30" t="s">
        <v>65</v>
      </c>
      <c r="AH14" s="30" t="s">
        <v>66</v>
      </c>
      <c r="AI14" s="30" t="s">
        <v>67</v>
      </c>
      <c r="AJ14" s="34">
        <v>1</v>
      </c>
      <c r="AK14" s="32" t="s">
        <v>65</v>
      </c>
      <c r="AL14" s="32" t="s">
        <v>66</v>
      </c>
      <c r="AM14" s="32" t="s">
        <v>67</v>
      </c>
      <c r="AN14" s="613"/>
    </row>
    <row r="15" spans="1:40" ht="65.25" customHeight="1">
      <c r="A15" s="20"/>
      <c r="B15" s="21" t="s">
        <v>335</v>
      </c>
      <c r="C15" s="22" t="s">
        <v>336</v>
      </c>
      <c r="D15" s="23" t="s">
        <v>337</v>
      </c>
      <c r="E15" s="610" t="s">
        <v>38</v>
      </c>
      <c r="F15" s="611" t="s">
        <v>322</v>
      </c>
      <c r="G15" s="610" t="s">
        <v>170</v>
      </c>
      <c r="H15" s="612"/>
      <c r="I15" s="613">
        <v>3</v>
      </c>
      <c r="J15" s="613">
        <v>3</v>
      </c>
      <c r="K15" s="37" t="s">
        <v>338</v>
      </c>
      <c r="L15" s="614" t="s">
        <v>260</v>
      </c>
      <c r="M15" s="613"/>
      <c r="N15" s="613"/>
      <c r="O15" s="613"/>
      <c r="P15" s="615">
        <v>18</v>
      </c>
      <c r="Q15" s="616"/>
      <c r="R15" s="92"/>
      <c r="S15" s="157"/>
      <c r="T15" s="478" t="s">
        <v>76</v>
      </c>
      <c r="U15" s="579" t="s">
        <v>339</v>
      </c>
      <c r="V15" s="395">
        <v>1</v>
      </c>
      <c r="W15" s="30" t="s">
        <v>62</v>
      </c>
      <c r="X15" s="30"/>
      <c r="Y15" s="30"/>
      <c r="Z15" s="31">
        <v>1</v>
      </c>
      <c r="AA15" s="32" t="s">
        <v>65</v>
      </c>
      <c r="AB15" s="32" t="s">
        <v>66</v>
      </c>
      <c r="AC15" s="32" t="s">
        <v>67</v>
      </c>
      <c r="AD15" s="478" t="s">
        <v>340</v>
      </c>
      <c r="AE15" s="620" t="str">
        <f t="shared" si="0"/>
        <v>100 % CT (dossier). Dépôt du sujet sur CELENE le xx/06/2021 ; retour des copies par mail (benoit.barut@univ-orleans.fr) dans la journée</v>
      </c>
      <c r="AF15" s="111">
        <v>1</v>
      </c>
      <c r="AG15" s="30" t="s">
        <v>65</v>
      </c>
      <c r="AH15" s="30" t="s">
        <v>66</v>
      </c>
      <c r="AI15" s="30" t="s">
        <v>67</v>
      </c>
      <c r="AJ15" s="34">
        <v>1</v>
      </c>
      <c r="AK15" s="32" t="s">
        <v>65</v>
      </c>
      <c r="AL15" s="32" t="s">
        <v>66</v>
      </c>
      <c r="AM15" s="32" t="s">
        <v>67</v>
      </c>
      <c r="AN15" s="613"/>
    </row>
    <row r="16" spans="1:40">
      <c r="A16" s="44"/>
      <c r="B16" s="44"/>
      <c r="C16" s="119"/>
      <c r="D16" s="37"/>
      <c r="E16" s="38"/>
      <c r="F16" s="39"/>
      <c r="G16" s="38"/>
      <c r="H16" s="141"/>
      <c r="I16" s="41"/>
      <c r="J16" s="41"/>
      <c r="K16" s="41"/>
      <c r="L16" s="41"/>
      <c r="M16" s="41"/>
      <c r="N16" s="41"/>
      <c r="O16" s="41"/>
      <c r="P16" s="41"/>
      <c r="Q16" s="377"/>
      <c r="R16" s="41"/>
      <c r="S16" s="43"/>
      <c r="T16" s="477"/>
      <c r="U16" s="569"/>
      <c r="V16" s="403"/>
      <c r="W16" s="37"/>
      <c r="X16" s="37"/>
      <c r="Y16" s="37"/>
      <c r="Z16" s="148"/>
      <c r="AA16" s="37"/>
      <c r="AB16" s="37"/>
      <c r="AC16" s="37"/>
      <c r="AD16" s="477"/>
      <c r="AE16" s="637"/>
      <c r="AF16" s="403"/>
      <c r="AG16" s="37"/>
      <c r="AH16" s="37"/>
      <c r="AI16" s="37"/>
      <c r="AJ16" s="148"/>
      <c r="AK16" s="37"/>
      <c r="AL16" s="37"/>
      <c r="AM16" s="37"/>
      <c r="AN16" s="41"/>
    </row>
    <row r="17" spans="1:40" s="67" customFormat="1" ht="51" customHeight="1">
      <c r="A17" s="57" t="s">
        <v>341</v>
      </c>
      <c r="B17" s="57" t="s">
        <v>342</v>
      </c>
      <c r="C17" s="58" t="s">
        <v>343</v>
      </c>
      <c r="D17" s="59"/>
      <c r="E17" s="59" t="s">
        <v>50</v>
      </c>
      <c r="F17" s="59" t="s">
        <v>344</v>
      </c>
      <c r="G17" s="59"/>
      <c r="H17" s="60" t="s">
        <v>52</v>
      </c>
      <c r="I17" s="61">
        <v>2</v>
      </c>
      <c r="J17" s="60">
        <v>2</v>
      </c>
      <c r="K17" s="61"/>
      <c r="L17" s="60"/>
      <c r="M17" s="61"/>
      <c r="N17" s="60"/>
      <c r="O17" s="60"/>
      <c r="P17" s="62"/>
      <c r="Q17" s="371"/>
      <c r="R17" s="62"/>
      <c r="S17" s="371"/>
      <c r="T17" s="479"/>
      <c r="U17" s="574"/>
      <c r="V17" s="386"/>
      <c r="W17" s="62"/>
      <c r="X17" s="62"/>
      <c r="Y17" s="62"/>
      <c r="Z17" s="63"/>
      <c r="AA17" s="64"/>
      <c r="AB17" s="64"/>
      <c r="AC17" s="64"/>
      <c r="AD17" s="479"/>
      <c r="AE17" s="575"/>
      <c r="AF17" s="63"/>
      <c r="AG17" s="64"/>
      <c r="AH17" s="64"/>
      <c r="AI17" s="64"/>
      <c r="AJ17" s="65"/>
      <c r="AK17" s="64"/>
      <c r="AL17" s="64"/>
      <c r="AM17" s="64"/>
      <c r="AN17" s="66"/>
    </row>
    <row r="18" spans="1:40" ht="51">
      <c r="A18" s="20" t="str">
        <f>IF('Portail 1 SDL-LLCER covid'!A26="","",'Portail 1 SDL-LLCER covid'!A26)</f>
        <v/>
      </c>
      <c r="B18" s="21" t="str">
        <f>IF('Portail 1 SDL-LLCER covid'!B26="","",'Portail 1 SDL-LLCER covid'!B26)</f>
        <v>LLA1ALL</v>
      </c>
      <c r="C18" s="22" t="str">
        <f>IF('Portail 1 SDL-LLCER covid'!C26="","",'Portail 1 SDL-LLCER covid'!C26)</f>
        <v>Allemand S1</v>
      </c>
      <c r="D18" s="23" t="str">
        <f>IF('Portail 1 SDL-LLCER covid'!D26="","",'Portail 1 SDL-LLCER covid'!D26)</f>
        <v>LOL1H4A
LOL1B6A
LOL1C7A</v>
      </c>
      <c r="E18" s="610" t="str">
        <f>IF('Portail 1 SDL-LLCER covid'!E26="","",'Portail 1 SDL-LLCER covid'!E26)</f>
        <v>CHOIX TRONC COMMUN</v>
      </c>
      <c r="F18" s="611" t="s">
        <v>344</v>
      </c>
      <c r="G18" s="610" t="str">
        <f>IF('Portail 1 SDL-LLCER covid'!G26="","",'Portail 1 SDL-LLCER covid'!G26)</f>
        <v>LEA</v>
      </c>
      <c r="H18" s="612"/>
      <c r="I18" s="613">
        <f>IF('Portail 1 SDL-LLCER covid'!I26="","",'Portail 1 SDL-LLCER covid'!I26)</f>
        <v>2</v>
      </c>
      <c r="J18" s="613">
        <f>IF('Portail 1 SDL-LLCER covid'!J26="","",'Portail 1 SDL-LLCER covid'!J26)</f>
        <v>2</v>
      </c>
      <c r="K18" s="613" t="str">
        <f>IF('Portail 1 SDL-LLCER covid'!K26="","",'Portail 1 SDL-LLCER covid'!K26)</f>
        <v>FLEURY Alain</v>
      </c>
      <c r="L18" s="614">
        <f>IF('Portail 1 SDL-LLCER covid'!L26="","",'Portail 1 SDL-LLCER covid'!L26)</f>
        <v>12</v>
      </c>
      <c r="M18" s="613" t="str">
        <f>IF('Portail 1 SDL-LLCER covid'!M26="","",'Portail 1 SDL-LLCER covid'!M26)</f>
        <v/>
      </c>
      <c r="N18" s="613" t="str">
        <f>IF('Portail 1 SDL-LLCER covid'!N26="","",'Portail 1 SDL-LLCER covid'!N26)</f>
        <v/>
      </c>
      <c r="O18" s="613"/>
      <c r="P18" s="615">
        <f>IF('Portail 1 SDL-LLCER covid'!P26="","",'Portail 1 SDL-LLCER covid'!P26)</f>
        <v>18</v>
      </c>
      <c r="Q18" s="616"/>
      <c r="R18" s="92"/>
      <c r="S18" s="157" t="str">
        <f>IF('Portail 1 SDL-LLCER covid'!S26="","",'Portail 1 SDL-LLCER covid'!S26)</f>
        <v/>
      </c>
      <c r="T18" s="619" t="str">
        <f>IF('Portail 1 SDL-LLCER covid'!T26="","",'Portail 1 SDL-LLCER covid'!T26)</f>
        <v>100% CC DM avec dépôt de sujet et copie par mail</v>
      </c>
      <c r="U18" s="618" t="str">
        <f>IF('Portail 1 SDL-LLCER covid'!U26="","",'Portail 1 SDL-LLCER covid'!U26)</f>
        <v>100% CT DM avec dépôt de sujet et copie par mail</v>
      </c>
      <c r="V18" s="395">
        <f>IF('Portail 1 SDL-LLCER covid'!V26="","",'Portail 1 SDL-LLCER covid'!V26)</f>
        <v>1</v>
      </c>
      <c r="W18" s="30" t="str">
        <f>IF('Portail 1 SDL-LLCER covid'!W26="","",'Portail 1 SDL-LLCER covid'!W26)</f>
        <v>CC</v>
      </c>
      <c r="X18" s="30" t="str">
        <f>IF('Portail 1 SDL-LLCER covid'!X26="","",'Portail 1 SDL-LLCER covid'!X26)</f>
        <v>écrit et oral</v>
      </c>
      <c r="Y18" s="30" t="str">
        <f>IF('Portail 1 SDL-LLCER covid'!Y26="","",'Portail 1 SDL-LLCER covid'!Y26)</f>
        <v>1h30</v>
      </c>
      <c r="Z18" s="31">
        <f>IF('Portail 1 SDL-LLCER covid'!Z26="","",'Portail 1 SDL-LLCER covid'!Z26)</f>
        <v>1</v>
      </c>
      <c r="AA18" s="32" t="str">
        <f>IF('Portail 1 SDL-LLCER covid'!AA26="","",'Portail 1 SDL-LLCER covid'!AA26)</f>
        <v>CT</v>
      </c>
      <c r="AB18" s="32" t="str">
        <f>IF('Portail 1 SDL-LLCER covid'!AB26="","",'Portail 1 SDL-LLCER covid'!AB26)</f>
        <v>écrit</v>
      </c>
      <c r="AC18" s="32" t="str">
        <f>IF('Portail 1 SDL-LLCER covid'!AC26="","",'Portail 1 SDL-LLCER covid'!AC26)</f>
        <v>2h00</v>
      </c>
      <c r="AD18" s="619" t="str">
        <f>IF('Portail 1 SDL-LLCER covid'!AD26="","",'Portail 1 SDL-LLCER covid'!AD26)</f>
        <v>100% CT oral à distance 15 min. Contacter enseignant au préalable par téléphone</v>
      </c>
      <c r="AE18" s="620" t="str">
        <f t="shared" ref="AE18:AE20" si="1">+AD18</f>
        <v>100% CT oral à distance 15 min. Contacter enseignant au préalable par téléphone</v>
      </c>
      <c r="AF18" s="111">
        <f>IF('Portail 1 SDL-LLCER covid'!AF26="","",'Portail 1 SDL-LLCER covid'!AF26)</f>
        <v>1</v>
      </c>
      <c r="AG18" s="30" t="str">
        <f>IF('Portail 1 SDL-LLCER covid'!AG26="","",'Portail 1 SDL-LLCER covid'!AG26)</f>
        <v>CT</v>
      </c>
      <c r="AH18" s="30" t="str">
        <f>IF('Portail 1 SDL-LLCER covid'!AH26="","",'Portail 1 SDL-LLCER covid'!AH26)</f>
        <v>oral</v>
      </c>
      <c r="AI18" s="30" t="str">
        <f>IF('Portail 1 SDL-LLCER covid'!AI26="","",'Portail 1 SDL-LLCER covid'!AI26)</f>
        <v>15 min.</v>
      </c>
      <c r="AJ18" s="34">
        <f>IF('Portail 1 SDL-LLCER covid'!AJ26="","",'Portail 1 SDL-LLCER covid'!AJ26)</f>
        <v>1</v>
      </c>
      <c r="AK18" s="32" t="str">
        <f>IF('Portail 1 SDL-LLCER covid'!AK26="","",'Portail 1 SDL-LLCER covid'!AK26)</f>
        <v>CT</v>
      </c>
      <c r="AL18" s="32" t="str">
        <f>IF('Portail 1 SDL-LLCER covid'!AL26="","",'Portail 1 SDL-LLCER covid'!AL26)</f>
        <v>oral</v>
      </c>
      <c r="AM18" s="32" t="str">
        <f>IF('Portail 1 SDL-LLCER covid'!AM26="","",'Portail 1 SDL-LLCER covid'!AM26)</f>
        <v>15 min.</v>
      </c>
      <c r="AN18" s="613" t="str">
        <f>IF('Portail 1 SDL-LLCER covid'!AN26="","",'Portail 1 SDL-LLCER covid'!AN26)</f>
        <v/>
      </c>
    </row>
    <row r="19" spans="1:40" ht="76.5">
      <c r="A19" s="20"/>
      <c r="B19" s="21" t="s">
        <v>345</v>
      </c>
      <c r="C19" s="22" t="s">
        <v>346</v>
      </c>
      <c r="D19" s="23" t="s">
        <v>347</v>
      </c>
      <c r="E19" s="610" t="str">
        <f>IF('Portail 1 SDL-LLCER covid'!E27="","",'Portail 1 SDL-LLCER covid'!E27)</f>
        <v>CHOIX TRONC COMMUN</v>
      </c>
      <c r="F19" s="611" t="s">
        <v>81</v>
      </c>
      <c r="G19" s="610" t="s">
        <v>74</v>
      </c>
      <c r="H19" s="612"/>
      <c r="I19" s="613">
        <v>2</v>
      </c>
      <c r="J19" s="613">
        <v>2</v>
      </c>
      <c r="K19" s="612" t="s">
        <v>348</v>
      </c>
      <c r="L19" s="614" t="s">
        <v>349</v>
      </c>
      <c r="M19" s="613"/>
      <c r="N19" s="613"/>
      <c r="O19" s="613"/>
      <c r="P19" s="615">
        <v>18</v>
      </c>
      <c r="Q19" s="616"/>
      <c r="R19" s="92"/>
      <c r="S19" s="157"/>
      <c r="T19" s="478" t="s">
        <v>350</v>
      </c>
      <c r="U19" s="579" t="s">
        <v>351</v>
      </c>
      <c r="V19" s="395">
        <v>1</v>
      </c>
      <c r="W19" s="30" t="s">
        <v>62</v>
      </c>
      <c r="X19" s="30"/>
      <c r="Y19" s="30"/>
      <c r="Z19" s="31">
        <v>1</v>
      </c>
      <c r="AA19" s="32" t="s">
        <v>65</v>
      </c>
      <c r="AB19" s="32" t="s">
        <v>66</v>
      </c>
      <c r="AC19" s="32" t="s">
        <v>67</v>
      </c>
      <c r="AD19" s="478" t="s">
        <v>352</v>
      </c>
      <c r="AE19" s="620" t="str">
        <f t="shared" si="1"/>
        <v>DM sans temps limité, 
dépôt sujet sur CELENE le xx/06,
copie à rendre au plus tard le xx/06 sur mon adresse email emiliejanton@yahoo.fr, cmasarrre@yahoo.fr</v>
      </c>
      <c r="AF19" s="111">
        <v>1</v>
      </c>
      <c r="AG19" s="30" t="s">
        <v>65</v>
      </c>
      <c r="AH19" s="30" t="s">
        <v>66</v>
      </c>
      <c r="AI19" s="30" t="s">
        <v>67</v>
      </c>
      <c r="AJ19" s="34">
        <v>1</v>
      </c>
      <c r="AK19" s="32" t="s">
        <v>65</v>
      </c>
      <c r="AL19" s="32" t="s">
        <v>66</v>
      </c>
      <c r="AM19" s="32" t="s">
        <v>67</v>
      </c>
      <c r="AN19" s="613"/>
    </row>
    <row r="20" spans="1:40" ht="51">
      <c r="A20" s="20" t="str">
        <f>IF('Portail 1 SDL-LLCER covid'!A28="","",'Portail 1 SDL-LLCER covid'!A28)</f>
        <v/>
      </c>
      <c r="B20" s="21" t="str">
        <f>IF('Portail 1 SDL-LLCER covid'!B28="","",'Portail 1 SDL-LLCER covid'!B28)</f>
        <v>LLA1ESP</v>
      </c>
      <c r="C20" s="22" t="str">
        <f>IF('Portail 1 SDL-LLCER covid'!C28="","",'Portail 1 SDL-LLCER covid'!C28)</f>
        <v>Espagnol S1</v>
      </c>
      <c r="D20" s="23" t="str">
        <f>IF('Portail 1 SDL-LLCER covid'!D28="","",'Portail 1 SDL-LLCER covid'!D28)</f>
        <v>LOL1D7C
LOL1E4F
LOL1H4C
LOL1G7C</v>
      </c>
      <c r="E20" s="610" t="str">
        <f>IF('Portail 1 SDL-LLCER covid'!E28="","",'Portail 1 SDL-LLCER covid'!E28)</f>
        <v>CHOIX TRONC COMMUN</v>
      </c>
      <c r="F20" s="611" t="str">
        <f>IF('Portail 1 SDL-LLCER covid'!F28="","",'Portail 1 SDL-LLCER covid'!F28)</f>
        <v>Portails 3 (SDL-LETTRES), 5 (LETTRES-LLCER ), 6 (HISTOIRE-LETTRES), 7 (HISTOIRE-GEO) et 8 (HISTOIRE-DROIT)</v>
      </c>
      <c r="G20" s="610" t="str">
        <f>IF('Portail 1 SDL-LLCER covid'!G28="","",'Portail 1 SDL-LLCER covid'!G28)</f>
        <v>LLCER</v>
      </c>
      <c r="H20" s="612" t="str">
        <f>IF('Portail 1 SDL-LLCER covid'!H28="","",'Portail 1 SDL-LLCER covid'!H28)</f>
        <v/>
      </c>
      <c r="I20" s="613">
        <f>IF('Portail 1 SDL-LLCER covid'!I28="","",'Portail 1 SDL-LLCER covid'!I28)</f>
        <v>2</v>
      </c>
      <c r="J20" s="613">
        <f>IF('Portail 1 SDL-LLCER covid'!J28="","",'Portail 1 SDL-LLCER covid'!J28)</f>
        <v>2</v>
      </c>
      <c r="K20" s="612" t="s">
        <v>82</v>
      </c>
      <c r="L20" s="614" t="str">
        <f>IF('Portail 1 SDL-LLCER covid'!L28="","",'Portail 1 SDL-LLCER covid'!L28)</f>
        <v>14</v>
      </c>
      <c r="M20" s="613" t="str">
        <f>IF('Portail 1 SDL-LLCER covid'!M28="","",'Portail 1 SDL-LLCER covid'!M28)</f>
        <v/>
      </c>
      <c r="N20" s="613" t="str">
        <f>IF('Portail 1 SDL-LLCER covid'!N28="","",'Portail 1 SDL-LLCER covid'!N28)</f>
        <v/>
      </c>
      <c r="O20" s="613"/>
      <c r="P20" s="615">
        <f>IF('Portail 1 SDL-LLCER covid'!P28="","",'Portail 1 SDL-LLCER covid'!P28)</f>
        <v>18</v>
      </c>
      <c r="Q20" s="616"/>
      <c r="R20" s="92"/>
      <c r="S20" s="157" t="str">
        <f>IF('Portail 1 SDL-LLCER covid'!S28="","",'Portail 1 SDL-LLCER covid'!S28)</f>
        <v/>
      </c>
      <c r="T20" s="619" t="str">
        <f>IF('Portail 1 SDL-LLCER covid'!T28="","",'Portail 1 SDL-LLCER covid'!T28)</f>
        <v>100% CC. 50% oral à distance, 50% DM écrit</v>
      </c>
      <c r="U20" s="618" t="str">
        <f>IF('Portail 1 SDL-LLCER covid'!U28="","",'Portail 1 SDL-LLCER covid'!U28)</f>
        <v>100% CT oral à distance</v>
      </c>
      <c r="V20" s="395">
        <f>IF('Portail 1 SDL-LLCER covid'!V28="","",'Portail 1 SDL-LLCER covid'!V28)</f>
        <v>1</v>
      </c>
      <c r="W20" s="30" t="str">
        <f>IF('Portail 1 SDL-LLCER covid'!W28="","",'Portail 1 SDL-LLCER covid'!W28)</f>
        <v>CC</v>
      </c>
      <c r="X20" s="30" t="str">
        <f>IF('Portail 1 SDL-LLCER covid'!X28="","",'Portail 1 SDL-LLCER covid'!X28)</f>
        <v/>
      </c>
      <c r="Y20" s="30" t="str">
        <f>IF('Portail 1 SDL-LLCER covid'!Y28="","",'Portail 1 SDL-LLCER covid'!Y28)</f>
        <v/>
      </c>
      <c r="Z20" s="31">
        <f>IF('Portail 1 SDL-LLCER covid'!Z28="","",'Portail 1 SDL-LLCER covid'!Z28)</f>
        <v>1</v>
      </c>
      <c r="AA20" s="32" t="str">
        <f>IF('Portail 1 SDL-LLCER covid'!AA28="","",'Portail 1 SDL-LLCER covid'!AA28)</f>
        <v>CT</v>
      </c>
      <c r="AB20" s="32" t="str">
        <f>IF('Portail 1 SDL-LLCER covid'!AB28="","",'Portail 1 SDL-LLCER covid'!AB28)</f>
        <v>écrit</v>
      </c>
      <c r="AC20" s="32" t="str">
        <f>IF('Portail 1 SDL-LLCER covid'!AC28="","",'Portail 1 SDL-LLCER covid'!AC28)</f>
        <v>2h00</v>
      </c>
      <c r="AD20" s="619" t="str">
        <f>IF('Portail 1 SDL-LLCER covid'!AD28="","",'Portail 1 SDL-LLCER covid'!AD28)</f>
        <v>100% CT oral à distance</v>
      </c>
      <c r="AE20" s="620" t="str">
        <f t="shared" si="1"/>
        <v>100% CT oral à distance</v>
      </c>
      <c r="AF20" s="111">
        <f>IF('Portail 1 SDL-LLCER covid'!AF28="","",'Portail 1 SDL-LLCER covid'!AF28)</f>
        <v>1</v>
      </c>
      <c r="AG20" s="30" t="str">
        <f>IF('Portail 1 SDL-LLCER covid'!AG28="","",'Portail 1 SDL-LLCER covid'!AG28)</f>
        <v>CT</v>
      </c>
      <c r="AH20" s="30" t="str">
        <f>IF('Portail 1 SDL-LLCER covid'!AH28="","",'Portail 1 SDL-LLCER covid'!AH28)</f>
        <v>écrit</v>
      </c>
      <c r="AI20" s="30" t="str">
        <f>IF('Portail 1 SDL-LLCER covid'!AI28="","",'Portail 1 SDL-LLCER covid'!AI28)</f>
        <v>2h00</v>
      </c>
      <c r="AJ20" s="34">
        <f>IF('Portail 1 SDL-LLCER covid'!AJ28="","",'Portail 1 SDL-LLCER covid'!AJ28)</f>
        <v>1</v>
      </c>
      <c r="AK20" s="32" t="str">
        <f>IF('Portail 1 SDL-LLCER covid'!AK28="","",'Portail 1 SDL-LLCER covid'!AK28)</f>
        <v>CT</v>
      </c>
      <c r="AL20" s="32" t="str">
        <f>IF('Portail 1 SDL-LLCER covid'!AL28="","",'Portail 1 SDL-LLCER covid'!AL28)</f>
        <v>écrit</v>
      </c>
      <c r="AM20" s="32" t="str">
        <f>IF('Portail 1 SDL-LLCER covid'!AM28="","",'Portail 1 SDL-LLCER covid'!AM28)</f>
        <v>2h00</v>
      </c>
      <c r="AN20" s="613" t="str">
        <f>IF('Portail 1 SDL-LLCER covid'!AN28="","",'Portail 1 SDL-LLCER covid'!AN28)</f>
        <v/>
      </c>
    </row>
    <row r="21" spans="1:40" s="3" customFormat="1" ht="12.75">
      <c r="A21" s="85"/>
      <c r="B21" s="85"/>
      <c r="C21" s="638"/>
      <c r="D21" s="107"/>
      <c r="E21" s="107"/>
      <c r="F21" s="107"/>
      <c r="G21" s="107"/>
      <c r="H21" s="557" t="s">
        <v>353</v>
      </c>
      <c r="I21" s="557"/>
      <c r="J21" s="557"/>
      <c r="K21" s="149"/>
      <c r="L21" s="149"/>
      <c r="M21" s="149"/>
      <c r="N21" s="107"/>
      <c r="O21" s="107"/>
      <c r="P21" s="107"/>
      <c r="Q21" s="107"/>
      <c r="R21" s="86"/>
      <c r="S21" s="145"/>
      <c r="T21" s="480"/>
      <c r="U21" s="586"/>
      <c r="V21" s="122"/>
      <c r="W21" s="122"/>
      <c r="X21" s="122"/>
      <c r="Y21" s="122"/>
      <c r="Z21" s="122"/>
      <c r="AA21" s="122"/>
      <c r="AB21" s="122"/>
      <c r="AC21" s="122"/>
      <c r="AD21" s="480"/>
      <c r="AE21" s="639"/>
      <c r="AF21" s="122"/>
      <c r="AG21" s="122"/>
      <c r="AH21" s="122"/>
      <c r="AI21" s="122"/>
      <c r="AJ21" s="122"/>
      <c r="AK21" s="122"/>
      <c r="AL21" s="122"/>
      <c r="AM21" s="123"/>
    </row>
    <row r="22" spans="1:40" ht="25.5" customHeight="1">
      <c r="A22" s="7" t="s">
        <v>354</v>
      </c>
      <c r="B22" s="7" t="s">
        <v>355</v>
      </c>
      <c r="C22" s="10" t="s">
        <v>356</v>
      </c>
      <c r="D22" s="11" t="s">
        <v>357</v>
      </c>
      <c r="E22" s="7" t="s">
        <v>37</v>
      </c>
      <c r="F22" s="7"/>
      <c r="G22" s="7"/>
      <c r="H22" s="7"/>
      <c r="I22" s="6"/>
      <c r="J22" s="6"/>
      <c r="K22" s="6"/>
      <c r="L22" s="6"/>
      <c r="M22" s="6"/>
      <c r="N22" s="6"/>
      <c r="O22" s="6"/>
      <c r="P22" s="6"/>
      <c r="Q22" s="9"/>
      <c r="R22" s="12"/>
      <c r="S22" s="8"/>
      <c r="T22" s="474"/>
      <c r="U22" s="567"/>
      <c r="V22" s="381"/>
      <c r="W22" s="9"/>
      <c r="X22" s="9"/>
      <c r="Y22" s="9"/>
      <c r="Z22" s="9"/>
      <c r="AA22" s="9"/>
      <c r="AB22" s="9"/>
      <c r="AC22" s="9"/>
      <c r="AD22" s="474"/>
      <c r="AE22" s="457"/>
      <c r="AF22" s="381"/>
      <c r="AG22" s="9"/>
      <c r="AH22" s="9"/>
      <c r="AI22" s="9"/>
      <c r="AJ22" s="9"/>
      <c r="AK22" s="9"/>
      <c r="AL22" s="9"/>
      <c r="AM22" s="6"/>
      <c r="AN22" s="6"/>
    </row>
    <row r="23" spans="1:40">
      <c r="A23" s="13"/>
      <c r="B23" s="13"/>
      <c r="C23" s="15" t="s">
        <v>38</v>
      </c>
      <c r="D23" s="16"/>
      <c r="E23" s="13"/>
      <c r="F23" s="13"/>
      <c r="G23" s="13"/>
      <c r="H23" s="13"/>
      <c r="I23" s="13">
        <f>+I24+I25+I26</f>
        <v>12</v>
      </c>
      <c r="J23" s="13">
        <f>+J24+J25+J26</f>
        <v>12</v>
      </c>
      <c r="K23" s="16"/>
      <c r="L23" s="16"/>
      <c r="M23" s="16"/>
      <c r="N23" s="16"/>
      <c r="O23" s="16"/>
      <c r="P23" s="16"/>
      <c r="Q23" s="161"/>
      <c r="R23" s="16"/>
      <c r="S23" s="161"/>
      <c r="T23" s="475"/>
      <c r="U23" s="568"/>
      <c r="V23" s="382"/>
      <c r="W23" s="16"/>
      <c r="X23" s="16"/>
      <c r="Y23" s="16"/>
      <c r="Z23" s="16"/>
      <c r="AA23" s="16"/>
      <c r="AB23" s="16"/>
      <c r="AC23" s="16"/>
      <c r="AD23" s="475"/>
      <c r="AE23" s="568"/>
      <c r="AF23" s="382"/>
      <c r="AG23" s="16"/>
      <c r="AH23" s="16"/>
      <c r="AI23" s="16"/>
      <c r="AJ23" s="16"/>
      <c r="AK23" s="16"/>
      <c r="AL23" s="16"/>
      <c r="AM23" s="16"/>
      <c r="AN23" s="16"/>
    </row>
    <row r="24" spans="1:40" ht="76.5" customHeight="1">
      <c r="A24" s="20" t="str">
        <f>IF('Portail 2 SDL-LEA covid'!A38="","",'Portail 2 SDL-LEA covid'!A38)</f>
        <v/>
      </c>
      <c r="B24" s="68" t="str">
        <f>IF('Portail 2 SDL-LEA covid'!B38="","",'Portail 2 SDL-LEA covid'!B38)</f>
        <v>LLA2H20</v>
      </c>
      <c r="C24" s="22" t="str">
        <f>IF('Portail 2 SDL-LEA covid'!C38="","",'Portail 2 SDL-LEA covid'!C38)</f>
        <v>Linguistique et diversité des langues</v>
      </c>
      <c r="D24" s="37" t="str">
        <f>IF('Portail 2 SDL-LEA covid'!D38="","",'Portail 2 SDL-LEA covid'!D38)</f>
        <v>LOL2H70</v>
      </c>
      <c r="E24" s="610" t="str">
        <f>IF('Portail 2 SDL-LEA covid'!E38="","",'Portail 2 SDL-LEA covid'!E38)</f>
        <v>TRONC COMMUN</v>
      </c>
      <c r="F24" s="611" t="str">
        <f>IF('Portail 2 SDL-LEA covid'!F38="","",'Portail 2 SDL-LEA covid'!F38)</f>
        <v>Portails 1 (SDL-LLCER majeure SDL), 2 (SDL-LEA majeure SDL) et 3 (SDL-Lettres majeure SDL)</v>
      </c>
      <c r="G24" s="37" t="str">
        <f>IF('Portail 2 SDL-LEA covid'!G38="","",'Portail 2 SDL-LEA covid'!G38)</f>
        <v>SDL</v>
      </c>
      <c r="H24" s="40"/>
      <c r="I24" s="41">
        <f>IF('Portail 2 SDL-LEA covid'!I38="","",'Portail 2 SDL-LEA covid'!I38)</f>
        <v>5</v>
      </c>
      <c r="J24" s="41">
        <f>IF('Portail 2 SDL-LEA covid'!J38="","",'Portail 2 SDL-LEA covid'!J38)</f>
        <v>5</v>
      </c>
      <c r="K24" s="41" t="str">
        <f>IF('Portail 2 SDL-LEA covid'!K38="","",'Portail 2 SDL-LEA covid'!K38)</f>
        <v>PLOOG Katja</v>
      </c>
      <c r="L24" s="614" t="str">
        <f>IF('Portail 2 SDL-LEA covid'!L38="","",'Portail 2 SDL-LEA covid'!L38)</f>
        <v>07</v>
      </c>
      <c r="M24" s="41"/>
      <c r="N24" s="41">
        <f>IF('Portail 2 SDL-LEA covid'!N38="","",'Portail 2 SDL-LEA covid'!N38)</f>
        <v>18</v>
      </c>
      <c r="O24" s="41"/>
      <c r="P24" s="92">
        <f>IF('Portail 2 SDL-LEA covid'!P38="","",'Portail 2 SDL-LEA covid'!P38)</f>
        <v>18</v>
      </c>
      <c r="Q24" s="374"/>
      <c r="R24" s="92"/>
      <c r="S24" s="157" t="str">
        <f>IF('Portail 2 SDL-LEA covid'!S38="","",'Portail 2 SDL-LEA covid'!S38)</f>
        <v/>
      </c>
      <c r="T24" s="531" t="str">
        <f>IF('Portail 2 SDL-LEA covid'!T38="","",'Portail 2 SDL-LEA covid'!T38)</f>
        <v>1) 100% CC 
2) au moins 2 évaluations en ligne 
3) dépôt sur CELENE 
4) au moins une évaluation en temps limité (1h30)</v>
      </c>
      <c r="U24" s="528" t="str">
        <f>IF('Portail 2 SDL-LEA covid'!U38="","",'Portail 2 SDL-LEA covid'!U38)</f>
        <v>1) 100% CT 
2) Ecrit
3) temps limité (1h30)</v>
      </c>
      <c r="V24" s="111">
        <f>IF('Portail 2 SDL-LEA covid'!V38="","",'Portail 2 SDL-LEA covid'!V38)</f>
        <v>1</v>
      </c>
      <c r="W24" s="30" t="str">
        <f>IF('Portail 2 SDL-LEA covid'!W38="","",'Portail 2 SDL-LEA covid'!W38)</f>
        <v>CC</v>
      </c>
      <c r="X24" s="30" t="str">
        <f>IF('Portail 2 SDL-LEA covid'!X38="","",'Portail 2 SDL-LEA covid'!X38)</f>
        <v>écrit</v>
      </c>
      <c r="Y24" s="30" t="str">
        <f>IF('Portail 2 SDL-LEA covid'!Y38="","",'Portail 2 SDL-LEA covid'!Y38)</f>
        <v/>
      </c>
      <c r="Z24" s="31">
        <f>IF('Portail 2 SDL-LEA covid'!Z38="","",'Portail 2 SDL-LEA covid'!Z38)</f>
        <v>1</v>
      </c>
      <c r="AA24" s="32" t="str">
        <f>IF('Portail 2 SDL-LEA covid'!AA38="","",'Portail 2 SDL-LEA covid'!AA38)</f>
        <v>CT</v>
      </c>
      <c r="AB24" s="32" t="str">
        <f>IF('Portail 2 SDL-LEA covid'!AB38="","",'Portail 2 SDL-LEA covid'!AB38)</f>
        <v>écrit</v>
      </c>
      <c r="AC24" s="32" t="str">
        <f>IF('Portail 2 SDL-LEA covid'!AC38="","",'Portail 2 SDL-LEA covid'!AC38)</f>
        <v>2h00</v>
      </c>
      <c r="AD24" s="531" t="str">
        <f>IF('Portail 2 SDL-LEA covid'!AD38="","",'Portail 2 SDL-LEA covid'!AD38)</f>
        <v>1) 100% CT; 
2) écrit en ligne ; 
3) Dépôt sur CELENE ; 
4) Temps limité 1h30</v>
      </c>
      <c r="AE24" s="620" t="str">
        <f t="shared" ref="AE24:AE25" si="2">+AD24</f>
        <v>1) 100% CT; 
2) écrit en ligne ; 
3) Dépôt sur CELENE ; 
4) Temps limité 1h30</v>
      </c>
      <c r="AF24" s="111">
        <f>IF('Portail 2 SDL-LEA covid'!AF38="","",'Portail 2 SDL-LEA covid'!AF38)</f>
        <v>1</v>
      </c>
      <c r="AG24" s="30" t="str">
        <f>IF('Portail 2 SDL-LEA covid'!AG38="","",'Portail 2 SDL-LEA covid'!AG38)</f>
        <v>CT</v>
      </c>
      <c r="AH24" s="30" t="str">
        <f>IF('Portail 2 SDL-LEA covid'!AH38="","",'Portail 2 SDL-LEA covid'!AH38)</f>
        <v>écrit</v>
      </c>
      <c r="AI24" s="30" t="str">
        <f>IF('Portail 2 SDL-LEA covid'!AI38="","",'Portail 2 SDL-LEA covid'!AI38)</f>
        <v>2h00</v>
      </c>
      <c r="AJ24" s="34">
        <f>IF('Portail 2 SDL-LEA covid'!AJ38="","",'Portail 2 SDL-LEA covid'!AJ38)</f>
        <v>1</v>
      </c>
      <c r="AK24" s="640" t="str">
        <f>IF('Portail 2 SDL-LEA covid'!AK38="","",'Portail 2 SDL-LEA covid'!AK38)</f>
        <v>CT</v>
      </c>
      <c r="AL24" s="640" t="str">
        <f>IF('Portail 2 SDL-LEA covid'!AL38="","",'Portail 2 SDL-LEA covid'!AL38)</f>
        <v>écrit</v>
      </c>
      <c r="AM24" s="640" t="str">
        <f>IF('Portail 2 SDL-LEA covid'!AM38="","",'Portail 2 SDL-LEA covid'!AM38)</f>
        <v>2h00</v>
      </c>
      <c r="AN24" s="613" t="str">
        <f>IF('Portail 2 SDL-LEA covid'!AN38="","",'Portail 2 SDL-LEA covid'!AN38)</f>
        <v/>
      </c>
    </row>
    <row r="25" spans="1:40" ht="60.75" customHeight="1">
      <c r="A25" s="641"/>
      <c r="B25" s="642" t="s">
        <v>358</v>
      </c>
      <c r="C25" s="643" t="s">
        <v>359</v>
      </c>
      <c r="D25" s="23"/>
      <c r="E25" s="37" t="str">
        <f>IF('Portail 2 SDL-LEA covid'!E39="","",'Portail 2 SDL-LEA covid'!E39)</f>
        <v>TRONC COMMUN</v>
      </c>
      <c r="F25" s="611" t="s">
        <v>360</v>
      </c>
      <c r="G25" s="610" t="s">
        <v>170</v>
      </c>
      <c r="H25" s="612"/>
      <c r="I25" s="613">
        <v>5</v>
      </c>
      <c r="J25" s="613">
        <v>5</v>
      </c>
      <c r="K25" s="37" t="s">
        <v>361</v>
      </c>
      <c r="L25" s="614" t="s">
        <v>260</v>
      </c>
      <c r="M25" s="613"/>
      <c r="N25" s="613">
        <v>18</v>
      </c>
      <c r="O25" s="613"/>
      <c r="P25" s="615">
        <v>18</v>
      </c>
      <c r="Q25" s="616"/>
      <c r="R25" s="92"/>
      <c r="S25" s="157"/>
      <c r="T25" s="478" t="s">
        <v>76</v>
      </c>
      <c r="U25" s="579" t="s">
        <v>362</v>
      </c>
      <c r="V25" s="395">
        <v>1</v>
      </c>
      <c r="W25" s="644" t="s">
        <v>62</v>
      </c>
      <c r="X25" s="644"/>
      <c r="Y25" s="644"/>
      <c r="Z25" s="645">
        <v>1</v>
      </c>
      <c r="AA25" s="640" t="s">
        <v>65</v>
      </c>
      <c r="AB25" s="640" t="s">
        <v>66</v>
      </c>
      <c r="AC25" s="640" t="s">
        <v>325</v>
      </c>
      <c r="AD25" s="478" t="s">
        <v>362</v>
      </c>
      <c r="AE25" s="620" t="str">
        <f t="shared" si="2"/>
        <v>100% CT (dossier). Dépôt du sujet sur CELENE ; retour des copies sur CELENE dans la journée.</v>
      </c>
      <c r="AF25" s="395">
        <v>1</v>
      </c>
      <c r="AG25" s="644" t="s">
        <v>65</v>
      </c>
      <c r="AH25" s="644" t="s">
        <v>363</v>
      </c>
      <c r="AI25" s="644" t="s">
        <v>325</v>
      </c>
      <c r="AJ25" s="646">
        <v>1</v>
      </c>
      <c r="AK25" s="640" t="s">
        <v>65</v>
      </c>
      <c r="AL25" s="640" t="s">
        <v>66</v>
      </c>
      <c r="AM25" s="640" t="s">
        <v>325</v>
      </c>
      <c r="AN25" s="613"/>
    </row>
    <row r="26" spans="1:40" s="67" customFormat="1" ht="55.5" customHeight="1">
      <c r="A26" s="57" t="s">
        <v>364</v>
      </c>
      <c r="B26" s="57" t="s">
        <v>365</v>
      </c>
      <c r="C26" s="58" t="s">
        <v>366</v>
      </c>
      <c r="D26" s="59"/>
      <c r="E26" s="59" t="s">
        <v>50</v>
      </c>
      <c r="F26" s="59" t="s">
        <v>344</v>
      </c>
      <c r="G26" s="59"/>
      <c r="H26" s="60" t="s">
        <v>52</v>
      </c>
      <c r="I26" s="61">
        <v>2</v>
      </c>
      <c r="J26" s="60">
        <v>2</v>
      </c>
      <c r="K26" s="61"/>
      <c r="L26" s="60"/>
      <c r="M26" s="61"/>
      <c r="N26" s="60"/>
      <c r="O26" s="60"/>
      <c r="P26" s="62"/>
      <c r="Q26" s="371"/>
      <c r="R26" s="62"/>
      <c r="S26" s="371"/>
      <c r="T26" s="479"/>
      <c r="U26" s="574"/>
      <c r="V26" s="386"/>
      <c r="W26" s="62"/>
      <c r="X26" s="62"/>
      <c r="Y26" s="62"/>
      <c r="Z26" s="63"/>
      <c r="AA26" s="64"/>
      <c r="AB26" s="64"/>
      <c r="AC26" s="64"/>
      <c r="AD26" s="479"/>
      <c r="AE26" s="575"/>
      <c r="AF26" s="63"/>
      <c r="AG26" s="64"/>
      <c r="AH26" s="64"/>
      <c r="AI26" s="64"/>
      <c r="AJ26" s="65"/>
      <c r="AK26" s="64"/>
      <c r="AL26" s="64"/>
      <c r="AM26" s="64"/>
      <c r="AN26" s="66"/>
    </row>
    <row r="27" spans="1:40" ht="89.25">
      <c r="A27" s="20"/>
      <c r="B27" s="21" t="s">
        <v>367</v>
      </c>
      <c r="C27" s="22" t="s">
        <v>368</v>
      </c>
      <c r="D27" s="23" t="s">
        <v>369</v>
      </c>
      <c r="E27" s="610" t="s">
        <v>56</v>
      </c>
      <c r="F27" s="611" t="s">
        <v>344</v>
      </c>
      <c r="G27" s="610" t="s">
        <v>58</v>
      </c>
      <c r="H27" s="612"/>
      <c r="I27" s="613">
        <v>2</v>
      </c>
      <c r="J27" s="613">
        <v>2</v>
      </c>
      <c r="K27" s="613" t="s">
        <v>59</v>
      </c>
      <c r="L27" s="614">
        <v>12</v>
      </c>
      <c r="M27" s="613"/>
      <c r="N27" s="613"/>
      <c r="O27" s="613"/>
      <c r="P27" s="615">
        <v>18</v>
      </c>
      <c r="Q27" s="616"/>
      <c r="R27" s="92"/>
      <c r="S27" s="157"/>
      <c r="T27" s="619" t="s">
        <v>370</v>
      </c>
      <c r="U27" s="618" t="s">
        <v>371</v>
      </c>
      <c r="V27" s="395">
        <f t="shared" ref="T27:W29" si="3">IF(V18="","",V18)</f>
        <v>1</v>
      </c>
      <c r="W27" s="30" t="str">
        <f t="shared" si="3"/>
        <v>CC</v>
      </c>
      <c r="X27" s="30"/>
      <c r="Y27" s="30" t="str">
        <f t="shared" ref="Y27:AB29" si="4">IF(Y18="","",Y18)</f>
        <v>1h30</v>
      </c>
      <c r="Z27" s="31">
        <f t="shared" si="4"/>
        <v>1</v>
      </c>
      <c r="AA27" s="32" t="str">
        <f t="shared" si="4"/>
        <v>CT</v>
      </c>
      <c r="AB27" s="32" t="str">
        <f t="shared" si="4"/>
        <v>écrit</v>
      </c>
      <c r="AC27" s="32" t="s">
        <v>64</v>
      </c>
      <c r="AD27" s="619" t="str">
        <f t="shared" ref="AD27" si="5">IF(AD18="","",AD18)</f>
        <v>100% CT oral à distance 15 min. Contacter enseignant au préalable par téléphone</v>
      </c>
      <c r="AE27" s="620" t="str">
        <f t="shared" ref="AE27:AE29" si="6">+AD27</f>
        <v>100% CT oral à distance 15 min. Contacter enseignant au préalable par téléphone</v>
      </c>
      <c r="AF27" s="111">
        <f t="shared" ref="AF27:AG29" si="7">IF(AF18="","",AF18)</f>
        <v>1</v>
      </c>
      <c r="AG27" s="30" t="str">
        <f t="shared" si="7"/>
        <v>CT</v>
      </c>
      <c r="AH27" s="30" t="s">
        <v>66</v>
      </c>
      <c r="AI27" s="30" t="s">
        <v>64</v>
      </c>
      <c r="AJ27" s="34">
        <f t="shared" ref="AJ27:AK29" si="8">IF(AJ18="","",AJ18)</f>
        <v>1</v>
      </c>
      <c r="AK27" s="32" t="str">
        <f t="shared" si="8"/>
        <v>CT</v>
      </c>
      <c r="AL27" s="32" t="s">
        <v>66</v>
      </c>
      <c r="AM27" s="32" t="s">
        <v>64</v>
      </c>
      <c r="AN27" s="613"/>
    </row>
    <row r="28" spans="1:40" ht="76.5">
      <c r="A28" s="20"/>
      <c r="B28" s="21" t="s">
        <v>372</v>
      </c>
      <c r="C28" s="22" t="s">
        <v>373</v>
      </c>
      <c r="D28" s="23" t="s">
        <v>374</v>
      </c>
      <c r="E28" s="610" t="s">
        <v>56</v>
      </c>
      <c r="F28" s="611" t="s">
        <v>375</v>
      </c>
      <c r="G28" s="610" t="s">
        <v>74</v>
      </c>
      <c r="H28" s="612"/>
      <c r="I28" s="613">
        <v>2</v>
      </c>
      <c r="J28" s="613">
        <v>2</v>
      </c>
      <c r="K28" s="612" t="s">
        <v>348</v>
      </c>
      <c r="L28" s="614" t="s">
        <v>349</v>
      </c>
      <c r="M28" s="613"/>
      <c r="N28" s="613"/>
      <c r="O28" s="613"/>
      <c r="P28" s="615">
        <v>18</v>
      </c>
      <c r="Q28" s="616"/>
      <c r="R28" s="92"/>
      <c r="S28" s="157"/>
      <c r="T28" s="619" t="str">
        <f t="shared" ref="T28:U28" si="9">IF(T19="","",T19)</f>
        <v>100% CC ecrit et/ou oral en présentiel ou en ligne temps limité</v>
      </c>
      <c r="U28" s="618" t="str">
        <f t="shared" si="9"/>
        <v>100% CT écrit et/ou oral en presentiel ou ligne en temps limité  (écrit =2h ou oral 15mins)</v>
      </c>
      <c r="V28" s="395">
        <f t="shared" si="3"/>
        <v>1</v>
      </c>
      <c r="W28" s="30" t="str">
        <f t="shared" si="3"/>
        <v>CC</v>
      </c>
      <c r="X28" s="30" t="str">
        <f>IF(X19="","",X19)</f>
        <v/>
      </c>
      <c r="Y28" s="30" t="str">
        <f t="shared" si="4"/>
        <v/>
      </c>
      <c r="Z28" s="31">
        <f t="shared" si="4"/>
        <v>1</v>
      </c>
      <c r="AA28" s="32" t="str">
        <f t="shared" si="4"/>
        <v>CT</v>
      </c>
      <c r="AB28" s="32" t="str">
        <f t="shared" si="4"/>
        <v>écrit</v>
      </c>
      <c r="AC28" s="32" t="str">
        <f>IF(AC19="","",AC19)</f>
        <v>2h00</v>
      </c>
      <c r="AD28" s="619" t="str">
        <f t="shared" ref="AD28" si="10">IF(AD19="","",AD19)</f>
        <v>DM sans temps limité, 
dépôt sujet sur CELENE le xx/06,
copie à rendre au plus tard le xx/06 sur mon adresse email emiliejanton@yahoo.fr, cmasarrre@yahoo.fr</v>
      </c>
      <c r="AE28" s="620" t="str">
        <f t="shared" si="6"/>
        <v>DM sans temps limité, 
dépôt sujet sur CELENE le xx/06,
copie à rendre au plus tard le xx/06 sur mon adresse email emiliejanton@yahoo.fr, cmasarrre@yahoo.fr</v>
      </c>
      <c r="AF28" s="111">
        <f t="shared" si="7"/>
        <v>1</v>
      </c>
      <c r="AG28" s="30" t="str">
        <f t="shared" si="7"/>
        <v>CT</v>
      </c>
      <c r="AH28" s="30" t="str">
        <f>IF(AH19="","",AH19)</f>
        <v>écrit</v>
      </c>
      <c r="AI28" s="30" t="str">
        <f>IF(AI19="","",AI19)</f>
        <v>2h00</v>
      </c>
      <c r="AJ28" s="34">
        <f t="shared" si="8"/>
        <v>1</v>
      </c>
      <c r="AK28" s="32" t="str">
        <f t="shared" si="8"/>
        <v>CT</v>
      </c>
      <c r="AL28" s="32" t="str">
        <f>IF(AL19="","",AL19)</f>
        <v>écrit</v>
      </c>
      <c r="AM28" s="32" t="str">
        <f>IF(AM19="","",AM19)</f>
        <v>2h00</v>
      </c>
      <c r="AN28" s="613"/>
    </row>
    <row r="29" spans="1:40" ht="63.75">
      <c r="A29" s="20"/>
      <c r="B29" s="21" t="s">
        <v>376</v>
      </c>
      <c r="C29" s="22" t="s">
        <v>377</v>
      </c>
      <c r="D29" s="23" t="s">
        <v>378</v>
      </c>
      <c r="E29" s="610" t="s">
        <v>56</v>
      </c>
      <c r="F29" s="611" t="s">
        <v>375</v>
      </c>
      <c r="G29" s="610" t="s">
        <v>74</v>
      </c>
      <c r="H29" s="612"/>
      <c r="I29" s="613">
        <v>2</v>
      </c>
      <c r="J29" s="613">
        <v>2</v>
      </c>
      <c r="K29" s="612" t="s">
        <v>82</v>
      </c>
      <c r="L29" s="614" t="s">
        <v>83</v>
      </c>
      <c r="M29" s="613"/>
      <c r="N29" s="613"/>
      <c r="O29" s="613"/>
      <c r="P29" s="615">
        <v>18</v>
      </c>
      <c r="Q29" s="616"/>
      <c r="R29" s="92"/>
      <c r="S29" s="157"/>
      <c r="T29" s="531" t="str">
        <f t="shared" si="3"/>
        <v>100% CC. 50% oral à distance, 50% DM écrit</v>
      </c>
      <c r="U29" s="647" t="str">
        <f t="shared" si="3"/>
        <v>100% CT oral à distance</v>
      </c>
      <c r="V29" s="395">
        <f t="shared" si="3"/>
        <v>1</v>
      </c>
      <c r="W29" s="30" t="str">
        <f t="shared" si="3"/>
        <v>CC</v>
      </c>
      <c r="X29" s="30" t="str">
        <f>IF(X20="","",X20)</f>
        <v/>
      </c>
      <c r="Y29" s="30" t="str">
        <f t="shared" si="4"/>
        <v/>
      </c>
      <c r="Z29" s="31">
        <f t="shared" si="4"/>
        <v>1</v>
      </c>
      <c r="AA29" s="32" t="str">
        <f t="shared" si="4"/>
        <v>CT</v>
      </c>
      <c r="AB29" s="32" t="str">
        <f t="shared" si="4"/>
        <v>écrit</v>
      </c>
      <c r="AC29" s="32" t="str">
        <f>IF(AC20="","",AC20)</f>
        <v>2h00</v>
      </c>
      <c r="AD29" s="619" t="str">
        <f t="shared" ref="AD29" si="11">IF(AD20="","",AD20)</f>
        <v>100% CT oral à distance</v>
      </c>
      <c r="AE29" s="620" t="str">
        <f t="shared" si="6"/>
        <v>100% CT oral à distance</v>
      </c>
      <c r="AF29" s="111">
        <f t="shared" si="7"/>
        <v>1</v>
      </c>
      <c r="AG29" s="30" t="str">
        <f t="shared" si="7"/>
        <v>CT</v>
      </c>
      <c r="AH29" s="30" t="str">
        <f>IF(AH20="","",AH20)</f>
        <v>écrit</v>
      </c>
      <c r="AI29" s="30" t="str">
        <f>IF(AI20="","",AI20)</f>
        <v>2h00</v>
      </c>
      <c r="AJ29" s="34">
        <f t="shared" si="8"/>
        <v>1</v>
      </c>
      <c r="AK29" s="32" t="str">
        <f t="shared" si="8"/>
        <v>CT</v>
      </c>
      <c r="AL29" s="32" t="str">
        <f>IF(AL20="","",AL20)</f>
        <v>écrit</v>
      </c>
      <c r="AM29" s="32" t="str">
        <f>IF(AM20="","",AM20)</f>
        <v>2h00</v>
      </c>
      <c r="AN29" s="613"/>
    </row>
    <row r="30" spans="1:40" ht="23.25" customHeight="1">
      <c r="A30" s="235" t="s">
        <v>379</v>
      </c>
      <c r="B30" s="235" t="s">
        <v>380</v>
      </c>
      <c r="C30" s="46" t="s">
        <v>381</v>
      </c>
      <c r="D30" s="96" t="s">
        <v>224</v>
      </c>
      <c r="E30" s="45" t="s">
        <v>43</v>
      </c>
      <c r="F30" s="45"/>
      <c r="G30" s="45"/>
      <c r="H30" s="48"/>
      <c r="I30" s="48">
        <f>+I23+I31+I32+I33+I34+I35</f>
        <v>30</v>
      </c>
      <c r="J30" s="48">
        <f>+J23+J31+J32+J33+J34+J35</f>
        <v>30</v>
      </c>
      <c r="K30" s="47"/>
      <c r="L30" s="47"/>
      <c r="M30" s="47"/>
      <c r="N30" s="47"/>
      <c r="O30" s="47"/>
      <c r="P30" s="47"/>
      <c r="Q30" s="50"/>
      <c r="R30" s="96"/>
      <c r="S30" s="49"/>
      <c r="T30" s="482"/>
      <c r="U30" s="572"/>
      <c r="V30" s="394"/>
      <c r="W30" s="50"/>
      <c r="X30" s="50"/>
      <c r="Y30" s="50"/>
      <c r="Z30" s="50"/>
      <c r="AA30" s="50"/>
      <c r="AB30" s="50"/>
      <c r="AC30" s="50"/>
      <c r="AD30" s="482"/>
      <c r="AE30" s="427"/>
      <c r="AF30" s="98"/>
      <c r="AG30" s="50"/>
      <c r="AH30" s="50"/>
      <c r="AI30" s="50"/>
      <c r="AJ30" s="50"/>
      <c r="AK30" s="50"/>
      <c r="AL30" s="50"/>
      <c r="AM30" s="47"/>
      <c r="AN30" s="47"/>
    </row>
    <row r="31" spans="1:40" ht="44.25" customHeight="1">
      <c r="A31" s="20" t="str">
        <f>IF('Portail 2 SDL-LEA covid'!A41="","",'Portail 2 SDL-LEA covid'!A41)</f>
        <v/>
      </c>
      <c r="B31" s="21" t="str">
        <f>IF('Portail 2 SDL-LEA covid'!B41="","",'Portail 2 SDL-LEA covid'!B41)</f>
        <v>LLA2H11</v>
      </c>
      <c r="C31" s="22" t="str">
        <f>IF('Portail 2 SDL-LEA covid'!C41="","",'Portail 2 SDL-LEA covid'!C41)</f>
        <v>Phonétique articulatoire et acoustique</v>
      </c>
      <c r="D31" s="23" t="str">
        <f>IF('Portail 2 SDL-LEA covid'!D41="","",'Portail 2 SDL-LEA covid'!D41)</f>
        <v>LLA2H10</v>
      </c>
      <c r="E31" s="610" t="str">
        <f>IF('Portail 2 SDL-LEA covid'!E41="","",'Portail 2 SDL-LEA covid'!E41)</f>
        <v>TRONC COMMUN</v>
      </c>
      <c r="F31" s="611" t="str">
        <f>IF('Portail 2 SDL-LEA covid'!F41="","",'Portail 2 SDL-LEA covid'!F41)</f>
        <v>Portails 1 (SDL-LLCER), 2 (SDL-LEA) et 3 (SDL-Lettres)</v>
      </c>
      <c r="G31" s="610" t="str">
        <f>IF('Portail 2 SDL-LEA covid'!G41="","",'Portail 2 SDL-LEA covid'!G41)</f>
        <v>SDL</v>
      </c>
      <c r="H31" s="612" t="str">
        <f>IF('Portail 2 SDL-LEA covid'!H41="","",'Portail 2 SDL-LEA covid'!H41)</f>
        <v/>
      </c>
      <c r="I31" s="613">
        <v>4</v>
      </c>
      <c r="J31" s="613">
        <v>4</v>
      </c>
      <c r="K31" s="612" t="str">
        <f>IF('Portail 2 SDL-LEA covid'!K41="","",'Portail 2 SDL-LEA covid'!K41)</f>
        <v>ENGUEHARD Guillaume</v>
      </c>
      <c r="L31" s="614" t="str">
        <f>IF('Portail 2 SDL-LEA covid'!L41="","",'Portail 2 SDL-LEA covid'!L41)</f>
        <v>07</v>
      </c>
      <c r="M31" s="613" t="str">
        <f>IF('Portail 2 SDL-LEA covid'!M38="","",'Portail 2 SDL-LEA covid'!M38)</f>
        <v/>
      </c>
      <c r="N31" s="613">
        <f>IF('Portail 2 SDL-LEA covid'!N41="","",'Portail 2 SDL-LEA covid'!N41)</f>
        <v>18</v>
      </c>
      <c r="O31" s="613"/>
      <c r="P31" s="615">
        <f>IF('Portail 2 SDL-LEA covid'!P41="","",'Portail 2 SDL-LEA covid'!P41)</f>
        <v>24</v>
      </c>
      <c r="Q31" s="616"/>
      <c r="R31" s="92"/>
      <c r="S31" s="157" t="str">
        <f>IF('Portail 2 SDL-LEA covid'!S41="","",'Portail 2 SDL-LEA covid'!S41)</f>
        <v/>
      </c>
      <c r="T31" s="531" t="str">
        <f>IF('Portail 2 SDL-LEA covid'!T41="","",'Portail 2 SDL-LEA covid'!T41)</f>
        <v>100% CC écrit</v>
      </c>
      <c r="U31" s="647" t="str">
        <f>IF('Portail 2 SDL-LEA covid'!U41="","",'Portail 2 SDL-LEA covid'!U41)</f>
        <v>100 % CT écrit à distance 1h</v>
      </c>
      <c r="V31" s="111">
        <f>IF('Portail 2 SDL-LEA covid'!V41="","",'Portail 2 SDL-LEA covid'!V41)</f>
        <v>1</v>
      </c>
      <c r="W31" s="30" t="str">
        <f>IF('Portail 2 SDL-LEA covid'!W41="","",'Portail 2 SDL-LEA covid'!W41)</f>
        <v>CC</v>
      </c>
      <c r="X31" s="30" t="str">
        <f>IF('Portail 2 SDL-LEA covid'!X41="","",'Portail 2 SDL-LEA covid'!X41)</f>
        <v>écrit</v>
      </c>
      <c r="Y31" s="30" t="str">
        <f>IF('Portail 2 SDL-LEA covid'!Y41="","",'Portail 2 SDL-LEA covid'!Y41)</f>
        <v/>
      </c>
      <c r="Z31" s="31">
        <f>IF('Portail 2 SDL-LEA covid'!Z41="","",'Portail 2 SDL-LEA covid'!Z41)</f>
        <v>1</v>
      </c>
      <c r="AA31" s="32" t="str">
        <f>IF('Portail 2 SDL-LEA covid'!AA41="","",'Portail 2 SDL-LEA covid'!AA41)</f>
        <v>CT</v>
      </c>
      <c r="AB31" s="535" t="str">
        <f>IF('Portail 2 SDL-LEA covid'!AB41="","",'Portail 2 SDL-LEA covid'!AB41)</f>
        <v>écrit</v>
      </c>
      <c r="AC31" s="535" t="str">
        <f>IF('Portail 2 SDL-LEA covid'!AC41="","",'Portail 2 SDL-LEA covid'!AC41)</f>
        <v>1h00</v>
      </c>
      <c r="AD31" s="531" t="str">
        <f>IF('Portail 2 SDL-LEA covid'!AD41="","",'Portail 2 SDL-LEA covid'!AD41)</f>
        <v>100% CT Écrit à distance 1h</v>
      </c>
      <c r="AE31" s="620" t="str">
        <f t="shared" ref="AE31:AE34" si="12">+AD31</f>
        <v>100% CT Écrit à distance 1h</v>
      </c>
      <c r="AF31" s="111">
        <f>IF('Portail 2 SDL-LEA covid'!AF41="","",'Portail 2 SDL-LEA covid'!AF41)</f>
        <v>1</v>
      </c>
      <c r="AG31" s="30" t="str">
        <f>IF('Portail 2 SDL-LEA covid'!AG41="","",'Portail 2 SDL-LEA covid'!AG41)</f>
        <v>CT</v>
      </c>
      <c r="AH31" s="30" t="str">
        <f>IF('Portail 2 SDL-LEA covid'!AH41="","",'Portail 2 SDL-LEA covid'!AH41)</f>
        <v>écrit</v>
      </c>
      <c r="AI31" s="534" t="str">
        <f>IF('Portail 2 SDL-LEA covid'!AI41="","",'Portail 2 SDL-LEA covid'!AI41)</f>
        <v>1h00 au lieu de 2h00</v>
      </c>
      <c r="AJ31" s="34">
        <f>IF('Portail 2 SDL-LEA covid'!AJ41="","",'Portail 2 SDL-LEA covid'!AJ41)</f>
        <v>1</v>
      </c>
      <c r="AK31" s="32" t="str">
        <f>IF('Portail 2 SDL-LEA covid'!AK41="","",'Portail 2 SDL-LEA covid'!AK41)</f>
        <v>CT</v>
      </c>
      <c r="AL31" s="32" t="str">
        <f>IF('Portail 2 SDL-LEA covid'!AL41="","",'Portail 2 SDL-LEA covid'!AL41)</f>
        <v>écrit</v>
      </c>
      <c r="AM31" s="535" t="str">
        <f>IF('Portail 2 SDL-LEA covid'!AM41="","",'Portail 2 SDL-LEA covid'!AM41)</f>
        <v>1h00 au lieu de 2h00</v>
      </c>
      <c r="AN31" s="613" t="str">
        <f>IF('Portail 2 SDL-LEA covid'!AN41="","",'Portail 2 SDL-LEA covid'!AN41)</f>
        <v/>
      </c>
    </row>
    <row r="32" spans="1:40" ht="76.5">
      <c r="A32" s="20" t="str">
        <f>IF('Portail 2 SDL-LEA covid'!A42="","",'Portail 2 SDL-LEA covid'!A42)</f>
        <v/>
      </c>
      <c r="B32" s="21" t="str">
        <f>IF('Portail 2 SDL-LEA covid'!B42="","",'Portail 2 SDL-LEA covid'!B42)</f>
        <v>LLA2H51</v>
      </c>
      <c r="C32" s="22" t="str">
        <f>IF('Portail 2 SDL-LEA covid'!C42="","",'Portail 2 SDL-LEA covid'!C42)</f>
        <v xml:space="preserve">Orthophonie  </v>
      </c>
      <c r="D32" s="23" t="str">
        <f>IF('Portail 2 SDL-LEA covid'!D42="","",'Portail 2 SDL-LEA covid'!D42)</f>
        <v>LLA2H50</v>
      </c>
      <c r="E32" s="610" t="str">
        <f>IF('Portail 2 SDL-LEA covid'!E42="","",'Portail 2 SDL-LEA covid'!E42)</f>
        <v>TRONC COMMUN</v>
      </c>
      <c r="F32" s="611" t="str">
        <f>IF('Portail 2 SDL-LEA covid'!F42="","",'Portail 2 SDL-LEA covid'!F42)</f>
        <v>Portails 1 (SDL-LLCER), 2 (SDL-LEA) et 3 (SDL-Lettres)</v>
      </c>
      <c r="G32" s="610" t="str">
        <f>IF('Portail 2 SDL-LEA covid'!G42="","",'Portail 2 SDL-LEA covid'!G42)</f>
        <v>SDL</v>
      </c>
      <c r="H32" s="612"/>
      <c r="I32" s="613">
        <v>3</v>
      </c>
      <c r="J32" s="613">
        <v>3</v>
      </c>
      <c r="K32" s="612" t="str">
        <f>IF('Portail 2 SDL-LEA covid'!K42="","",'Portail 2 SDL-LEA covid'!K42)</f>
        <v>ENGUEHARD Guillaume (responsable UE)
BAUDON Flavie (contact étudiants)</v>
      </c>
      <c r="L32" s="614" t="str">
        <f>IF('Portail 2 SDL-LEA covid'!L42="","",'Portail 2 SDL-LEA covid'!L42)</f>
        <v>07</v>
      </c>
      <c r="M32" s="613" t="str">
        <f>IF('Portail 2 SDL-LEA covid'!M42="","",'Portail 2 SDL-LEA covid'!M42)</f>
        <v/>
      </c>
      <c r="N32" s="613">
        <f>IF('Portail 2 SDL-LEA covid'!N42="","",'Portail 2 SDL-LEA covid'!N42)</f>
        <v>24</v>
      </c>
      <c r="O32" s="613"/>
      <c r="P32" s="615" t="str">
        <f>IF('Portail 2 SDL-LEA covid'!P42="","",'Portail 2 SDL-LEA covid'!P42)</f>
        <v/>
      </c>
      <c r="Q32" s="616"/>
      <c r="R32" s="92"/>
      <c r="S32" s="157" t="str">
        <f>IF('Portail 2 SDL-LEA covid'!S42="","",'Portail 2 SDL-LEA covid'!S42)</f>
        <v/>
      </c>
      <c r="T32" s="531" t="str">
        <f>IF('Portail 2 SDL-LEA covid'!T42="","",'Portail 2 SDL-LEA covid'!T42)</f>
        <v>100% CC écrit</v>
      </c>
      <c r="U32" s="647" t="str">
        <f>IF('Portail 2 SDL-LEA covid'!U42="","",'Portail 2 SDL-LEA covid'!U42)</f>
        <v>100 % CT Oral</v>
      </c>
      <c r="V32" s="111">
        <f>IF('Portail 2 SDL-LEA covid'!V42="","",'Portail 2 SDL-LEA covid'!V42)</f>
        <v>1</v>
      </c>
      <c r="W32" s="30" t="str">
        <f>IF('Portail 2 SDL-LEA covid'!W42="","",'Portail 2 SDL-LEA covid'!W42)</f>
        <v>CC</v>
      </c>
      <c r="X32" s="30" t="str">
        <f>IF('Portail 2 SDL-LEA covid'!X42="","",'Portail 2 SDL-LEA covid'!X42)</f>
        <v>écrit</v>
      </c>
      <c r="Y32" s="30" t="str">
        <f>IF('Portail 2 SDL-LEA covid'!Y42="","",'Portail 2 SDL-LEA covid'!Y42)</f>
        <v/>
      </c>
      <c r="Z32" s="31">
        <f>IF('Portail 2 SDL-LEA covid'!Z42="","",'Portail 2 SDL-LEA covid'!Z42)</f>
        <v>1</v>
      </c>
      <c r="AA32" s="32" t="str">
        <f>IF('Portail 2 SDL-LEA covid'!AA42="","",'Portail 2 SDL-LEA covid'!AA42)</f>
        <v>CT</v>
      </c>
      <c r="AB32" s="32" t="str">
        <f>IF('Portail 2 SDL-LEA covid'!AB42="","",'Portail 2 SDL-LEA covid'!AB42)</f>
        <v>oral</v>
      </c>
      <c r="AC32" s="32" t="str">
        <f>IF('Portail 2 SDL-LEA covid'!AC42="","",'Portail 2 SDL-LEA covid'!AC42)</f>
        <v>20 min.</v>
      </c>
      <c r="AD32" s="531" t="str">
        <f>IF('Portail 2 SDL-LEA covid'!AD42="","",'Portail 2 SDL-LEA covid'!AD42)</f>
        <v>100% CT Ecrit, 1h30</v>
      </c>
      <c r="AE32" s="620" t="str">
        <f t="shared" si="12"/>
        <v>100% CT Ecrit, 1h30</v>
      </c>
      <c r="AF32" s="111">
        <f>IF('Portail 2 SDL-LEA covid'!AF42="","",'Portail 2 SDL-LEA covid'!AF42)</f>
        <v>1</v>
      </c>
      <c r="AG32" s="30" t="str">
        <f>IF('Portail 2 SDL-LEA covid'!AG42="","",'Portail 2 SDL-LEA covid'!AG42)</f>
        <v>CT</v>
      </c>
      <c r="AH32" s="30" t="str">
        <f>IF('Portail 2 SDL-LEA covid'!AH42="","",'Portail 2 SDL-LEA covid'!AH42)</f>
        <v>oral</v>
      </c>
      <c r="AI32" s="30" t="str">
        <f>IF('Portail 2 SDL-LEA covid'!AI42="","",'Portail 2 SDL-LEA covid'!AI42)</f>
        <v>20 min.</v>
      </c>
      <c r="AJ32" s="34">
        <f>IF('Portail 2 SDL-LEA covid'!AJ42="","",'Portail 2 SDL-LEA covid'!AJ42)</f>
        <v>1</v>
      </c>
      <c r="AK32" s="32" t="str">
        <f>IF('Portail 2 SDL-LEA covid'!AK42="","",'Portail 2 SDL-LEA covid'!AK42)</f>
        <v>CT</v>
      </c>
      <c r="AL32" s="32" t="str">
        <f>IF('Portail 2 SDL-LEA covid'!AL42="","",'Portail 2 SDL-LEA covid'!AL42)</f>
        <v>oral</v>
      </c>
      <c r="AM32" s="32" t="str">
        <f>IF('Portail 2 SDL-LEA covid'!AM42="","",'Portail 2 SDL-LEA covid'!AM42)</f>
        <v>20 min.</v>
      </c>
      <c r="AN32" s="613" t="str">
        <f>IF('Portail 2 SDL-LEA covid'!AN42="","",'Portail 2 SDL-LEA covid'!AN42)</f>
        <v/>
      </c>
    </row>
    <row r="33" spans="1:40" ht="67.5" customHeight="1">
      <c r="A33" s="20" t="str">
        <f>IF('Portail 2 SDL-LEA covid'!A43="","",'Portail 2 SDL-LEA covid'!A43)</f>
        <v/>
      </c>
      <c r="B33" s="21" t="str">
        <f>IF('Portail 2 SDL-LEA covid'!B43="","",'Portail 2 SDL-LEA covid'!B43)</f>
        <v>LLA2H80</v>
      </c>
      <c r="C33" s="22" t="s">
        <v>382</v>
      </c>
      <c r="D33" s="23" t="str">
        <f>IF('Portail 2 SDL-LEA covid'!D43="","",'Portail 2 SDL-LEA covid'!D43)</f>
        <v>LLA1H20</v>
      </c>
      <c r="E33" s="610" t="str">
        <f>IF('Portail 2 SDL-LEA covid'!E43="","",'Portail 2 SDL-LEA covid'!E43)</f>
        <v>TRONC COMMUN</v>
      </c>
      <c r="F33" s="611" t="str">
        <f>IF('Portail 2 SDL-LEA covid'!F43="","",'Portail 2 SDL-LEA covid'!F43)</f>
        <v>Portails 1 (SDL-LLCER), 2 (SDL-LEA) et 3 (SDL-Lettres)</v>
      </c>
      <c r="G33" s="610" t="str">
        <f>IF('Portail 2 SDL-LEA covid'!G43="","",'Portail 2 SDL-LEA covid'!G43)</f>
        <v>SDL</v>
      </c>
      <c r="H33" s="612"/>
      <c r="I33" s="613">
        <v>5</v>
      </c>
      <c r="J33" s="613">
        <v>5</v>
      </c>
      <c r="K33" s="612" t="str">
        <f>IF('Portail 2 SDL-LEA covid'!K43="","",'Portail 2 SDL-LEA covid'!K43)</f>
        <v>ABOUDA Lotfi</v>
      </c>
      <c r="L33" s="614" t="str">
        <f>IF('Portail 2 SDL-LEA covid'!L43="","",'Portail 2 SDL-LEA covid'!L43)</f>
        <v>07</v>
      </c>
      <c r="M33" s="613"/>
      <c r="N33" s="613">
        <f>IF('Portail 2 SDL-LEA covid'!N43="","",'Portail 2 SDL-LEA covid'!N43)</f>
        <v>24</v>
      </c>
      <c r="O33" s="613"/>
      <c r="P33" s="615">
        <f>IF('Portail 2 SDL-LEA covid'!P43="","",'Portail 2 SDL-LEA covid'!P43)</f>
        <v>24</v>
      </c>
      <c r="Q33" s="616"/>
      <c r="R33" s="92"/>
      <c r="S33" s="157" t="str">
        <f>IF('Portail 2 SDL-LEA covid'!S43="","",'Portail 2 SDL-LEA covid'!S43)</f>
        <v/>
      </c>
      <c r="T33" s="619" t="str">
        <f>IF('Portail 2 SDL-LEA covid'!T43="","",'Portail 2 SDL-LEA covid'!T43)</f>
        <v>1) 100% CC
 2) 2 tests en ligne ; 
3) Dépot sujet et copie CELENE ; 
4) Temps limitié 1h30 pour chaque</v>
      </c>
      <c r="U33" s="618" t="str">
        <f>IF('Portail 2 SDL-LEA covid'!U43="","",'Portail 2 SDL-LEA covid'!U43)</f>
        <v>100 % CT Oral</v>
      </c>
      <c r="V33" s="395">
        <f>IF('Portail 2 SDL-LEA covid'!V43="","",'Portail 2 SDL-LEA covid'!V43)</f>
        <v>1</v>
      </c>
      <c r="W33" s="30" t="str">
        <f>IF('Portail 2 SDL-LEA covid'!W43="","",'Portail 2 SDL-LEA covid'!W43)</f>
        <v>CC</v>
      </c>
      <c r="X33" s="30" t="str">
        <f>IF('Portail 2 SDL-LEA covid'!X43="","",'Portail 2 SDL-LEA covid'!X43)</f>
        <v>écrit</v>
      </c>
      <c r="Y33" s="30" t="str">
        <f>IF('Portail 2 SDL-LEA covid'!Y43="","",'Portail 2 SDL-LEA covid'!Y43)</f>
        <v/>
      </c>
      <c r="Z33" s="31">
        <f>IF('Portail 2 SDL-LEA covid'!Z43="","",'Portail 2 SDL-LEA covid'!Z43)</f>
        <v>1</v>
      </c>
      <c r="AA33" s="32" t="str">
        <f>IF('Portail 2 SDL-LEA covid'!AA43="","",'Portail 2 SDL-LEA covid'!AA43)</f>
        <v>CT</v>
      </c>
      <c r="AB33" s="32" t="str">
        <f>IF('Portail 2 SDL-LEA covid'!AB43="","",'Portail 2 SDL-LEA covid'!AB43)</f>
        <v>oral</v>
      </c>
      <c r="AC33" s="32" t="str">
        <f>IF('Portail 2 SDL-LEA covid'!AC43="","",'Portail 2 SDL-LEA covid'!AC43)</f>
        <v>20 min.</v>
      </c>
      <c r="AD33" s="619" t="str">
        <f>IF('Portail 2 SDL-LEA covid'!AD43="","",'Portail 2 SDL-LEA covid'!AD43)</f>
        <v>100% CT Ecrit, 2h</v>
      </c>
      <c r="AE33" s="620" t="str">
        <f t="shared" si="12"/>
        <v>100% CT Ecrit, 2h</v>
      </c>
      <c r="AF33" s="111">
        <f>IF('Portail 2 SDL-LEA covid'!AF43="","",'Portail 2 SDL-LEA covid'!AF43)</f>
        <v>1</v>
      </c>
      <c r="AG33" s="30" t="str">
        <f>IF('Portail 2 SDL-LEA covid'!AG43="","",'Portail 2 SDL-LEA covid'!AG43)</f>
        <v>CT</v>
      </c>
      <c r="AH33" s="30" t="str">
        <f>IF('Portail 2 SDL-LEA covid'!AH43="","",'Portail 2 SDL-LEA covid'!AH43)</f>
        <v>écrit</v>
      </c>
      <c r="AI33" s="30" t="str">
        <f>IF('Portail 2 SDL-LEA covid'!AI43="","",'Portail 2 SDL-LEA covid'!AI43)</f>
        <v>2h00</v>
      </c>
      <c r="AJ33" s="34">
        <f>IF('Portail 2 SDL-LEA covid'!AJ43="","",'Portail 2 SDL-LEA covid'!AJ43)</f>
        <v>1</v>
      </c>
      <c r="AK33" s="32" t="str">
        <f>IF('Portail 2 SDL-LEA covid'!AK43="","",'Portail 2 SDL-LEA covid'!AK43)</f>
        <v>CT</v>
      </c>
      <c r="AL33" s="32" t="str">
        <f>IF('Portail 2 SDL-LEA covid'!AL43="","",'Portail 2 SDL-LEA covid'!AL43)</f>
        <v>écrit</v>
      </c>
      <c r="AM33" s="32" t="str">
        <f>IF('Portail 2 SDL-LEA covid'!AM43="","",'Portail 2 SDL-LEA covid'!AM43)</f>
        <v>2h00</v>
      </c>
      <c r="AN33" s="613" t="str">
        <f>IF('Portail 2 SDL-LEA covid'!AN43="","",'Portail 2 SDL-LEA covid'!AN43)</f>
        <v/>
      </c>
    </row>
    <row r="34" spans="1:40" ht="40.5" customHeight="1">
      <c r="A34" s="20" t="str">
        <f>IF('Portail 2 SDL-LEA covid'!A44="","",'Portail 2 SDL-LEA covid'!A44)</f>
        <v/>
      </c>
      <c r="B34" s="21" t="str">
        <f>IF('Portail 2 SDL-LEA covid'!B44="","",'Portail 2 SDL-LEA covid'!B44)</f>
        <v>LLA2H90</v>
      </c>
      <c r="C34" s="22" t="s">
        <v>383</v>
      </c>
      <c r="D34" s="23" t="str">
        <f>IF('Portail 2 SDL-LEA covid'!D44="","",'Portail 2 SDL-LEA covid'!D44)</f>
        <v>LLA1H30</v>
      </c>
      <c r="E34" s="610" t="str">
        <f>IF('Portail 2 SDL-LEA covid'!E44="","",'Portail 2 SDL-LEA covid'!E44)</f>
        <v>TRONC COMMUN</v>
      </c>
      <c r="F34" s="611" t="str">
        <f>IF('Portail 2 SDL-LEA covid'!F44="","",'Portail 2 SDL-LEA covid'!F44)</f>
        <v>Portails 1 (SDL-LLCER), 2 (SDL-LEA) et 3 (SDL-Lettres)</v>
      </c>
      <c r="G34" s="610" t="str">
        <f>IF('Portail 2 SDL-LEA covid'!G44="","",'Portail 2 SDL-LEA covid'!G44)</f>
        <v>SDL</v>
      </c>
      <c r="H34" s="612"/>
      <c r="I34" s="613">
        <f>IF('Portail 2 SDL-LEA covid'!I44="","",'Portail 2 SDL-LEA covid'!I44)</f>
        <v>4</v>
      </c>
      <c r="J34" s="613">
        <f>IF('Portail 2 SDL-LEA covid'!J44="","",'Portail 2 SDL-LEA covid'!J44)</f>
        <v>4</v>
      </c>
      <c r="K34" s="612" t="str">
        <f>IF('Portail 2 SDL-LEA covid'!K44="","",'Portail 2 SDL-LEA covid'!K44)</f>
        <v>HAMMA Badreddine</v>
      </c>
      <c r="L34" s="614" t="str">
        <f>IF('Portail 2 SDL-LEA covid'!L44="","",'Portail 2 SDL-LEA covid'!L44)</f>
        <v>07</v>
      </c>
      <c r="M34" s="613"/>
      <c r="N34" s="613">
        <f>IF('Portail 2 SDL-LEA covid'!N44="","",'Portail 2 SDL-LEA covid'!N44)</f>
        <v>15</v>
      </c>
      <c r="O34" s="613"/>
      <c r="P34" s="615">
        <f>IF('Portail 2 SDL-LEA covid'!P44="","",'Portail 2 SDL-LEA covid'!P44)</f>
        <v>15</v>
      </c>
      <c r="Q34" s="616"/>
      <c r="R34" s="92"/>
      <c r="S34" s="157" t="str">
        <f>IF('Portail 2 SDL-LEA covid'!S44="","",'Portail 2 SDL-LEA covid'!S44)</f>
        <v/>
      </c>
      <c r="T34" s="619" t="str">
        <f>IF('Portail 2 SDL-LEA covid'!T44="","",'Portail 2 SDL-LEA covid'!T44)</f>
        <v>1) CC 100% 2 écrits ; 
2) 2 DS sur CELENE</v>
      </c>
      <c r="U34" s="618" t="str">
        <f>IF('Portail 2 SDL-LEA covid'!U44="","",'Portail 2 SDL-LEA covid'!U44)</f>
        <v>100 % CT Oral</v>
      </c>
      <c r="V34" s="395">
        <f>IF('Portail 2 SDL-LEA covid'!V44="","",'Portail 2 SDL-LEA covid'!V44)</f>
        <v>1</v>
      </c>
      <c r="W34" s="30" t="str">
        <f>IF('Portail 2 SDL-LEA covid'!W44="","",'Portail 2 SDL-LEA covid'!W44)</f>
        <v>CC</v>
      </c>
      <c r="X34" s="30" t="str">
        <f>IF('Portail 2 SDL-LEA covid'!X44="","",'Portail 2 SDL-LEA covid'!X44)</f>
        <v>écrit</v>
      </c>
      <c r="Y34" s="30" t="str">
        <f>IF('Portail 2 SDL-LEA covid'!Y44="","",'Portail 2 SDL-LEA covid'!Y44)</f>
        <v/>
      </c>
      <c r="Z34" s="31">
        <f>IF('Portail 2 SDL-LEA covid'!Z44="","",'Portail 2 SDL-LEA covid'!Z44)</f>
        <v>1</v>
      </c>
      <c r="AA34" s="32" t="str">
        <f>IF('Portail 2 SDL-LEA covid'!AA44="","",'Portail 2 SDL-LEA covid'!AA44)</f>
        <v>CT</v>
      </c>
      <c r="AB34" s="32" t="str">
        <f>IF('Portail 2 SDL-LEA covid'!AB44="","",'Portail 2 SDL-LEA covid'!AB44)</f>
        <v>oral</v>
      </c>
      <c r="AC34" s="32" t="str">
        <f>IF('Portail 2 SDL-LEA covid'!AC44="","",'Portail 2 SDL-LEA covid'!AC44)</f>
        <v>20 min.</v>
      </c>
      <c r="AD34" s="619" t="str">
        <f>IF('Portail 2 SDL-LEA covid'!AD44="","",'Portail 2 SDL-LEA covid'!AD44)</f>
        <v>100% CT Ecrit, 1h</v>
      </c>
      <c r="AE34" s="620" t="str">
        <f t="shared" si="12"/>
        <v>100% CT Ecrit, 1h</v>
      </c>
      <c r="AF34" s="111">
        <f>IF('Portail 2 SDL-LEA covid'!AF44="","",'Portail 2 SDL-LEA covid'!AF44)</f>
        <v>1</v>
      </c>
      <c r="AG34" s="30" t="str">
        <f>IF('Portail 2 SDL-LEA covid'!AG44="","",'Portail 2 SDL-LEA covid'!AG44)</f>
        <v>CT</v>
      </c>
      <c r="AH34" s="30" t="str">
        <f>IF('Portail 2 SDL-LEA covid'!AH44="","",'Portail 2 SDL-LEA covid'!AH44)</f>
        <v>oral</v>
      </c>
      <c r="AI34" s="30" t="str">
        <f>IF('Portail 2 SDL-LEA covid'!AI44="","",'Portail 2 SDL-LEA covid'!AI44)</f>
        <v>20 min.</v>
      </c>
      <c r="AJ34" s="34">
        <f>IF('Portail 2 SDL-LEA covid'!AJ44="","",'Portail 2 SDL-LEA covid'!AJ44)</f>
        <v>1</v>
      </c>
      <c r="AK34" s="32" t="str">
        <f>IF('Portail 2 SDL-LEA covid'!AK44="","",'Portail 2 SDL-LEA covid'!AK44)</f>
        <v>CT</v>
      </c>
      <c r="AL34" s="32" t="str">
        <f>IF('Portail 2 SDL-LEA covid'!AL44="","",'Portail 2 SDL-LEA covid'!AL44)</f>
        <v>oral</v>
      </c>
      <c r="AM34" s="32" t="str">
        <f>IF('Portail 2 SDL-LEA covid'!AM44="","",'Portail 2 SDL-LEA covid'!AM44)</f>
        <v>20 min.</v>
      </c>
      <c r="AN34" s="613" t="str">
        <f>IF('Portail 2 SDL-LEA covid'!AN44="","",'Portail 2 SDL-LEA covid'!AN44)</f>
        <v/>
      </c>
    </row>
    <row r="35" spans="1:40" s="67" customFormat="1" ht="29.25" customHeight="1">
      <c r="A35" s="57" t="str">
        <f>IF('Portail 2 SDL-LEA covid'!A45="","",'Portail 2 SDL-LEA covid'!A45)</f>
        <v>LCLA2HG3</v>
      </c>
      <c r="B35" s="57" t="str">
        <f>IF('Portail 2 SDL-LEA covid'!B45="","",'Portail 2 SDL-LEA covid'!B45)</f>
        <v>LLA2H60</v>
      </c>
      <c r="C35" s="58" t="str">
        <f>IF('Portail 2 SDL-LEA covid'!C45="","",'Portail 2 SDL-LEA covid'!C45)</f>
        <v>Choix Atelier d'écriture / LSF (sélection)</v>
      </c>
      <c r="D35" s="59" t="str">
        <f>IF('Portail 2 SDL-LEA covid'!D45="","",'Portail 2 SDL-LEA covid'!D45)</f>
        <v/>
      </c>
      <c r="E35" s="59" t="str">
        <f>IF('Portail 2 SDL-LEA covid'!E45="","",'Portail 2 SDL-LEA covid'!E45)</f>
        <v>BLOC</v>
      </c>
      <c r="F35" s="59" t="str">
        <f>IF('Portail 2 SDL-LEA covid'!F45="","",'Portail 2 SDL-LEA covid'!F45)</f>
        <v/>
      </c>
      <c r="G35" s="59" t="str">
        <f>IF('Portail 2 SDL-LEA covid'!G45="","",'Portail 2 SDL-LEA covid'!G45)</f>
        <v/>
      </c>
      <c r="H35" s="60" t="s">
        <v>52</v>
      </c>
      <c r="I35" s="61">
        <v>2</v>
      </c>
      <c r="J35" s="60">
        <v>2</v>
      </c>
      <c r="K35" s="61" t="str">
        <f>IF('Portail 2 SDL-LEA covid'!K45="","",'Portail 2 SDL-LEA covid'!K45)</f>
        <v/>
      </c>
      <c r="L35" s="60" t="str">
        <f>IF('Portail 2 SDL-LEA covid'!L45="","",'Portail 2 SDL-LEA covid'!L45)</f>
        <v/>
      </c>
      <c r="M35" s="61" t="str">
        <f>IF('Portail 2 SDL-LEA covid'!M45="","",'Portail 2 SDL-LEA covid'!M45)</f>
        <v/>
      </c>
      <c r="N35" s="60" t="str">
        <f>IF('Portail 2 SDL-LEA covid'!N45="","",'Portail 2 SDL-LEA covid'!N45)</f>
        <v/>
      </c>
      <c r="O35" s="60"/>
      <c r="P35" s="62" t="str">
        <f>IF('Portail 2 SDL-LEA covid'!P45="","",'Portail 2 SDL-LEA covid'!P45)</f>
        <v/>
      </c>
      <c r="Q35" s="371"/>
      <c r="R35" s="62"/>
      <c r="S35" s="371" t="str">
        <f>IF('Portail 2 SDL-LEA covid'!S45="","",'Portail 2 SDL-LEA covid'!S45)</f>
        <v/>
      </c>
      <c r="T35" s="479"/>
      <c r="U35" s="574"/>
      <c r="V35" s="386" t="str">
        <f>IF('Portail 2 SDL-LEA covid'!V45="","",'Portail 2 SDL-LEA covid'!V45)</f>
        <v/>
      </c>
      <c r="W35" s="62" t="str">
        <f>IF('Portail 2 SDL-LEA covid'!W45="","",'Portail 2 SDL-LEA covid'!W45)</f>
        <v/>
      </c>
      <c r="X35" s="62" t="str">
        <f>IF('Portail 2 SDL-LEA covid'!X45="","",'Portail 2 SDL-LEA covid'!X45)</f>
        <v/>
      </c>
      <c r="Y35" s="62" t="str">
        <f>IF('Portail 2 SDL-LEA covid'!Y45="","",'Portail 2 SDL-LEA covid'!Y45)</f>
        <v/>
      </c>
      <c r="Z35" s="63" t="str">
        <f>IF('Portail 2 SDL-LEA covid'!Z45="","",'Portail 2 SDL-LEA covid'!Z45)</f>
        <v/>
      </c>
      <c r="AA35" s="64" t="str">
        <f>IF('Portail 2 SDL-LEA covid'!AA45="","",'Portail 2 SDL-LEA covid'!AA45)</f>
        <v/>
      </c>
      <c r="AB35" s="64" t="str">
        <f>IF('Portail 2 SDL-LEA covid'!AB45="","",'Portail 2 SDL-LEA covid'!AB45)</f>
        <v/>
      </c>
      <c r="AC35" s="64" t="str">
        <f>IF('Portail 2 SDL-LEA covid'!AC45="","",'Portail 2 SDL-LEA covid'!AC45)</f>
        <v/>
      </c>
      <c r="AD35" s="479"/>
      <c r="AE35" s="575"/>
      <c r="AF35" s="63" t="str">
        <f>IF('Portail 2 SDL-LEA covid'!AF45="","",'Portail 2 SDL-LEA covid'!AF45)</f>
        <v/>
      </c>
      <c r="AG35" s="64" t="str">
        <f>IF('Portail 2 SDL-LEA covid'!AG45="","",'Portail 2 SDL-LEA covid'!AG45)</f>
        <v/>
      </c>
      <c r="AH35" s="64" t="str">
        <f>IF('Portail 2 SDL-LEA covid'!AH45="","",'Portail 2 SDL-LEA covid'!AH45)</f>
        <v/>
      </c>
      <c r="AI35" s="64" t="str">
        <f>IF('Portail 2 SDL-LEA covid'!AI45="","",'Portail 2 SDL-LEA covid'!AI45)</f>
        <v/>
      </c>
      <c r="AJ35" s="65" t="str">
        <f>IF('Portail 2 SDL-LEA covid'!AJ45="","",'Portail 2 SDL-LEA covid'!AJ45)</f>
        <v/>
      </c>
      <c r="AK35" s="64" t="str">
        <f>IF('Portail 2 SDL-LEA covid'!AK45="","",'Portail 2 SDL-LEA covid'!AK45)</f>
        <v/>
      </c>
      <c r="AL35" s="64" t="str">
        <f>IF('Portail 2 SDL-LEA covid'!AL45="","",'Portail 2 SDL-LEA covid'!AL45)</f>
        <v/>
      </c>
      <c r="AM35" s="64" t="str">
        <f>IF('Portail 2 SDL-LEA covid'!AM45="","",'Portail 2 SDL-LEA covid'!AM45)</f>
        <v/>
      </c>
      <c r="AN35" s="66" t="str">
        <f>IF('Portail 2 SDL-LEA covid'!AN45="","",'Portail 2 SDL-LEA covid'!AN45)</f>
        <v/>
      </c>
    </row>
    <row r="36" spans="1:40" ht="36.75" customHeight="1">
      <c r="A36" s="20" t="str">
        <f>IF('Portail 2 SDL-LEA covid'!A46="","",'Portail 2 SDL-LEA covid'!A46)</f>
        <v/>
      </c>
      <c r="B36" s="21" t="str">
        <f>IF('Portail 2 SDL-LEA covid'!B46="","",'Portail 2 SDL-LEA covid'!B46)</f>
        <v>LLA2G8C</v>
      </c>
      <c r="C36" s="22" t="str">
        <f>IF('Portail 2 SDL-LEA covid'!C46="","",'Portail 2 SDL-LEA covid'!C46)</f>
        <v xml:space="preserve">Atelier d’écriture 2  </v>
      </c>
      <c r="D36" s="23" t="str">
        <f>IF('Portail 2 SDL-LEA covid'!D46="","",'Portail 2 SDL-LEA covid'!D46)</f>
        <v>LOL1H50</v>
      </c>
      <c r="E36" s="610" t="str">
        <f>IF('Portail 2 SDL-LEA covid'!E46="","",'Portail 2 SDL-LEA covid'!E46)</f>
        <v>CHOIX TRONC COMMUN</v>
      </c>
      <c r="F36" s="611" t="str">
        <f>IF('Portail 2 SDL-LEA covid'!F46="","",'Portail 2 SDL-LEA covid'!F46)</f>
        <v>Portails 1 (SDL-LLCER), 2 (SDL-LEA) et 3 (SDL-Lettres)</v>
      </c>
      <c r="G36" s="610" t="str">
        <f>IF('Portail 2 SDL-LEA covid'!G46="","",'Portail 2 SDL-LEA covid'!G46)</f>
        <v>LETTRES</v>
      </c>
      <c r="H36" s="612" t="str">
        <f>IF('Portail 2 SDL-LEA covid'!H46="","",'Portail 2 SDL-LEA covid'!H46)</f>
        <v/>
      </c>
      <c r="I36" s="613">
        <v>2</v>
      </c>
      <c r="J36" s="613">
        <v>2</v>
      </c>
      <c r="K36" s="612" t="str">
        <f>IF('Portail 2 SDL-LEA covid'!K46="","",'Portail 2 SDL-LEA covid'!K46)</f>
        <v>ENGUEHARD Guillaume</v>
      </c>
      <c r="L36" s="614" t="str">
        <f>IF('Portail 2 SDL-LEA covid'!L46="","",'Portail 2 SDL-LEA covid'!L46)</f>
        <v>09</v>
      </c>
      <c r="M36" s="613" t="str">
        <f>IF('Portail 2 SDL-LEA covid'!M46="","",'Portail 2 SDL-LEA covid'!M46)</f>
        <v/>
      </c>
      <c r="N36" s="613" t="str">
        <f>IF('Portail 2 SDL-LEA covid'!N46="","",'Portail 2 SDL-LEA covid'!N46)</f>
        <v/>
      </c>
      <c r="O36" s="613"/>
      <c r="P36" s="615">
        <f>IF('Portail 2 SDL-LEA covid'!P46="","",'Portail 2 SDL-LEA covid'!P46)</f>
        <v>20</v>
      </c>
      <c r="Q36" s="616"/>
      <c r="R36" s="92"/>
      <c r="S36" s="157" t="str">
        <f>IF('Portail 2 SDL-LEA covid'!S46="","",'Portail 2 SDL-LEA covid'!S46)</f>
        <v/>
      </c>
      <c r="T36" s="619" t="str">
        <f>IF('Portail 2 SDL-LEA covid'!T46="","",'Portail 2 SDL-LEA covid'!T46)</f>
        <v>100% CC Ecrit</v>
      </c>
      <c r="U36" s="618" t="str">
        <f>IF('Portail 2 SDL-LEA covid'!U46="","",'Portail 2 SDL-LEA covid'!U46)</f>
        <v>100 % CT Ecrit 2h</v>
      </c>
      <c r="V36" s="395">
        <f>IF('Portail 2 SDL-LEA covid'!V46="","",'Portail 2 SDL-LEA covid'!V46)</f>
        <v>1</v>
      </c>
      <c r="W36" s="30" t="str">
        <f>IF('Portail 2 SDL-LEA covid'!W46="","",'Portail 2 SDL-LEA covid'!W46)</f>
        <v>CC</v>
      </c>
      <c r="X36" s="30" t="str">
        <f>IF('Portail 2 SDL-LEA covid'!X46="","",'Portail 2 SDL-LEA covid'!X46)</f>
        <v>écrit</v>
      </c>
      <c r="Y36" s="30" t="str">
        <f>IF('Portail 2 SDL-LEA covid'!Y46="","",'Portail 2 SDL-LEA covid'!Y46)</f>
        <v/>
      </c>
      <c r="Z36" s="31">
        <f>IF('Portail 2 SDL-LEA covid'!Z46="","",'Portail 2 SDL-LEA covid'!Z46)</f>
        <v>1</v>
      </c>
      <c r="AA36" s="32" t="str">
        <f>IF('Portail 2 SDL-LEA covid'!AA46="","",'Portail 2 SDL-LEA covid'!AA46)</f>
        <v>CT</v>
      </c>
      <c r="AB36" s="32" t="str">
        <f>IF('Portail 2 SDL-LEA covid'!AB46="","",'Portail 2 SDL-LEA covid'!AB46)</f>
        <v>écrit</v>
      </c>
      <c r="AC36" s="32" t="str">
        <f>IF('Portail 2 SDL-LEA covid'!AC46="","",'Portail 2 SDL-LEA covid'!AC46)</f>
        <v>2h00</v>
      </c>
      <c r="AD36" s="619" t="str">
        <f>IF('Portail 2 SDL-LEA covid'!AD46="","",'Portail 2 SDL-LEA covid'!AD46)</f>
        <v>100 % CT Ecrit 2h</v>
      </c>
      <c r="AE36" s="620" t="str">
        <f t="shared" ref="AE36:AE37" si="13">+AD36</f>
        <v>100 % CT Ecrit 2h</v>
      </c>
      <c r="AF36" s="111">
        <f>IF('Portail 2 SDL-LEA covid'!AF46="","",'Portail 2 SDL-LEA covid'!AF46)</f>
        <v>1</v>
      </c>
      <c r="AG36" s="30" t="str">
        <f>IF('Portail 2 SDL-LEA covid'!AG46="","",'Portail 2 SDL-LEA covid'!AG46)</f>
        <v>CT</v>
      </c>
      <c r="AH36" s="30" t="str">
        <f>IF('Portail 2 SDL-LEA covid'!AH46="","",'Portail 2 SDL-LEA covid'!AH46)</f>
        <v>écrit</v>
      </c>
      <c r="AI36" s="30" t="str">
        <f>IF('Portail 2 SDL-LEA covid'!AI46="","",'Portail 2 SDL-LEA covid'!AI46)</f>
        <v>2h00</v>
      </c>
      <c r="AJ36" s="34">
        <f>IF('Portail 2 SDL-LEA covid'!AJ46="","",'Portail 2 SDL-LEA covid'!AJ46)</f>
        <v>1</v>
      </c>
      <c r="AK36" s="32" t="str">
        <f>IF('Portail 2 SDL-LEA covid'!AK46="","",'Portail 2 SDL-LEA covid'!AK46)</f>
        <v>CT</v>
      </c>
      <c r="AL36" s="32" t="str">
        <f>IF('Portail 2 SDL-LEA covid'!AL46="","",'Portail 2 SDL-LEA covid'!AL46)</f>
        <v>écrit</v>
      </c>
      <c r="AM36" s="32" t="str">
        <f>IF('Portail 2 SDL-LEA covid'!AM46="","",'Portail 2 SDL-LEA covid'!AM46)</f>
        <v>2h00</v>
      </c>
      <c r="AN36" s="613" t="str">
        <f>IF('Portail 2 SDL-LEA covid'!AN46="","",'Portail 2 SDL-LEA covid'!AN46)</f>
        <v/>
      </c>
    </row>
    <row r="37" spans="1:40" ht="57" customHeight="1">
      <c r="A37" s="20" t="str">
        <f>IF('Portail 2 SDL-LEA covid'!A47="","",'Portail 2 SDL-LEA covid'!A47)</f>
        <v/>
      </c>
      <c r="B37" s="21" t="str">
        <f>IF('Portail 2 SDL-LEA covid'!B47="","",'Portail 2 SDL-LEA covid'!B47)</f>
        <v>LLA2H6B</v>
      </c>
      <c r="C37" s="22" t="str">
        <f>IF('Portail 2 SDL-LEA covid'!C47="","",'Portail 2 SDL-LEA covid'!C47)</f>
        <v>LSF 1 - Langue des Signes Français (sélection)</v>
      </c>
      <c r="D37" s="23" t="str">
        <f>IF('Portail 2 SDL-LEA covid'!D47="","",'Portail 2 SDL-LEA covid'!D47)</f>
        <v>LLA2H6A</v>
      </c>
      <c r="E37" s="610" t="str">
        <f>IF('Portail 2 SDL-LEA covid'!E47="","",'Portail 2 SDL-LEA covid'!E47)</f>
        <v>CHOIX TRONC COMMUN</v>
      </c>
      <c r="F37" s="611" t="str">
        <f>IF('Portail 2 SDL-LEA covid'!F47="","",'Portail 2 SDL-LEA covid'!F47)</f>
        <v>Portails 1 (SDL-LLCER), 2 (SDL-LEA) et 3 (SDL-Lettres)</v>
      </c>
      <c r="G37" s="610" t="str">
        <f>IF('Portail 2 SDL-LEA covid'!G47="","",'Portail 2 SDL-LEA covid'!G47)</f>
        <v>SDL</v>
      </c>
      <c r="H37" s="612" t="str">
        <f>IF('Portail 2 SDL-LEA covid'!H47="","",'Portail 2 SDL-LEA covid'!H47)</f>
        <v/>
      </c>
      <c r="I37" s="613">
        <v>2</v>
      </c>
      <c r="J37" s="613">
        <v>2</v>
      </c>
      <c r="K37" s="612" t="str">
        <f>IF('Portail 2 SDL-LEA covid'!K47="","",'Portail 2 SDL-LEA covid'!K47)</f>
        <v>ENGUEHARD Guillaume</v>
      </c>
      <c r="L37" s="614" t="str">
        <f>IF('Portail 2 SDL-LEA covid'!L47="","",'Portail 2 SDL-LEA covid'!L47)</f>
        <v>07</v>
      </c>
      <c r="M37" s="613" t="str">
        <f>IF('Portail 2 SDL-LEA covid'!M47="","",'Portail 2 SDL-LEA covid'!M47)</f>
        <v/>
      </c>
      <c r="N37" s="613" t="str">
        <f>IF('Portail 2 SDL-LEA covid'!N47="","",'Portail 2 SDL-LEA covid'!N47)</f>
        <v/>
      </c>
      <c r="O37" s="613"/>
      <c r="P37" s="615">
        <f>IF('Portail 2 SDL-LEA covid'!P47="","",'Portail 2 SDL-LEA covid'!P47)</f>
        <v>30</v>
      </c>
      <c r="Q37" s="616"/>
      <c r="R37" s="92"/>
      <c r="S37" s="157" t="str">
        <f>IF('Portail 2 SDL-LEA covid'!S47="","",'Portail 2 SDL-LEA covid'!S47)</f>
        <v/>
      </c>
      <c r="T37" s="619" t="str">
        <f>IF('Portail 2 SDL-LEA covid'!T47="","",'Portail 2 SDL-LEA covid'!T47)</f>
        <v>100% CC Oral</v>
      </c>
      <c r="U37" s="618" t="str">
        <f>IF('Portail 2 SDL-LEA covid'!U47="","",'Portail 2 SDL-LEA covid'!U47)</f>
        <v>Statut RSE impossible</v>
      </c>
      <c r="V37" s="395">
        <f>IF('Portail 2 SDL-LEA covid'!V47="","",'Portail 2 SDL-LEA covid'!V47)</f>
        <v>1</v>
      </c>
      <c r="W37" s="30" t="str">
        <f>IF('Portail 2 SDL-LEA covid'!W47="","",'Portail 2 SDL-LEA covid'!W47)</f>
        <v>CC</v>
      </c>
      <c r="X37" s="30" t="str">
        <f>IF('Portail 2 SDL-LEA covid'!X47="","",'Portail 2 SDL-LEA covid'!X47)</f>
        <v>oral</v>
      </c>
      <c r="Y37" s="30" t="str">
        <f>IF('Portail 2 SDL-LEA covid'!Y47="","",'Portail 2 SDL-LEA covid'!Y47)</f>
        <v>épreuve pratique 30 min.</v>
      </c>
      <c r="Z37" s="31" t="str">
        <f>IF('Portail 2 SDL-LEA covid'!Z47="","",'Portail 2 SDL-LEA covid'!Z47)</f>
        <v>Statut RSE impossible</v>
      </c>
      <c r="AA37" s="32" t="str">
        <f>IF('Portail 2 SDL-LEA covid'!AA47="","",'Portail 2 SDL-LEA covid'!AA47)</f>
        <v>Statut RSE impossible</v>
      </c>
      <c r="AB37" s="32" t="str">
        <f>IF('Portail 2 SDL-LEA covid'!AB47="","",'Portail 2 SDL-LEA covid'!AB47)</f>
        <v>Statut RSE impossible</v>
      </c>
      <c r="AC37" s="32" t="str">
        <f>IF('Portail 2 SDL-LEA covid'!AC47="","",'Portail 2 SDL-LEA covid'!AC47)</f>
        <v>Statut RSE impossible</v>
      </c>
      <c r="AD37" s="619" t="str">
        <f>IF('Portail 2 SDL-LEA covid'!AD47="","",'Portail 2 SDL-LEA covid'!AD47)</f>
        <v>100% CT
1) écrit en ligne 
2) dépôt sur CELENE 
3) temps limité (1h30)</v>
      </c>
      <c r="AE37" s="620" t="str">
        <f t="shared" si="13"/>
        <v>100% CT
1) écrit en ligne 
2) dépôt sur CELENE 
3) temps limité (1h30)</v>
      </c>
      <c r="AF37" s="111">
        <f>IF('Portail 2 SDL-LEA covid'!AF47="","",'Portail 2 SDL-LEA covid'!AF47)</f>
        <v>1</v>
      </c>
      <c r="AG37" s="30" t="str">
        <f>IF('Portail 2 SDL-LEA covid'!AG47="","",'Portail 2 SDL-LEA covid'!AG47)</f>
        <v>CT</v>
      </c>
      <c r="AH37" s="30" t="str">
        <f>IF('Portail 2 SDL-LEA covid'!AH47="","",'Portail 2 SDL-LEA covid'!AH47)</f>
        <v>oral</v>
      </c>
      <c r="AI37" s="30" t="str">
        <f>IF('Portail 2 SDL-LEA covid'!AI47="","",'Portail 2 SDL-LEA covid'!AI47)</f>
        <v>épreuve pratique 30 min.</v>
      </c>
      <c r="AJ37" s="34" t="str">
        <f>IF('Portail 2 SDL-LEA covid'!AJ47="","",'Portail 2 SDL-LEA covid'!AJ47)</f>
        <v>Statut RSE impossible</v>
      </c>
      <c r="AK37" s="32" t="str">
        <f>IF('Portail 2 SDL-LEA covid'!AK47="","",'Portail 2 SDL-LEA covid'!AK47)</f>
        <v>Statut RSE impossible</v>
      </c>
      <c r="AL37" s="32" t="str">
        <f>IF('Portail 2 SDL-LEA covid'!AL47="","",'Portail 2 SDL-LEA covid'!AL47)</f>
        <v>Statut RSE impossible</v>
      </c>
      <c r="AM37" s="32" t="str">
        <f>IF('Portail 2 SDL-LEA covid'!AM47="","",'Portail 2 SDL-LEA covid'!AM47)</f>
        <v>Statut RSE impossible</v>
      </c>
      <c r="AN37" s="613" t="str">
        <f>IF('Portail 2 SDL-LEA covid'!AN47="","",'Portail 2 SDL-LEA covid'!AN47)</f>
        <v/>
      </c>
    </row>
    <row r="38" spans="1:40" s="3" customFormat="1" ht="12.75">
      <c r="A38" s="151"/>
      <c r="B38" s="151"/>
      <c r="C38" s="152"/>
      <c r="D38" s="558"/>
      <c r="E38" s="558"/>
      <c r="F38" s="558"/>
      <c r="G38" s="558"/>
      <c r="H38" s="558"/>
      <c r="I38" s="558"/>
      <c r="J38" s="558"/>
      <c r="K38" s="153"/>
      <c r="L38" s="153"/>
      <c r="M38" s="153"/>
      <c r="N38" s="153"/>
      <c r="O38" s="153"/>
      <c r="P38" s="153"/>
      <c r="Q38" s="153"/>
      <c r="R38" s="86"/>
      <c r="S38" s="145"/>
      <c r="T38" s="480"/>
      <c r="U38" s="586"/>
      <c r="V38" s="154"/>
      <c r="W38" s="154"/>
      <c r="X38" s="154"/>
      <c r="Y38" s="154"/>
      <c r="Z38" s="87"/>
      <c r="AA38" s="87"/>
      <c r="AB38" s="87"/>
      <c r="AC38" s="87"/>
      <c r="AD38" s="480"/>
      <c r="AE38" s="466"/>
      <c r="AF38" s="87"/>
      <c r="AG38" s="87"/>
      <c r="AH38" s="87"/>
      <c r="AI38" s="87"/>
      <c r="AJ38" s="87"/>
      <c r="AK38" s="87"/>
      <c r="AL38" s="87"/>
      <c r="AM38" s="88"/>
    </row>
    <row r="39" spans="1:40" ht="23.25" customHeight="1">
      <c r="A39" s="236" t="s">
        <v>384</v>
      </c>
      <c r="B39" s="236" t="s">
        <v>385</v>
      </c>
      <c r="C39" s="95" t="s">
        <v>386</v>
      </c>
      <c r="D39" s="96" t="s">
        <v>387</v>
      </c>
      <c r="E39" s="45" t="s">
        <v>43</v>
      </c>
      <c r="F39" s="45"/>
      <c r="G39" s="45"/>
      <c r="H39" s="45"/>
      <c r="I39" s="45">
        <f>+I23+I40+I41+I42+I43+I47+I48+I49+I51</f>
        <v>30</v>
      </c>
      <c r="J39" s="45">
        <f>+J23+J40+J41+J42+J43+J47+J48+J49+J51</f>
        <v>30</v>
      </c>
      <c r="K39" s="96"/>
      <c r="L39" s="96"/>
      <c r="M39" s="96"/>
      <c r="N39" s="96"/>
      <c r="O39" s="96"/>
      <c r="P39" s="96"/>
      <c r="Q39" s="49"/>
      <c r="R39" s="96"/>
      <c r="S39" s="49"/>
      <c r="T39" s="482"/>
      <c r="U39" s="572"/>
      <c r="V39" s="394"/>
      <c r="W39" s="96"/>
      <c r="X39" s="96"/>
      <c r="Y39" s="96"/>
      <c r="Z39" s="98"/>
      <c r="AA39" s="50"/>
      <c r="AB39" s="50"/>
      <c r="AC39" s="50"/>
      <c r="AD39" s="482"/>
      <c r="AE39" s="427"/>
      <c r="AF39" s="98"/>
      <c r="AG39" s="50"/>
      <c r="AH39" s="50"/>
      <c r="AI39" s="50"/>
      <c r="AJ39" s="50"/>
      <c r="AK39" s="50"/>
      <c r="AL39" s="50"/>
      <c r="AM39" s="47"/>
      <c r="AN39" s="47"/>
    </row>
    <row r="40" spans="1:40" ht="64.5" customHeight="1">
      <c r="A40" s="20"/>
      <c r="B40" s="21" t="s">
        <v>388</v>
      </c>
      <c r="C40" s="22" t="s">
        <v>389</v>
      </c>
      <c r="D40" s="23" t="s">
        <v>390</v>
      </c>
      <c r="E40" s="610" t="str">
        <f>IF('Portail 2 SDL-LEA covid'!E55="","",'Portail 2 SDL-LEA covid'!E55)</f>
        <v>TRONC COMMUN</v>
      </c>
      <c r="F40" s="611" t="s">
        <v>391</v>
      </c>
      <c r="G40" s="610" t="s">
        <v>170</v>
      </c>
      <c r="H40" s="612"/>
      <c r="I40" s="613">
        <v>2</v>
      </c>
      <c r="J40" s="613">
        <v>2</v>
      </c>
      <c r="K40" s="612" t="s">
        <v>361</v>
      </c>
      <c r="L40" s="614" t="s">
        <v>260</v>
      </c>
      <c r="M40" s="613"/>
      <c r="N40" s="613"/>
      <c r="O40" s="613"/>
      <c r="P40" s="615">
        <v>18</v>
      </c>
      <c r="Q40" s="616"/>
      <c r="R40" s="92"/>
      <c r="S40" s="157"/>
      <c r="T40" s="478" t="s">
        <v>76</v>
      </c>
      <c r="U40" s="579" t="s">
        <v>392</v>
      </c>
      <c r="V40" s="395">
        <v>1</v>
      </c>
      <c r="W40" s="30" t="s">
        <v>62</v>
      </c>
      <c r="X40" s="30"/>
      <c r="Y40" s="30"/>
      <c r="Z40" s="31">
        <v>1</v>
      </c>
      <c r="AA40" s="32" t="s">
        <v>65</v>
      </c>
      <c r="AB40" s="32" t="s">
        <v>66</v>
      </c>
      <c r="AC40" s="32" t="s">
        <v>67</v>
      </c>
      <c r="AD40" s="478" t="s">
        <v>393</v>
      </c>
      <c r="AE40" s="620" t="str">
        <f t="shared" ref="AE40:AE42" si="14">+AD40</f>
        <v>100% CT dossier. Dépôt du sujet sur CELENE le xx/06/2021 ; retour des copies sur CELENE jusqu'au xx/xx/2021.</v>
      </c>
      <c r="AF40" s="111">
        <v>1</v>
      </c>
      <c r="AG40" s="30" t="s">
        <v>65</v>
      </c>
      <c r="AH40" s="30" t="s">
        <v>66</v>
      </c>
      <c r="AI40" s="30" t="s">
        <v>67</v>
      </c>
      <c r="AJ40" s="34">
        <v>1</v>
      </c>
      <c r="AK40" s="32" t="s">
        <v>65</v>
      </c>
      <c r="AL40" s="32" t="s">
        <v>66</v>
      </c>
      <c r="AM40" s="32" t="s">
        <v>67</v>
      </c>
      <c r="AN40" s="613"/>
    </row>
    <row r="41" spans="1:40" ht="80.25" customHeight="1">
      <c r="A41" s="20"/>
      <c r="B41" s="68" t="s">
        <v>394</v>
      </c>
      <c r="C41" s="22" t="s">
        <v>395</v>
      </c>
      <c r="D41" s="37" t="s">
        <v>396</v>
      </c>
      <c r="E41" s="37" t="str">
        <f>IF('Portail 2 SDL-LEA covid'!E56="","",'Portail 2 SDL-LEA covid'!E56)</f>
        <v>TRONC COMMUN</v>
      </c>
      <c r="F41" s="115" t="s">
        <v>397</v>
      </c>
      <c r="G41" s="37" t="s">
        <v>170</v>
      </c>
      <c r="H41" s="141"/>
      <c r="I41" s="41">
        <v>2</v>
      </c>
      <c r="J41" s="41">
        <v>2</v>
      </c>
      <c r="K41" s="37" t="s">
        <v>361</v>
      </c>
      <c r="L41" s="150" t="s">
        <v>260</v>
      </c>
      <c r="M41" s="41"/>
      <c r="N41" s="41"/>
      <c r="O41" s="41"/>
      <c r="P41" s="92">
        <v>18</v>
      </c>
      <c r="Q41" s="374"/>
      <c r="R41" s="92"/>
      <c r="S41" s="157"/>
      <c r="T41" s="478" t="s">
        <v>76</v>
      </c>
      <c r="U41" s="579" t="s">
        <v>398</v>
      </c>
      <c r="V41" s="111">
        <v>1</v>
      </c>
      <c r="W41" s="30" t="s">
        <v>62</v>
      </c>
      <c r="X41" s="30"/>
      <c r="Y41" s="30"/>
      <c r="Z41" s="31">
        <v>1</v>
      </c>
      <c r="AA41" s="32" t="s">
        <v>65</v>
      </c>
      <c r="AB41" s="32" t="s">
        <v>66</v>
      </c>
      <c r="AC41" s="32" t="s">
        <v>67</v>
      </c>
      <c r="AD41" s="478" t="s">
        <v>399</v>
      </c>
      <c r="AE41" s="620" t="str">
        <f t="shared" si="14"/>
        <v>100% CT (dossier). Dépôt du sujet sur CELENE le xx/06/2021 ; retour des copies par mail (aude.bonord@univ-orleans.fr) dans la journée.</v>
      </c>
      <c r="AF41" s="111">
        <v>1</v>
      </c>
      <c r="AG41" s="30" t="s">
        <v>65</v>
      </c>
      <c r="AH41" s="30" t="s">
        <v>66</v>
      </c>
      <c r="AI41" s="30" t="s">
        <v>67</v>
      </c>
      <c r="AJ41" s="34">
        <v>1</v>
      </c>
      <c r="AK41" s="32" t="s">
        <v>65</v>
      </c>
      <c r="AL41" s="32" t="s">
        <v>66</v>
      </c>
      <c r="AM41" s="32" t="s">
        <v>67</v>
      </c>
      <c r="AN41" s="41"/>
    </row>
    <row r="42" spans="1:40" ht="80.25" customHeight="1">
      <c r="A42" s="20"/>
      <c r="B42" s="68" t="s">
        <v>400</v>
      </c>
      <c r="C42" s="22" t="s">
        <v>401</v>
      </c>
      <c r="D42" s="37" t="s">
        <v>402</v>
      </c>
      <c r="E42" s="37" t="s">
        <v>38</v>
      </c>
      <c r="F42" s="115" t="s">
        <v>403</v>
      </c>
      <c r="G42" s="37" t="s">
        <v>170</v>
      </c>
      <c r="H42" s="141"/>
      <c r="I42" s="41">
        <v>5</v>
      </c>
      <c r="J42" s="41">
        <v>5</v>
      </c>
      <c r="K42" s="37" t="s">
        <v>404</v>
      </c>
      <c r="L42" s="150" t="s">
        <v>260</v>
      </c>
      <c r="M42" s="41"/>
      <c r="N42" s="41">
        <v>18</v>
      </c>
      <c r="O42" s="41"/>
      <c r="P42" s="92">
        <v>18</v>
      </c>
      <c r="Q42" s="374"/>
      <c r="R42" s="92"/>
      <c r="S42" s="157"/>
      <c r="T42" s="478" t="s">
        <v>76</v>
      </c>
      <c r="U42" s="579" t="s">
        <v>405</v>
      </c>
      <c r="V42" s="111">
        <v>1</v>
      </c>
      <c r="W42" s="30" t="s">
        <v>62</v>
      </c>
      <c r="X42" s="30"/>
      <c r="Y42" s="30"/>
      <c r="Z42" s="31">
        <v>1</v>
      </c>
      <c r="AA42" s="32" t="s">
        <v>65</v>
      </c>
      <c r="AB42" s="32" t="s">
        <v>66</v>
      </c>
      <c r="AC42" s="32" t="s">
        <v>325</v>
      </c>
      <c r="AD42" s="478" t="s">
        <v>406</v>
      </c>
      <c r="AE42" s="620" t="str">
        <f t="shared" si="14"/>
        <v>100% CT (Dossier; dépôt sur CELENE et retour par mail: gabriele.ribemont@univ-orleans.fr)</v>
      </c>
      <c r="AF42" s="111">
        <v>1</v>
      </c>
      <c r="AG42" s="30" t="s">
        <v>65</v>
      </c>
      <c r="AH42" s="30" t="s">
        <v>66</v>
      </c>
      <c r="AI42" s="30" t="s">
        <v>325</v>
      </c>
      <c r="AJ42" s="34">
        <v>1</v>
      </c>
      <c r="AK42" s="32" t="s">
        <v>65</v>
      </c>
      <c r="AL42" s="32" t="s">
        <v>66</v>
      </c>
      <c r="AM42" s="32" t="s">
        <v>325</v>
      </c>
      <c r="AN42" s="41"/>
    </row>
    <row r="43" spans="1:40" s="67" customFormat="1" ht="19.5" customHeight="1">
      <c r="A43" s="648" t="s">
        <v>407</v>
      </c>
      <c r="B43" s="648" t="s">
        <v>408</v>
      </c>
      <c r="C43" s="649" t="s">
        <v>409</v>
      </c>
      <c r="D43" s="650"/>
      <c r="E43" s="650" t="s">
        <v>255</v>
      </c>
      <c r="F43" s="650"/>
      <c r="G43" s="650"/>
      <c r="H43" s="651" t="s">
        <v>256</v>
      </c>
      <c r="I43" s="652">
        <v>3</v>
      </c>
      <c r="J43" s="653">
        <v>3</v>
      </c>
      <c r="K43" s="652"/>
      <c r="L43" s="653"/>
      <c r="M43" s="652"/>
      <c r="N43" s="653"/>
      <c r="O43" s="653"/>
      <c r="P43" s="654"/>
      <c r="Q43" s="655"/>
      <c r="R43" s="62"/>
      <c r="S43" s="371"/>
      <c r="T43" s="479"/>
      <c r="U43" s="574"/>
      <c r="V43" s="411"/>
      <c r="W43" s="654"/>
      <c r="X43" s="654"/>
      <c r="Y43" s="654"/>
      <c r="Z43" s="63"/>
      <c r="AA43" s="64"/>
      <c r="AB43" s="64"/>
      <c r="AC43" s="64"/>
      <c r="AD43" s="479"/>
      <c r="AE43" s="575"/>
      <c r="AF43" s="63"/>
      <c r="AG43" s="64"/>
      <c r="AH43" s="64"/>
      <c r="AI43" s="64"/>
      <c r="AJ43" s="65"/>
      <c r="AK43" s="64"/>
      <c r="AL43" s="64"/>
      <c r="AM43" s="64"/>
      <c r="AN43" s="66"/>
    </row>
    <row r="44" spans="1:40" ht="70.5" customHeight="1">
      <c r="A44" s="20"/>
      <c r="B44" s="68" t="s">
        <v>410</v>
      </c>
      <c r="C44" s="22" t="s">
        <v>411</v>
      </c>
      <c r="D44" s="37"/>
      <c r="E44" s="37" t="s">
        <v>56</v>
      </c>
      <c r="F44" s="115" t="s">
        <v>412</v>
      </c>
      <c r="G44" s="37" t="s">
        <v>170</v>
      </c>
      <c r="H44" s="141"/>
      <c r="I44" s="41">
        <v>3</v>
      </c>
      <c r="J44" s="41">
        <v>3</v>
      </c>
      <c r="K44" s="37" t="s">
        <v>338</v>
      </c>
      <c r="L44" s="656" t="s">
        <v>413</v>
      </c>
      <c r="M44" s="41"/>
      <c r="N44" s="41"/>
      <c r="O44" s="41"/>
      <c r="P44" s="92">
        <v>24</v>
      </c>
      <c r="Q44" s="374"/>
      <c r="R44" s="92"/>
      <c r="S44" s="157"/>
      <c r="T44" s="478" t="s">
        <v>76</v>
      </c>
      <c r="U44" s="579" t="s">
        <v>339</v>
      </c>
      <c r="V44" s="111">
        <v>1</v>
      </c>
      <c r="W44" s="30" t="s">
        <v>62</v>
      </c>
      <c r="X44" s="30"/>
      <c r="Y44" s="30"/>
      <c r="Z44" s="31">
        <v>1</v>
      </c>
      <c r="AA44" s="32" t="s">
        <v>65</v>
      </c>
      <c r="AB44" s="32" t="s">
        <v>66</v>
      </c>
      <c r="AC44" s="32" t="s">
        <v>325</v>
      </c>
      <c r="AD44" s="478" t="s">
        <v>414</v>
      </c>
      <c r="AE44" s="620" t="str">
        <f t="shared" ref="AE44:AE45" si="15">+AD44</f>
        <v>100% CT (dossier). Dépôt du sujet sur CELENE le xx/06/2021 ; retour des copies par mail (benoit.barut@univ-orleans.fr) dans la journée.</v>
      </c>
      <c r="AF44" s="111">
        <v>1</v>
      </c>
      <c r="AG44" s="30" t="s">
        <v>65</v>
      </c>
      <c r="AH44" s="30" t="s">
        <v>66</v>
      </c>
      <c r="AI44" s="30" t="s">
        <v>325</v>
      </c>
      <c r="AJ44" s="34">
        <v>1</v>
      </c>
      <c r="AK44" s="32" t="s">
        <v>65</v>
      </c>
      <c r="AL44" s="32" t="s">
        <v>66</v>
      </c>
      <c r="AM44" s="32" t="s">
        <v>325</v>
      </c>
      <c r="AN44" s="41"/>
    </row>
    <row r="45" spans="1:40" ht="70.5" customHeight="1">
      <c r="A45" s="20"/>
      <c r="B45" s="68" t="s">
        <v>415</v>
      </c>
      <c r="C45" s="22" t="s">
        <v>416</v>
      </c>
      <c r="D45" s="37"/>
      <c r="E45" s="37" t="s">
        <v>56</v>
      </c>
      <c r="F45" s="115" t="s">
        <v>417</v>
      </c>
      <c r="G45" s="37" t="s">
        <v>170</v>
      </c>
      <c r="H45" s="141"/>
      <c r="I45" s="41">
        <v>3</v>
      </c>
      <c r="J45" s="41">
        <v>3</v>
      </c>
      <c r="K45" s="37" t="s">
        <v>338</v>
      </c>
      <c r="L45" s="656" t="s">
        <v>413</v>
      </c>
      <c r="M45" s="41"/>
      <c r="N45" s="41"/>
      <c r="O45" s="41"/>
      <c r="P45" s="92">
        <v>24</v>
      </c>
      <c r="Q45" s="374"/>
      <c r="R45" s="92"/>
      <c r="S45" s="157"/>
      <c r="T45" s="478" t="s">
        <v>76</v>
      </c>
      <c r="U45" s="579" t="s">
        <v>339</v>
      </c>
      <c r="V45" s="111">
        <v>1</v>
      </c>
      <c r="W45" s="30" t="s">
        <v>62</v>
      </c>
      <c r="X45" s="30"/>
      <c r="Y45" s="30"/>
      <c r="Z45" s="31">
        <v>1</v>
      </c>
      <c r="AA45" s="32" t="s">
        <v>65</v>
      </c>
      <c r="AB45" s="32" t="s">
        <v>66</v>
      </c>
      <c r="AC45" s="32" t="s">
        <v>325</v>
      </c>
      <c r="AD45" s="478" t="s">
        <v>414</v>
      </c>
      <c r="AE45" s="620" t="str">
        <f t="shared" si="15"/>
        <v>100% CT (dossier). Dépôt du sujet sur CELENE le xx/06/2021 ; retour des copies par mail (benoit.barut@univ-orleans.fr) dans la journée.</v>
      </c>
      <c r="AF45" s="111">
        <v>1</v>
      </c>
      <c r="AG45" s="30" t="s">
        <v>65</v>
      </c>
      <c r="AH45" s="30" t="s">
        <v>66</v>
      </c>
      <c r="AI45" s="30" t="s">
        <v>325</v>
      </c>
      <c r="AJ45" s="34">
        <v>1</v>
      </c>
      <c r="AK45" s="32" t="s">
        <v>65</v>
      </c>
      <c r="AL45" s="32" t="s">
        <v>66</v>
      </c>
      <c r="AM45" s="32" t="s">
        <v>325</v>
      </c>
      <c r="AN45" s="41"/>
    </row>
    <row r="46" spans="1:40">
      <c r="A46" s="35"/>
      <c r="B46" s="35"/>
      <c r="C46" s="155"/>
      <c r="D46" s="156"/>
      <c r="E46" s="139"/>
      <c r="F46" s="657"/>
      <c r="G46" s="139"/>
      <c r="H46" s="93"/>
      <c r="I46" s="44"/>
      <c r="J46" s="44"/>
      <c r="K46" s="44"/>
      <c r="L46" s="44"/>
      <c r="M46" s="44"/>
      <c r="N46" s="44"/>
      <c r="O46" s="44"/>
      <c r="P46" s="44"/>
      <c r="Q46" s="35"/>
      <c r="R46" s="44"/>
      <c r="S46" s="157"/>
      <c r="T46" s="483"/>
      <c r="U46" s="589"/>
      <c r="V46" s="409"/>
      <c r="W46" s="158"/>
      <c r="X46" s="158"/>
      <c r="Y46" s="158"/>
      <c r="Z46" s="34"/>
      <c r="AA46" s="32"/>
      <c r="AB46" s="32"/>
      <c r="AC46" s="32"/>
      <c r="AD46" s="483"/>
      <c r="AE46" s="589"/>
      <c r="AF46" s="409"/>
      <c r="AG46" s="158"/>
      <c r="AH46" s="158"/>
      <c r="AI46" s="158"/>
      <c r="AJ46" s="34"/>
      <c r="AK46" s="32"/>
      <c r="AL46" s="32"/>
      <c r="AM46" s="32"/>
      <c r="AN46" s="44"/>
    </row>
    <row r="47" spans="1:40" ht="64.5" customHeight="1">
      <c r="A47" s="20"/>
      <c r="B47" s="68" t="s">
        <v>418</v>
      </c>
      <c r="C47" s="22" t="s">
        <v>419</v>
      </c>
      <c r="D47" s="37"/>
      <c r="E47" s="37" t="s">
        <v>38</v>
      </c>
      <c r="F47" s="115" t="s">
        <v>417</v>
      </c>
      <c r="G47" s="37" t="s">
        <v>170</v>
      </c>
      <c r="H47" s="141"/>
      <c r="I47" s="41">
        <v>2</v>
      </c>
      <c r="J47" s="41">
        <v>2</v>
      </c>
      <c r="K47" s="37" t="s">
        <v>338</v>
      </c>
      <c r="L47" s="150" t="s">
        <v>260</v>
      </c>
      <c r="M47" s="41"/>
      <c r="N47" s="41"/>
      <c r="O47" s="41"/>
      <c r="P47" s="92">
        <v>18</v>
      </c>
      <c r="Q47" s="374"/>
      <c r="R47" s="92"/>
      <c r="S47" s="157"/>
      <c r="T47" s="478" t="s">
        <v>76</v>
      </c>
      <c r="U47" s="579" t="s">
        <v>420</v>
      </c>
      <c r="V47" s="111">
        <v>1</v>
      </c>
      <c r="W47" s="30" t="s">
        <v>62</v>
      </c>
      <c r="X47" s="30"/>
      <c r="Y47" s="30"/>
      <c r="Z47" s="31">
        <v>1</v>
      </c>
      <c r="AA47" s="32" t="s">
        <v>65</v>
      </c>
      <c r="AB47" s="32" t="s">
        <v>66</v>
      </c>
      <c r="AC47" s="32" t="s">
        <v>325</v>
      </c>
      <c r="AD47" s="478" t="s">
        <v>421</v>
      </c>
      <c r="AE47" s="620" t="str">
        <f t="shared" ref="AE47:AE49" si="16">+AD47</f>
        <v>100% CT Dossier. Dépôt des sujets sur CELENE le xx/06/2021 ; retour des copies sur CELENE (devoir-pdf) jusqu'au xx/06/2021</v>
      </c>
      <c r="AF47" s="111">
        <v>1</v>
      </c>
      <c r="AG47" s="30" t="s">
        <v>65</v>
      </c>
      <c r="AH47" s="30" t="s">
        <v>66</v>
      </c>
      <c r="AI47" s="30" t="s">
        <v>325</v>
      </c>
      <c r="AJ47" s="34">
        <v>1</v>
      </c>
      <c r="AK47" s="32" t="s">
        <v>65</v>
      </c>
      <c r="AL47" s="32" t="s">
        <v>66</v>
      </c>
      <c r="AM47" s="32" t="s">
        <v>325</v>
      </c>
      <c r="AN47" s="41"/>
    </row>
    <row r="48" spans="1:40" ht="64.5" customHeight="1">
      <c r="A48" s="20"/>
      <c r="B48" s="68" t="s">
        <v>422</v>
      </c>
      <c r="C48" s="22" t="s">
        <v>423</v>
      </c>
      <c r="D48" s="37" t="s">
        <v>424</v>
      </c>
      <c r="E48" s="37" t="s">
        <v>38</v>
      </c>
      <c r="F48" s="115" t="s">
        <v>417</v>
      </c>
      <c r="G48" s="37" t="s">
        <v>170</v>
      </c>
      <c r="H48" s="141"/>
      <c r="I48" s="41">
        <v>1</v>
      </c>
      <c r="J48" s="41">
        <v>1</v>
      </c>
      <c r="K48" s="37" t="s">
        <v>338</v>
      </c>
      <c r="L48" s="150" t="s">
        <v>260</v>
      </c>
      <c r="M48" s="41"/>
      <c r="N48" s="41"/>
      <c r="O48" s="41"/>
      <c r="P48" s="92">
        <v>10</v>
      </c>
      <c r="Q48" s="374"/>
      <c r="R48" s="92"/>
      <c r="S48" s="157"/>
      <c r="T48" s="478" t="s">
        <v>76</v>
      </c>
      <c r="U48" s="579" t="s">
        <v>425</v>
      </c>
      <c r="V48" s="111">
        <v>1</v>
      </c>
      <c r="W48" s="30" t="s">
        <v>62</v>
      </c>
      <c r="X48" s="30"/>
      <c r="Y48" s="30"/>
      <c r="Z48" s="31">
        <v>1</v>
      </c>
      <c r="AA48" s="32" t="s">
        <v>65</v>
      </c>
      <c r="AB48" s="32" t="s">
        <v>363</v>
      </c>
      <c r="AC48" s="32" t="s">
        <v>67</v>
      </c>
      <c r="AD48" s="478" t="s">
        <v>425</v>
      </c>
      <c r="AE48" s="620" t="str">
        <f t="shared" si="16"/>
        <v>100% CT (dossier)</v>
      </c>
      <c r="AF48" s="111">
        <v>1</v>
      </c>
      <c r="AG48" s="30" t="s">
        <v>65</v>
      </c>
      <c r="AH48" s="30" t="s">
        <v>66</v>
      </c>
      <c r="AI48" s="30" t="s">
        <v>67</v>
      </c>
      <c r="AJ48" s="34">
        <v>1</v>
      </c>
      <c r="AK48" s="32" t="s">
        <v>65</v>
      </c>
      <c r="AL48" s="32" t="s">
        <v>66</v>
      </c>
      <c r="AM48" s="32" t="s">
        <v>67</v>
      </c>
      <c r="AN48" s="41"/>
    </row>
    <row r="49" spans="1:40" ht="64.5" customHeight="1">
      <c r="A49" s="20"/>
      <c r="B49" s="68" t="s">
        <v>426</v>
      </c>
      <c r="C49" s="22" t="s">
        <v>427</v>
      </c>
      <c r="D49" s="37" t="s">
        <v>396</v>
      </c>
      <c r="E49" s="37" t="s">
        <v>38</v>
      </c>
      <c r="F49" s="115" t="s">
        <v>428</v>
      </c>
      <c r="G49" s="37" t="s">
        <v>170</v>
      </c>
      <c r="H49" s="141"/>
      <c r="I49" s="41">
        <v>2</v>
      </c>
      <c r="J49" s="41">
        <v>2</v>
      </c>
      <c r="K49" s="37" t="s">
        <v>338</v>
      </c>
      <c r="L49" s="150" t="s">
        <v>260</v>
      </c>
      <c r="M49" s="41"/>
      <c r="N49" s="41"/>
      <c r="O49" s="41"/>
      <c r="P49" s="92"/>
      <c r="Q49" s="374"/>
      <c r="R49" s="92">
        <v>18</v>
      </c>
      <c r="S49" s="157"/>
      <c r="T49" s="478" t="s">
        <v>76</v>
      </c>
      <c r="U49" s="579" t="s">
        <v>425</v>
      </c>
      <c r="V49" s="111">
        <v>1</v>
      </c>
      <c r="W49" s="30" t="s">
        <v>62</v>
      </c>
      <c r="X49" s="30"/>
      <c r="Y49" s="30"/>
      <c r="Z49" s="31">
        <v>1</v>
      </c>
      <c r="AA49" s="32" t="s">
        <v>65</v>
      </c>
      <c r="AB49" s="32" t="s">
        <v>429</v>
      </c>
      <c r="AC49" s="32"/>
      <c r="AD49" s="478" t="s">
        <v>425</v>
      </c>
      <c r="AE49" s="620" t="str">
        <f t="shared" si="16"/>
        <v>100% CT (dossier)</v>
      </c>
      <c r="AF49" s="111">
        <v>1</v>
      </c>
      <c r="AG49" s="30" t="s">
        <v>65</v>
      </c>
      <c r="AH49" s="30" t="s">
        <v>429</v>
      </c>
      <c r="AI49" s="30"/>
      <c r="AJ49" s="34">
        <v>1</v>
      </c>
      <c r="AK49" s="32" t="s">
        <v>65</v>
      </c>
      <c r="AL49" s="32" t="s">
        <v>429</v>
      </c>
      <c r="AM49" s="32"/>
      <c r="AN49" s="41"/>
    </row>
    <row r="50" spans="1:40">
      <c r="A50" s="35"/>
      <c r="B50" s="35"/>
      <c r="C50" s="155"/>
      <c r="D50" s="156"/>
      <c r="E50" s="139"/>
      <c r="F50" s="657"/>
      <c r="G50" s="139"/>
      <c r="H50" s="93"/>
      <c r="I50" s="44"/>
      <c r="J50" s="44"/>
      <c r="K50" s="44"/>
      <c r="L50" s="44"/>
      <c r="M50" s="44"/>
      <c r="N50" s="44"/>
      <c r="O50" s="44"/>
      <c r="P50" s="44"/>
      <c r="Q50" s="35"/>
      <c r="R50" s="44"/>
      <c r="S50" s="157"/>
      <c r="T50" s="483"/>
      <c r="U50" s="589"/>
      <c r="V50" s="409"/>
      <c r="W50" s="158"/>
      <c r="X50" s="158"/>
      <c r="Y50" s="158"/>
      <c r="Z50" s="34"/>
      <c r="AA50" s="32"/>
      <c r="AB50" s="32"/>
      <c r="AC50" s="32"/>
      <c r="AD50" s="483"/>
      <c r="AE50" s="589"/>
      <c r="AF50" s="409"/>
      <c r="AG50" s="158"/>
      <c r="AH50" s="158"/>
      <c r="AI50" s="158"/>
      <c r="AJ50" s="34"/>
      <c r="AK50" s="32"/>
      <c r="AL50" s="32"/>
      <c r="AM50" s="32"/>
      <c r="AN50" s="44"/>
    </row>
    <row r="51" spans="1:40" ht="78" customHeight="1">
      <c r="A51" s="20"/>
      <c r="B51" s="68" t="s">
        <v>430</v>
      </c>
      <c r="C51" s="22" t="s">
        <v>431</v>
      </c>
      <c r="D51" s="37"/>
      <c r="E51" s="37" t="s">
        <v>38</v>
      </c>
      <c r="F51" s="115" t="s">
        <v>432</v>
      </c>
      <c r="G51" s="37" t="s">
        <v>170</v>
      </c>
      <c r="H51" s="141"/>
      <c r="I51" s="41">
        <v>1</v>
      </c>
      <c r="J51" s="41">
        <v>1</v>
      </c>
      <c r="K51" s="41" t="s">
        <v>433</v>
      </c>
      <c r="L51" s="150" t="s">
        <v>260</v>
      </c>
      <c r="M51" s="41"/>
      <c r="N51" s="41">
        <v>4</v>
      </c>
      <c r="O51" s="41"/>
      <c r="P51" s="92"/>
      <c r="Q51" s="374"/>
      <c r="R51" s="92"/>
      <c r="S51" s="157"/>
      <c r="T51" s="478" t="s">
        <v>76</v>
      </c>
      <c r="U51" s="579" t="s">
        <v>434</v>
      </c>
      <c r="V51" s="111">
        <v>1</v>
      </c>
      <c r="W51" s="30" t="s">
        <v>62</v>
      </c>
      <c r="X51" s="30"/>
      <c r="Y51" s="30"/>
      <c r="Z51" s="31">
        <v>1</v>
      </c>
      <c r="AA51" s="32" t="s">
        <v>65</v>
      </c>
      <c r="AB51" s="32" t="s">
        <v>66</v>
      </c>
      <c r="AC51" s="32" t="s">
        <v>175</v>
      </c>
      <c r="AD51" s="478" t="s">
        <v>399</v>
      </c>
      <c r="AE51" s="620" t="str">
        <f>+AD51</f>
        <v>100% CT (dossier). Dépôt du sujet sur CELENE le xx/06/2021 ; retour des copies par mail (aude.bonord@univ-orleans.fr) dans la journée.</v>
      </c>
      <c r="AF51" s="111">
        <v>1</v>
      </c>
      <c r="AG51" s="30" t="s">
        <v>65</v>
      </c>
      <c r="AH51" s="30" t="s">
        <v>66</v>
      </c>
      <c r="AI51" s="30" t="s">
        <v>175</v>
      </c>
      <c r="AJ51" s="34">
        <v>1</v>
      </c>
      <c r="AK51" s="32" t="s">
        <v>65</v>
      </c>
      <c r="AL51" s="32" t="s">
        <v>66</v>
      </c>
      <c r="AM51" s="32" t="s">
        <v>175</v>
      </c>
      <c r="AN51" s="41"/>
    </row>
    <row r="52" spans="1:40" s="3" customFormat="1" ht="12.75">
      <c r="A52" s="85"/>
      <c r="B52" s="85"/>
      <c r="C52" s="145"/>
      <c r="D52" s="557"/>
      <c r="E52" s="557"/>
      <c r="F52" s="557"/>
      <c r="G52" s="557"/>
      <c r="H52" s="557"/>
      <c r="I52" s="557"/>
      <c r="J52" s="557"/>
      <c r="K52" s="110"/>
      <c r="L52" s="110"/>
      <c r="M52" s="110"/>
      <c r="N52" s="110"/>
      <c r="O52" s="110"/>
      <c r="P52" s="110"/>
      <c r="Q52" s="110"/>
      <c r="R52" s="86"/>
      <c r="S52" s="145"/>
      <c r="T52" s="480"/>
      <c r="U52" s="586"/>
      <c r="V52" s="87"/>
      <c r="W52" s="87"/>
      <c r="X52" s="87"/>
      <c r="Y52" s="87"/>
      <c r="Z52" s="87"/>
      <c r="AA52" s="87"/>
      <c r="AB52" s="87"/>
      <c r="AC52" s="87"/>
      <c r="AD52" s="87"/>
      <c r="AE52" s="87"/>
      <c r="AF52" s="87"/>
      <c r="AG52" s="87"/>
      <c r="AH52" s="87"/>
      <c r="AI52" s="87"/>
      <c r="AJ52" s="87"/>
      <c r="AK52" s="87"/>
      <c r="AL52" s="87"/>
      <c r="AM52" s="88"/>
    </row>
  </sheetData>
  <mergeCells count="29">
    <mergeCell ref="H21:J21"/>
    <mergeCell ref="D38:J38"/>
    <mergeCell ref="D52:J52"/>
    <mergeCell ref="AF1:AM1"/>
    <mergeCell ref="K1:K3"/>
    <mergeCell ref="L1:L3"/>
    <mergeCell ref="M1:M3"/>
    <mergeCell ref="N1:S1"/>
    <mergeCell ref="F1:F3"/>
    <mergeCell ref="G1:G3"/>
    <mergeCell ref="H1:H3"/>
    <mergeCell ref="I1:I3"/>
    <mergeCell ref="J1:J3"/>
    <mergeCell ref="R2:S2"/>
    <mergeCell ref="P2:Q2"/>
    <mergeCell ref="N2:O2"/>
    <mergeCell ref="AN1:AN3"/>
    <mergeCell ref="V2:Y2"/>
    <mergeCell ref="Z2:AC2"/>
    <mergeCell ref="AF2:AI2"/>
    <mergeCell ref="AJ2:AM2"/>
    <mergeCell ref="V1:AC1"/>
    <mergeCell ref="AD1:AE2"/>
    <mergeCell ref="T1:U2"/>
    <mergeCell ref="A1:A3"/>
    <mergeCell ref="B1:B3"/>
    <mergeCell ref="C1:C3"/>
    <mergeCell ref="D1:D3"/>
    <mergeCell ref="E1:E3"/>
  </mergeCells>
  <dataValidations count="4">
    <dataValidation type="list" allowBlank="1" showInputMessage="1" showErrorMessage="1" sqref="X22 AB22 AH22 AL22 X25 AB25 AH25 AL25 X30 AB30 AH30 AL30 X40:X51 AB40:AB51 AH40:AH51 AL40:AL51" xr:uid="{00000000-0002-0000-0200-000000000000}">
      <formula1>nat</formula1>
      <formula2>0</formula2>
    </dataValidation>
    <dataValidation type="list" allowBlank="1" showInputMessage="1" showErrorMessage="1" sqref="W22 AA22 AG22 AK22 W25 AA25 AG25 AK25 W30 AA30 AG30 AK30 W40:W51 AA40:AA51 AG40:AG51 AK40:AK51" xr:uid="{00000000-0002-0000-0200-000001000000}">
      <formula1>mod</formula1>
      <formula2>0</formula2>
    </dataValidation>
    <dataValidation type="list" allowBlank="1" showInputMessage="1" showErrorMessage="1" sqref="W11 AA11 AG11 AK11 W16:W17 AA16:AA17 AG16:AG17 AK16:AK17 W19 W26 AA26 AG26 AK26" xr:uid="{00000000-0002-0000-0200-000002000000}">
      <formula1>moda</formula1>
      <formula2>0</formula2>
    </dataValidation>
    <dataValidation type="list" allowBlank="1" showInputMessage="1" showErrorMessage="1" sqref="X11 AB11 AH11 AL11 X16:X17 AB16:AB17 AH16:AH17 AL16:AL17 X19 X26 AB26 AH26 AL26" xr:uid="{00000000-0002-0000-0200-000003000000}">
      <formula1>natu</formula1>
      <formula2>0</formula2>
    </dataValidation>
  </dataValidations>
  <pageMargins left="0.31496062992125984" right="0.31496062992125984" top="0.35433070866141736" bottom="0.35433070866141736" header="0.31496062992125984" footer="0.31496062992125984"/>
  <pageSetup paperSize="8" scale="55" firstPageNumber="0" fitToWidth="2" fitToHeight="8" orientation="landscape" r:id="rId1"/>
  <headerFooter>
    <oddHeader>&amp;R&amp;D</oddHeader>
    <oddFooter>&amp;L&amp;P/&amp;N&amp;R&amp;A / &amp;D</oddFooter>
  </headerFooter>
  <rowBreaks count="1" manualBreakCount="1">
    <brk id="29" max="3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R151"/>
  <sheetViews>
    <sheetView view="pageBreakPreview" zoomScale="75" zoomScaleSheetLayoutView="75" zoomScalePageLayoutView="75" workbookViewId="0">
      <pane xSplit="3" ySplit="3" topLeftCell="G116" activePane="bottomRight" state="frozen"/>
      <selection pane="bottomRight" activeCell="T122" sqref="T122"/>
      <selection pane="bottomLeft" activeCell="AD3" sqref="AD3"/>
      <selection pane="topRight" activeCell="AD3" sqref="AD3"/>
    </sheetView>
  </sheetViews>
  <sheetFormatPr defaultColWidth="9.140625" defaultRowHeight="15"/>
  <cols>
    <col min="1" max="1" width="14" style="1" customWidth="1"/>
    <col min="2" max="2" width="17.7109375" style="1" customWidth="1"/>
    <col min="3" max="3" width="45" style="2" customWidth="1"/>
    <col min="4" max="4" width="15.7109375" style="2" customWidth="1"/>
    <col min="5" max="5" width="16" style="2" customWidth="1"/>
    <col min="6" max="6" width="36.140625" style="2" customWidth="1"/>
    <col min="7" max="7" width="9.5703125" style="2" customWidth="1"/>
    <col min="8" max="8" width="20" style="2" customWidth="1"/>
    <col min="9" max="9" width="8.5703125" style="2" customWidth="1"/>
    <col min="10" max="10" width="8.140625" style="2" customWidth="1"/>
    <col min="11" max="11" width="16.28515625" style="2" customWidth="1"/>
    <col min="12" max="13" width="8.5703125" style="2" customWidth="1"/>
    <col min="14" max="19" width="15.5703125" style="2" customWidth="1"/>
    <col min="20" max="21" width="31.85546875" style="2" customWidth="1"/>
    <col min="22" max="22" width="17.42578125" style="1" customWidth="1"/>
    <col min="23" max="23" width="13.140625" style="1" customWidth="1"/>
    <col min="24" max="24" width="12.7109375" style="1" customWidth="1"/>
    <col min="25" max="25" width="11.5703125" style="1" customWidth="1"/>
    <col min="26" max="26" width="11.5703125" style="159" customWidth="1"/>
    <col min="27" max="29" width="11.5703125" style="1" customWidth="1"/>
    <col min="30" max="31" width="32.85546875" style="1" customWidth="1"/>
    <col min="32" max="39" width="11.5703125" style="1" customWidth="1"/>
    <col min="40" max="40" width="60.85546875" style="2" customWidth="1"/>
    <col min="41" max="1032" width="11.42578125" style="3"/>
  </cols>
  <sheetData>
    <row r="1" spans="1:1032" ht="108.75" customHeight="1">
      <c r="A1" s="543" t="s">
        <v>0</v>
      </c>
      <c r="B1" s="543" t="s">
        <v>1</v>
      </c>
      <c r="C1" s="543" t="s">
        <v>2</v>
      </c>
      <c r="D1" s="543" t="s">
        <v>435</v>
      </c>
      <c r="E1" s="543" t="s">
        <v>4</v>
      </c>
      <c r="F1" s="543" t="s">
        <v>5</v>
      </c>
      <c r="G1" s="543" t="s">
        <v>6</v>
      </c>
      <c r="H1" s="543" t="s">
        <v>7</v>
      </c>
      <c r="I1" s="543" t="s">
        <v>8</v>
      </c>
      <c r="J1" s="543" t="s">
        <v>9</v>
      </c>
      <c r="K1" s="543" t="s">
        <v>10</v>
      </c>
      <c r="L1" s="543" t="s">
        <v>11</v>
      </c>
      <c r="M1" s="553" t="s">
        <v>12</v>
      </c>
      <c r="N1" s="658" t="s">
        <v>13</v>
      </c>
      <c r="O1" s="555"/>
      <c r="P1" s="555"/>
      <c r="Q1" s="555"/>
      <c r="R1" s="555"/>
      <c r="S1" s="555"/>
      <c r="T1" s="549" t="s">
        <v>14</v>
      </c>
      <c r="U1" s="550"/>
      <c r="V1" s="544" t="s">
        <v>15</v>
      </c>
      <c r="W1" s="544"/>
      <c r="X1" s="544"/>
      <c r="Y1" s="544"/>
      <c r="Z1" s="544"/>
      <c r="AA1" s="544"/>
      <c r="AB1" s="544"/>
      <c r="AC1" s="548"/>
      <c r="AD1" s="559" t="s">
        <v>16</v>
      </c>
      <c r="AE1" s="659"/>
      <c r="AF1" s="544" t="s">
        <v>17</v>
      </c>
      <c r="AG1" s="545"/>
      <c r="AH1" s="545"/>
      <c r="AI1" s="545"/>
      <c r="AJ1" s="545"/>
      <c r="AK1" s="545"/>
      <c r="AL1" s="545"/>
      <c r="AM1" s="545"/>
      <c r="AN1" s="543" t="s">
        <v>18</v>
      </c>
    </row>
    <row r="2" spans="1:1032" ht="25.5" customHeight="1">
      <c r="A2" s="543"/>
      <c r="B2" s="543"/>
      <c r="C2" s="543"/>
      <c r="D2" s="543"/>
      <c r="E2" s="543"/>
      <c r="F2" s="543"/>
      <c r="G2" s="543"/>
      <c r="H2" s="543"/>
      <c r="I2" s="543"/>
      <c r="J2" s="543"/>
      <c r="K2" s="543"/>
      <c r="L2" s="543"/>
      <c r="M2" s="543"/>
      <c r="N2" s="561" t="s">
        <v>19</v>
      </c>
      <c r="O2" s="561"/>
      <c r="P2" s="561" t="s">
        <v>20</v>
      </c>
      <c r="Q2" s="561"/>
      <c r="R2" s="561" t="s">
        <v>21</v>
      </c>
      <c r="S2" s="556"/>
      <c r="T2" s="660"/>
      <c r="U2" s="661"/>
      <c r="V2" s="544" t="s">
        <v>22</v>
      </c>
      <c r="W2" s="545"/>
      <c r="X2" s="545"/>
      <c r="Y2" s="545"/>
      <c r="Z2" s="546" t="s">
        <v>23</v>
      </c>
      <c r="AA2" s="546"/>
      <c r="AB2" s="546"/>
      <c r="AC2" s="547"/>
      <c r="AD2" s="662"/>
      <c r="AE2" s="663"/>
      <c r="AF2" s="544" t="s">
        <v>22</v>
      </c>
      <c r="AG2" s="545"/>
      <c r="AH2" s="545"/>
      <c r="AI2" s="545"/>
      <c r="AJ2" s="546" t="s">
        <v>23</v>
      </c>
      <c r="AK2" s="546"/>
      <c r="AL2" s="546"/>
      <c r="AM2" s="546"/>
      <c r="AN2" s="543"/>
    </row>
    <row r="3" spans="1:1032" ht="25.5" customHeight="1">
      <c r="A3" s="543"/>
      <c r="B3" s="543"/>
      <c r="C3" s="543"/>
      <c r="D3" s="543"/>
      <c r="E3" s="543"/>
      <c r="F3" s="543"/>
      <c r="G3" s="543"/>
      <c r="H3" s="543"/>
      <c r="I3" s="543"/>
      <c r="J3" s="543"/>
      <c r="K3" s="543"/>
      <c r="L3" s="543"/>
      <c r="M3" s="543"/>
      <c r="N3" s="596" t="s">
        <v>24</v>
      </c>
      <c r="O3" s="597" t="s">
        <v>25</v>
      </c>
      <c r="P3" s="596" t="s">
        <v>24</v>
      </c>
      <c r="Q3" s="597" t="s">
        <v>25</v>
      </c>
      <c r="R3" s="596" t="s">
        <v>24</v>
      </c>
      <c r="S3" s="597" t="s">
        <v>25</v>
      </c>
      <c r="T3" s="473" t="s">
        <v>22</v>
      </c>
      <c r="U3" s="566" t="s">
        <v>23</v>
      </c>
      <c r="V3" s="539" t="s">
        <v>26</v>
      </c>
      <c r="W3" s="540" t="s">
        <v>27</v>
      </c>
      <c r="X3" s="540" t="s">
        <v>28</v>
      </c>
      <c r="Y3" s="540" t="s">
        <v>29</v>
      </c>
      <c r="Z3" s="160" t="s">
        <v>26</v>
      </c>
      <c r="AA3" s="541" t="s">
        <v>27</v>
      </c>
      <c r="AB3" s="541" t="s">
        <v>28</v>
      </c>
      <c r="AC3" s="542" t="s">
        <v>29</v>
      </c>
      <c r="AD3" s="473" t="s">
        <v>22</v>
      </c>
      <c r="AE3" s="566" t="s">
        <v>23</v>
      </c>
      <c r="AF3" s="539" t="s">
        <v>26</v>
      </c>
      <c r="AG3" s="540" t="s">
        <v>27</v>
      </c>
      <c r="AH3" s="540" t="s">
        <v>28</v>
      </c>
      <c r="AI3" s="540" t="s">
        <v>29</v>
      </c>
      <c r="AJ3" s="541" t="s">
        <v>26</v>
      </c>
      <c r="AK3" s="541" t="s">
        <v>27</v>
      </c>
      <c r="AL3" s="541" t="s">
        <v>28</v>
      </c>
      <c r="AM3" s="541" t="s">
        <v>29</v>
      </c>
      <c r="AN3" s="543"/>
    </row>
    <row r="4" spans="1:1032" ht="26.25" customHeight="1">
      <c r="A4" s="4" t="s">
        <v>436</v>
      </c>
      <c r="B4" s="4" t="s">
        <v>437</v>
      </c>
      <c r="C4" s="5" t="s">
        <v>438</v>
      </c>
      <c r="D4" s="89" t="s">
        <v>36</v>
      </c>
      <c r="E4" s="12"/>
      <c r="F4" s="12"/>
      <c r="G4" s="12"/>
      <c r="H4" s="4"/>
      <c r="I4" s="12"/>
      <c r="J4" s="12"/>
      <c r="K4" s="12"/>
      <c r="L4" s="12"/>
      <c r="M4" s="12"/>
      <c r="N4" s="12"/>
      <c r="O4" s="12"/>
      <c r="P4" s="12"/>
      <c r="Q4" s="8"/>
      <c r="R4" s="12"/>
      <c r="S4" s="8"/>
      <c r="T4" s="474"/>
      <c r="U4" s="567"/>
      <c r="V4" s="391"/>
      <c r="W4" s="8"/>
      <c r="X4" s="8"/>
      <c r="Y4" s="8"/>
      <c r="Z4" s="118"/>
      <c r="AA4" s="8"/>
      <c r="AB4" s="8"/>
      <c r="AC4" s="8"/>
      <c r="AD4" s="474"/>
      <c r="AE4" s="567"/>
      <c r="AF4" s="391"/>
      <c r="AG4" s="8"/>
      <c r="AH4" s="8"/>
      <c r="AI4" s="8"/>
      <c r="AJ4" s="8"/>
      <c r="AK4" s="8"/>
      <c r="AL4" s="8"/>
      <c r="AM4" s="12"/>
      <c r="AN4" s="12"/>
    </row>
    <row r="5" spans="1:1032" ht="26.25" customHeight="1">
      <c r="A5" s="4" t="s">
        <v>439</v>
      </c>
      <c r="B5" s="4" t="s">
        <v>440</v>
      </c>
      <c r="C5" s="5" t="s">
        <v>441</v>
      </c>
      <c r="D5" s="89"/>
      <c r="E5" s="4" t="s">
        <v>37</v>
      </c>
      <c r="F5" s="12"/>
      <c r="G5" s="12"/>
      <c r="H5" s="4"/>
      <c r="I5" s="12"/>
      <c r="J5" s="12"/>
      <c r="K5" s="12"/>
      <c r="L5" s="12"/>
      <c r="M5" s="12"/>
      <c r="N5" s="12"/>
      <c r="O5" s="12"/>
      <c r="P5" s="12"/>
      <c r="Q5" s="8"/>
      <c r="R5" s="12"/>
      <c r="S5" s="8"/>
      <c r="T5" s="474"/>
      <c r="U5" s="567"/>
      <c r="V5" s="391"/>
      <c r="W5" s="8"/>
      <c r="X5" s="8"/>
      <c r="Y5" s="8"/>
      <c r="Z5" s="118"/>
      <c r="AA5" s="8"/>
      <c r="AB5" s="8"/>
      <c r="AC5" s="8"/>
      <c r="AD5" s="474"/>
      <c r="AE5" s="567"/>
      <c r="AF5" s="391"/>
      <c r="AG5" s="8"/>
      <c r="AH5" s="8"/>
      <c r="AI5" s="8"/>
      <c r="AJ5" s="8"/>
      <c r="AK5" s="8"/>
      <c r="AL5" s="8"/>
      <c r="AM5" s="12"/>
      <c r="AN5" s="12"/>
    </row>
    <row r="6" spans="1:1032" ht="26.25" customHeight="1">
      <c r="A6" s="13"/>
      <c r="B6" s="13"/>
      <c r="C6" s="135" t="s">
        <v>38</v>
      </c>
      <c r="D6" s="19"/>
      <c r="E6" s="19"/>
      <c r="F6" s="19"/>
      <c r="G6" s="19"/>
      <c r="H6" s="134"/>
      <c r="I6" s="134">
        <f>+I7+I13+I15+I19</f>
        <v>17</v>
      </c>
      <c r="J6" s="134">
        <f>+J7+J13+J15+J19</f>
        <v>17</v>
      </c>
      <c r="K6" s="19"/>
      <c r="L6" s="19"/>
      <c r="M6" s="19"/>
      <c r="N6" s="19"/>
      <c r="O6" s="19"/>
      <c r="P6" s="19"/>
      <c r="Q6" s="18"/>
      <c r="R6" s="16"/>
      <c r="S6" s="161"/>
      <c r="T6" s="475"/>
      <c r="U6" s="568"/>
      <c r="V6" s="17"/>
      <c r="W6" s="18"/>
      <c r="X6" s="18"/>
      <c r="Y6" s="18"/>
      <c r="Z6" s="162"/>
      <c r="AA6" s="18"/>
      <c r="AB6" s="18"/>
      <c r="AC6" s="18"/>
      <c r="AD6" s="500"/>
      <c r="AE6" s="429"/>
      <c r="AF6" s="17"/>
      <c r="AG6" s="18"/>
      <c r="AH6" s="18"/>
      <c r="AI6" s="18"/>
      <c r="AJ6" s="18"/>
      <c r="AK6" s="18"/>
      <c r="AL6" s="18"/>
      <c r="AM6" s="19"/>
      <c r="AN6" s="19"/>
    </row>
    <row r="7" spans="1:1032" s="67" customFormat="1" ht="53.25" customHeight="1">
      <c r="A7" s="342" t="s">
        <v>442</v>
      </c>
      <c r="B7" s="342" t="s">
        <v>443</v>
      </c>
      <c r="C7" s="58" t="s">
        <v>444</v>
      </c>
      <c r="D7" s="59" t="s">
        <v>445</v>
      </c>
      <c r="E7" s="59" t="s">
        <v>121</v>
      </c>
      <c r="F7" s="664" t="s">
        <v>446</v>
      </c>
      <c r="G7" s="59"/>
      <c r="H7" s="60"/>
      <c r="I7" s="318">
        <f>+I8+I9+I11</f>
        <v>6</v>
      </c>
      <c r="J7" s="318">
        <f>+J8+J9+J11</f>
        <v>6</v>
      </c>
      <c r="K7" s="61"/>
      <c r="L7" s="60"/>
      <c r="M7" s="61"/>
      <c r="N7" s="60"/>
      <c r="O7" s="60"/>
      <c r="P7" s="62"/>
      <c r="Q7" s="371"/>
      <c r="R7" s="62"/>
      <c r="S7" s="371"/>
      <c r="T7" s="479"/>
      <c r="U7" s="574"/>
      <c r="V7" s="386"/>
      <c r="W7" s="62"/>
      <c r="X7" s="62"/>
      <c r="Y7" s="62"/>
      <c r="Z7" s="63"/>
      <c r="AA7" s="64"/>
      <c r="AB7" s="64"/>
      <c r="AC7" s="415"/>
      <c r="AD7" s="501"/>
      <c r="AE7" s="575"/>
      <c r="AF7" s="63"/>
      <c r="AG7" s="64"/>
      <c r="AH7" s="64"/>
      <c r="AI7" s="64"/>
      <c r="AJ7" s="65"/>
      <c r="AK7" s="64"/>
      <c r="AL7" s="64"/>
      <c r="AM7" s="64"/>
      <c r="AN7" s="66"/>
    </row>
    <row r="8" spans="1:1032" ht="36" customHeight="1">
      <c r="A8" s="303"/>
      <c r="B8" s="303" t="s">
        <v>447</v>
      </c>
      <c r="C8" s="665" t="s">
        <v>448</v>
      </c>
      <c r="D8" s="666" t="s">
        <v>449</v>
      </c>
      <c r="E8" s="666" t="s">
        <v>38</v>
      </c>
      <c r="F8" s="667" t="s">
        <v>446</v>
      </c>
      <c r="G8" s="307" t="s">
        <v>74</v>
      </c>
      <c r="H8" s="668"/>
      <c r="I8" s="669">
        <v>2</v>
      </c>
      <c r="J8" s="669">
        <v>2</v>
      </c>
      <c r="K8" s="668" t="s">
        <v>450</v>
      </c>
      <c r="L8" s="669">
        <v>11</v>
      </c>
      <c r="M8" s="669"/>
      <c r="N8" s="669">
        <v>6</v>
      </c>
      <c r="O8" s="669"/>
      <c r="P8" s="670"/>
      <c r="Q8" s="671"/>
      <c r="R8" s="604"/>
      <c r="S8" s="420"/>
      <c r="T8" s="576"/>
      <c r="U8" s="577"/>
      <c r="V8" s="387">
        <v>1</v>
      </c>
      <c r="W8" s="672" t="s">
        <v>65</v>
      </c>
      <c r="X8" s="672" t="s">
        <v>66</v>
      </c>
      <c r="Y8" s="672" t="s">
        <v>175</v>
      </c>
      <c r="Z8" s="313">
        <v>1</v>
      </c>
      <c r="AA8" s="673" t="s">
        <v>65</v>
      </c>
      <c r="AB8" s="673" t="s">
        <v>66</v>
      </c>
      <c r="AC8" s="674" t="s">
        <v>175</v>
      </c>
      <c r="AD8" s="502"/>
      <c r="AE8" s="578"/>
      <c r="AF8" s="387">
        <v>1</v>
      </c>
      <c r="AG8" s="672" t="s">
        <v>65</v>
      </c>
      <c r="AH8" s="672" t="s">
        <v>66</v>
      </c>
      <c r="AI8" s="672" t="s">
        <v>175</v>
      </c>
      <c r="AJ8" s="313">
        <v>1</v>
      </c>
      <c r="AK8" s="673" t="s">
        <v>65</v>
      </c>
      <c r="AL8" s="673" t="s">
        <v>66</v>
      </c>
      <c r="AM8" s="673" t="s">
        <v>175</v>
      </c>
      <c r="AN8" s="669"/>
    </row>
    <row r="9" spans="1:1032" ht="36" customHeight="1">
      <c r="A9" s="303"/>
      <c r="B9" s="303" t="s">
        <v>451</v>
      </c>
      <c r="C9" s="665" t="s">
        <v>452</v>
      </c>
      <c r="D9" s="666" t="s">
        <v>453</v>
      </c>
      <c r="E9" s="666" t="s">
        <v>38</v>
      </c>
      <c r="F9" s="667" t="s">
        <v>446</v>
      </c>
      <c r="G9" s="307" t="s">
        <v>74</v>
      </c>
      <c r="H9" s="668"/>
      <c r="I9" s="669">
        <v>2</v>
      </c>
      <c r="J9" s="669">
        <v>2</v>
      </c>
      <c r="K9" s="668" t="s">
        <v>454</v>
      </c>
      <c r="L9" s="669">
        <v>11</v>
      </c>
      <c r="M9" s="669"/>
      <c r="N9" s="669">
        <v>6</v>
      </c>
      <c r="O9" s="669"/>
      <c r="P9" s="670">
        <v>12</v>
      </c>
      <c r="Q9" s="671"/>
      <c r="R9" s="604"/>
      <c r="S9" s="420"/>
      <c r="T9" s="576"/>
      <c r="U9" s="577"/>
      <c r="V9" s="387">
        <v>1</v>
      </c>
      <c r="W9" s="672" t="s">
        <v>62</v>
      </c>
      <c r="X9" s="672" t="s">
        <v>66</v>
      </c>
      <c r="Y9" s="672" t="s">
        <v>175</v>
      </c>
      <c r="Z9" s="313">
        <v>1</v>
      </c>
      <c r="AA9" s="673" t="s">
        <v>65</v>
      </c>
      <c r="AB9" s="673" t="s">
        <v>66</v>
      </c>
      <c r="AC9" s="674" t="s">
        <v>175</v>
      </c>
      <c r="AD9" s="502"/>
      <c r="AE9" s="578"/>
      <c r="AF9" s="387">
        <v>1</v>
      </c>
      <c r="AG9" s="672" t="s">
        <v>65</v>
      </c>
      <c r="AH9" s="672" t="s">
        <v>66</v>
      </c>
      <c r="AI9" s="672" t="s">
        <v>175</v>
      </c>
      <c r="AJ9" s="313">
        <v>1</v>
      </c>
      <c r="AK9" s="673" t="s">
        <v>65</v>
      </c>
      <c r="AL9" s="673" t="s">
        <v>66</v>
      </c>
      <c r="AM9" s="673" t="s">
        <v>175</v>
      </c>
      <c r="AN9" s="669"/>
    </row>
    <row r="10" spans="1:1032" s="317" customFormat="1" ht="61.5" customHeight="1">
      <c r="A10" s="274"/>
      <c r="B10" s="274" t="s">
        <v>455</v>
      </c>
      <c r="C10" s="630" t="s">
        <v>456</v>
      </c>
      <c r="D10" s="631" t="s">
        <v>457</v>
      </c>
      <c r="E10" s="631" t="s">
        <v>38</v>
      </c>
      <c r="F10" s="632" t="s">
        <v>446</v>
      </c>
      <c r="G10" s="278" t="s">
        <v>74</v>
      </c>
      <c r="H10" s="633"/>
      <c r="I10" s="634">
        <v>4</v>
      </c>
      <c r="J10" s="634">
        <v>4</v>
      </c>
      <c r="K10" s="634" t="s">
        <v>454</v>
      </c>
      <c r="L10" s="634">
        <v>11</v>
      </c>
      <c r="M10" s="634"/>
      <c r="N10" s="634">
        <v>12</v>
      </c>
      <c r="O10" s="634"/>
      <c r="P10" s="635">
        <v>0</v>
      </c>
      <c r="Q10" s="636">
        <v>18</v>
      </c>
      <c r="R10" s="601"/>
      <c r="S10" s="421"/>
      <c r="T10" s="602" t="s">
        <v>76</v>
      </c>
      <c r="U10" s="603" t="s">
        <v>458</v>
      </c>
      <c r="V10" s="388">
        <v>1</v>
      </c>
      <c r="W10" s="675" t="s">
        <v>62</v>
      </c>
      <c r="X10" s="675" t="s">
        <v>66</v>
      </c>
      <c r="Y10" s="676" t="s">
        <v>64</v>
      </c>
      <c r="Z10" s="315">
        <v>1</v>
      </c>
      <c r="AA10" s="677" t="s">
        <v>65</v>
      </c>
      <c r="AB10" s="677" t="s">
        <v>66</v>
      </c>
      <c r="AC10" s="678" t="s">
        <v>64</v>
      </c>
      <c r="AD10" s="503" t="s">
        <v>458</v>
      </c>
      <c r="AE10" s="526" t="str">
        <f t="shared" ref="AE10:AE11" si="0">+AD10</f>
        <v>100% CT 2h00 CELENE</v>
      </c>
      <c r="AF10" s="388">
        <v>1</v>
      </c>
      <c r="AG10" s="675" t="s">
        <v>65</v>
      </c>
      <c r="AH10" s="675" t="s">
        <v>66</v>
      </c>
      <c r="AI10" s="676" t="s">
        <v>64</v>
      </c>
      <c r="AJ10" s="300">
        <v>1</v>
      </c>
      <c r="AK10" s="677" t="s">
        <v>65</v>
      </c>
      <c r="AL10" s="677" t="s">
        <v>66</v>
      </c>
      <c r="AM10" s="676" t="s">
        <v>64</v>
      </c>
      <c r="AN10" s="679"/>
      <c r="AO10" s="316"/>
      <c r="AP10" s="316"/>
      <c r="AQ10" s="316"/>
      <c r="AR10" s="316"/>
      <c r="AS10" s="316"/>
      <c r="AT10" s="316"/>
      <c r="AU10" s="316"/>
      <c r="AV10" s="316"/>
      <c r="AW10" s="316"/>
      <c r="AX10" s="316"/>
      <c r="AY10" s="316"/>
      <c r="AZ10" s="316"/>
      <c r="BA10" s="316"/>
      <c r="BB10" s="316"/>
      <c r="BC10" s="316"/>
      <c r="BD10" s="316"/>
      <c r="BE10" s="316"/>
      <c r="BF10" s="316"/>
      <c r="BG10" s="316"/>
      <c r="BH10" s="316"/>
      <c r="BI10" s="316"/>
      <c r="BJ10" s="316"/>
      <c r="BK10" s="316"/>
      <c r="BL10" s="316"/>
      <c r="BM10" s="316"/>
      <c r="BN10" s="316"/>
      <c r="BO10" s="316"/>
      <c r="BP10" s="316"/>
      <c r="BQ10" s="316"/>
      <c r="BR10" s="316"/>
      <c r="BS10" s="316"/>
      <c r="BT10" s="316"/>
      <c r="BU10" s="316"/>
      <c r="BV10" s="316"/>
      <c r="BW10" s="316"/>
      <c r="BX10" s="316"/>
      <c r="BY10" s="316"/>
      <c r="BZ10" s="316"/>
      <c r="CA10" s="316"/>
      <c r="CB10" s="316"/>
      <c r="CC10" s="316"/>
      <c r="CD10" s="316"/>
      <c r="CE10" s="316"/>
      <c r="CF10" s="316"/>
      <c r="CG10" s="316"/>
      <c r="CH10" s="316"/>
      <c r="CI10" s="316"/>
      <c r="CJ10" s="316"/>
      <c r="CK10" s="316"/>
      <c r="CL10" s="316"/>
      <c r="CM10" s="316"/>
      <c r="CN10" s="316"/>
      <c r="CO10" s="316"/>
      <c r="CP10" s="316"/>
      <c r="CQ10" s="316"/>
      <c r="CR10" s="316"/>
      <c r="CS10" s="316"/>
      <c r="CT10" s="316"/>
      <c r="CU10" s="316"/>
      <c r="CV10" s="316"/>
      <c r="CW10" s="316"/>
      <c r="CX10" s="316"/>
      <c r="CY10" s="316"/>
      <c r="CZ10" s="316"/>
      <c r="DA10" s="316"/>
      <c r="DB10" s="316"/>
      <c r="DC10" s="316"/>
      <c r="DD10" s="316"/>
      <c r="DE10" s="316"/>
      <c r="DF10" s="316"/>
      <c r="DG10" s="316"/>
      <c r="DH10" s="316"/>
      <c r="DI10" s="316"/>
      <c r="DJ10" s="316"/>
      <c r="DK10" s="316"/>
      <c r="DL10" s="316"/>
      <c r="DM10" s="316"/>
      <c r="DN10" s="316"/>
      <c r="DO10" s="316"/>
      <c r="DP10" s="316"/>
      <c r="DQ10" s="316"/>
      <c r="DR10" s="316"/>
      <c r="DS10" s="316"/>
      <c r="DT10" s="316"/>
      <c r="DU10" s="316"/>
      <c r="DV10" s="316"/>
      <c r="DW10" s="316"/>
      <c r="DX10" s="316"/>
      <c r="DY10" s="316"/>
      <c r="DZ10" s="316"/>
      <c r="EA10" s="316"/>
      <c r="EB10" s="316"/>
      <c r="EC10" s="316"/>
      <c r="ED10" s="316"/>
      <c r="EE10" s="316"/>
      <c r="EF10" s="316"/>
      <c r="EG10" s="316"/>
      <c r="EH10" s="316"/>
      <c r="EI10" s="316"/>
      <c r="EJ10" s="316"/>
      <c r="EK10" s="316"/>
      <c r="EL10" s="316"/>
      <c r="EM10" s="316"/>
      <c r="EN10" s="316"/>
      <c r="EO10" s="316"/>
      <c r="EP10" s="316"/>
      <c r="EQ10" s="316"/>
      <c r="ER10" s="316"/>
      <c r="ES10" s="316"/>
      <c r="ET10" s="316"/>
      <c r="EU10" s="316"/>
      <c r="EV10" s="316"/>
      <c r="EW10" s="316"/>
      <c r="EX10" s="316"/>
      <c r="EY10" s="316"/>
      <c r="EZ10" s="316"/>
      <c r="FA10" s="316"/>
      <c r="FB10" s="316"/>
      <c r="FC10" s="316"/>
      <c r="FD10" s="316"/>
      <c r="FE10" s="316"/>
      <c r="FF10" s="316"/>
      <c r="FG10" s="316"/>
      <c r="FH10" s="316"/>
      <c r="FI10" s="316"/>
      <c r="FJ10" s="316"/>
      <c r="FK10" s="316"/>
      <c r="FL10" s="316"/>
      <c r="FM10" s="316"/>
      <c r="FN10" s="316"/>
      <c r="FO10" s="316"/>
      <c r="FP10" s="316"/>
      <c r="FQ10" s="316"/>
      <c r="FR10" s="316"/>
      <c r="FS10" s="316"/>
      <c r="FT10" s="316"/>
      <c r="FU10" s="316"/>
      <c r="FV10" s="316"/>
      <c r="FW10" s="316"/>
      <c r="FX10" s="316"/>
      <c r="FY10" s="316"/>
      <c r="FZ10" s="316"/>
      <c r="GA10" s="316"/>
      <c r="GB10" s="316"/>
      <c r="GC10" s="316"/>
      <c r="GD10" s="316"/>
      <c r="GE10" s="316"/>
      <c r="GF10" s="316"/>
      <c r="GG10" s="316"/>
      <c r="GH10" s="316"/>
      <c r="GI10" s="316"/>
      <c r="GJ10" s="316"/>
      <c r="GK10" s="316"/>
      <c r="GL10" s="316"/>
      <c r="GM10" s="316"/>
      <c r="GN10" s="316"/>
      <c r="GO10" s="316"/>
      <c r="GP10" s="316"/>
      <c r="GQ10" s="316"/>
      <c r="GR10" s="316"/>
      <c r="GS10" s="316"/>
      <c r="GT10" s="316"/>
      <c r="GU10" s="316"/>
      <c r="GV10" s="316"/>
      <c r="GW10" s="316"/>
      <c r="GX10" s="316"/>
      <c r="GY10" s="316"/>
      <c r="GZ10" s="316"/>
      <c r="HA10" s="316"/>
      <c r="HB10" s="316"/>
      <c r="HC10" s="316"/>
      <c r="HD10" s="316"/>
      <c r="HE10" s="316"/>
      <c r="HF10" s="316"/>
      <c r="HG10" s="316"/>
      <c r="HH10" s="316"/>
      <c r="HI10" s="316"/>
      <c r="HJ10" s="316"/>
      <c r="HK10" s="316"/>
      <c r="HL10" s="316"/>
      <c r="HM10" s="316"/>
      <c r="HN10" s="316"/>
      <c r="HO10" s="316"/>
      <c r="HP10" s="316"/>
      <c r="HQ10" s="316"/>
      <c r="HR10" s="316"/>
      <c r="HS10" s="316"/>
      <c r="HT10" s="316"/>
      <c r="HU10" s="316"/>
      <c r="HV10" s="316"/>
      <c r="HW10" s="316"/>
      <c r="HX10" s="316"/>
      <c r="HY10" s="316"/>
      <c r="HZ10" s="316"/>
      <c r="IA10" s="316"/>
      <c r="IB10" s="316"/>
      <c r="IC10" s="316"/>
      <c r="ID10" s="316"/>
      <c r="IE10" s="316"/>
      <c r="IF10" s="316"/>
      <c r="IG10" s="316"/>
      <c r="IH10" s="316"/>
      <c r="II10" s="316"/>
      <c r="IJ10" s="316"/>
      <c r="IK10" s="316"/>
      <c r="IL10" s="316"/>
      <c r="IM10" s="316"/>
      <c r="IN10" s="316"/>
      <c r="IO10" s="316"/>
      <c r="IP10" s="316"/>
      <c r="IQ10" s="316"/>
      <c r="IR10" s="316"/>
      <c r="IS10" s="316"/>
      <c r="IT10" s="316"/>
      <c r="IU10" s="316"/>
      <c r="IV10" s="316"/>
      <c r="IW10" s="316"/>
      <c r="IX10" s="316"/>
      <c r="IY10" s="316"/>
      <c r="IZ10" s="316"/>
      <c r="JA10" s="316"/>
      <c r="JB10" s="316"/>
      <c r="JC10" s="316"/>
      <c r="JD10" s="316"/>
      <c r="JE10" s="316"/>
      <c r="JF10" s="316"/>
      <c r="JG10" s="316"/>
      <c r="JH10" s="316"/>
      <c r="JI10" s="316"/>
      <c r="JJ10" s="316"/>
      <c r="JK10" s="316"/>
      <c r="JL10" s="316"/>
      <c r="JM10" s="316"/>
      <c r="JN10" s="316"/>
      <c r="JO10" s="316"/>
      <c r="JP10" s="316"/>
      <c r="JQ10" s="316"/>
      <c r="JR10" s="316"/>
      <c r="JS10" s="316"/>
      <c r="JT10" s="316"/>
      <c r="JU10" s="316"/>
      <c r="JV10" s="316"/>
      <c r="JW10" s="316"/>
      <c r="JX10" s="316"/>
      <c r="JY10" s="316"/>
      <c r="JZ10" s="316"/>
      <c r="KA10" s="316"/>
      <c r="KB10" s="316"/>
      <c r="KC10" s="316"/>
      <c r="KD10" s="316"/>
      <c r="KE10" s="316"/>
      <c r="KF10" s="316"/>
      <c r="KG10" s="316"/>
      <c r="KH10" s="316"/>
      <c r="KI10" s="316"/>
      <c r="KJ10" s="316"/>
      <c r="KK10" s="316"/>
      <c r="KL10" s="316"/>
      <c r="KM10" s="316"/>
      <c r="KN10" s="316"/>
      <c r="KO10" s="316"/>
      <c r="KP10" s="316"/>
      <c r="KQ10" s="316"/>
      <c r="KR10" s="316"/>
      <c r="KS10" s="316"/>
      <c r="KT10" s="316"/>
      <c r="KU10" s="316"/>
      <c r="KV10" s="316"/>
      <c r="KW10" s="316"/>
      <c r="KX10" s="316"/>
      <c r="KY10" s="316"/>
      <c r="KZ10" s="316"/>
      <c r="LA10" s="316"/>
      <c r="LB10" s="316"/>
      <c r="LC10" s="316"/>
      <c r="LD10" s="316"/>
      <c r="LE10" s="316"/>
      <c r="LF10" s="316"/>
      <c r="LG10" s="316"/>
      <c r="LH10" s="316"/>
      <c r="LI10" s="316"/>
      <c r="LJ10" s="316"/>
      <c r="LK10" s="316"/>
      <c r="LL10" s="316"/>
      <c r="LM10" s="316"/>
      <c r="LN10" s="316"/>
      <c r="LO10" s="316"/>
      <c r="LP10" s="316"/>
      <c r="LQ10" s="316"/>
      <c r="LR10" s="316"/>
      <c r="LS10" s="316"/>
      <c r="LT10" s="316"/>
      <c r="LU10" s="316"/>
      <c r="LV10" s="316"/>
      <c r="LW10" s="316"/>
      <c r="LX10" s="316"/>
      <c r="LY10" s="316"/>
      <c r="LZ10" s="316"/>
      <c r="MA10" s="316"/>
      <c r="MB10" s="316"/>
      <c r="MC10" s="316"/>
      <c r="MD10" s="316"/>
      <c r="ME10" s="316"/>
      <c r="MF10" s="316"/>
      <c r="MG10" s="316"/>
      <c r="MH10" s="316"/>
      <c r="MI10" s="316"/>
      <c r="MJ10" s="316"/>
      <c r="MK10" s="316"/>
      <c r="ML10" s="316"/>
      <c r="MM10" s="316"/>
      <c r="MN10" s="316"/>
      <c r="MO10" s="316"/>
      <c r="MP10" s="316"/>
      <c r="MQ10" s="316"/>
      <c r="MR10" s="316"/>
      <c r="MS10" s="316"/>
      <c r="MT10" s="316"/>
      <c r="MU10" s="316"/>
      <c r="MV10" s="316"/>
      <c r="MW10" s="316"/>
      <c r="MX10" s="316"/>
      <c r="MY10" s="316"/>
      <c r="MZ10" s="316"/>
      <c r="NA10" s="316"/>
      <c r="NB10" s="316"/>
      <c r="NC10" s="316"/>
      <c r="ND10" s="316"/>
      <c r="NE10" s="316"/>
      <c r="NF10" s="316"/>
      <c r="NG10" s="316"/>
      <c r="NH10" s="316"/>
      <c r="NI10" s="316"/>
      <c r="NJ10" s="316"/>
      <c r="NK10" s="316"/>
      <c r="NL10" s="316"/>
      <c r="NM10" s="316"/>
      <c r="NN10" s="316"/>
      <c r="NO10" s="316"/>
      <c r="NP10" s="316"/>
      <c r="NQ10" s="316"/>
      <c r="NR10" s="316"/>
      <c r="NS10" s="316"/>
      <c r="NT10" s="316"/>
      <c r="NU10" s="316"/>
      <c r="NV10" s="316"/>
      <c r="NW10" s="316"/>
      <c r="NX10" s="316"/>
      <c r="NY10" s="316"/>
      <c r="NZ10" s="316"/>
      <c r="OA10" s="316"/>
      <c r="OB10" s="316"/>
      <c r="OC10" s="316"/>
      <c r="OD10" s="316"/>
      <c r="OE10" s="316"/>
      <c r="OF10" s="316"/>
      <c r="OG10" s="316"/>
      <c r="OH10" s="316"/>
      <c r="OI10" s="316"/>
      <c r="OJ10" s="316"/>
      <c r="OK10" s="316"/>
      <c r="OL10" s="316"/>
      <c r="OM10" s="316"/>
      <c r="ON10" s="316"/>
      <c r="OO10" s="316"/>
      <c r="OP10" s="316"/>
      <c r="OQ10" s="316"/>
      <c r="OR10" s="316"/>
      <c r="OS10" s="316"/>
      <c r="OT10" s="316"/>
      <c r="OU10" s="316"/>
      <c r="OV10" s="316"/>
      <c r="OW10" s="316"/>
      <c r="OX10" s="316"/>
      <c r="OY10" s="316"/>
      <c r="OZ10" s="316"/>
      <c r="PA10" s="316"/>
      <c r="PB10" s="316"/>
      <c r="PC10" s="316"/>
      <c r="PD10" s="316"/>
      <c r="PE10" s="316"/>
      <c r="PF10" s="316"/>
      <c r="PG10" s="316"/>
      <c r="PH10" s="316"/>
      <c r="PI10" s="316"/>
      <c r="PJ10" s="316"/>
      <c r="PK10" s="316"/>
      <c r="PL10" s="316"/>
      <c r="PM10" s="316"/>
      <c r="PN10" s="316"/>
      <c r="PO10" s="316"/>
      <c r="PP10" s="316"/>
      <c r="PQ10" s="316"/>
      <c r="PR10" s="316"/>
      <c r="PS10" s="316"/>
      <c r="PT10" s="316"/>
      <c r="PU10" s="316"/>
      <c r="PV10" s="316"/>
      <c r="PW10" s="316"/>
      <c r="PX10" s="316"/>
      <c r="PY10" s="316"/>
      <c r="PZ10" s="316"/>
      <c r="QA10" s="316"/>
      <c r="QB10" s="316"/>
      <c r="QC10" s="316"/>
      <c r="QD10" s="316"/>
      <c r="QE10" s="316"/>
      <c r="QF10" s="316"/>
      <c r="QG10" s="316"/>
      <c r="QH10" s="316"/>
      <c r="QI10" s="316"/>
      <c r="QJ10" s="316"/>
      <c r="QK10" s="316"/>
      <c r="QL10" s="316"/>
      <c r="QM10" s="316"/>
      <c r="QN10" s="316"/>
      <c r="QO10" s="316"/>
      <c r="QP10" s="316"/>
      <c r="QQ10" s="316"/>
      <c r="QR10" s="316"/>
      <c r="QS10" s="316"/>
      <c r="QT10" s="316"/>
      <c r="QU10" s="316"/>
      <c r="QV10" s="316"/>
      <c r="QW10" s="316"/>
      <c r="QX10" s="316"/>
      <c r="QY10" s="316"/>
      <c r="QZ10" s="316"/>
      <c r="RA10" s="316"/>
      <c r="RB10" s="316"/>
      <c r="RC10" s="316"/>
      <c r="RD10" s="316"/>
      <c r="RE10" s="316"/>
      <c r="RF10" s="316"/>
      <c r="RG10" s="316"/>
      <c r="RH10" s="316"/>
      <c r="RI10" s="316"/>
      <c r="RJ10" s="316"/>
      <c r="RK10" s="316"/>
      <c r="RL10" s="316"/>
      <c r="RM10" s="316"/>
      <c r="RN10" s="316"/>
      <c r="RO10" s="316"/>
      <c r="RP10" s="316"/>
      <c r="RQ10" s="316"/>
      <c r="RR10" s="316"/>
      <c r="RS10" s="316"/>
      <c r="RT10" s="316"/>
      <c r="RU10" s="316"/>
      <c r="RV10" s="316"/>
      <c r="RW10" s="316"/>
      <c r="RX10" s="316"/>
      <c r="RY10" s="316"/>
      <c r="RZ10" s="316"/>
      <c r="SA10" s="316"/>
      <c r="SB10" s="316"/>
      <c r="SC10" s="316"/>
      <c r="SD10" s="316"/>
      <c r="SE10" s="316"/>
      <c r="SF10" s="316"/>
      <c r="SG10" s="316"/>
      <c r="SH10" s="316"/>
      <c r="SI10" s="316"/>
      <c r="SJ10" s="316"/>
      <c r="SK10" s="316"/>
      <c r="SL10" s="316"/>
      <c r="SM10" s="316"/>
      <c r="SN10" s="316"/>
      <c r="SO10" s="316"/>
      <c r="SP10" s="316"/>
      <c r="SQ10" s="316"/>
      <c r="SR10" s="316"/>
      <c r="SS10" s="316"/>
      <c r="ST10" s="316"/>
      <c r="SU10" s="316"/>
      <c r="SV10" s="316"/>
      <c r="SW10" s="316"/>
      <c r="SX10" s="316"/>
      <c r="SY10" s="316"/>
      <c r="SZ10" s="316"/>
      <c r="TA10" s="316"/>
      <c r="TB10" s="316"/>
      <c r="TC10" s="316"/>
      <c r="TD10" s="316"/>
      <c r="TE10" s="316"/>
      <c r="TF10" s="316"/>
      <c r="TG10" s="316"/>
      <c r="TH10" s="316"/>
      <c r="TI10" s="316"/>
      <c r="TJ10" s="316"/>
      <c r="TK10" s="316"/>
      <c r="TL10" s="316"/>
      <c r="TM10" s="316"/>
      <c r="TN10" s="316"/>
      <c r="TO10" s="316"/>
      <c r="TP10" s="316"/>
      <c r="TQ10" s="316"/>
      <c r="TR10" s="316"/>
      <c r="TS10" s="316"/>
      <c r="TT10" s="316"/>
      <c r="TU10" s="316"/>
      <c r="TV10" s="316"/>
      <c r="TW10" s="316"/>
      <c r="TX10" s="316"/>
      <c r="TY10" s="316"/>
      <c r="TZ10" s="316"/>
      <c r="UA10" s="316"/>
      <c r="UB10" s="316"/>
      <c r="UC10" s="316"/>
      <c r="UD10" s="316"/>
      <c r="UE10" s="316"/>
      <c r="UF10" s="316"/>
      <c r="UG10" s="316"/>
      <c r="UH10" s="316"/>
      <c r="UI10" s="316"/>
      <c r="UJ10" s="316"/>
      <c r="UK10" s="316"/>
      <c r="UL10" s="316"/>
      <c r="UM10" s="316"/>
      <c r="UN10" s="316"/>
      <c r="UO10" s="316"/>
      <c r="UP10" s="316"/>
      <c r="UQ10" s="316"/>
      <c r="UR10" s="316"/>
      <c r="US10" s="316"/>
      <c r="UT10" s="316"/>
      <c r="UU10" s="316"/>
      <c r="UV10" s="316"/>
      <c r="UW10" s="316"/>
      <c r="UX10" s="316"/>
      <c r="UY10" s="316"/>
      <c r="UZ10" s="316"/>
      <c r="VA10" s="316"/>
      <c r="VB10" s="316"/>
      <c r="VC10" s="316"/>
      <c r="VD10" s="316"/>
      <c r="VE10" s="316"/>
      <c r="VF10" s="316"/>
      <c r="VG10" s="316"/>
      <c r="VH10" s="316"/>
      <c r="VI10" s="316"/>
      <c r="VJ10" s="316"/>
      <c r="VK10" s="316"/>
      <c r="VL10" s="316"/>
      <c r="VM10" s="316"/>
      <c r="VN10" s="316"/>
      <c r="VO10" s="316"/>
      <c r="VP10" s="316"/>
      <c r="VQ10" s="316"/>
      <c r="VR10" s="316"/>
      <c r="VS10" s="316"/>
      <c r="VT10" s="316"/>
      <c r="VU10" s="316"/>
      <c r="VV10" s="316"/>
      <c r="VW10" s="316"/>
      <c r="VX10" s="316"/>
      <c r="VY10" s="316"/>
      <c r="VZ10" s="316"/>
      <c r="WA10" s="316"/>
      <c r="WB10" s="316"/>
      <c r="WC10" s="316"/>
      <c r="WD10" s="316"/>
      <c r="WE10" s="316"/>
      <c r="WF10" s="316"/>
      <c r="WG10" s="316"/>
      <c r="WH10" s="316"/>
      <c r="WI10" s="316"/>
      <c r="WJ10" s="316"/>
      <c r="WK10" s="316"/>
      <c r="WL10" s="316"/>
      <c r="WM10" s="316"/>
      <c r="WN10" s="316"/>
      <c r="WO10" s="316"/>
      <c r="WP10" s="316"/>
      <c r="WQ10" s="316"/>
      <c r="WR10" s="316"/>
      <c r="WS10" s="316"/>
      <c r="WT10" s="316"/>
      <c r="WU10" s="316"/>
      <c r="WV10" s="316"/>
      <c r="WW10" s="316"/>
      <c r="WX10" s="316"/>
      <c r="WY10" s="316"/>
      <c r="WZ10" s="316"/>
      <c r="XA10" s="316"/>
      <c r="XB10" s="316"/>
      <c r="XC10" s="316"/>
      <c r="XD10" s="316"/>
      <c r="XE10" s="316"/>
      <c r="XF10" s="316"/>
      <c r="XG10" s="316"/>
      <c r="XH10" s="316"/>
      <c r="XI10" s="316"/>
      <c r="XJ10" s="316"/>
      <c r="XK10" s="316"/>
      <c r="XL10" s="316"/>
      <c r="XM10" s="316"/>
      <c r="XN10" s="316"/>
      <c r="XO10" s="316"/>
      <c r="XP10" s="316"/>
      <c r="XQ10" s="316"/>
      <c r="XR10" s="316"/>
      <c r="XS10" s="316"/>
      <c r="XT10" s="316"/>
      <c r="XU10" s="316"/>
      <c r="XV10" s="316"/>
      <c r="XW10" s="316"/>
      <c r="XX10" s="316"/>
      <c r="XY10" s="316"/>
      <c r="XZ10" s="316"/>
      <c r="YA10" s="316"/>
      <c r="YB10" s="316"/>
      <c r="YC10" s="316"/>
      <c r="YD10" s="316"/>
      <c r="YE10" s="316"/>
      <c r="YF10" s="316"/>
      <c r="YG10" s="316"/>
      <c r="YH10" s="316"/>
      <c r="YI10" s="316"/>
      <c r="YJ10" s="316"/>
      <c r="YK10" s="316"/>
      <c r="YL10" s="316"/>
      <c r="YM10" s="316"/>
      <c r="YN10" s="316"/>
      <c r="YO10" s="316"/>
      <c r="YP10" s="316"/>
      <c r="YQ10" s="316"/>
      <c r="YR10" s="316"/>
      <c r="YS10" s="316"/>
      <c r="YT10" s="316"/>
      <c r="YU10" s="316"/>
      <c r="YV10" s="316"/>
      <c r="YW10" s="316"/>
      <c r="YX10" s="316"/>
      <c r="YY10" s="316"/>
      <c r="YZ10" s="316"/>
      <c r="ZA10" s="316"/>
      <c r="ZB10" s="316"/>
      <c r="ZC10" s="316"/>
      <c r="ZD10" s="316"/>
      <c r="ZE10" s="316"/>
      <c r="ZF10" s="316"/>
      <c r="ZG10" s="316"/>
      <c r="ZH10" s="316"/>
      <c r="ZI10" s="316"/>
      <c r="ZJ10" s="316"/>
      <c r="ZK10" s="316"/>
      <c r="ZL10" s="316"/>
      <c r="ZM10" s="316"/>
      <c r="ZN10" s="316"/>
      <c r="ZO10" s="316"/>
      <c r="ZP10" s="316"/>
      <c r="ZQ10" s="316"/>
      <c r="ZR10" s="316"/>
      <c r="ZS10" s="316"/>
      <c r="ZT10" s="316"/>
      <c r="ZU10" s="316"/>
      <c r="ZV10" s="316"/>
      <c r="ZW10" s="316"/>
      <c r="ZX10" s="316"/>
      <c r="ZY10" s="316"/>
      <c r="ZZ10" s="316"/>
      <c r="AAA10" s="316"/>
      <c r="AAB10" s="316"/>
      <c r="AAC10" s="316"/>
      <c r="AAD10" s="316"/>
      <c r="AAE10" s="316"/>
      <c r="AAF10" s="316"/>
      <c r="AAG10" s="316"/>
      <c r="AAH10" s="316"/>
      <c r="AAI10" s="316"/>
      <c r="AAJ10" s="316"/>
      <c r="AAK10" s="316"/>
      <c r="AAL10" s="316"/>
      <c r="AAM10" s="316"/>
      <c r="AAN10" s="316"/>
      <c r="AAO10" s="316"/>
      <c r="AAP10" s="316"/>
      <c r="AAQ10" s="316"/>
      <c r="AAR10" s="316"/>
      <c r="AAS10" s="316"/>
      <c r="AAT10" s="316"/>
      <c r="AAU10" s="316"/>
      <c r="AAV10" s="316"/>
      <c r="AAW10" s="316"/>
      <c r="AAX10" s="316"/>
      <c r="AAY10" s="316"/>
      <c r="AAZ10" s="316"/>
      <c r="ABA10" s="316"/>
      <c r="ABB10" s="316"/>
      <c r="ABC10" s="316"/>
      <c r="ABD10" s="316"/>
      <c r="ABE10" s="316"/>
      <c r="ABF10" s="316"/>
      <c r="ABG10" s="316"/>
      <c r="ABH10" s="316"/>
      <c r="ABI10" s="316"/>
      <c r="ABJ10" s="316"/>
      <c r="ABK10" s="316"/>
      <c r="ABL10" s="316"/>
      <c r="ABM10" s="316"/>
      <c r="ABN10" s="316"/>
      <c r="ABO10" s="316"/>
      <c r="ABP10" s="316"/>
      <c r="ABQ10" s="316"/>
      <c r="ABR10" s="316"/>
      <c r="ABS10" s="316"/>
      <c r="ABT10" s="316"/>
      <c r="ABU10" s="316"/>
      <c r="ABV10" s="316"/>
      <c r="ABW10" s="316"/>
      <c r="ABX10" s="316"/>
      <c r="ABY10" s="316"/>
      <c r="ABZ10" s="316"/>
      <c r="ACA10" s="316"/>
      <c r="ACB10" s="316"/>
      <c r="ACC10" s="316"/>
      <c r="ACD10" s="316"/>
      <c r="ACE10" s="316"/>
      <c r="ACF10" s="316"/>
      <c r="ACG10" s="316"/>
      <c r="ACH10" s="316"/>
      <c r="ACI10" s="316"/>
      <c r="ACJ10" s="316"/>
      <c r="ACK10" s="316"/>
      <c r="ACL10" s="316"/>
      <c r="ACM10" s="316"/>
      <c r="ACN10" s="316"/>
      <c r="ACO10" s="316"/>
      <c r="ACP10" s="316"/>
      <c r="ACQ10" s="316"/>
      <c r="ACR10" s="316"/>
      <c r="ACS10" s="316"/>
      <c r="ACT10" s="316"/>
      <c r="ACU10" s="316"/>
      <c r="ACV10" s="316"/>
      <c r="ACW10" s="316"/>
      <c r="ACX10" s="316"/>
      <c r="ACY10" s="316"/>
      <c r="ACZ10" s="316"/>
      <c r="ADA10" s="316"/>
      <c r="ADB10" s="316"/>
      <c r="ADC10" s="316"/>
      <c r="ADD10" s="316"/>
      <c r="ADE10" s="316"/>
      <c r="ADF10" s="316"/>
      <c r="ADG10" s="316"/>
      <c r="ADH10" s="316"/>
      <c r="ADI10" s="316"/>
      <c r="ADJ10" s="316"/>
      <c r="ADK10" s="316"/>
      <c r="ADL10" s="316"/>
      <c r="ADM10" s="316"/>
      <c r="ADN10" s="316"/>
      <c r="ADO10" s="316"/>
      <c r="ADP10" s="316"/>
      <c r="ADQ10" s="316"/>
      <c r="ADR10" s="316"/>
      <c r="ADS10" s="316"/>
      <c r="ADT10" s="316"/>
      <c r="ADU10" s="316"/>
      <c r="ADV10" s="316"/>
      <c r="ADW10" s="316"/>
      <c r="ADX10" s="316"/>
      <c r="ADY10" s="316"/>
      <c r="ADZ10" s="316"/>
      <c r="AEA10" s="316"/>
      <c r="AEB10" s="316"/>
      <c r="AEC10" s="316"/>
      <c r="AED10" s="316"/>
      <c r="AEE10" s="316"/>
      <c r="AEF10" s="316"/>
      <c r="AEG10" s="316"/>
      <c r="AEH10" s="316"/>
      <c r="AEI10" s="316"/>
      <c r="AEJ10" s="316"/>
      <c r="AEK10" s="316"/>
      <c r="AEL10" s="316"/>
      <c r="AEM10" s="316"/>
      <c r="AEN10" s="316"/>
      <c r="AEO10" s="316"/>
      <c r="AEP10" s="316"/>
      <c r="AEQ10" s="316"/>
      <c r="AER10" s="316"/>
      <c r="AES10" s="316"/>
      <c r="AET10" s="316"/>
      <c r="AEU10" s="316"/>
      <c r="AEV10" s="316"/>
      <c r="AEW10" s="316"/>
      <c r="AEX10" s="316"/>
      <c r="AEY10" s="316"/>
      <c r="AEZ10" s="316"/>
      <c r="AFA10" s="316"/>
      <c r="AFB10" s="316"/>
      <c r="AFC10" s="316"/>
      <c r="AFD10" s="316"/>
      <c r="AFE10" s="316"/>
      <c r="AFF10" s="316"/>
      <c r="AFG10" s="316"/>
      <c r="AFH10" s="316"/>
      <c r="AFI10" s="316"/>
      <c r="AFJ10" s="316"/>
      <c r="AFK10" s="316"/>
      <c r="AFL10" s="316"/>
      <c r="AFM10" s="316"/>
      <c r="AFN10" s="316"/>
      <c r="AFO10" s="316"/>
      <c r="AFP10" s="316"/>
      <c r="AFQ10" s="316"/>
      <c r="AFR10" s="316"/>
      <c r="AFS10" s="316"/>
      <c r="AFT10" s="316"/>
      <c r="AFU10" s="316"/>
      <c r="AFV10" s="316"/>
      <c r="AFW10" s="316"/>
      <c r="AFX10" s="316"/>
      <c r="AFY10" s="316"/>
      <c r="AFZ10" s="316"/>
      <c r="AGA10" s="316"/>
      <c r="AGB10" s="316"/>
      <c r="AGC10" s="316"/>
      <c r="AGD10" s="316"/>
      <c r="AGE10" s="316"/>
      <c r="AGF10" s="316"/>
      <c r="AGG10" s="316"/>
      <c r="AGH10" s="316"/>
      <c r="AGI10" s="316"/>
      <c r="AGJ10" s="316"/>
      <c r="AGK10" s="316"/>
      <c r="AGL10" s="316"/>
      <c r="AGM10" s="316"/>
      <c r="AGN10" s="316"/>
      <c r="AGO10" s="316"/>
      <c r="AGP10" s="316"/>
      <c r="AGQ10" s="316"/>
      <c r="AGR10" s="316"/>
      <c r="AGS10" s="316"/>
      <c r="AGT10" s="316"/>
      <c r="AGU10" s="316"/>
      <c r="AGV10" s="316"/>
      <c r="AGW10" s="316"/>
      <c r="AGX10" s="316"/>
      <c r="AGY10" s="316"/>
      <c r="AGZ10" s="316"/>
      <c r="AHA10" s="316"/>
      <c r="AHB10" s="316"/>
      <c r="AHC10" s="316"/>
      <c r="AHD10" s="316"/>
      <c r="AHE10" s="316"/>
      <c r="AHF10" s="316"/>
      <c r="AHG10" s="316"/>
      <c r="AHH10" s="316"/>
      <c r="AHI10" s="316"/>
      <c r="AHJ10" s="316"/>
      <c r="AHK10" s="316"/>
      <c r="AHL10" s="316"/>
      <c r="AHM10" s="316"/>
      <c r="AHN10" s="316"/>
      <c r="AHO10" s="316"/>
      <c r="AHP10" s="316"/>
      <c r="AHQ10" s="316"/>
      <c r="AHR10" s="316"/>
      <c r="AHS10" s="316"/>
      <c r="AHT10" s="316"/>
      <c r="AHU10" s="316"/>
      <c r="AHV10" s="316"/>
      <c r="AHW10" s="316"/>
      <c r="AHX10" s="316"/>
      <c r="AHY10" s="316"/>
      <c r="AHZ10" s="316"/>
      <c r="AIA10" s="316"/>
      <c r="AIB10" s="316"/>
      <c r="AIC10" s="316"/>
      <c r="AID10" s="316"/>
      <c r="AIE10" s="316"/>
      <c r="AIF10" s="316"/>
      <c r="AIG10" s="316"/>
      <c r="AIH10" s="316"/>
      <c r="AII10" s="316"/>
      <c r="AIJ10" s="316"/>
      <c r="AIK10" s="316"/>
      <c r="AIL10" s="316"/>
      <c r="AIM10" s="316"/>
      <c r="AIN10" s="316"/>
      <c r="AIO10" s="316"/>
      <c r="AIP10" s="316"/>
      <c r="AIQ10" s="316"/>
      <c r="AIR10" s="316"/>
      <c r="AIS10" s="316"/>
      <c r="AIT10" s="316"/>
      <c r="AIU10" s="316"/>
      <c r="AIV10" s="316"/>
      <c r="AIW10" s="316"/>
      <c r="AIX10" s="316"/>
      <c r="AIY10" s="316"/>
      <c r="AIZ10" s="316"/>
      <c r="AJA10" s="316"/>
      <c r="AJB10" s="316"/>
      <c r="AJC10" s="316"/>
      <c r="AJD10" s="316"/>
      <c r="AJE10" s="316"/>
      <c r="AJF10" s="316"/>
      <c r="AJG10" s="316"/>
      <c r="AJH10" s="316"/>
      <c r="AJI10" s="316"/>
      <c r="AJJ10" s="316"/>
      <c r="AJK10" s="316"/>
      <c r="AJL10" s="316"/>
      <c r="AJM10" s="316"/>
      <c r="AJN10" s="316"/>
      <c r="AJO10" s="316"/>
      <c r="AJP10" s="316"/>
      <c r="AJQ10" s="316"/>
      <c r="AJR10" s="316"/>
      <c r="AJS10" s="316"/>
      <c r="AJT10" s="316"/>
      <c r="AJU10" s="316"/>
      <c r="AJV10" s="316"/>
      <c r="AJW10" s="316"/>
      <c r="AJX10" s="316"/>
      <c r="AJY10" s="316"/>
      <c r="AJZ10" s="316"/>
      <c r="AKA10" s="316"/>
      <c r="AKB10" s="316"/>
      <c r="AKC10" s="316"/>
      <c r="AKD10" s="316"/>
      <c r="AKE10" s="316"/>
      <c r="AKF10" s="316"/>
      <c r="AKG10" s="316"/>
      <c r="AKH10" s="316"/>
      <c r="AKI10" s="316"/>
      <c r="AKJ10" s="316"/>
      <c r="AKK10" s="316"/>
      <c r="AKL10" s="316"/>
      <c r="AKM10" s="316"/>
      <c r="AKN10" s="316"/>
      <c r="AKO10" s="316"/>
      <c r="AKP10" s="316"/>
      <c r="AKQ10" s="316"/>
      <c r="AKR10" s="316"/>
      <c r="AKS10" s="316"/>
      <c r="AKT10" s="316"/>
      <c r="AKU10" s="316"/>
      <c r="AKV10" s="316"/>
      <c r="AKW10" s="316"/>
      <c r="AKX10" s="316"/>
      <c r="AKY10" s="316"/>
      <c r="AKZ10" s="316"/>
      <c r="ALA10" s="316"/>
      <c r="ALB10" s="316"/>
      <c r="ALC10" s="316"/>
      <c r="ALD10" s="316"/>
      <c r="ALE10" s="316"/>
      <c r="ALF10" s="316"/>
      <c r="ALG10" s="316"/>
      <c r="ALH10" s="316"/>
      <c r="ALI10" s="316"/>
      <c r="ALJ10" s="316"/>
      <c r="ALK10" s="316"/>
      <c r="ALL10" s="316"/>
      <c r="ALM10" s="316"/>
      <c r="ALN10" s="316"/>
      <c r="ALO10" s="316"/>
      <c r="ALP10" s="316"/>
      <c r="ALQ10" s="316"/>
      <c r="ALR10" s="316"/>
      <c r="ALS10" s="316"/>
      <c r="ALT10" s="316"/>
      <c r="ALU10" s="316"/>
      <c r="ALV10" s="316"/>
      <c r="ALW10" s="316"/>
      <c r="ALX10" s="316"/>
      <c r="ALY10" s="316"/>
      <c r="ALZ10" s="316"/>
      <c r="AMA10" s="316"/>
      <c r="AMB10" s="316"/>
      <c r="AMC10" s="316"/>
      <c r="AMD10" s="316"/>
      <c r="AME10" s="316"/>
      <c r="AMF10" s="316"/>
      <c r="AMG10" s="316"/>
      <c r="AMH10" s="316"/>
      <c r="AMI10" s="316"/>
      <c r="AMJ10" s="316"/>
      <c r="AMK10" s="316"/>
      <c r="AML10" s="316"/>
      <c r="AMM10" s="316"/>
      <c r="AMN10" s="316"/>
      <c r="AMO10" s="316"/>
      <c r="AMP10" s="316"/>
      <c r="AMQ10" s="316"/>
      <c r="AMR10" s="316"/>
    </row>
    <row r="11" spans="1:1032" ht="93" customHeight="1">
      <c r="A11" s="345" t="s">
        <v>459</v>
      </c>
      <c r="B11" s="281" t="s">
        <v>460</v>
      </c>
      <c r="C11" s="643" t="s">
        <v>461</v>
      </c>
      <c r="D11" s="610" t="s">
        <v>462</v>
      </c>
      <c r="E11" s="610" t="s">
        <v>38</v>
      </c>
      <c r="F11" s="611" t="s">
        <v>446</v>
      </c>
      <c r="G11" s="37" t="s">
        <v>74</v>
      </c>
      <c r="H11" s="680"/>
      <c r="I11" s="681">
        <v>2</v>
      </c>
      <c r="J11" s="681">
        <v>2</v>
      </c>
      <c r="K11" s="613" t="s">
        <v>450</v>
      </c>
      <c r="L11" s="613">
        <v>11</v>
      </c>
      <c r="M11" s="613"/>
      <c r="N11" s="613">
        <v>6</v>
      </c>
      <c r="O11" s="613"/>
      <c r="P11" s="615"/>
      <c r="Q11" s="616"/>
      <c r="R11" s="157">
        <v>12</v>
      </c>
      <c r="S11" s="157"/>
      <c r="T11" s="478" t="s">
        <v>76</v>
      </c>
      <c r="U11" s="579" t="s">
        <v>463</v>
      </c>
      <c r="V11" s="389" t="s">
        <v>464</v>
      </c>
      <c r="W11" s="644" t="s">
        <v>62</v>
      </c>
      <c r="X11" s="644" t="s">
        <v>63</v>
      </c>
      <c r="Y11" s="644" t="s">
        <v>465</v>
      </c>
      <c r="Z11" s="34">
        <v>1</v>
      </c>
      <c r="AA11" s="640" t="s">
        <v>65</v>
      </c>
      <c r="AB11" s="640" t="s">
        <v>69</v>
      </c>
      <c r="AC11" s="682" t="s">
        <v>70</v>
      </c>
      <c r="AD11" s="478" t="s">
        <v>463</v>
      </c>
      <c r="AE11" s="526" t="str">
        <f t="shared" si="0"/>
        <v>100% CT/ Dossier</v>
      </c>
      <c r="AF11" s="389">
        <v>1</v>
      </c>
      <c r="AG11" s="644" t="s">
        <v>65</v>
      </c>
      <c r="AH11" s="644" t="s">
        <v>69</v>
      </c>
      <c r="AI11" s="644" t="s">
        <v>70</v>
      </c>
      <c r="AJ11" s="73">
        <v>1</v>
      </c>
      <c r="AK11" s="640" t="s">
        <v>65</v>
      </c>
      <c r="AL11" s="640" t="s">
        <v>69</v>
      </c>
      <c r="AM11" s="640" t="s">
        <v>70</v>
      </c>
      <c r="AN11" s="613"/>
    </row>
    <row r="12" spans="1:1032" ht="36" customHeight="1">
      <c r="A12" s="57"/>
      <c r="B12" s="57"/>
      <c r="C12" s="58" t="s">
        <v>466</v>
      </c>
      <c r="D12" s="59"/>
      <c r="E12" s="59"/>
      <c r="F12" s="59"/>
      <c r="G12" s="59"/>
      <c r="H12" s="60"/>
      <c r="I12" s="61"/>
      <c r="J12" s="60"/>
      <c r="K12" s="61"/>
      <c r="L12" s="60"/>
      <c r="M12" s="61"/>
      <c r="N12" s="60"/>
      <c r="O12" s="60"/>
      <c r="P12" s="62"/>
      <c r="Q12" s="371"/>
      <c r="R12" s="371"/>
      <c r="S12" s="371"/>
      <c r="T12" s="479"/>
      <c r="U12" s="574"/>
      <c r="V12" s="386"/>
      <c r="W12" s="62"/>
      <c r="X12" s="62"/>
      <c r="Y12" s="62"/>
      <c r="Z12" s="63"/>
      <c r="AA12" s="64"/>
      <c r="AB12" s="64"/>
      <c r="AC12" s="415"/>
      <c r="AD12" s="501"/>
      <c r="AE12" s="575"/>
      <c r="AF12" s="63"/>
      <c r="AG12" s="64"/>
      <c r="AH12" s="64"/>
      <c r="AI12" s="64"/>
      <c r="AJ12" s="65"/>
      <c r="AK12" s="64"/>
      <c r="AL12" s="64"/>
      <c r="AM12" s="64"/>
      <c r="AN12" s="66"/>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c r="CU12" s="163"/>
      <c r="CV12" s="163"/>
      <c r="CW12" s="163"/>
      <c r="CX12" s="163"/>
      <c r="CY12" s="163"/>
      <c r="CZ12" s="163"/>
      <c r="DA12" s="163"/>
      <c r="DB12" s="163"/>
      <c r="DC12" s="163"/>
      <c r="DD12" s="163"/>
      <c r="DE12" s="163"/>
      <c r="DF12" s="163"/>
      <c r="DG12" s="163"/>
      <c r="DH12" s="163"/>
      <c r="DI12" s="163"/>
      <c r="DJ12" s="163"/>
      <c r="DK12" s="163"/>
      <c r="DL12" s="163"/>
      <c r="DM12" s="163"/>
      <c r="DN12" s="163"/>
      <c r="DO12" s="163"/>
      <c r="DP12" s="163"/>
      <c r="DQ12" s="163"/>
      <c r="DR12" s="163"/>
      <c r="DS12" s="163"/>
      <c r="DT12" s="163"/>
      <c r="DU12" s="163"/>
      <c r="DV12" s="163"/>
      <c r="DW12" s="163"/>
      <c r="DX12" s="163"/>
      <c r="DY12" s="163"/>
      <c r="DZ12" s="163"/>
      <c r="EA12" s="163"/>
      <c r="EB12" s="163"/>
      <c r="EC12" s="163"/>
      <c r="ED12" s="163"/>
      <c r="EE12" s="163"/>
      <c r="EF12" s="163"/>
      <c r="EG12" s="163"/>
      <c r="EH12" s="163"/>
      <c r="EI12" s="163"/>
      <c r="EJ12" s="163"/>
      <c r="EK12" s="163"/>
      <c r="EL12" s="163"/>
      <c r="EM12" s="163"/>
      <c r="EN12" s="163"/>
      <c r="EO12" s="163"/>
      <c r="EP12" s="163"/>
      <c r="EQ12" s="163"/>
      <c r="ER12" s="163"/>
      <c r="ES12" s="163"/>
      <c r="ET12" s="163"/>
      <c r="EU12" s="163"/>
      <c r="EV12" s="163"/>
      <c r="EW12" s="163"/>
      <c r="EX12" s="163"/>
      <c r="EY12" s="163"/>
      <c r="EZ12" s="163"/>
      <c r="FA12" s="163"/>
      <c r="FB12" s="163"/>
      <c r="FC12" s="163"/>
      <c r="FD12" s="163"/>
      <c r="FE12" s="163"/>
      <c r="FF12" s="163"/>
      <c r="FG12" s="163"/>
      <c r="FH12" s="163"/>
      <c r="FI12" s="163"/>
      <c r="FJ12" s="163"/>
      <c r="FK12" s="163"/>
      <c r="FL12" s="163"/>
      <c r="FM12" s="163"/>
      <c r="FN12" s="163"/>
      <c r="FO12" s="163"/>
      <c r="FP12" s="163"/>
      <c r="FQ12" s="163"/>
      <c r="FR12" s="163"/>
      <c r="FS12" s="163"/>
      <c r="FT12" s="163"/>
      <c r="FU12" s="163"/>
      <c r="FV12" s="163"/>
      <c r="FW12" s="163"/>
      <c r="FX12" s="163"/>
      <c r="FY12" s="163"/>
      <c r="FZ12" s="163"/>
      <c r="GA12" s="163"/>
      <c r="GB12" s="163"/>
      <c r="GC12" s="163"/>
      <c r="GD12" s="163"/>
      <c r="GE12" s="163"/>
      <c r="GF12" s="163"/>
      <c r="GG12" s="163"/>
      <c r="GH12" s="163"/>
      <c r="GI12" s="163"/>
      <c r="GJ12" s="163"/>
      <c r="GK12" s="163"/>
      <c r="GL12" s="163"/>
      <c r="GM12" s="163"/>
      <c r="GN12" s="163"/>
      <c r="GO12" s="163"/>
      <c r="GP12" s="163"/>
      <c r="GQ12" s="163"/>
      <c r="GR12" s="163"/>
      <c r="GS12" s="163"/>
      <c r="GT12" s="163"/>
      <c r="GU12" s="163"/>
      <c r="GV12" s="163"/>
      <c r="GW12" s="163"/>
      <c r="GX12" s="163"/>
      <c r="GY12" s="163"/>
      <c r="GZ12" s="163"/>
      <c r="HA12" s="163"/>
      <c r="HB12" s="163"/>
      <c r="HC12" s="163"/>
      <c r="HD12" s="163"/>
      <c r="HE12" s="163"/>
      <c r="HF12" s="163"/>
      <c r="HG12" s="163"/>
      <c r="HH12" s="163"/>
      <c r="HI12" s="163"/>
      <c r="HJ12" s="163"/>
      <c r="HK12" s="163"/>
      <c r="HL12" s="163"/>
      <c r="HM12" s="163"/>
      <c r="HN12" s="163"/>
      <c r="HO12" s="163"/>
      <c r="HP12" s="163"/>
      <c r="HQ12" s="163"/>
      <c r="HR12" s="163"/>
      <c r="HS12" s="163"/>
      <c r="HT12" s="163"/>
      <c r="HU12" s="163"/>
      <c r="HV12" s="163"/>
      <c r="HW12" s="163"/>
      <c r="HX12" s="163"/>
      <c r="HY12" s="163"/>
      <c r="HZ12" s="163"/>
      <c r="IA12" s="163"/>
      <c r="IB12" s="163"/>
      <c r="IC12" s="163"/>
      <c r="ID12" s="163"/>
      <c r="IE12" s="163"/>
      <c r="IF12" s="163"/>
      <c r="IG12" s="163"/>
      <c r="IH12" s="163"/>
      <c r="II12" s="163"/>
      <c r="IJ12" s="163"/>
      <c r="IK12" s="163"/>
      <c r="IL12" s="163"/>
    </row>
    <row r="13" spans="1:1032" ht="66.75" customHeight="1">
      <c r="A13" s="20"/>
      <c r="B13" s="281" t="s">
        <v>467</v>
      </c>
      <c r="C13" s="643" t="s">
        <v>468</v>
      </c>
      <c r="D13" s="610" t="s">
        <v>469</v>
      </c>
      <c r="E13" s="610" t="s">
        <v>38</v>
      </c>
      <c r="F13" s="683" t="s">
        <v>470</v>
      </c>
      <c r="G13" s="37" t="s">
        <v>74</v>
      </c>
      <c r="H13" s="680"/>
      <c r="I13" s="613">
        <v>3</v>
      </c>
      <c r="J13" s="613">
        <v>3</v>
      </c>
      <c r="K13" s="37" t="s">
        <v>471</v>
      </c>
      <c r="L13" s="613">
        <v>11</v>
      </c>
      <c r="M13" s="613"/>
      <c r="N13" s="613"/>
      <c r="O13" s="613"/>
      <c r="P13" s="635">
        <v>0</v>
      </c>
      <c r="Q13" s="636">
        <v>12</v>
      </c>
      <c r="R13" s="157"/>
      <c r="S13" s="157"/>
      <c r="T13" s="478" t="s">
        <v>76</v>
      </c>
      <c r="U13" s="579" t="s">
        <v>463</v>
      </c>
      <c r="V13" s="389">
        <v>1</v>
      </c>
      <c r="W13" s="644" t="s">
        <v>62</v>
      </c>
      <c r="X13" s="644" t="s">
        <v>66</v>
      </c>
      <c r="Y13" s="676" t="s">
        <v>175</v>
      </c>
      <c r="Z13" s="73">
        <v>1</v>
      </c>
      <c r="AA13" s="640" t="s">
        <v>65</v>
      </c>
      <c r="AB13" s="640" t="s">
        <v>66</v>
      </c>
      <c r="AC13" s="678" t="s">
        <v>175</v>
      </c>
      <c r="AD13" s="478" t="s">
        <v>463</v>
      </c>
      <c r="AE13" s="526" t="str">
        <f t="shared" ref="AE13" si="1">+AD13</f>
        <v>100% CT/ Dossier</v>
      </c>
      <c r="AF13" s="389">
        <v>1</v>
      </c>
      <c r="AG13" s="644" t="s">
        <v>65</v>
      </c>
      <c r="AH13" s="644" t="s">
        <v>66</v>
      </c>
      <c r="AI13" s="676" t="s">
        <v>175</v>
      </c>
      <c r="AJ13" s="73">
        <v>1</v>
      </c>
      <c r="AK13" s="640" t="s">
        <v>65</v>
      </c>
      <c r="AL13" s="640" t="s">
        <v>66</v>
      </c>
      <c r="AM13" s="676" t="s">
        <v>175</v>
      </c>
      <c r="AN13" s="613"/>
    </row>
    <row r="14" spans="1:1032" ht="16.5" customHeight="1">
      <c r="A14" s="44"/>
      <c r="B14" s="44"/>
      <c r="C14" s="84"/>
      <c r="D14" s="37"/>
      <c r="E14" s="37"/>
      <c r="F14" s="115"/>
      <c r="G14" s="37"/>
      <c r="H14" s="40"/>
      <c r="I14" s="41"/>
      <c r="J14" s="41"/>
      <c r="K14" s="41"/>
      <c r="L14" s="41"/>
      <c r="M14" s="41"/>
      <c r="N14" s="41"/>
      <c r="O14" s="41"/>
      <c r="P14" s="41"/>
      <c r="Q14" s="377"/>
      <c r="R14" s="43"/>
      <c r="S14" s="43"/>
      <c r="T14" s="477"/>
      <c r="U14" s="569"/>
      <c r="V14" s="403"/>
      <c r="W14" s="37"/>
      <c r="X14" s="37"/>
      <c r="Y14" s="37"/>
      <c r="Z14" s="164"/>
      <c r="AA14" s="37"/>
      <c r="AB14" s="37"/>
      <c r="AC14" s="488"/>
      <c r="AD14" s="504"/>
      <c r="AE14" s="684"/>
      <c r="AF14" s="403"/>
      <c r="AG14" s="37"/>
      <c r="AH14" s="37"/>
      <c r="AI14" s="37"/>
      <c r="AJ14" s="148"/>
      <c r="AK14" s="37"/>
      <c r="AL14" s="37"/>
      <c r="AM14" s="37"/>
      <c r="AN14" s="41"/>
    </row>
    <row r="15" spans="1:1032" s="67" customFormat="1" ht="26.25" customHeight="1">
      <c r="A15" s="57" t="s">
        <v>472</v>
      </c>
      <c r="B15" s="57" t="s">
        <v>473</v>
      </c>
      <c r="C15" s="58" t="s">
        <v>474</v>
      </c>
      <c r="D15" s="59"/>
      <c r="E15" s="59" t="s">
        <v>121</v>
      </c>
      <c r="F15" s="59"/>
      <c r="G15" s="59"/>
      <c r="H15" s="60"/>
      <c r="I15" s="61">
        <f>+I16+I17</f>
        <v>6</v>
      </c>
      <c r="J15" s="60">
        <f>+J16+J17</f>
        <v>6</v>
      </c>
      <c r="K15" s="61"/>
      <c r="L15" s="60"/>
      <c r="M15" s="61"/>
      <c r="N15" s="60"/>
      <c r="O15" s="60"/>
      <c r="P15" s="62"/>
      <c r="Q15" s="371"/>
      <c r="R15" s="371"/>
      <c r="S15" s="371"/>
      <c r="T15" s="479"/>
      <c r="U15" s="574"/>
      <c r="V15" s="386"/>
      <c r="W15" s="62"/>
      <c r="X15" s="62"/>
      <c r="Y15" s="62"/>
      <c r="Z15" s="63"/>
      <c r="AA15" s="64"/>
      <c r="AB15" s="64"/>
      <c r="AC15" s="415"/>
      <c r="AD15" s="505"/>
      <c r="AE15" s="685"/>
      <c r="AF15" s="63"/>
      <c r="AG15" s="64"/>
      <c r="AH15" s="64"/>
      <c r="AI15" s="64"/>
      <c r="AJ15" s="65"/>
      <c r="AK15" s="64"/>
      <c r="AL15" s="64"/>
      <c r="AM15" s="64"/>
      <c r="AN15" s="66"/>
    </row>
    <row r="16" spans="1:1032" ht="66.75" customHeight="1">
      <c r="A16" s="20"/>
      <c r="B16" s="20" t="s">
        <v>475</v>
      </c>
      <c r="C16" s="643" t="s">
        <v>476</v>
      </c>
      <c r="D16" s="610" t="s">
        <v>477</v>
      </c>
      <c r="E16" s="610" t="s">
        <v>38</v>
      </c>
      <c r="F16" s="611" t="s">
        <v>478</v>
      </c>
      <c r="G16" s="37" t="s">
        <v>58</v>
      </c>
      <c r="H16" s="680"/>
      <c r="I16" s="613">
        <v>3</v>
      </c>
      <c r="J16" s="613">
        <v>3</v>
      </c>
      <c r="K16" s="613" t="s">
        <v>479</v>
      </c>
      <c r="L16" s="613">
        <v>71</v>
      </c>
      <c r="M16" s="613"/>
      <c r="N16" s="613">
        <v>18</v>
      </c>
      <c r="O16" s="613"/>
      <c r="P16" s="615"/>
      <c r="Q16" s="616"/>
      <c r="R16" s="157"/>
      <c r="S16" s="157"/>
      <c r="T16" s="478" t="s">
        <v>480</v>
      </c>
      <c r="U16" s="579" t="s">
        <v>480</v>
      </c>
      <c r="V16" s="389">
        <v>1</v>
      </c>
      <c r="W16" s="644" t="s">
        <v>65</v>
      </c>
      <c r="X16" s="644" t="s">
        <v>66</v>
      </c>
      <c r="Y16" s="644" t="s">
        <v>175</v>
      </c>
      <c r="Z16" s="34">
        <v>1</v>
      </c>
      <c r="AA16" s="640" t="s">
        <v>65</v>
      </c>
      <c r="AB16" s="640" t="s">
        <v>66</v>
      </c>
      <c r="AC16" s="682" t="s">
        <v>175</v>
      </c>
      <c r="AD16" s="478" t="s">
        <v>480</v>
      </c>
      <c r="AE16" s="526" t="s">
        <v>480</v>
      </c>
      <c r="AF16" s="389">
        <v>1</v>
      </c>
      <c r="AG16" s="644" t="s">
        <v>65</v>
      </c>
      <c r="AH16" s="644" t="s">
        <v>66</v>
      </c>
      <c r="AI16" s="644" t="s">
        <v>175</v>
      </c>
      <c r="AJ16" s="73">
        <v>1</v>
      </c>
      <c r="AK16" s="640" t="s">
        <v>65</v>
      </c>
      <c r="AL16" s="640" t="s">
        <v>66</v>
      </c>
      <c r="AM16" s="640" t="s">
        <v>175</v>
      </c>
      <c r="AN16" s="613"/>
    </row>
    <row r="17" spans="1:40" ht="66.75" customHeight="1">
      <c r="A17" s="20"/>
      <c r="B17" s="281" t="s">
        <v>481</v>
      </c>
      <c r="C17" s="686" t="s">
        <v>482</v>
      </c>
      <c r="D17" s="610" t="s">
        <v>483</v>
      </c>
      <c r="E17" s="610" t="s">
        <v>38</v>
      </c>
      <c r="F17" s="611" t="s">
        <v>478</v>
      </c>
      <c r="G17" s="37" t="s">
        <v>58</v>
      </c>
      <c r="H17" s="680"/>
      <c r="I17" s="613">
        <v>3</v>
      </c>
      <c r="J17" s="613">
        <v>3</v>
      </c>
      <c r="K17" s="613" t="s">
        <v>484</v>
      </c>
      <c r="L17" s="613" t="s">
        <v>485</v>
      </c>
      <c r="M17" s="613"/>
      <c r="N17" s="613">
        <v>18</v>
      </c>
      <c r="O17" s="613"/>
      <c r="P17" s="615"/>
      <c r="Q17" s="616"/>
      <c r="R17" s="157"/>
      <c r="S17" s="157"/>
      <c r="T17" s="478" t="s">
        <v>486</v>
      </c>
      <c r="U17" s="579" t="s">
        <v>486</v>
      </c>
      <c r="V17" s="389">
        <v>1</v>
      </c>
      <c r="W17" s="644" t="s">
        <v>65</v>
      </c>
      <c r="X17" s="644" t="s">
        <v>66</v>
      </c>
      <c r="Y17" s="687" t="s">
        <v>175</v>
      </c>
      <c r="Z17" s="34">
        <v>1</v>
      </c>
      <c r="AA17" s="640" t="s">
        <v>65</v>
      </c>
      <c r="AB17" s="640" t="s">
        <v>66</v>
      </c>
      <c r="AC17" s="688" t="s">
        <v>175</v>
      </c>
      <c r="AD17" s="478" t="s">
        <v>486</v>
      </c>
      <c r="AE17" s="526" t="s">
        <v>486</v>
      </c>
      <c r="AF17" s="389">
        <v>1</v>
      </c>
      <c r="AG17" s="644" t="s">
        <v>65</v>
      </c>
      <c r="AH17" s="644" t="s">
        <v>66</v>
      </c>
      <c r="AI17" s="687" t="s">
        <v>175</v>
      </c>
      <c r="AJ17" s="73">
        <v>1</v>
      </c>
      <c r="AK17" s="640" t="s">
        <v>65</v>
      </c>
      <c r="AL17" s="640" t="s">
        <v>66</v>
      </c>
      <c r="AM17" s="687" t="s">
        <v>175</v>
      </c>
      <c r="AN17" s="613"/>
    </row>
    <row r="18" spans="1:40" ht="17.25" customHeight="1">
      <c r="A18" s="44"/>
      <c r="B18" s="44"/>
      <c r="C18" s="84"/>
      <c r="D18" s="37"/>
      <c r="E18" s="37"/>
      <c r="F18" s="115"/>
      <c r="G18" s="37"/>
      <c r="H18" s="40"/>
      <c r="I18" s="41"/>
      <c r="J18" s="41"/>
      <c r="K18" s="41"/>
      <c r="L18" s="41"/>
      <c r="M18" s="41"/>
      <c r="N18" s="41"/>
      <c r="O18" s="41"/>
      <c r="P18" s="41"/>
      <c r="Q18" s="377"/>
      <c r="R18" s="43"/>
      <c r="S18" s="43"/>
      <c r="T18" s="477"/>
      <c r="U18" s="569"/>
      <c r="V18" s="403"/>
      <c r="W18" s="37"/>
      <c r="X18" s="37"/>
      <c r="Y18" s="37"/>
      <c r="Z18" s="164"/>
      <c r="AA18" s="37"/>
      <c r="AB18" s="37"/>
      <c r="AC18" s="488"/>
      <c r="AD18" s="506"/>
      <c r="AE18" s="637"/>
      <c r="AF18" s="403"/>
      <c r="AG18" s="37"/>
      <c r="AH18" s="37"/>
      <c r="AI18" s="37"/>
      <c r="AJ18" s="148"/>
      <c r="AK18" s="37"/>
      <c r="AL18" s="37"/>
      <c r="AM18" s="37"/>
      <c r="AN18" s="41"/>
    </row>
    <row r="19" spans="1:40" s="67" customFormat="1" ht="26.25" customHeight="1">
      <c r="A19" s="342" t="s">
        <v>487</v>
      </c>
      <c r="B19" s="57" t="s">
        <v>488</v>
      </c>
      <c r="C19" s="58" t="s">
        <v>489</v>
      </c>
      <c r="D19" s="59"/>
      <c r="E19" s="59" t="s">
        <v>255</v>
      </c>
      <c r="F19" s="59"/>
      <c r="G19" s="59"/>
      <c r="H19" s="60" t="s">
        <v>52</v>
      </c>
      <c r="I19" s="61">
        <v>2</v>
      </c>
      <c r="J19" s="60">
        <v>2</v>
      </c>
      <c r="K19" s="61"/>
      <c r="L19" s="60"/>
      <c r="M19" s="61"/>
      <c r="N19" s="60"/>
      <c r="O19" s="60"/>
      <c r="P19" s="62"/>
      <c r="Q19" s="371"/>
      <c r="R19" s="371"/>
      <c r="S19" s="371"/>
      <c r="T19" s="479"/>
      <c r="U19" s="574"/>
      <c r="V19" s="386"/>
      <c r="W19" s="62"/>
      <c r="X19" s="62"/>
      <c r="Y19" s="62"/>
      <c r="Z19" s="63"/>
      <c r="AA19" s="64"/>
      <c r="AB19" s="64"/>
      <c r="AC19" s="415"/>
      <c r="AD19" s="501"/>
      <c r="AE19" s="575"/>
      <c r="AF19" s="63"/>
      <c r="AG19" s="64"/>
      <c r="AH19" s="64"/>
      <c r="AI19" s="64"/>
      <c r="AJ19" s="65"/>
      <c r="AK19" s="64"/>
      <c r="AL19" s="64"/>
      <c r="AM19" s="64"/>
      <c r="AN19" s="66"/>
    </row>
    <row r="20" spans="1:40" ht="54" customHeight="1">
      <c r="A20" s="339" t="s">
        <v>490</v>
      </c>
      <c r="B20" s="274" t="s">
        <v>491</v>
      </c>
      <c r="C20" s="643" t="s">
        <v>492</v>
      </c>
      <c r="D20" s="610" t="s">
        <v>493</v>
      </c>
      <c r="E20" s="610" t="s">
        <v>56</v>
      </c>
      <c r="F20" s="611" t="s">
        <v>494</v>
      </c>
      <c r="G20" s="37" t="s">
        <v>74</v>
      </c>
      <c r="H20" s="680"/>
      <c r="I20" s="613">
        <v>2</v>
      </c>
      <c r="J20" s="613">
        <v>2</v>
      </c>
      <c r="K20" s="613" t="s">
        <v>495</v>
      </c>
      <c r="L20" s="613">
        <v>11</v>
      </c>
      <c r="M20" s="613"/>
      <c r="N20" s="613"/>
      <c r="O20" s="613"/>
      <c r="P20" s="635">
        <v>0</v>
      </c>
      <c r="Q20" s="636">
        <v>18</v>
      </c>
      <c r="R20" s="157"/>
      <c r="S20" s="157"/>
      <c r="T20" s="478" t="s">
        <v>76</v>
      </c>
      <c r="U20" s="579" t="s">
        <v>496</v>
      </c>
      <c r="V20" s="389">
        <v>1</v>
      </c>
      <c r="W20" s="644" t="s">
        <v>62</v>
      </c>
      <c r="X20" s="644" t="s">
        <v>63</v>
      </c>
      <c r="Y20" s="644"/>
      <c r="Z20" s="34">
        <v>1</v>
      </c>
      <c r="AA20" s="640" t="s">
        <v>65</v>
      </c>
      <c r="AB20" s="640" t="s">
        <v>66</v>
      </c>
      <c r="AC20" s="682" t="s">
        <v>64</v>
      </c>
      <c r="AD20" s="478" t="s">
        <v>496</v>
      </c>
      <c r="AE20" s="526" t="str">
        <f t="shared" ref="AE20:AE21" si="2">+AD20</f>
        <v>100% CT écrit 1h30 Célène</v>
      </c>
      <c r="AF20" s="389">
        <v>1</v>
      </c>
      <c r="AG20" s="644" t="s">
        <v>65</v>
      </c>
      <c r="AH20" s="644" t="s">
        <v>66</v>
      </c>
      <c r="AI20" s="644" t="s">
        <v>64</v>
      </c>
      <c r="AJ20" s="73">
        <v>1</v>
      </c>
      <c r="AK20" s="640" t="s">
        <v>65</v>
      </c>
      <c r="AL20" s="640" t="s">
        <v>66</v>
      </c>
      <c r="AM20" s="640" t="s">
        <v>64</v>
      </c>
      <c r="AN20" s="613"/>
    </row>
    <row r="21" spans="1:40" ht="52.5" customHeight="1">
      <c r="A21" s="20"/>
      <c r="B21" s="351" t="s">
        <v>497</v>
      </c>
      <c r="C21" s="686" t="s">
        <v>498</v>
      </c>
      <c r="D21" s="610" t="s">
        <v>499</v>
      </c>
      <c r="E21" s="610" t="s">
        <v>56</v>
      </c>
      <c r="F21" s="611" t="s">
        <v>494</v>
      </c>
      <c r="G21" s="37" t="s">
        <v>74</v>
      </c>
      <c r="H21" s="680"/>
      <c r="I21" s="613">
        <v>2</v>
      </c>
      <c r="J21" s="613">
        <v>2</v>
      </c>
      <c r="K21" s="613" t="s">
        <v>500</v>
      </c>
      <c r="L21" s="613">
        <v>14</v>
      </c>
      <c r="M21" s="613"/>
      <c r="N21" s="613"/>
      <c r="O21" s="613"/>
      <c r="P21" s="615">
        <v>18</v>
      </c>
      <c r="Q21" s="616"/>
      <c r="R21" s="157"/>
      <c r="S21" s="157"/>
      <c r="T21" s="478" t="s">
        <v>501</v>
      </c>
      <c r="U21" s="579" t="s">
        <v>502</v>
      </c>
      <c r="V21" s="111">
        <v>1</v>
      </c>
      <c r="W21" s="30" t="s">
        <v>62</v>
      </c>
      <c r="X21" s="30" t="s">
        <v>63</v>
      </c>
      <c r="Y21" s="30" t="s">
        <v>64</v>
      </c>
      <c r="Z21" s="31">
        <v>1</v>
      </c>
      <c r="AA21" s="32" t="s">
        <v>65</v>
      </c>
      <c r="AB21" s="32" t="s">
        <v>69</v>
      </c>
      <c r="AC21" s="450" t="s">
        <v>503</v>
      </c>
      <c r="AD21" s="478" t="s">
        <v>502</v>
      </c>
      <c r="AE21" s="526" t="str">
        <f t="shared" si="2"/>
        <v>100% CT oral 10 minutes</v>
      </c>
      <c r="AF21" s="111">
        <v>1</v>
      </c>
      <c r="AG21" s="30" t="s">
        <v>65</v>
      </c>
      <c r="AH21" s="30" t="s">
        <v>69</v>
      </c>
      <c r="AI21" s="268" t="s">
        <v>503</v>
      </c>
      <c r="AJ21" s="34">
        <v>1</v>
      </c>
      <c r="AK21" s="32" t="s">
        <v>65</v>
      </c>
      <c r="AL21" s="32" t="s">
        <v>69</v>
      </c>
      <c r="AM21" s="269" t="s">
        <v>503</v>
      </c>
      <c r="AN21" s="613"/>
    </row>
    <row r="22" spans="1:40" ht="17.25" customHeight="1">
      <c r="A22" s="44"/>
      <c r="B22" s="44"/>
      <c r="C22" s="84"/>
      <c r="D22" s="37"/>
      <c r="E22" s="37"/>
      <c r="F22" s="115"/>
      <c r="G22" s="37"/>
      <c r="H22" s="40"/>
      <c r="I22" s="41"/>
      <c r="J22" s="41"/>
      <c r="K22" s="41"/>
      <c r="L22" s="41"/>
      <c r="M22" s="41"/>
      <c r="N22" s="41"/>
      <c r="O22" s="41"/>
      <c r="P22" s="41"/>
      <c r="Q22" s="377"/>
      <c r="R22" s="43"/>
      <c r="S22" s="43"/>
      <c r="T22" s="477"/>
      <c r="U22" s="569"/>
      <c r="V22" s="403"/>
      <c r="W22" s="37"/>
      <c r="X22" s="37"/>
      <c r="Y22" s="37"/>
      <c r="Z22" s="164"/>
      <c r="AA22" s="37"/>
      <c r="AB22" s="37"/>
      <c r="AC22" s="488"/>
      <c r="AD22" s="506"/>
      <c r="AE22" s="637"/>
      <c r="AF22" s="403"/>
      <c r="AG22" s="37"/>
      <c r="AH22" s="37"/>
      <c r="AI22" s="37"/>
      <c r="AJ22" s="148"/>
      <c r="AK22" s="37"/>
      <c r="AL22" s="37"/>
      <c r="AM22" s="37"/>
      <c r="AN22" s="41"/>
    </row>
    <row r="23" spans="1:40" ht="26.25" customHeight="1">
      <c r="A23" s="45"/>
      <c r="B23" s="45"/>
      <c r="C23" s="46" t="s">
        <v>504</v>
      </c>
      <c r="D23" s="47"/>
      <c r="E23" s="47"/>
      <c r="F23" s="47"/>
      <c r="G23" s="47"/>
      <c r="H23" s="48"/>
      <c r="I23" s="47"/>
      <c r="J23" s="47"/>
      <c r="K23" s="47"/>
      <c r="L23" s="47"/>
      <c r="M23" s="47"/>
      <c r="N23" s="47"/>
      <c r="O23" s="47"/>
      <c r="P23" s="47"/>
      <c r="Q23" s="50"/>
      <c r="R23" s="49"/>
      <c r="S23" s="49"/>
      <c r="T23" s="482"/>
      <c r="U23" s="572"/>
      <c r="V23" s="98"/>
      <c r="W23" s="50"/>
      <c r="X23" s="50"/>
      <c r="Y23" s="50"/>
      <c r="Z23" s="165"/>
      <c r="AA23" s="50"/>
      <c r="AB23" s="50"/>
      <c r="AC23" s="50"/>
      <c r="AD23" s="507"/>
      <c r="AE23" s="427"/>
      <c r="AF23" s="98"/>
      <c r="AG23" s="50"/>
      <c r="AH23" s="50"/>
      <c r="AI23" s="50"/>
      <c r="AJ23" s="50"/>
      <c r="AK23" s="50"/>
      <c r="AL23" s="50"/>
      <c r="AM23" s="47"/>
      <c r="AN23" s="47"/>
    </row>
    <row r="24" spans="1:40" ht="12.75" customHeight="1">
      <c r="A24" s="166"/>
      <c r="B24" s="166"/>
      <c r="C24" s="22"/>
      <c r="D24" s="156"/>
      <c r="E24" s="156"/>
      <c r="F24" s="167"/>
      <c r="G24" s="156"/>
      <c r="H24" s="20"/>
      <c r="I24" s="92"/>
      <c r="J24" s="92"/>
      <c r="K24" s="92"/>
      <c r="L24" s="92"/>
      <c r="M24" s="92"/>
      <c r="N24" s="92"/>
      <c r="O24" s="92"/>
      <c r="P24" s="92"/>
      <c r="Q24" s="374"/>
      <c r="R24" s="157"/>
      <c r="S24" s="157"/>
      <c r="T24" s="483"/>
      <c r="U24" s="589"/>
      <c r="V24" s="403"/>
      <c r="W24" s="37"/>
      <c r="X24" s="37"/>
      <c r="Y24" s="37"/>
      <c r="Z24" s="164"/>
      <c r="AA24" s="37"/>
      <c r="AB24" s="37"/>
      <c r="AC24" s="488"/>
      <c r="AD24" s="506"/>
      <c r="AE24" s="637"/>
      <c r="AF24" s="403"/>
      <c r="AG24" s="37"/>
      <c r="AH24" s="37"/>
      <c r="AI24" s="37"/>
      <c r="AJ24" s="148"/>
      <c r="AK24" s="37"/>
      <c r="AL24" s="37"/>
      <c r="AM24" s="37"/>
      <c r="AN24" s="92"/>
    </row>
    <row r="25" spans="1:40" ht="50.25" customHeight="1">
      <c r="A25" s="442" t="s">
        <v>505</v>
      </c>
      <c r="B25" s="51" t="s">
        <v>506</v>
      </c>
      <c r="C25" s="52" t="s">
        <v>507</v>
      </c>
      <c r="D25" s="53" t="s">
        <v>508</v>
      </c>
      <c r="E25" s="53" t="s">
        <v>43</v>
      </c>
      <c r="F25" s="53"/>
      <c r="G25" s="53"/>
      <c r="H25" s="54"/>
      <c r="I25" s="54">
        <f>+I26+I31+I36+I$6</f>
        <v>30</v>
      </c>
      <c r="J25" s="54">
        <f>+J26+J31+J36+J$6</f>
        <v>30</v>
      </c>
      <c r="K25" s="53"/>
      <c r="L25" s="53"/>
      <c r="M25" s="53"/>
      <c r="N25" s="53"/>
      <c r="O25" s="53"/>
      <c r="P25" s="53"/>
      <c r="Q25" s="56"/>
      <c r="R25" s="55"/>
      <c r="S25" s="55"/>
      <c r="T25" s="487"/>
      <c r="U25" s="573"/>
      <c r="V25" s="187"/>
      <c r="W25" s="56"/>
      <c r="X25" s="56"/>
      <c r="Y25" s="56"/>
      <c r="Z25" s="168"/>
      <c r="AA25" s="56"/>
      <c r="AB25" s="56"/>
      <c r="AC25" s="56"/>
      <c r="AD25" s="508"/>
      <c r="AE25" s="433"/>
      <c r="AF25" s="187"/>
      <c r="AG25" s="56"/>
      <c r="AH25" s="56"/>
      <c r="AI25" s="56"/>
      <c r="AJ25" s="56"/>
      <c r="AK25" s="56"/>
      <c r="AL25" s="56"/>
      <c r="AM25" s="53"/>
      <c r="AN25" s="53"/>
    </row>
    <row r="26" spans="1:40" s="67" customFormat="1" ht="44.25" customHeight="1">
      <c r="A26" s="443" t="s">
        <v>509</v>
      </c>
      <c r="B26" s="57" t="s">
        <v>510</v>
      </c>
      <c r="C26" s="58" t="s">
        <v>511</v>
      </c>
      <c r="D26" s="59" t="s">
        <v>512</v>
      </c>
      <c r="E26" s="59" t="s">
        <v>255</v>
      </c>
      <c r="F26" s="59"/>
      <c r="G26" s="59"/>
      <c r="H26" s="60" t="s">
        <v>513</v>
      </c>
      <c r="I26" s="61">
        <v>4</v>
      </c>
      <c r="J26" s="60">
        <v>4</v>
      </c>
      <c r="K26" s="61"/>
      <c r="L26" s="60"/>
      <c r="M26" s="61"/>
      <c r="N26" s="60"/>
      <c r="O26" s="60"/>
      <c r="P26" s="62"/>
      <c r="Q26" s="371"/>
      <c r="R26" s="371"/>
      <c r="S26" s="371"/>
      <c r="T26" s="479"/>
      <c r="U26" s="574"/>
      <c r="V26" s="386"/>
      <c r="W26" s="62"/>
      <c r="X26" s="62"/>
      <c r="Y26" s="62"/>
      <c r="Z26" s="63"/>
      <c r="AA26" s="64"/>
      <c r="AB26" s="64"/>
      <c r="AC26" s="415"/>
      <c r="AD26" s="501"/>
      <c r="AE26" s="575"/>
      <c r="AF26" s="63"/>
      <c r="AG26" s="64"/>
      <c r="AH26" s="64"/>
      <c r="AI26" s="64"/>
      <c r="AJ26" s="65"/>
      <c r="AK26" s="64"/>
      <c r="AL26" s="64"/>
      <c r="AM26" s="64"/>
      <c r="AN26" s="66"/>
    </row>
    <row r="27" spans="1:40" ht="52.5" customHeight="1">
      <c r="A27" s="339" t="s">
        <v>490</v>
      </c>
      <c r="B27" s="274" t="s">
        <v>514</v>
      </c>
      <c r="C27" s="643" t="s">
        <v>515</v>
      </c>
      <c r="D27" s="610" t="s">
        <v>516</v>
      </c>
      <c r="E27" s="610" t="s">
        <v>56</v>
      </c>
      <c r="F27" s="632" t="s">
        <v>517</v>
      </c>
      <c r="G27" s="37" t="s">
        <v>74</v>
      </c>
      <c r="H27" s="680"/>
      <c r="I27" s="613">
        <v>2</v>
      </c>
      <c r="J27" s="613">
        <v>2</v>
      </c>
      <c r="K27" s="613" t="s">
        <v>518</v>
      </c>
      <c r="L27" s="613">
        <v>11</v>
      </c>
      <c r="M27" s="613" t="s">
        <v>172</v>
      </c>
      <c r="N27" s="613" t="s">
        <v>172</v>
      </c>
      <c r="O27" s="613"/>
      <c r="P27" s="635">
        <v>0</v>
      </c>
      <c r="Q27" s="636">
        <v>18</v>
      </c>
      <c r="R27" s="157" t="s">
        <v>172</v>
      </c>
      <c r="S27" s="157" t="s">
        <v>172</v>
      </c>
      <c r="T27" s="478" t="s">
        <v>519</v>
      </c>
      <c r="U27" s="579" t="s">
        <v>520</v>
      </c>
      <c r="V27" s="389">
        <v>1</v>
      </c>
      <c r="W27" s="644" t="s">
        <v>62</v>
      </c>
      <c r="X27" s="644" t="s">
        <v>66</v>
      </c>
      <c r="Y27" s="644" t="s">
        <v>64</v>
      </c>
      <c r="Z27" s="645">
        <v>1</v>
      </c>
      <c r="AA27" s="640" t="s">
        <v>65</v>
      </c>
      <c r="AB27" s="640" t="s">
        <v>66</v>
      </c>
      <c r="AC27" s="682" t="s">
        <v>64</v>
      </c>
      <c r="AD27" s="478" t="s">
        <v>520</v>
      </c>
      <c r="AE27" s="526" t="str">
        <f>+AD27</f>
        <v>100% CT 3h Célène</v>
      </c>
      <c r="AF27" s="389">
        <v>1</v>
      </c>
      <c r="AG27" s="644" t="s">
        <v>65</v>
      </c>
      <c r="AH27" s="644" t="s">
        <v>66</v>
      </c>
      <c r="AI27" s="644" t="s">
        <v>67</v>
      </c>
      <c r="AJ27" s="73">
        <v>1</v>
      </c>
      <c r="AK27" s="640" t="s">
        <v>65</v>
      </c>
      <c r="AL27" s="640" t="s">
        <v>66</v>
      </c>
      <c r="AM27" s="640" t="s">
        <v>67</v>
      </c>
      <c r="AN27" s="613" t="s">
        <v>172</v>
      </c>
    </row>
    <row r="28" spans="1:40" ht="52.5" customHeight="1">
      <c r="A28" s="339" t="s">
        <v>490</v>
      </c>
      <c r="B28" s="274" t="s">
        <v>521</v>
      </c>
      <c r="C28" s="643" t="s">
        <v>522</v>
      </c>
      <c r="D28" s="610" t="s">
        <v>523</v>
      </c>
      <c r="E28" s="610" t="s">
        <v>56</v>
      </c>
      <c r="F28" s="689" t="s">
        <v>524</v>
      </c>
      <c r="G28" s="37" t="s">
        <v>74</v>
      </c>
      <c r="H28" s="680"/>
      <c r="I28" s="613">
        <v>2</v>
      </c>
      <c r="J28" s="613">
        <v>2</v>
      </c>
      <c r="K28" s="613" t="s">
        <v>495</v>
      </c>
      <c r="L28" s="613">
        <v>11</v>
      </c>
      <c r="M28" s="613"/>
      <c r="N28" s="613"/>
      <c r="O28" s="613"/>
      <c r="P28" s="635">
        <v>0</v>
      </c>
      <c r="Q28" s="636">
        <v>12</v>
      </c>
      <c r="R28" s="157"/>
      <c r="S28" s="157"/>
      <c r="T28" s="478" t="s">
        <v>76</v>
      </c>
      <c r="U28" s="579" t="s">
        <v>496</v>
      </c>
      <c r="V28" s="389">
        <v>1</v>
      </c>
      <c r="W28" s="644" t="s">
        <v>62</v>
      </c>
      <c r="X28" s="644" t="s">
        <v>66</v>
      </c>
      <c r="Y28" s="644" t="s">
        <v>175</v>
      </c>
      <c r="Z28" s="645">
        <v>1</v>
      </c>
      <c r="AA28" s="640" t="s">
        <v>65</v>
      </c>
      <c r="AB28" s="640" t="s">
        <v>66</v>
      </c>
      <c r="AC28" s="682" t="s">
        <v>175</v>
      </c>
      <c r="AD28" s="478" t="s">
        <v>496</v>
      </c>
      <c r="AE28" s="526" t="str">
        <f>+AD28</f>
        <v>100% CT écrit 1h30 Célène</v>
      </c>
      <c r="AF28" s="389">
        <v>1</v>
      </c>
      <c r="AG28" s="644" t="s">
        <v>65</v>
      </c>
      <c r="AH28" s="644" t="s">
        <v>66</v>
      </c>
      <c r="AI28" s="644" t="s">
        <v>175</v>
      </c>
      <c r="AJ28" s="73">
        <v>1</v>
      </c>
      <c r="AK28" s="640" t="s">
        <v>65</v>
      </c>
      <c r="AL28" s="640" t="s">
        <v>66</v>
      </c>
      <c r="AM28" s="640" t="s">
        <v>175</v>
      </c>
      <c r="AN28" s="613"/>
    </row>
    <row r="29" spans="1:40" ht="52.5" customHeight="1">
      <c r="A29" s="20"/>
      <c r="B29" s="20" t="s">
        <v>525</v>
      </c>
      <c r="C29" s="643" t="s">
        <v>526</v>
      </c>
      <c r="D29" s="610"/>
      <c r="E29" s="610" t="s">
        <v>56</v>
      </c>
      <c r="F29" s="611" t="s">
        <v>527</v>
      </c>
      <c r="G29" s="37" t="s">
        <v>74</v>
      </c>
      <c r="H29" s="680"/>
      <c r="I29" s="613">
        <v>2</v>
      </c>
      <c r="J29" s="613">
        <v>2</v>
      </c>
      <c r="K29" s="613" t="s">
        <v>82</v>
      </c>
      <c r="L29" s="613">
        <v>14</v>
      </c>
      <c r="M29" s="613"/>
      <c r="N29" s="613"/>
      <c r="O29" s="613"/>
      <c r="P29" s="615">
        <v>18</v>
      </c>
      <c r="Q29" s="616"/>
      <c r="R29" s="157"/>
      <c r="S29" s="157"/>
      <c r="T29" s="478" t="s">
        <v>528</v>
      </c>
      <c r="U29" s="579" t="s">
        <v>529</v>
      </c>
      <c r="V29" s="389">
        <v>1</v>
      </c>
      <c r="W29" s="644" t="s">
        <v>62</v>
      </c>
      <c r="X29" s="644" t="s">
        <v>63</v>
      </c>
      <c r="Y29" s="644" t="s">
        <v>64</v>
      </c>
      <c r="Z29" s="645">
        <v>1</v>
      </c>
      <c r="AA29" s="640" t="s">
        <v>65</v>
      </c>
      <c r="AB29" s="640" t="s">
        <v>69</v>
      </c>
      <c r="AC29" s="690"/>
      <c r="AD29" s="478" t="s">
        <v>529</v>
      </c>
      <c r="AE29" s="526" t="str">
        <f t="shared" ref="AE29:AE30" si="3">+AD29</f>
        <v>100% CT DM à distance</v>
      </c>
      <c r="AF29" s="389">
        <v>1</v>
      </c>
      <c r="AG29" s="644" t="s">
        <v>65</v>
      </c>
      <c r="AH29" s="644" t="s">
        <v>69</v>
      </c>
      <c r="AI29" s="691"/>
      <c r="AJ29" s="73">
        <v>1</v>
      </c>
      <c r="AK29" s="640" t="s">
        <v>65</v>
      </c>
      <c r="AL29" s="640" t="s">
        <v>69</v>
      </c>
      <c r="AM29" s="692"/>
      <c r="AN29" s="613"/>
    </row>
    <row r="30" spans="1:40" ht="52.5" customHeight="1">
      <c r="A30" s="20"/>
      <c r="B30" s="20" t="s">
        <v>530</v>
      </c>
      <c r="C30" s="643" t="s">
        <v>531</v>
      </c>
      <c r="D30" s="610"/>
      <c r="E30" s="610" t="s">
        <v>56</v>
      </c>
      <c r="F30" s="611" t="s">
        <v>517</v>
      </c>
      <c r="G30" s="37" t="s">
        <v>74</v>
      </c>
      <c r="H30" s="680"/>
      <c r="I30" s="613">
        <v>2</v>
      </c>
      <c r="J30" s="613">
        <v>2</v>
      </c>
      <c r="K30" s="613" t="s">
        <v>532</v>
      </c>
      <c r="L30" s="613">
        <v>14</v>
      </c>
      <c r="M30" s="613"/>
      <c r="N30" s="613"/>
      <c r="O30" s="613"/>
      <c r="P30" s="615">
        <v>12</v>
      </c>
      <c r="Q30" s="616"/>
      <c r="R30" s="157"/>
      <c r="S30" s="157"/>
      <c r="T30" s="478" t="s">
        <v>533</v>
      </c>
      <c r="U30" s="579" t="s">
        <v>533</v>
      </c>
      <c r="V30" s="389">
        <v>1</v>
      </c>
      <c r="W30" s="644" t="s">
        <v>534</v>
      </c>
      <c r="X30" s="644" t="s">
        <v>66</v>
      </c>
      <c r="Y30" s="644" t="s">
        <v>67</v>
      </c>
      <c r="Z30" s="645">
        <v>1</v>
      </c>
      <c r="AA30" s="640" t="s">
        <v>65</v>
      </c>
      <c r="AB30" s="640" t="s">
        <v>66</v>
      </c>
      <c r="AC30" s="682" t="s">
        <v>67</v>
      </c>
      <c r="AD30" s="478" t="s">
        <v>533</v>
      </c>
      <c r="AE30" s="526" t="str">
        <f t="shared" si="3"/>
        <v>100% CT à distance, devoir en temps limité sur Celene, 2h</v>
      </c>
      <c r="AF30" s="389">
        <v>1</v>
      </c>
      <c r="AG30" s="644" t="s">
        <v>65</v>
      </c>
      <c r="AH30" s="644" t="s">
        <v>66</v>
      </c>
      <c r="AI30" s="644" t="s">
        <v>67</v>
      </c>
      <c r="AJ30" s="73">
        <v>1</v>
      </c>
      <c r="AK30" s="640" t="s">
        <v>65</v>
      </c>
      <c r="AL30" s="640" t="s">
        <v>66</v>
      </c>
      <c r="AM30" s="640" t="s">
        <v>67</v>
      </c>
      <c r="AN30" s="613"/>
    </row>
    <row r="31" spans="1:40" s="67" customFormat="1" ht="37.5" customHeight="1">
      <c r="A31" s="57" t="s">
        <v>535</v>
      </c>
      <c r="B31" s="57" t="s">
        <v>536</v>
      </c>
      <c r="C31" s="58" t="s">
        <v>537</v>
      </c>
      <c r="D31" s="59" t="s">
        <v>538</v>
      </c>
      <c r="E31" s="59" t="s">
        <v>121</v>
      </c>
      <c r="F31" s="59" t="s">
        <v>446</v>
      </c>
      <c r="G31" s="59"/>
      <c r="H31" s="60"/>
      <c r="I31" s="61">
        <f>+I33+I32++I34</f>
        <v>6</v>
      </c>
      <c r="J31" s="61">
        <f>+J33+J32++J34</f>
        <v>6</v>
      </c>
      <c r="K31" s="61"/>
      <c r="L31" s="60"/>
      <c r="M31" s="61"/>
      <c r="N31" s="60"/>
      <c r="O31" s="60"/>
      <c r="P31" s="62"/>
      <c r="Q31" s="371"/>
      <c r="R31" s="371"/>
      <c r="S31" s="371"/>
      <c r="T31" s="479"/>
      <c r="U31" s="574"/>
      <c r="V31" s="386"/>
      <c r="W31" s="62"/>
      <c r="X31" s="62"/>
      <c r="Y31" s="62"/>
      <c r="Z31" s="63"/>
      <c r="AA31" s="64"/>
      <c r="AB31" s="64"/>
      <c r="AC31" s="415"/>
      <c r="AD31" s="501"/>
      <c r="AE31" s="575"/>
      <c r="AF31" s="63"/>
      <c r="AG31" s="64"/>
      <c r="AH31" s="64"/>
      <c r="AI31" s="64"/>
      <c r="AJ31" s="65"/>
      <c r="AK31" s="64"/>
      <c r="AL31" s="64"/>
      <c r="AM31" s="64"/>
      <c r="AN31" s="66"/>
    </row>
    <row r="32" spans="1:40" ht="52.5" customHeight="1">
      <c r="A32" s="20"/>
      <c r="B32" s="20" t="s">
        <v>539</v>
      </c>
      <c r="C32" s="643" t="s">
        <v>540</v>
      </c>
      <c r="D32" s="610" t="s">
        <v>541</v>
      </c>
      <c r="E32" s="610" t="s">
        <v>56</v>
      </c>
      <c r="F32" s="611" t="s">
        <v>446</v>
      </c>
      <c r="G32" s="37" t="s">
        <v>74</v>
      </c>
      <c r="H32" s="680"/>
      <c r="I32" s="613">
        <v>2</v>
      </c>
      <c r="J32" s="613">
        <v>2</v>
      </c>
      <c r="K32" s="37" t="s">
        <v>542</v>
      </c>
      <c r="L32" s="613">
        <v>14</v>
      </c>
      <c r="M32" s="613"/>
      <c r="N32" s="613"/>
      <c r="O32" s="613"/>
      <c r="P32" s="615">
        <v>18</v>
      </c>
      <c r="Q32" s="616"/>
      <c r="R32" s="157"/>
      <c r="S32" s="157"/>
      <c r="T32" s="478" t="s">
        <v>543</v>
      </c>
      <c r="U32" s="579" t="s">
        <v>543</v>
      </c>
      <c r="V32" s="389">
        <v>1</v>
      </c>
      <c r="W32" s="644" t="s">
        <v>62</v>
      </c>
      <c r="X32" s="644" t="s">
        <v>66</v>
      </c>
      <c r="Y32" s="644" t="s">
        <v>175</v>
      </c>
      <c r="Z32" s="645">
        <v>1</v>
      </c>
      <c r="AA32" s="640" t="s">
        <v>65</v>
      </c>
      <c r="AB32" s="640" t="s">
        <v>66</v>
      </c>
      <c r="AC32" s="682" t="s">
        <v>64</v>
      </c>
      <c r="AD32" s="478" t="s">
        <v>543</v>
      </c>
      <c r="AE32" s="526" t="str">
        <f t="shared" ref="AE32:AE36" si="4">+AD32</f>
        <v>100% CT à distance - devoir en temps limité sur Célène - 1h30</v>
      </c>
      <c r="AF32" s="389">
        <v>1</v>
      </c>
      <c r="AG32" s="644" t="s">
        <v>65</v>
      </c>
      <c r="AH32" s="644" t="s">
        <v>66</v>
      </c>
      <c r="AI32" s="644" t="s">
        <v>64</v>
      </c>
      <c r="AJ32" s="73">
        <v>1</v>
      </c>
      <c r="AK32" s="640" t="s">
        <v>65</v>
      </c>
      <c r="AL32" s="640" t="s">
        <v>66</v>
      </c>
      <c r="AM32" s="640" t="s">
        <v>64</v>
      </c>
      <c r="AN32" s="613"/>
    </row>
    <row r="33" spans="1:246" ht="52.5" customHeight="1">
      <c r="A33" s="20"/>
      <c r="B33" s="281" t="s">
        <v>544</v>
      </c>
      <c r="C33" s="686" t="s">
        <v>545</v>
      </c>
      <c r="D33" s="610" t="s">
        <v>546</v>
      </c>
      <c r="E33" s="610" t="s">
        <v>56</v>
      </c>
      <c r="F33" s="611" t="s">
        <v>446</v>
      </c>
      <c r="G33" s="37" t="s">
        <v>74</v>
      </c>
      <c r="H33" s="680"/>
      <c r="I33" s="613">
        <v>2</v>
      </c>
      <c r="J33" s="613">
        <v>2</v>
      </c>
      <c r="K33" s="37" t="s">
        <v>547</v>
      </c>
      <c r="L33" s="613">
        <v>14</v>
      </c>
      <c r="M33" s="613"/>
      <c r="N33" s="613"/>
      <c r="O33" s="613"/>
      <c r="P33" s="613">
        <v>18</v>
      </c>
      <c r="Q33" s="693"/>
      <c r="R33" s="157"/>
      <c r="S33" s="157"/>
      <c r="T33" s="478" t="s">
        <v>548</v>
      </c>
      <c r="U33" s="579" t="s">
        <v>548</v>
      </c>
      <c r="V33" s="389">
        <v>1</v>
      </c>
      <c r="W33" s="644" t="s">
        <v>62</v>
      </c>
      <c r="X33" s="644" t="s">
        <v>66</v>
      </c>
      <c r="Y33" s="694" t="s">
        <v>64</v>
      </c>
      <c r="Z33" s="645">
        <v>1</v>
      </c>
      <c r="AA33" s="640" t="s">
        <v>65</v>
      </c>
      <c r="AB33" s="640" t="s">
        <v>66</v>
      </c>
      <c r="AC33" s="695" t="s">
        <v>175</v>
      </c>
      <c r="AD33" s="478" t="s">
        <v>548</v>
      </c>
      <c r="AE33" s="526" t="str">
        <f t="shared" si="4"/>
        <v>100 % CT écrit sur CELENE 1h</v>
      </c>
      <c r="AF33" s="389">
        <v>1</v>
      </c>
      <c r="AG33" s="644" t="s">
        <v>65</v>
      </c>
      <c r="AH33" s="644" t="s">
        <v>66</v>
      </c>
      <c r="AI33" s="696" t="s">
        <v>175</v>
      </c>
      <c r="AJ33" s="73">
        <v>1</v>
      </c>
      <c r="AK33" s="640" t="s">
        <v>65</v>
      </c>
      <c r="AL33" s="640" t="s">
        <v>66</v>
      </c>
      <c r="AM33" s="696" t="s">
        <v>175</v>
      </c>
      <c r="AN33" s="613"/>
    </row>
    <row r="34" spans="1:246" ht="52.5" customHeight="1">
      <c r="A34" s="20"/>
      <c r="B34" s="20" t="s">
        <v>549</v>
      </c>
      <c r="C34" s="643" t="s">
        <v>550</v>
      </c>
      <c r="D34" s="697" t="s">
        <v>551</v>
      </c>
      <c r="E34" s="610" t="s">
        <v>56</v>
      </c>
      <c r="F34" s="611" t="s">
        <v>446</v>
      </c>
      <c r="G34" s="37" t="s">
        <v>74</v>
      </c>
      <c r="H34" s="680"/>
      <c r="I34" s="613">
        <v>2</v>
      </c>
      <c r="J34" s="613">
        <v>2</v>
      </c>
      <c r="K34" s="613" t="s">
        <v>552</v>
      </c>
      <c r="L34" s="613">
        <v>14</v>
      </c>
      <c r="M34" s="613"/>
      <c r="N34" s="613"/>
      <c r="O34" s="613"/>
      <c r="P34" s="615"/>
      <c r="Q34" s="616"/>
      <c r="R34" s="157">
        <v>18</v>
      </c>
      <c r="S34" s="157"/>
      <c r="T34" s="478" t="s">
        <v>553</v>
      </c>
      <c r="U34" s="579" t="s">
        <v>554</v>
      </c>
      <c r="V34" s="389">
        <v>1</v>
      </c>
      <c r="W34" s="644" t="s">
        <v>62</v>
      </c>
      <c r="X34" s="644" t="s">
        <v>69</v>
      </c>
      <c r="Y34" s="644"/>
      <c r="Z34" s="645">
        <v>1</v>
      </c>
      <c r="AA34" s="640" t="s">
        <v>62</v>
      </c>
      <c r="AB34" s="640" t="s">
        <v>69</v>
      </c>
      <c r="AC34" s="682" t="s">
        <v>70</v>
      </c>
      <c r="AD34" s="478" t="s">
        <v>554</v>
      </c>
      <c r="AE34" s="526" t="str">
        <f t="shared" si="4"/>
        <v>100% CT à distance. Visioconférence par TEAMS 15 minutes</v>
      </c>
      <c r="AF34" s="389">
        <v>1</v>
      </c>
      <c r="AG34" s="644" t="s">
        <v>65</v>
      </c>
      <c r="AH34" s="644" t="s">
        <v>69</v>
      </c>
      <c r="AI34" s="644" t="s">
        <v>70</v>
      </c>
      <c r="AJ34" s="73">
        <v>1</v>
      </c>
      <c r="AK34" s="640" t="s">
        <v>65</v>
      </c>
      <c r="AL34" s="640" t="s">
        <v>69</v>
      </c>
      <c r="AM34" s="640" t="s">
        <v>70</v>
      </c>
      <c r="AN34" s="613"/>
    </row>
    <row r="35" spans="1:246" ht="26.25" customHeight="1">
      <c r="A35" s="57"/>
      <c r="B35" s="57"/>
      <c r="C35" s="58" t="s">
        <v>304</v>
      </c>
      <c r="D35" s="59"/>
      <c r="E35" s="59"/>
      <c r="F35" s="59"/>
      <c r="G35" s="59"/>
      <c r="H35" s="60"/>
      <c r="I35" s="61"/>
      <c r="J35" s="60"/>
      <c r="K35" s="61"/>
      <c r="L35" s="60"/>
      <c r="M35" s="61"/>
      <c r="N35" s="60"/>
      <c r="O35" s="60"/>
      <c r="P35" s="62"/>
      <c r="Q35" s="371"/>
      <c r="R35" s="371"/>
      <c r="S35" s="371"/>
      <c r="T35" s="479"/>
      <c r="U35" s="574"/>
      <c r="V35" s="386"/>
      <c r="W35" s="62"/>
      <c r="X35" s="62"/>
      <c r="Y35" s="62"/>
      <c r="Z35" s="63"/>
      <c r="AA35" s="64"/>
      <c r="AB35" s="64"/>
      <c r="AC35" s="415"/>
      <c r="AD35" s="505"/>
      <c r="AE35" s="685"/>
      <c r="AF35" s="63"/>
      <c r="AG35" s="64"/>
      <c r="AH35" s="64"/>
      <c r="AI35" s="64"/>
      <c r="AJ35" s="65"/>
      <c r="AK35" s="64"/>
      <c r="AL35" s="64"/>
      <c r="AM35" s="64"/>
      <c r="AN35" s="66"/>
      <c r="AO35" s="163"/>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3"/>
      <c r="BQ35" s="163"/>
      <c r="BR35" s="163"/>
      <c r="BS35" s="163"/>
      <c r="BT35" s="163"/>
      <c r="BU35" s="163"/>
      <c r="BV35" s="163"/>
      <c r="BW35" s="163"/>
      <c r="BX35" s="163"/>
      <c r="BY35" s="163"/>
      <c r="BZ35" s="163"/>
      <c r="CA35" s="163"/>
      <c r="CB35" s="163"/>
      <c r="CC35" s="163"/>
      <c r="CD35" s="163"/>
      <c r="CE35" s="163"/>
      <c r="CF35" s="163"/>
      <c r="CG35" s="163"/>
      <c r="CH35" s="163"/>
      <c r="CI35" s="163"/>
      <c r="CJ35" s="163"/>
      <c r="CK35" s="163"/>
      <c r="CL35" s="163"/>
      <c r="CM35" s="163"/>
      <c r="CN35" s="163"/>
      <c r="CO35" s="163"/>
      <c r="CP35" s="163"/>
      <c r="CQ35" s="163"/>
      <c r="CR35" s="163"/>
      <c r="CS35" s="163"/>
      <c r="CT35" s="163"/>
      <c r="CU35" s="163"/>
      <c r="CV35" s="163"/>
      <c r="CW35" s="163"/>
      <c r="CX35" s="163"/>
      <c r="CY35" s="163"/>
      <c r="CZ35" s="163"/>
      <c r="DA35" s="163"/>
      <c r="DB35" s="163"/>
      <c r="DC35" s="163"/>
      <c r="DD35" s="163"/>
      <c r="DE35" s="163"/>
      <c r="DF35" s="163"/>
      <c r="DG35" s="163"/>
      <c r="DH35" s="163"/>
      <c r="DI35" s="163"/>
      <c r="DJ35" s="163"/>
      <c r="DK35" s="163"/>
      <c r="DL35" s="163"/>
      <c r="DM35" s="163"/>
      <c r="DN35" s="163"/>
      <c r="DO35" s="163"/>
      <c r="DP35" s="163"/>
      <c r="DQ35" s="163"/>
      <c r="DR35" s="163"/>
      <c r="DS35" s="163"/>
      <c r="DT35" s="163"/>
      <c r="DU35" s="163"/>
      <c r="DV35" s="163"/>
      <c r="DW35" s="163"/>
      <c r="DX35" s="163"/>
      <c r="DY35" s="163"/>
      <c r="DZ35" s="163"/>
      <c r="EA35" s="163"/>
      <c r="EB35" s="163"/>
      <c r="EC35" s="163"/>
      <c r="ED35" s="163"/>
      <c r="EE35" s="163"/>
      <c r="EF35" s="163"/>
      <c r="EG35" s="163"/>
      <c r="EH35" s="163"/>
      <c r="EI35" s="163"/>
      <c r="EJ35" s="163"/>
      <c r="EK35" s="163"/>
      <c r="EL35" s="163"/>
      <c r="EM35" s="163"/>
      <c r="EN35" s="163"/>
      <c r="EO35" s="163"/>
      <c r="EP35" s="163"/>
      <c r="EQ35" s="163"/>
      <c r="ER35" s="163"/>
      <c r="ES35" s="163"/>
      <c r="ET35" s="163"/>
      <c r="EU35" s="163"/>
      <c r="EV35" s="163"/>
      <c r="EW35" s="163"/>
      <c r="EX35" s="163"/>
      <c r="EY35" s="163"/>
      <c r="EZ35" s="163"/>
      <c r="FA35" s="163"/>
      <c r="FB35" s="163"/>
      <c r="FC35" s="163"/>
      <c r="FD35" s="163"/>
      <c r="FE35" s="163"/>
      <c r="FF35" s="163"/>
      <c r="FG35" s="163"/>
      <c r="FH35" s="163"/>
      <c r="FI35" s="163"/>
      <c r="FJ35" s="163"/>
      <c r="FK35" s="163"/>
      <c r="FL35" s="163"/>
      <c r="FM35" s="163"/>
      <c r="FN35" s="163"/>
      <c r="FO35" s="163"/>
      <c r="FP35" s="163"/>
      <c r="FQ35" s="163"/>
      <c r="FR35" s="163"/>
      <c r="FS35" s="163"/>
      <c r="FT35" s="163"/>
      <c r="FU35" s="163"/>
      <c r="FV35" s="163"/>
      <c r="FW35" s="163"/>
      <c r="FX35" s="163"/>
      <c r="FY35" s="163"/>
      <c r="FZ35" s="163"/>
      <c r="GA35" s="163"/>
      <c r="GB35" s="163"/>
      <c r="GC35" s="163"/>
      <c r="GD35" s="163"/>
      <c r="GE35" s="163"/>
      <c r="GF35" s="163"/>
      <c r="GG35" s="163"/>
      <c r="GH35" s="163"/>
      <c r="GI35" s="163"/>
      <c r="GJ35" s="163"/>
      <c r="GK35" s="163"/>
      <c r="GL35" s="163"/>
      <c r="GM35" s="163"/>
      <c r="GN35" s="163"/>
      <c r="GO35" s="163"/>
      <c r="GP35" s="163"/>
      <c r="GQ35" s="163"/>
      <c r="GR35" s="163"/>
      <c r="GS35" s="163"/>
      <c r="GT35" s="163"/>
      <c r="GU35" s="163"/>
      <c r="GV35" s="163"/>
      <c r="GW35" s="163"/>
      <c r="GX35" s="163"/>
      <c r="GY35" s="163"/>
      <c r="GZ35" s="163"/>
      <c r="HA35" s="163"/>
      <c r="HB35" s="163"/>
      <c r="HC35" s="163"/>
      <c r="HD35" s="163"/>
      <c r="HE35" s="163"/>
      <c r="HF35" s="163"/>
      <c r="HG35" s="163"/>
      <c r="HH35" s="163"/>
      <c r="HI35" s="163"/>
      <c r="HJ35" s="163"/>
      <c r="HK35" s="163"/>
      <c r="HL35" s="163"/>
      <c r="HM35" s="163"/>
      <c r="HN35" s="163"/>
      <c r="HO35" s="163"/>
      <c r="HP35" s="163"/>
      <c r="HQ35" s="163"/>
      <c r="HR35" s="163"/>
      <c r="HS35" s="163"/>
      <c r="HT35" s="163"/>
      <c r="HU35" s="163"/>
      <c r="HV35" s="163"/>
      <c r="HW35" s="163"/>
      <c r="HX35" s="163"/>
      <c r="HY35" s="163"/>
      <c r="HZ35" s="163"/>
      <c r="IA35" s="163"/>
      <c r="IB35" s="163"/>
      <c r="IC35" s="163"/>
      <c r="ID35" s="163"/>
      <c r="IE35" s="163"/>
      <c r="IF35" s="163"/>
      <c r="IG35" s="163"/>
      <c r="IH35" s="163"/>
      <c r="II35" s="163"/>
      <c r="IJ35" s="163"/>
      <c r="IK35" s="163"/>
      <c r="IL35" s="163"/>
    </row>
    <row r="36" spans="1:246" ht="42.75" customHeight="1">
      <c r="A36" s="20"/>
      <c r="B36" s="20" t="s">
        <v>555</v>
      </c>
      <c r="C36" s="643" t="s">
        <v>556</v>
      </c>
      <c r="D36" s="610" t="s">
        <v>557</v>
      </c>
      <c r="E36" s="610" t="s">
        <v>56</v>
      </c>
      <c r="F36" s="611" t="s">
        <v>527</v>
      </c>
      <c r="G36" s="37" t="s">
        <v>74</v>
      </c>
      <c r="H36" s="680"/>
      <c r="I36" s="613">
        <v>3</v>
      </c>
      <c r="J36" s="613">
        <v>3</v>
      </c>
      <c r="K36" s="37" t="s">
        <v>500</v>
      </c>
      <c r="L36" s="613">
        <v>14</v>
      </c>
      <c r="M36" s="613"/>
      <c r="N36" s="613"/>
      <c r="O36" s="613"/>
      <c r="P36" s="613">
        <v>18</v>
      </c>
      <c r="Q36" s="693"/>
      <c r="R36" s="157"/>
      <c r="S36" s="157"/>
      <c r="T36" s="478" t="s">
        <v>543</v>
      </c>
      <c r="U36" s="579" t="s">
        <v>543</v>
      </c>
      <c r="V36" s="389">
        <v>1</v>
      </c>
      <c r="W36" s="644" t="s">
        <v>65</v>
      </c>
      <c r="X36" s="644" t="s">
        <v>66</v>
      </c>
      <c r="Y36" s="644" t="s">
        <v>64</v>
      </c>
      <c r="Z36" s="645">
        <v>1</v>
      </c>
      <c r="AA36" s="640" t="s">
        <v>65</v>
      </c>
      <c r="AB36" s="640" t="s">
        <v>66</v>
      </c>
      <c r="AC36" s="682" t="s">
        <v>64</v>
      </c>
      <c r="AD36" s="478" t="s">
        <v>543</v>
      </c>
      <c r="AE36" s="526" t="str">
        <f t="shared" si="4"/>
        <v>100% CT à distance - devoir en temps limité sur Célène - 1h30</v>
      </c>
      <c r="AF36" s="389">
        <v>1</v>
      </c>
      <c r="AG36" s="644" t="s">
        <v>65</v>
      </c>
      <c r="AH36" s="644" t="s">
        <v>66</v>
      </c>
      <c r="AI36" s="644" t="s">
        <v>64</v>
      </c>
      <c r="AJ36" s="73">
        <v>1</v>
      </c>
      <c r="AK36" s="640" t="s">
        <v>65</v>
      </c>
      <c r="AL36" s="640" t="s">
        <v>66</v>
      </c>
      <c r="AM36" s="640" t="s">
        <v>64</v>
      </c>
      <c r="AN36" s="613"/>
    </row>
    <row r="37" spans="1:246" ht="12.75" customHeight="1">
      <c r="A37" s="166"/>
      <c r="B37" s="166"/>
      <c r="C37" s="22"/>
      <c r="D37" s="156"/>
      <c r="E37" s="156"/>
      <c r="F37" s="167"/>
      <c r="G37" s="156"/>
      <c r="H37" s="20"/>
      <c r="I37" s="92"/>
      <c r="J37" s="92"/>
      <c r="K37" s="92"/>
      <c r="L37" s="92"/>
      <c r="M37" s="92"/>
      <c r="N37" s="92"/>
      <c r="O37" s="92"/>
      <c r="P37" s="92"/>
      <c r="Q37" s="374"/>
      <c r="R37" s="157"/>
      <c r="S37" s="157"/>
      <c r="T37" s="483"/>
      <c r="U37" s="589"/>
      <c r="V37" s="403"/>
      <c r="W37" s="37"/>
      <c r="X37" s="37"/>
      <c r="Y37" s="37"/>
      <c r="Z37" s="164"/>
      <c r="AA37" s="37"/>
      <c r="AB37" s="37"/>
      <c r="AC37" s="488"/>
      <c r="AD37" s="506"/>
      <c r="AE37" s="637"/>
      <c r="AF37" s="403"/>
      <c r="AG37" s="37"/>
      <c r="AH37" s="37"/>
      <c r="AI37" s="37"/>
      <c r="AJ37" s="148"/>
      <c r="AK37" s="37"/>
      <c r="AL37" s="37"/>
      <c r="AM37" s="37"/>
      <c r="AN37" s="92"/>
    </row>
    <row r="38" spans="1:246" ht="26.25" customHeight="1">
      <c r="A38" s="442" t="s">
        <v>558</v>
      </c>
      <c r="B38" s="51" t="s">
        <v>559</v>
      </c>
      <c r="C38" s="52" t="s">
        <v>560</v>
      </c>
      <c r="D38" s="53" t="s">
        <v>561</v>
      </c>
      <c r="E38" s="53" t="s">
        <v>43</v>
      </c>
      <c r="F38" s="53"/>
      <c r="G38" s="53"/>
      <c r="H38" s="54"/>
      <c r="I38" s="54">
        <f>+I39+I43+I45+I47+I48+I$6</f>
        <v>41</v>
      </c>
      <c r="J38" s="54">
        <f>+J39+J43+J45+J47+J48+J$6</f>
        <v>30</v>
      </c>
      <c r="K38" s="53"/>
      <c r="L38" s="53"/>
      <c r="M38" s="53"/>
      <c r="N38" s="53"/>
      <c r="O38" s="53"/>
      <c r="P38" s="53"/>
      <c r="Q38" s="56"/>
      <c r="R38" s="55"/>
      <c r="S38" s="55"/>
      <c r="T38" s="487"/>
      <c r="U38" s="573"/>
      <c r="V38" s="187"/>
      <c r="W38" s="56"/>
      <c r="X38" s="56"/>
      <c r="Y38" s="56"/>
      <c r="Z38" s="168"/>
      <c r="AA38" s="56"/>
      <c r="AB38" s="56"/>
      <c r="AC38" s="56"/>
      <c r="AD38" s="508"/>
      <c r="AE38" s="433"/>
      <c r="AF38" s="187"/>
      <c r="AG38" s="56"/>
      <c r="AH38" s="56"/>
      <c r="AI38" s="56"/>
      <c r="AJ38" s="56"/>
      <c r="AK38" s="56"/>
      <c r="AL38" s="56"/>
      <c r="AM38" s="53"/>
      <c r="AN38" s="53"/>
    </row>
    <row r="39" spans="1:246" s="67" customFormat="1" ht="26.25" customHeight="1">
      <c r="A39" s="57" t="s">
        <v>562</v>
      </c>
      <c r="B39" s="57" t="s">
        <v>563</v>
      </c>
      <c r="C39" s="58" t="s">
        <v>564</v>
      </c>
      <c r="D39" s="59"/>
      <c r="E39" s="59" t="s">
        <v>121</v>
      </c>
      <c r="F39" s="59"/>
      <c r="G39" s="59"/>
      <c r="H39" s="60"/>
      <c r="I39" s="61">
        <f>+I40+I41</f>
        <v>8</v>
      </c>
      <c r="J39" s="61">
        <f>+J40+J41</f>
        <v>4</v>
      </c>
      <c r="K39" s="61"/>
      <c r="L39" s="60"/>
      <c r="M39" s="61"/>
      <c r="N39" s="60"/>
      <c r="O39" s="60"/>
      <c r="P39" s="62"/>
      <c r="Q39" s="371"/>
      <c r="R39" s="371"/>
      <c r="S39" s="371"/>
      <c r="T39" s="479"/>
      <c r="U39" s="574"/>
      <c r="V39" s="386"/>
      <c r="W39" s="62"/>
      <c r="X39" s="62"/>
      <c r="Y39" s="62"/>
      <c r="Z39" s="63"/>
      <c r="AA39" s="64"/>
      <c r="AB39" s="64"/>
      <c r="AC39" s="415"/>
      <c r="AD39" s="501"/>
      <c r="AE39" s="575"/>
      <c r="AF39" s="63"/>
      <c r="AG39" s="64"/>
      <c r="AH39" s="64"/>
      <c r="AI39" s="64"/>
      <c r="AJ39" s="65"/>
      <c r="AK39" s="64"/>
      <c r="AL39" s="64"/>
      <c r="AM39" s="64"/>
      <c r="AN39" s="66"/>
    </row>
    <row r="40" spans="1:246" ht="52.5" customHeight="1">
      <c r="A40" s="20"/>
      <c r="B40" s="20" t="s">
        <v>565</v>
      </c>
      <c r="C40" s="643" t="s">
        <v>566</v>
      </c>
      <c r="D40" s="610" t="s">
        <v>567</v>
      </c>
      <c r="E40" s="610" t="s">
        <v>56</v>
      </c>
      <c r="F40" s="611" t="s">
        <v>568</v>
      </c>
      <c r="G40" s="37" t="s">
        <v>58</v>
      </c>
      <c r="H40" s="680"/>
      <c r="I40" s="613">
        <v>4</v>
      </c>
      <c r="J40" s="613">
        <v>2</v>
      </c>
      <c r="K40" s="37" t="s">
        <v>569</v>
      </c>
      <c r="L40" s="613">
        <v>15</v>
      </c>
      <c r="M40" s="613"/>
      <c r="N40" s="613"/>
      <c r="O40" s="613"/>
      <c r="P40" s="615">
        <v>18</v>
      </c>
      <c r="Q40" s="616"/>
      <c r="R40" s="157"/>
      <c r="S40" s="157"/>
      <c r="T40" s="478" t="s">
        <v>570</v>
      </c>
      <c r="U40" s="579" t="s">
        <v>570</v>
      </c>
      <c r="V40" s="389">
        <v>1</v>
      </c>
      <c r="W40" s="644" t="s">
        <v>65</v>
      </c>
      <c r="X40" s="644" t="s">
        <v>66</v>
      </c>
      <c r="Y40" s="644" t="s">
        <v>175</v>
      </c>
      <c r="Z40" s="645">
        <v>1</v>
      </c>
      <c r="AA40" s="640" t="s">
        <v>65</v>
      </c>
      <c r="AB40" s="640" t="s">
        <v>66</v>
      </c>
      <c r="AC40" s="682" t="s">
        <v>175</v>
      </c>
      <c r="AD40" s="478" t="s">
        <v>570</v>
      </c>
      <c r="AE40" s="526" t="str">
        <f t="shared" ref="AE40:AE41" si="5">+AD40</f>
        <v>100 % CT écrit à déposer sur CELENE 30 min</v>
      </c>
      <c r="AF40" s="389">
        <v>1</v>
      </c>
      <c r="AG40" s="644" t="s">
        <v>65</v>
      </c>
      <c r="AH40" s="644" t="s">
        <v>66</v>
      </c>
      <c r="AI40" s="644" t="s">
        <v>175</v>
      </c>
      <c r="AJ40" s="73">
        <v>1</v>
      </c>
      <c r="AK40" s="640" t="s">
        <v>65</v>
      </c>
      <c r="AL40" s="640" t="s">
        <v>66</v>
      </c>
      <c r="AM40" s="640" t="s">
        <v>175</v>
      </c>
      <c r="AN40" s="613"/>
    </row>
    <row r="41" spans="1:246" ht="52.5" customHeight="1">
      <c r="A41" s="20"/>
      <c r="B41" s="281" t="s">
        <v>571</v>
      </c>
      <c r="C41" s="686" t="s">
        <v>572</v>
      </c>
      <c r="D41" s="610" t="s">
        <v>573</v>
      </c>
      <c r="E41" s="610" t="s">
        <v>56</v>
      </c>
      <c r="F41" s="611" t="s">
        <v>568</v>
      </c>
      <c r="G41" s="37" t="s">
        <v>58</v>
      </c>
      <c r="H41" s="680"/>
      <c r="I41" s="613">
        <v>4</v>
      </c>
      <c r="J41" s="613">
        <v>2</v>
      </c>
      <c r="K41" s="37" t="s">
        <v>574</v>
      </c>
      <c r="L41" s="613">
        <v>15</v>
      </c>
      <c r="M41" s="613"/>
      <c r="N41" s="613"/>
      <c r="O41" s="613"/>
      <c r="P41" s="615">
        <v>24</v>
      </c>
      <c r="Q41" s="616"/>
      <c r="R41" s="157"/>
      <c r="S41" s="157"/>
      <c r="T41" s="478" t="s">
        <v>570</v>
      </c>
      <c r="U41" s="579" t="s">
        <v>570</v>
      </c>
      <c r="V41" s="389" t="s">
        <v>575</v>
      </c>
      <c r="W41" s="644" t="s">
        <v>576</v>
      </c>
      <c r="X41" s="644" t="s">
        <v>66</v>
      </c>
      <c r="Y41" s="691" t="s">
        <v>577</v>
      </c>
      <c r="Z41" s="645">
        <v>1</v>
      </c>
      <c r="AA41" s="640" t="s">
        <v>65</v>
      </c>
      <c r="AB41" s="640" t="s">
        <v>66</v>
      </c>
      <c r="AC41" s="682" t="s">
        <v>175</v>
      </c>
      <c r="AD41" s="478" t="s">
        <v>570</v>
      </c>
      <c r="AE41" s="526" t="str">
        <f t="shared" si="5"/>
        <v>100 % CT écrit à déposer sur CELENE 30 min</v>
      </c>
      <c r="AF41" s="389">
        <v>1</v>
      </c>
      <c r="AG41" s="644" t="s">
        <v>65</v>
      </c>
      <c r="AH41" s="644" t="s">
        <v>66</v>
      </c>
      <c r="AI41" s="644" t="s">
        <v>175</v>
      </c>
      <c r="AJ41" s="73">
        <v>1</v>
      </c>
      <c r="AK41" s="640" t="s">
        <v>65</v>
      </c>
      <c r="AL41" s="640" t="s">
        <v>66</v>
      </c>
      <c r="AM41" s="640" t="s">
        <v>175</v>
      </c>
      <c r="AN41" s="613"/>
    </row>
    <row r="42" spans="1:246" ht="12.75" customHeight="1">
      <c r="A42" s="166"/>
      <c r="B42" s="166"/>
      <c r="C42" s="22"/>
      <c r="D42" s="37"/>
      <c r="E42" s="37"/>
      <c r="F42" s="115"/>
      <c r="G42" s="37" t="s">
        <v>58</v>
      </c>
      <c r="H42" s="40"/>
      <c r="I42" s="92"/>
      <c r="J42" s="92"/>
      <c r="K42" s="92"/>
      <c r="L42" s="92"/>
      <c r="M42" s="92"/>
      <c r="N42" s="92"/>
      <c r="O42" s="92"/>
      <c r="P42" s="92"/>
      <c r="Q42" s="374"/>
      <c r="R42" s="43"/>
      <c r="S42" s="43"/>
      <c r="T42" s="477"/>
      <c r="U42" s="569"/>
      <c r="V42" s="403"/>
      <c r="W42" s="37"/>
      <c r="X42" s="37"/>
      <c r="Y42" s="37"/>
      <c r="Z42" s="164"/>
      <c r="AA42" s="37"/>
      <c r="AB42" s="37"/>
      <c r="AC42" s="488"/>
      <c r="AD42" s="504"/>
      <c r="AE42" s="684"/>
      <c r="AF42" s="403"/>
      <c r="AG42" s="37"/>
      <c r="AH42" s="37"/>
      <c r="AI42" s="37"/>
      <c r="AJ42" s="148"/>
      <c r="AK42" s="37"/>
      <c r="AL42" s="37"/>
      <c r="AM42" s="37"/>
      <c r="AN42" s="92"/>
    </row>
    <row r="43" spans="1:246" ht="40.5" customHeight="1">
      <c r="A43" s="20"/>
      <c r="B43" s="281" t="s">
        <v>578</v>
      </c>
      <c r="C43" s="686" t="s">
        <v>579</v>
      </c>
      <c r="D43" s="610" t="s">
        <v>580</v>
      </c>
      <c r="E43" s="610" t="s">
        <v>56</v>
      </c>
      <c r="F43" s="611" t="s">
        <v>568</v>
      </c>
      <c r="G43" s="37" t="s">
        <v>58</v>
      </c>
      <c r="H43" s="680"/>
      <c r="I43" s="613">
        <v>4</v>
      </c>
      <c r="J43" s="613">
        <v>2</v>
      </c>
      <c r="K43" s="278" t="s">
        <v>574</v>
      </c>
      <c r="L43" s="613">
        <v>15</v>
      </c>
      <c r="M43" s="613"/>
      <c r="N43" s="613"/>
      <c r="O43" s="613"/>
      <c r="P43" s="615">
        <v>18</v>
      </c>
      <c r="Q43" s="616"/>
      <c r="R43" s="157"/>
      <c r="S43" s="157"/>
      <c r="T43" s="478" t="s">
        <v>581</v>
      </c>
      <c r="U43" s="579" t="s">
        <v>581</v>
      </c>
      <c r="V43" s="389">
        <v>1</v>
      </c>
      <c r="W43" s="644" t="s">
        <v>65</v>
      </c>
      <c r="X43" s="644" t="s">
        <v>69</v>
      </c>
      <c r="Y43" s="644" t="s">
        <v>503</v>
      </c>
      <c r="Z43" s="645">
        <v>1</v>
      </c>
      <c r="AA43" s="640" t="s">
        <v>65</v>
      </c>
      <c r="AB43" s="640" t="s">
        <v>69</v>
      </c>
      <c r="AC43" s="682" t="s">
        <v>503</v>
      </c>
      <c r="AD43" s="478" t="s">
        <v>581</v>
      </c>
      <c r="AE43" s="526" t="str">
        <f t="shared" ref="AE43:AE48" si="6">+AD43</f>
        <v>100 % CT oral 10 min sur Teams</v>
      </c>
      <c r="AF43" s="389">
        <v>1</v>
      </c>
      <c r="AG43" s="644" t="s">
        <v>65</v>
      </c>
      <c r="AH43" s="644" t="s">
        <v>69</v>
      </c>
      <c r="AI43" s="644" t="s">
        <v>503</v>
      </c>
      <c r="AJ43" s="73">
        <v>1</v>
      </c>
      <c r="AK43" s="640" t="s">
        <v>65</v>
      </c>
      <c r="AL43" s="640" t="s">
        <v>69</v>
      </c>
      <c r="AM43" s="640" t="s">
        <v>503</v>
      </c>
      <c r="AN43" s="613"/>
    </row>
    <row r="44" spans="1:246" ht="26.25" customHeight="1">
      <c r="A44" s="57"/>
      <c r="B44" s="57"/>
      <c r="C44" s="58" t="s">
        <v>304</v>
      </c>
      <c r="D44" s="59"/>
      <c r="E44" s="59"/>
      <c r="F44" s="59"/>
      <c r="G44" s="59"/>
      <c r="H44" s="60"/>
      <c r="I44" s="61"/>
      <c r="J44" s="60"/>
      <c r="K44" s="61"/>
      <c r="L44" s="60"/>
      <c r="M44" s="61"/>
      <c r="N44" s="60"/>
      <c r="O44" s="60"/>
      <c r="P44" s="62"/>
      <c r="Q44" s="371"/>
      <c r="R44" s="371"/>
      <c r="S44" s="371"/>
      <c r="T44" s="479"/>
      <c r="U44" s="574"/>
      <c r="V44" s="386"/>
      <c r="W44" s="62"/>
      <c r="X44" s="62"/>
      <c r="Y44" s="62"/>
      <c r="Z44" s="63"/>
      <c r="AA44" s="64"/>
      <c r="AB44" s="64"/>
      <c r="AC44" s="415"/>
      <c r="AD44" s="505"/>
      <c r="AE44" s="685"/>
      <c r="AF44" s="63"/>
      <c r="AG44" s="64"/>
      <c r="AH44" s="64"/>
      <c r="AI44" s="64"/>
      <c r="AJ44" s="65"/>
      <c r="AK44" s="64"/>
      <c r="AL44" s="64"/>
      <c r="AM44" s="64"/>
      <c r="AN44" s="66"/>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163"/>
      <c r="BO44" s="163"/>
      <c r="BP44" s="163"/>
      <c r="BQ44" s="163"/>
      <c r="BR44" s="163"/>
      <c r="BS44" s="163"/>
      <c r="BT44" s="163"/>
      <c r="BU44" s="163"/>
      <c r="BV44" s="163"/>
      <c r="BW44" s="163"/>
      <c r="BX44" s="163"/>
      <c r="BY44" s="163"/>
      <c r="BZ44" s="163"/>
      <c r="CA44" s="163"/>
      <c r="CB44" s="163"/>
      <c r="CC44" s="163"/>
      <c r="CD44" s="163"/>
      <c r="CE44" s="163"/>
      <c r="CF44" s="163"/>
      <c r="CG44" s="163"/>
      <c r="CH44" s="163"/>
      <c r="CI44" s="163"/>
      <c r="CJ44" s="163"/>
      <c r="CK44" s="163"/>
      <c r="CL44" s="163"/>
      <c r="CM44" s="163"/>
      <c r="CN44" s="163"/>
      <c r="CO44" s="163"/>
      <c r="CP44" s="163"/>
      <c r="CQ44" s="163"/>
      <c r="CR44" s="163"/>
      <c r="CS44" s="163"/>
      <c r="CT44" s="163"/>
      <c r="CU44" s="163"/>
      <c r="CV44" s="163"/>
      <c r="CW44" s="163"/>
      <c r="CX44" s="163"/>
      <c r="CY44" s="163"/>
      <c r="CZ44" s="163"/>
      <c r="DA44" s="163"/>
      <c r="DB44" s="163"/>
      <c r="DC44" s="163"/>
      <c r="DD44" s="163"/>
      <c r="DE44" s="163"/>
      <c r="DF44" s="163"/>
      <c r="DG44" s="163"/>
      <c r="DH44" s="163"/>
      <c r="DI44" s="163"/>
      <c r="DJ44" s="163"/>
      <c r="DK44" s="163"/>
      <c r="DL44" s="163"/>
      <c r="DM44" s="163"/>
      <c r="DN44" s="163"/>
      <c r="DO44" s="163"/>
      <c r="DP44" s="163"/>
      <c r="DQ44" s="163"/>
      <c r="DR44" s="163"/>
      <c r="DS44" s="163"/>
      <c r="DT44" s="163"/>
      <c r="DU44" s="163"/>
      <c r="DV44" s="163"/>
      <c r="DW44" s="163"/>
      <c r="DX44" s="163"/>
      <c r="DY44" s="163"/>
      <c r="DZ44" s="163"/>
      <c r="EA44" s="163"/>
      <c r="EB44" s="163"/>
      <c r="EC44" s="163"/>
      <c r="ED44" s="163"/>
      <c r="EE44" s="163"/>
      <c r="EF44" s="163"/>
      <c r="EG44" s="163"/>
      <c r="EH44" s="163"/>
      <c r="EI44" s="163"/>
      <c r="EJ44" s="163"/>
      <c r="EK44" s="163"/>
      <c r="EL44" s="163"/>
      <c r="EM44" s="163"/>
      <c r="EN44" s="163"/>
      <c r="EO44" s="163"/>
      <c r="EP44" s="163"/>
      <c r="EQ44" s="163"/>
      <c r="ER44" s="163"/>
      <c r="ES44" s="163"/>
      <c r="ET44" s="163"/>
      <c r="EU44" s="163"/>
      <c r="EV44" s="163"/>
      <c r="EW44" s="163"/>
      <c r="EX44" s="163"/>
      <c r="EY44" s="163"/>
      <c r="EZ44" s="163"/>
      <c r="FA44" s="163"/>
      <c r="FB44" s="163"/>
      <c r="FC44" s="163"/>
      <c r="FD44" s="163"/>
      <c r="FE44" s="163"/>
      <c r="FF44" s="163"/>
      <c r="FG44" s="163"/>
      <c r="FH44" s="163"/>
      <c r="FI44" s="163"/>
      <c r="FJ44" s="163"/>
      <c r="FK44" s="163"/>
      <c r="FL44" s="163"/>
      <c r="FM44" s="163"/>
      <c r="FN44" s="163"/>
      <c r="FO44" s="163"/>
      <c r="FP44" s="163"/>
      <c r="FQ44" s="163"/>
      <c r="FR44" s="163"/>
      <c r="FS44" s="163"/>
      <c r="FT44" s="163"/>
      <c r="FU44" s="163"/>
      <c r="FV44" s="163"/>
      <c r="FW44" s="163"/>
      <c r="FX44" s="163"/>
      <c r="FY44" s="163"/>
      <c r="FZ44" s="163"/>
      <c r="GA44" s="163"/>
      <c r="GB44" s="163"/>
      <c r="GC44" s="163"/>
      <c r="GD44" s="163"/>
      <c r="GE44" s="163"/>
      <c r="GF44" s="163"/>
      <c r="GG44" s="163"/>
      <c r="GH44" s="163"/>
      <c r="GI44" s="163"/>
      <c r="GJ44" s="163"/>
      <c r="GK44" s="163"/>
      <c r="GL44" s="163"/>
      <c r="GM44" s="163"/>
      <c r="GN44" s="163"/>
      <c r="GO44" s="163"/>
      <c r="GP44" s="163"/>
      <c r="GQ44" s="163"/>
      <c r="GR44" s="163"/>
      <c r="GS44" s="163"/>
      <c r="GT44" s="163"/>
      <c r="GU44" s="163"/>
      <c r="GV44" s="163"/>
      <c r="GW44" s="163"/>
      <c r="GX44" s="163"/>
      <c r="GY44" s="163"/>
      <c r="GZ44" s="163"/>
      <c r="HA44" s="163"/>
      <c r="HB44" s="163"/>
      <c r="HC44" s="163"/>
      <c r="HD44" s="163"/>
      <c r="HE44" s="163"/>
      <c r="HF44" s="163"/>
      <c r="HG44" s="163"/>
      <c r="HH44" s="163"/>
      <c r="HI44" s="163"/>
      <c r="HJ44" s="163"/>
      <c r="HK44" s="163"/>
      <c r="HL44" s="163"/>
      <c r="HM44" s="163"/>
      <c r="HN44" s="163"/>
      <c r="HO44" s="163"/>
      <c r="HP44" s="163"/>
      <c r="HQ44" s="163"/>
      <c r="HR44" s="163"/>
      <c r="HS44" s="163"/>
      <c r="HT44" s="163"/>
      <c r="HU44" s="163"/>
      <c r="HV44" s="163"/>
      <c r="HW44" s="163"/>
      <c r="HX44" s="163"/>
      <c r="HY44" s="163"/>
      <c r="HZ44" s="163"/>
      <c r="IA44" s="163"/>
      <c r="IB44" s="163"/>
      <c r="IC44" s="163"/>
      <c r="ID44" s="163"/>
      <c r="IE44" s="163"/>
      <c r="IF44" s="163"/>
      <c r="IG44" s="163"/>
      <c r="IH44" s="163"/>
      <c r="II44" s="163"/>
      <c r="IJ44" s="163"/>
      <c r="IK44" s="163"/>
      <c r="IL44" s="163"/>
    </row>
    <row r="45" spans="1:246" ht="40.5" customHeight="1">
      <c r="A45" s="20"/>
      <c r="B45" s="20" t="s">
        <v>582</v>
      </c>
      <c r="C45" s="643" t="s">
        <v>583</v>
      </c>
      <c r="D45" s="610" t="s">
        <v>584</v>
      </c>
      <c r="E45" s="610" t="s">
        <v>56</v>
      </c>
      <c r="F45" s="611" t="s">
        <v>568</v>
      </c>
      <c r="G45" s="37" t="s">
        <v>58</v>
      </c>
      <c r="H45" s="680"/>
      <c r="I45" s="613">
        <v>4</v>
      </c>
      <c r="J45" s="613">
        <v>3</v>
      </c>
      <c r="K45" s="37" t="s">
        <v>574</v>
      </c>
      <c r="L45" s="613">
        <v>15</v>
      </c>
      <c r="M45" s="613"/>
      <c r="N45" s="613">
        <v>18</v>
      </c>
      <c r="O45" s="613"/>
      <c r="P45" s="615"/>
      <c r="Q45" s="616"/>
      <c r="R45" s="157"/>
      <c r="S45" s="157"/>
      <c r="T45" s="478" t="s">
        <v>585</v>
      </c>
      <c r="U45" s="579" t="s">
        <v>585</v>
      </c>
      <c r="V45" s="389">
        <v>1</v>
      </c>
      <c r="W45" s="644" t="s">
        <v>65</v>
      </c>
      <c r="X45" s="644" t="s">
        <v>66</v>
      </c>
      <c r="Y45" s="644" t="s">
        <v>67</v>
      </c>
      <c r="Z45" s="645">
        <v>1</v>
      </c>
      <c r="AA45" s="640" t="s">
        <v>65</v>
      </c>
      <c r="AB45" s="640" t="s">
        <v>66</v>
      </c>
      <c r="AC45" s="682" t="s">
        <v>67</v>
      </c>
      <c r="AD45" s="478" t="s">
        <v>585</v>
      </c>
      <c r="AE45" s="526" t="str">
        <f t="shared" si="6"/>
        <v>100 % CT écrit QCM sur CELENE 30 min</v>
      </c>
      <c r="AF45" s="389">
        <v>1</v>
      </c>
      <c r="AG45" s="644" t="s">
        <v>65</v>
      </c>
      <c r="AH45" s="644" t="s">
        <v>66</v>
      </c>
      <c r="AI45" s="644" t="s">
        <v>67</v>
      </c>
      <c r="AJ45" s="73">
        <v>1</v>
      </c>
      <c r="AK45" s="640" t="s">
        <v>65</v>
      </c>
      <c r="AL45" s="640" t="s">
        <v>66</v>
      </c>
      <c r="AM45" s="640" t="s">
        <v>67</v>
      </c>
      <c r="AN45" s="613"/>
    </row>
    <row r="46" spans="1:246" ht="26.25" customHeight="1">
      <c r="A46" s="57" t="s">
        <v>586</v>
      </c>
      <c r="B46" s="57" t="s">
        <v>587</v>
      </c>
      <c r="C46" s="58" t="s">
        <v>588</v>
      </c>
      <c r="D46" s="59"/>
      <c r="E46" s="59" t="s">
        <v>121</v>
      </c>
      <c r="F46" s="59"/>
      <c r="G46" s="59"/>
      <c r="H46" s="60"/>
      <c r="I46" s="61"/>
      <c r="J46" s="60"/>
      <c r="K46" s="61"/>
      <c r="L46" s="60"/>
      <c r="M46" s="61"/>
      <c r="N46" s="60"/>
      <c r="O46" s="60"/>
      <c r="P46" s="62"/>
      <c r="Q46" s="371"/>
      <c r="R46" s="371"/>
      <c r="S46" s="371"/>
      <c r="T46" s="479"/>
      <c r="U46" s="574"/>
      <c r="V46" s="386"/>
      <c r="W46" s="62"/>
      <c r="X46" s="62"/>
      <c r="Y46" s="62"/>
      <c r="Z46" s="63"/>
      <c r="AA46" s="64"/>
      <c r="AB46" s="64"/>
      <c r="AC46" s="415"/>
      <c r="AD46" s="505"/>
      <c r="AE46" s="685"/>
      <c r="AF46" s="63"/>
      <c r="AG46" s="64"/>
      <c r="AH46" s="64"/>
      <c r="AI46" s="64"/>
      <c r="AJ46" s="65"/>
      <c r="AK46" s="64"/>
      <c r="AL46" s="64"/>
      <c r="AM46" s="64"/>
      <c r="AN46" s="66"/>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c r="BT46" s="163"/>
      <c r="BU46" s="163"/>
      <c r="BV46" s="163"/>
      <c r="BW46" s="163"/>
      <c r="BX46" s="163"/>
      <c r="BY46" s="163"/>
      <c r="BZ46" s="163"/>
      <c r="CA46" s="163"/>
      <c r="CB46" s="163"/>
      <c r="CC46" s="163"/>
      <c r="CD46" s="163"/>
      <c r="CE46" s="163"/>
      <c r="CF46" s="163"/>
      <c r="CG46" s="163"/>
      <c r="CH46" s="163"/>
      <c r="CI46" s="163"/>
      <c r="CJ46" s="163"/>
      <c r="CK46" s="163"/>
      <c r="CL46" s="163"/>
      <c r="CM46" s="163"/>
      <c r="CN46" s="163"/>
      <c r="CO46" s="163"/>
      <c r="CP46" s="163"/>
      <c r="CQ46" s="163"/>
      <c r="CR46" s="163"/>
      <c r="CS46" s="163"/>
      <c r="CT46" s="163"/>
      <c r="CU46" s="163"/>
      <c r="CV46" s="163"/>
      <c r="CW46" s="163"/>
      <c r="CX46" s="163"/>
      <c r="CY46" s="163"/>
      <c r="CZ46" s="163"/>
      <c r="DA46" s="163"/>
      <c r="DB46" s="163"/>
      <c r="DC46" s="163"/>
      <c r="DD46" s="163"/>
      <c r="DE46" s="163"/>
      <c r="DF46" s="163"/>
      <c r="DG46" s="163"/>
      <c r="DH46" s="163"/>
      <c r="DI46" s="163"/>
      <c r="DJ46" s="163"/>
      <c r="DK46" s="163"/>
      <c r="DL46" s="163"/>
      <c r="DM46" s="163"/>
      <c r="DN46" s="163"/>
      <c r="DO46" s="163"/>
      <c r="DP46" s="163"/>
      <c r="DQ46" s="163"/>
      <c r="DR46" s="163"/>
      <c r="DS46" s="163"/>
      <c r="DT46" s="163"/>
      <c r="DU46" s="163"/>
      <c r="DV46" s="163"/>
      <c r="DW46" s="163"/>
      <c r="DX46" s="163"/>
      <c r="DY46" s="163"/>
      <c r="DZ46" s="163"/>
      <c r="EA46" s="163"/>
      <c r="EB46" s="163"/>
      <c r="EC46" s="163"/>
      <c r="ED46" s="163"/>
      <c r="EE46" s="163"/>
      <c r="EF46" s="163"/>
      <c r="EG46" s="163"/>
      <c r="EH46" s="163"/>
      <c r="EI46" s="163"/>
      <c r="EJ46" s="163"/>
      <c r="EK46" s="163"/>
      <c r="EL46" s="163"/>
      <c r="EM46" s="163"/>
      <c r="EN46" s="163"/>
      <c r="EO46" s="163"/>
      <c r="EP46" s="163"/>
      <c r="EQ46" s="163"/>
      <c r="ER46" s="163"/>
      <c r="ES46" s="163"/>
      <c r="ET46" s="163"/>
      <c r="EU46" s="163"/>
      <c r="EV46" s="163"/>
      <c r="EW46" s="163"/>
      <c r="EX46" s="163"/>
      <c r="EY46" s="163"/>
      <c r="EZ46" s="163"/>
      <c r="FA46" s="163"/>
      <c r="FB46" s="163"/>
      <c r="FC46" s="163"/>
      <c r="FD46" s="163"/>
      <c r="FE46" s="163"/>
      <c r="FF46" s="163"/>
      <c r="FG46" s="163"/>
      <c r="FH46" s="163"/>
      <c r="FI46" s="163"/>
      <c r="FJ46" s="163"/>
      <c r="FK46" s="163"/>
      <c r="FL46" s="163"/>
      <c r="FM46" s="163"/>
      <c r="FN46" s="163"/>
      <c r="FO46" s="163"/>
      <c r="FP46" s="163"/>
      <c r="FQ46" s="163"/>
      <c r="FR46" s="163"/>
      <c r="FS46" s="163"/>
      <c r="FT46" s="163"/>
      <c r="FU46" s="163"/>
      <c r="FV46" s="163"/>
      <c r="FW46" s="163"/>
      <c r="FX46" s="163"/>
      <c r="FY46" s="163"/>
      <c r="FZ46" s="163"/>
      <c r="GA46" s="163"/>
      <c r="GB46" s="163"/>
      <c r="GC46" s="163"/>
      <c r="GD46" s="163"/>
      <c r="GE46" s="163"/>
      <c r="GF46" s="163"/>
      <c r="GG46" s="163"/>
      <c r="GH46" s="163"/>
      <c r="GI46" s="163"/>
      <c r="GJ46" s="163"/>
      <c r="GK46" s="163"/>
      <c r="GL46" s="163"/>
      <c r="GM46" s="163"/>
      <c r="GN46" s="163"/>
      <c r="GO46" s="163"/>
      <c r="GP46" s="163"/>
      <c r="GQ46" s="163"/>
      <c r="GR46" s="163"/>
      <c r="GS46" s="163"/>
      <c r="GT46" s="163"/>
      <c r="GU46" s="163"/>
      <c r="GV46" s="163"/>
      <c r="GW46" s="163"/>
      <c r="GX46" s="163"/>
      <c r="GY46" s="163"/>
      <c r="GZ46" s="163"/>
      <c r="HA46" s="163"/>
      <c r="HB46" s="163"/>
      <c r="HC46" s="163"/>
      <c r="HD46" s="163"/>
      <c r="HE46" s="163"/>
      <c r="HF46" s="163"/>
      <c r="HG46" s="163"/>
      <c r="HH46" s="163"/>
      <c r="HI46" s="163"/>
      <c r="HJ46" s="163"/>
      <c r="HK46" s="163"/>
      <c r="HL46" s="163"/>
      <c r="HM46" s="163"/>
      <c r="HN46" s="163"/>
      <c r="HO46" s="163"/>
      <c r="HP46" s="163"/>
      <c r="HQ46" s="163"/>
      <c r="HR46" s="163"/>
      <c r="HS46" s="163"/>
      <c r="HT46" s="163"/>
      <c r="HU46" s="163"/>
      <c r="HV46" s="163"/>
      <c r="HW46" s="163"/>
      <c r="HX46" s="163"/>
      <c r="HY46" s="163"/>
      <c r="HZ46" s="163"/>
      <c r="IA46" s="163"/>
      <c r="IB46" s="163"/>
      <c r="IC46" s="163"/>
      <c r="ID46" s="163"/>
      <c r="IE46" s="163"/>
      <c r="IF46" s="163"/>
      <c r="IG46" s="163"/>
      <c r="IH46" s="163"/>
      <c r="II46" s="163"/>
      <c r="IJ46" s="163"/>
      <c r="IK46" s="163"/>
      <c r="IL46" s="163"/>
    </row>
    <row r="47" spans="1:246" ht="40.5" customHeight="1">
      <c r="A47" s="20"/>
      <c r="B47" s="281" t="s">
        <v>589</v>
      </c>
      <c r="C47" s="698" t="s">
        <v>590</v>
      </c>
      <c r="D47" s="610"/>
      <c r="E47" s="610" t="s">
        <v>56</v>
      </c>
      <c r="F47" s="611" t="s">
        <v>568</v>
      </c>
      <c r="G47" s="37" t="s">
        <v>58</v>
      </c>
      <c r="H47" s="680"/>
      <c r="I47" s="613">
        <v>4</v>
      </c>
      <c r="J47" s="613">
        <v>2</v>
      </c>
      <c r="K47" s="37" t="s">
        <v>591</v>
      </c>
      <c r="L47" s="613">
        <v>15</v>
      </c>
      <c r="M47" s="613"/>
      <c r="N47" s="613"/>
      <c r="O47" s="613"/>
      <c r="P47" s="615">
        <v>18</v>
      </c>
      <c r="Q47" s="616"/>
      <c r="R47" s="157"/>
      <c r="S47" s="157"/>
      <c r="T47" s="478" t="s">
        <v>585</v>
      </c>
      <c r="U47" s="579" t="s">
        <v>585</v>
      </c>
      <c r="V47" s="404">
        <v>1</v>
      </c>
      <c r="W47" s="696" t="s">
        <v>65</v>
      </c>
      <c r="X47" s="644" t="s">
        <v>66</v>
      </c>
      <c r="Y47" s="696" t="s">
        <v>175</v>
      </c>
      <c r="Z47" s="645">
        <v>1</v>
      </c>
      <c r="AA47" s="640" t="s">
        <v>65</v>
      </c>
      <c r="AB47" s="640" t="s">
        <v>66</v>
      </c>
      <c r="AC47" s="682" t="s">
        <v>175</v>
      </c>
      <c r="AD47" s="478" t="s">
        <v>585</v>
      </c>
      <c r="AE47" s="526" t="str">
        <f t="shared" si="6"/>
        <v>100 % CT écrit QCM sur CELENE 30 min</v>
      </c>
      <c r="AF47" s="389">
        <v>1</v>
      </c>
      <c r="AG47" s="644" t="s">
        <v>65</v>
      </c>
      <c r="AH47" s="644" t="s">
        <v>66</v>
      </c>
      <c r="AI47" s="644" t="s">
        <v>175</v>
      </c>
      <c r="AJ47" s="73">
        <v>1</v>
      </c>
      <c r="AK47" s="640" t="s">
        <v>65</v>
      </c>
      <c r="AL47" s="640" t="s">
        <v>66</v>
      </c>
      <c r="AM47" s="640" t="s">
        <v>175</v>
      </c>
      <c r="AN47" s="613"/>
    </row>
    <row r="48" spans="1:246" ht="40.5" customHeight="1">
      <c r="A48" s="20"/>
      <c r="B48" s="281" t="s">
        <v>592</v>
      </c>
      <c r="C48" s="698" t="s">
        <v>593</v>
      </c>
      <c r="D48" s="610"/>
      <c r="E48" s="610" t="s">
        <v>56</v>
      </c>
      <c r="F48" s="611" t="s">
        <v>568</v>
      </c>
      <c r="G48" s="37" t="s">
        <v>58</v>
      </c>
      <c r="H48" s="680"/>
      <c r="I48" s="613">
        <v>4</v>
      </c>
      <c r="J48" s="613">
        <v>2</v>
      </c>
      <c r="K48" s="37" t="s">
        <v>574</v>
      </c>
      <c r="L48" s="613">
        <v>15</v>
      </c>
      <c r="M48" s="613"/>
      <c r="N48" s="613"/>
      <c r="O48" s="613"/>
      <c r="P48" s="615">
        <v>18</v>
      </c>
      <c r="Q48" s="616"/>
      <c r="R48" s="157"/>
      <c r="S48" s="157"/>
      <c r="T48" s="478" t="s">
        <v>594</v>
      </c>
      <c r="U48" s="579" t="s">
        <v>594</v>
      </c>
      <c r="V48" s="404">
        <v>1</v>
      </c>
      <c r="W48" s="696" t="s">
        <v>65</v>
      </c>
      <c r="X48" s="644" t="s">
        <v>66</v>
      </c>
      <c r="Y48" s="696" t="s">
        <v>175</v>
      </c>
      <c r="Z48" s="645">
        <v>1</v>
      </c>
      <c r="AA48" s="640" t="s">
        <v>65</v>
      </c>
      <c r="AB48" s="640" t="s">
        <v>66</v>
      </c>
      <c r="AC48" s="682" t="s">
        <v>175</v>
      </c>
      <c r="AD48" s="478" t="s">
        <v>594</v>
      </c>
      <c r="AE48" s="526" t="str">
        <f t="shared" si="6"/>
        <v>100 % CT écrit 30 min</v>
      </c>
      <c r="AF48" s="389">
        <v>1</v>
      </c>
      <c r="AG48" s="644" t="s">
        <v>65</v>
      </c>
      <c r="AH48" s="644" t="s">
        <v>66</v>
      </c>
      <c r="AI48" s="644" t="s">
        <v>175</v>
      </c>
      <c r="AJ48" s="73">
        <v>1</v>
      </c>
      <c r="AK48" s="640" t="s">
        <v>65</v>
      </c>
      <c r="AL48" s="640" t="s">
        <v>66</v>
      </c>
      <c r="AM48" s="640" t="s">
        <v>175</v>
      </c>
      <c r="AN48" s="613"/>
    </row>
    <row r="49" spans="1:1032" s="248" customFormat="1" ht="26.25" customHeight="1">
      <c r="A49" s="444" t="s">
        <v>595</v>
      </c>
      <c r="B49" s="242" t="s">
        <v>596</v>
      </c>
      <c r="C49" s="243" t="s">
        <v>597</v>
      </c>
      <c r="D49" s="244" t="s">
        <v>598</v>
      </c>
      <c r="E49" s="244" t="s">
        <v>43</v>
      </c>
      <c r="F49" s="244"/>
      <c r="G49" s="244"/>
      <c r="H49" s="244"/>
      <c r="I49" s="244">
        <f>+I50+I55+I56+I$6</f>
        <v>30</v>
      </c>
      <c r="J49" s="244">
        <f>+J50+J55+J56+J$6</f>
        <v>30</v>
      </c>
      <c r="K49" s="244"/>
      <c r="L49" s="244"/>
      <c r="M49" s="244"/>
      <c r="N49" s="244"/>
      <c r="O49" s="244"/>
      <c r="P49" s="244"/>
      <c r="Q49" s="246"/>
      <c r="R49" s="245"/>
      <c r="S49" s="245"/>
      <c r="T49" s="699"/>
      <c r="U49" s="700"/>
      <c r="V49" s="405"/>
      <c r="W49" s="246"/>
      <c r="X49" s="246"/>
      <c r="Y49" s="246"/>
      <c r="Z49" s="247"/>
      <c r="AA49" s="246"/>
      <c r="AB49" s="246"/>
      <c r="AC49" s="246"/>
      <c r="AD49" s="509"/>
      <c r="AE49" s="510"/>
      <c r="AF49" s="405"/>
      <c r="AG49" s="246"/>
      <c r="AH49" s="246"/>
      <c r="AI49" s="246"/>
      <c r="AJ49" s="246"/>
      <c r="AK49" s="246"/>
      <c r="AL49" s="246"/>
      <c r="AM49" s="244"/>
      <c r="AN49" s="244"/>
    </row>
    <row r="50" spans="1:1032" s="218" customFormat="1" ht="26.25" customHeight="1">
      <c r="A50" s="219" t="s">
        <v>599</v>
      </c>
      <c r="B50" s="219" t="s">
        <v>600</v>
      </c>
      <c r="C50" s="220" t="s">
        <v>601</v>
      </c>
      <c r="D50" s="221"/>
      <c r="E50" s="221" t="s">
        <v>121</v>
      </c>
      <c r="F50" s="221"/>
      <c r="G50" s="221"/>
      <c r="H50" s="222"/>
      <c r="I50" s="223">
        <v>6</v>
      </c>
      <c r="J50" s="222">
        <v>6</v>
      </c>
      <c r="K50" s="223"/>
      <c r="L50" s="222"/>
      <c r="M50" s="223"/>
      <c r="N50" s="222"/>
      <c r="O50" s="222"/>
      <c r="P50" s="224"/>
      <c r="Q50" s="378"/>
      <c r="R50" s="378"/>
      <c r="S50" s="378"/>
      <c r="T50" s="701"/>
      <c r="U50" s="702"/>
      <c r="V50" s="406"/>
      <c r="W50" s="224"/>
      <c r="X50" s="224"/>
      <c r="Y50" s="224"/>
      <c r="Z50" s="225"/>
      <c r="AA50" s="226"/>
      <c r="AB50" s="226"/>
      <c r="AC50" s="498"/>
      <c r="AD50" s="511"/>
      <c r="AE50" s="703"/>
      <c r="AF50" s="225"/>
      <c r="AG50" s="226"/>
      <c r="AH50" s="226"/>
      <c r="AI50" s="226"/>
      <c r="AJ50" s="227"/>
      <c r="AK50" s="226"/>
      <c r="AL50" s="226"/>
      <c r="AM50" s="226"/>
      <c r="AN50" s="228"/>
    </row>
    <row r="51" spans="1:1032" s="289" customFormat="1" ht="78.75" customHeight="1">
      <c r="A51" s="704"/>
      <c r="B51" s="705" t="s">
        <v>602</v>
      </c>
      <c r="C51" s="286" t="s">
        <v>603</v>
      </c>
      <c r="D51" s="706" t="s">
        <v>604</v>
      </c>
      <c r="E51" s="707" t="s">
        <v>56</v>
      </c>
      <c r="F51" s="708"/>
      <c r="G51" s="709" t="s">
        <v>58</v>
      </c>
      <c r="H51" s="710"/>
      <c r="I51" s="711">
        <v>2</v>
      </c>
      <c r="J51" s="712">
        <v>2</v>
      </c>
      <c r="K51" s="287" t="s">
        <v>605</v>
      </c>
      <c r="L51" s="712">
        <v>15</v>
      </c>
      <c r="M51" s="712"/>
      <c r="N51" s="713"/>
      <c r="O51" s="713"/>
      <c r="P51" s="521">
        <v>24</v>
      </c>
      <c r="Q51" s="521"/>
      <c r="R51" s="522"/>
      <c r="S51" s="422"/>
      <c r="T51" s="714" t="s">
        <v>606</v>
      </c>
      <c r="U51" s="715" t="s">
        <v>607</v>
      </c>
      <c r="V51" s="407">
        <v>1</v>
      </c>
      <c r="W51" s="687" t="s">
        <v>62</v>
      </c>
      <c r="X51" s="716" t="s">
        <v>66</v>
      </c>
      <c r="Y51" s="687" t="s">
        <v>67</v>
      </c>
      <c r="Z51" s="717">
        <v>1</v>
      </c>
      <c r="AA51" s="718" t="s">
        <v>65</v>
      </c>
      <c r="AB51" s="718" t="s">
        <v>66</v>
      </c>
      <c r="AC51" s="719" t="s">
        <v>175</v>
      </c>
      <c r="AD51" s="478" t="s">
        <v>607</v>
      </c>
      <c r="AE51" s="526" t="str">
        <f t="shared" ref="AE51:AE53" si="7">+AD51</f>
        <v>100 % CT écrit à déposer sur CELENE 1h</v>
      </c>
      <c r="AF51" s="407">
        <v>1</v>
      </c>
      <c r="AG51" s="716" t="s">
        <v>65</v>
      </c>
      <c r="AH51" s="716" t="s">
        <v>66</v>
      </c>
      <c r="AI51" s="716" t="s">
        <v>175</v>
      </c>
      <c r="AJ51" s="288">
        <v>1</v>
      </c>
      <c r="AK51" s="718" t="s">
        <v>65</v>
      </c>
      <c r="AL51" s="718" t="s">
        <v>66</v>
      </c>
      <c r="AM51" s="718" t="s">
        <v>175</v>
      </c>
      <c r="AN51" s="720" t="s">
        <v>608</v>
      </c>
    </row>
    <row r="52" spans="1:1032" s="289" customFormat="1" ht="78.75" customHeight="1">
      <c r="A52" s="704"/>
      <c r="B52" s="705" t="s">
        <v>609</v>
      </c>
      <c r="C52" s="286" t="s">
        <v>610</v>
      </c>
      <c r="D52" s="706" t="s">
        <v>611</v>
      </c>
      <c r="E52" s="707" t="s">
        <v>56</v>
      </c>
      <c r="F52" s="708"/>
      <c r="G52" s="709" t="s">
        <v>58</v>
      </c>
      <c r="H52" s="710"/>
      <c r="I52" s="711">
        <v>2</v>
      </c>
      <c r="J52" s="712">
        <v>2</v>
      </c>
      <c r="K52" s="287" t="s">
        <v>605</v>
      </c>
      <c r="L52" s="712">
        <v>15</v>
      </c>
      <c r="M52" s="712"/>
      <c r="N52" s="713"/>
      <c r="O52" s="713"/>
      <c r="P52" s="523">
        <v>24</v>
      </c>
      <c r="Q52" s="523"/>
      <c r="R52" s="522"/>
      <c r="S52" s="422"/>
      <c r="T52" s="714" t="s">
        <v>606</v>
      </c>
      <c r="U52" s="715" t="s">
        <v>607</v>
      </c>
      <c r="V52" s="407">
        <v>1</v>
      </c>
      <c r="W52" s="687" t="s">
        <v>62</v>
      </c>
      <c r="X52" s="716" t="s">
        <v>66</v>
      </c>
      <c r="Y52" s="687" t="s">
        <v>67</v>
      </c>
      <c r="Z52" s="717">
        <v>1</v>
      </c>
      <c r="AA52" s="718" t="s">
        <v>65</v>
      </c>
      <c r="AB52" s="718" t="s">
        <v>66</v>
      </c>
      <c r="AC52" s="719" t="s">
        <v>175</v>
      </c>
      <c r="AD52" s="478" t="s">
        <v>607</v>
      </c>
      <c r="AE52" s="526" t="str">
        <f t="shared" si="7"/>
        <v>100 % CT écrit à déposer sur CELENE 1h</v>
      </c>
      <c r="AF52" s="407">
        <v>1</v>
      </c>
      <c r="AG52" s="716" t="s">
        <v>65</v>
      </c>
      <c r="AH52" s="716" t="s">
        <v>66</v>
      </c>
      <c r="AI52" s="716" t="s">
        <v>175</v>
      </c>
      <c r="AJ52" s="288">
        <v>1</v>
      </c>
      <c r="AK52" s="718" t="s">
        <v>65</v>
      </c>
      <c r="AL52" s="718" t="s">
        <v>66</v>
      </c>
      <c r="AM52" s="718" t="s">
        <v>175</v>
      </c>
      <c r="AN52" s="720" t="s">
        <v>612</v>
      </c>
    </row>
    <row r="53" spans="1:1032" s="218" customFormat="1" ht="78.75" customHeight="1">
      <c r="A53" s="229"/>
      <c r="B53" s="229" t="s">
        <v>613</v>
      </c>
      <c r="C53" s="721" t="s">
        <v>614</v>
      </c>
      <c r="D53" s="722" t="s">
        <v>615</v>
      </c>
      <c r="E53" s="722" t="s">
        <v>56</v>
      </c>
      <c r="F53" s="723"/>
      <c r="G53" s="230" t="s">
        <v>58</v>
      </c>
      <c r="H53" s="724"/>
      <c r="I53" s="725">
        <v>2</v>
      </c>
      <c r="J53" s="725">
        <v>2</v>
      </c>
      <c r="K53" s="725" t="s">
        <v>605</v>
      </c>
      <c r="L53" s="725">
        <v>15</v>
      </c>
      <c r="M53" s="725"/>
      <c r="N53" s="725"/>
      <c r="O53" s="725"/>
      <c r="P53" s="524">
        <v>18</v>
      </c>
      <c r="Q53" s="524"/>
      <c r="R53" s="525"/>
      <c r="S53" s="423"/>
      <c r="T53" s="726" t="s">
        <v>616</v>
      </c>
      <c r="U53" s="727" t="s">
        <v>616</v>
      </c>
      <c r="V53" s="408">
        <v>1</v>
      </c>
      <c r="W53" s="728" t="s">
        <v>65</v>
      </c>
      <c r="X53" s="728" t="s">
        <v>69</v>
      </c>
      <c r="Y53" s="728" t="s">
        <v>503</v>
      </c>
      <c r="Z53" s="729">
        <v>1</v>
      </c>
      <c r="AA53" s="730" t="s">
        <v>65</v>
      </c>
      <c r="AB53" s="730" t="s">
        <v>69</v>
      </c>
      <c r="AC53" s="731" t="s">
        <v>503</v>
      </c>
      <c r="AD53" s="478" t="s">
        <v>616</v>
      </c>
      <c r="AE53" s="526" t="str">
        <f t="shared" si="7"/>
        <v>100 % CT oral en visio 10 min</v>
      </c>
      <c r="AF53" s="408">
        <v>1</v>
      </c>
      <c r="AG53" s="728" t="s">
        <v>65</v>
      </c>
      <c r="AH53" s="728" t="s">
        <v>69</v>
      </c>
      <c r="AI53" s="728" t="s">
        <v>503</v>
      </c>
      <c r="AJ53" s="232">
        <v>1</v>
      </c>
      <c r="AK53" s="730" t="s">
        <v>65</v>
      </c>
      <c r="AL53" s="730" t="s">
        <v>617</v>
      </c>
      <c r="AM53" s="730" t="s">
        <v>503</v>
      </c>
      <c r="AN53" s="720" t="s">
        <v>618</v>
      </c>
    </row>
    <row r="54" spans="1:1032" s="234" customFormat="1" ht="26.25" customHeight="1">
      <c r="A54" s="219"/>
      <c r="B54" s="219"/>
      <c r="C54" s="220" t="s">
        <v>304</v>
      </c>
      <c r="D54" s="221"/>
      <c r="E54" s="221"/>
      <c r="F54" s="221"/>
      <c r="G54" s="221"/>
      <c r="H54" s="222"/>
      <c r="I54" s="223"/>
      <c r="J54" s="222"/>
      <c r="K54" s="223"/>
      <c r="L54" s="222"/>
      <c r="M54" s="223"/>
      <c r="N54" s="222"/>
      <c r="O54" s="222"/>
      <c r="P54" s="224"/>
      <c r="Q54" s="378"/>
      <c r="R54" s="378"/>
      <c r="S54" s="378"/>
      <c r="T54" s="701"/>
      <c r="U54" s="702"/>
      <c r="V54" s="406"/>
      <c r="W54" s="224"/>
      <c r="X54" s="224"/>
      <c r="Y54" s="224"/>
      <c r="Z54" s="225"/>
      <c r="AA54" s="226"/>
      <c r="AB54" s="226"/>
      <c r="AC54" s="498"/>
      <c r="AD54" s="511"/>
      <c r="AE54" s="703"/>
      <c r="AF54" s="225"/>
      <c r="AG54" s="226"/>
      <c r="AH54" s="226"/>
      <c r="AI54" s="226"/>
      <c r="AJ54" s="227"/>
      <c r="AK54" s="226"/>
      <c r="AL54" s="226"/>
      <c r="AM54" s="226"/>
      <c r="AN54" s="732"/>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3"/>
      <c r="BS54" s="233"/>
      <c r="BT54" s="233"/>
      <c r="BU54" s="233"/>
      <c r="BV54" s="233"/>
      <c r="BW54" s="233"/>
      <c r="BX54" s="233"/>
      <c r="BY54" s="233"/>
      <c r="BZ54" s="233"/>
      <c r="CA54" s="233"/>
      <c r="CB54" s="233"/>
      <c r="CC54" s="233"/>
      <c r="CD54" s="233"/>
      <c r="CE54" s="233"/>
      <c r="CF54" s="233"/>
      <c r="CG54" s="233"/>
      <c r="CH54" s="233"/>
      <c r="CI54" s="233"/>
      <c r="CJ54" s="233"/>
      <c r="CK54" s="233"/>
      <c r="CL54" s="233"/>
      <c r="CM54" s="233"/>
      <c r="CN54" s="233"/>
      <c r="CO54" s="233"/>
      <c r="CP54" s="233"/>
      <c r="CQ54" s="233"/>
      <c r="CR54" s="233"/>
      <c r="CS54" s="233"/>
      <c r="CT54" s="233"/>
      <c r="CU54" s="233"/>
      <c r="CV54" s="233"/>
      <c r="CW54" s="233"/>
      <c r="CX54" s="233"/>
      <c r="CY54" s="233"/>
      <c r="CZ54" s="233"/>
      <c r="DA54" s="233"/>
      <c r="DB54" s="233"/>
      <c r="DC54" s="233"/>
      <c r="DD54" s="233"/>
      <c r="DE54" s="233"/>
      <c r="DF54" s="233"/>
      <c r="DG54" s="233"/>
      <c r="DH54" s="233"/>
      <c r="DI54" s="233"/>
      <c r="DJ54" s="233"/>
      <c r="DK54" s="233"/>
      <c r="DL54" s="233"/>
      <c r="DM54" s="233"/>
      <c r="DN54" s="233"/>
      <c r="DO54" s="233"/>
      <c r="DP54" s="233"/>
      <c r="DQ54" s="233"/>
      <c r="DR54" s="233"/>
      <c r="DS54" s="233"/>
      <c r="DT54" s="233"/>
      <c r="DU54" s="233"/>
      <c r="DV54" s="233"/>
      <c r="DW54" s="233"/>
      <c r="DX54" s="233"/>
      <c r="DY54" s="233"/>
      <c r="DZ54" s="233"/>
      <c r="EA54" s="233"/>
      <c r="EB54" s="233"/>
      <c r="EC54" s="233"/>
      <c r="ED54" s="233"/>
      <c r="EE54" s="233"/>
      <c r="EF54" s="233"/>
      <c r="EG54" s="233"/>
      <c r="EH54" s="233"/>
      <c r="EI54" s="233"/>
      <c r="EJ54" s="233"/>
      <c r="EK54" s="233"/>
      <c r="EL54" s="233"/>
      <c r="EM54" s="233"/>
      <c r="EN54" s="233"/>
      <c r="EO54" s="233"/>
      <c r="EP54" s="233"/>
      <c r="EQ54" s="233"/>
      <c r="ER54" s="233"/>
      <c r="ES54" s="233"/>
      <c r="ET54" s="233"/>
      <c r="EU54" s="233"/>
      <c r="EV54" s="233"/>
      <c r="EW54" s="233"/>
      <c r="EX54" s="233"/>
      <c r="EY54" s="233"/>
      <c r="EZ54" s="233"/>
      <c r="FA54" s="233"/>
      <c r="FB54" s="233"/>
      <c r="FC54" s="233"/>
      <c r="FD54" s="233"/>
      <c r="FE54" s="233"/>
      <c r="FF54" s="233"/>
      <c r="FG54" s="233"/>
      <c r="FH54" s="233"/>
      <c r="FI54" s="233"/>
      <c r="FJ54" s="233"/>
      <c r="FK54" s="233"/>
      <c r="FL54" s="233"/>
      <c r="FM54" s="233"/>
      <c r="FN54" s="233"/>
      <c r="FO54" s="233"/>
      <c r="FP54" s="233"/>
      <c r="FQ54" s="233"/>
      <c r="FR54" s="233"/>
      <c r="FS54" s="233"/>
      <c r="FT54" s="233"/>
      <c r="FU54" s="233"/>
      <c r="FV54" s="233"/>
      <c r="FW54" s="233"/>
      <c r="FX54" s="233"/>
      <c r="FY54" s="233"/>
      <c r="FZ54" s="233"/>
      <c r="GA54" s="233"/>
      <c r="GB54" s="233"/>
      <c r="GC54" s="233"/>
      <c r="GD54" s="233"/>
      <c r="GE54" s="233"/>
      <c r="GF54" s="233"/>
      <c r="GG54" s="233"/>
      <c r="GH54" s="233"/>
      <c r="GI54" s="233"/>
      <c r="GJ54" s="233"/>
      <c r="GK54" s="233"/>
      <c r="GL54" s="233"/>
      <c r="GM54" s="233"/>
      <c r="GN54" s="233"/>
      <c r="GO54" s="233"/>
      <c r="GP54" s="233"/>
      <c r="GQ54" s="233"/>
      <c r="GR54" s="233"/>
      <c r="GS54" s="233"/>
      <c r="GT54" s="233"/>
      <c r="GU54" s="233"/>
      <c r="GV54" s="233"/>
      <c r="GW54" s="233"/>
      <c r="GX54" s="233"/>
      <c r="GY54" s="233"/>
      <c r="GZ54" s="233"/>
      <c r="HA54" s="233"/>
      <c r="HB54" s="233"/>
      <c r="HC54" s="233"/>
      <c r="HD54" s="233"/>
      <c r="HE54" s="233"/>
      <c r="HF54" s="233"/>
      <c r="HG54" s="233"/>
      <c r="HH54" s="233"/>
      <c r="HI54" s="233"/>
      <c r="HJ54" s="233"/>
      <c r="HK54" s="233"/>
      <c r="HL54" s="233"/>
      <c r="HM54" s="233"/>
      <c r="HN54" s="233"/>
      <c r="HO54" s="233"/>
      <c r="HP54" s="233"/>
      <c r="HQ54" s="233"/>
      <c r="HR54" s="233"/>
      <c r="HS54" s="233"/>
      <c r="HT54" s="233"/>
      <c r="HU54" s="233"/>
      <c r="HV54" s="233"/>
      <c r="HW54" s="233"/>
      <c r="HX54" s="233"/>
      <c r="HY54" s="233"/>
      <c r="HZ54" s="233"/>
      <c r="IA54" s="233"/>
      <c r="IB54" s="233"/>
      <c r="IC54" s="233"/>
      <c r="ID54" s="233"/>
      <c r="IE54" s="233"/>
      <c r="IF54" s="233"/>
      <c r="IG54" s="233"/>
      <c r="IH54" s="233"/>
      <c r="II54" s="233"/>
      <c r="IJ54" s="233"/>
      <c r="IK54" s="233"/>
      <c r="IL54" s="233"/>
      <c r="IM54" s="218"/>
      <c r="IN54" s="218"/>
      <c r="IO54" s="218"/>
      <c r="IP54" s="218"/>
      <c r="IQ54" s="218"/>
      <c r="IR54" s="218"/>
      <c r="IS54" s="218"/>
      <c r="IT54" s="218"/>
      <c r="IU54" s="218"/>
      <c r="IV54" s="218"/>
      <c r="IW54" s="218"/>
      <c r="IX54" s="218"/>
      <c r="IY54" s="218"/>
      <c r="IZ54" s="218"/>
      <c r="JA54" s="218"/>
      <c r="JB54" s="218"/>
      <c r="JC54" s="218"/>
      <c r="JD54" s="218"/>
      <c r="JE54" s="218"/>
      <c r="JF54" s="218"/>
      <c r="JG54" s="218"/>
      <c r="JH54" s="218"/>
      <c r="JI54" s="218"/>
      <c r="JJ54" s="218"/>
      <c r="JK54" s="218"/>
      <c r="JL54" s="218"/>
      <c r="JM54" s="218"/>
      <c r="JN54" s="218"/>
      <c r="JO54" s="218"/>
      <c r="JP54" s="218"/>
      <c r="JQ54" s="218"/>
      <c r="JR54" s="218"/>
      <c r="JS54" s="218"/>
      <c r="JT54" s="218"/>
      <c r="JU54" s="218"/>
      <c r="JV54" s="218"/>
      <c r="JW54" s="218"/>
      <c r="JX54" s="218"/>
      <c r="JY54" s="218"/>
      <c r="JZ54" s="218"/>
      <c r="KA54" s="218"/>
      <c r="KB54" s="218"/>
      <c r="KC54" s="218"/>
      <c r="KD54" s="218"/>
      <c r="KE54" s="218"/>
      <c r="KF54" s="218"/>
      <c r="KG54" s="218"/>
      <c r="KH54" s="218"/>
      <c r="KI54" s="218"/>
      <c r="KJ54" s="218"/>
      <c r="KK54" s="218"/>
      <c r="KL54" s="218"/>
      <c r="KM54" s="218"/>
      <c r="KN54" s="218"/>
      <c r="KO54" s="218"/>
      <c r="KP54" s="218"/>
      <c r="KQ54" s="218"/>
      <c r="KR54" s="218"/>
      <c r="KS54" s="218"/>
      <c r="KT54" s="218"/>
      <c r="KU54" s="218"/>
      <c r="KV54" s="218"/>
      <c r="KW54" s="218"/>
      <c r="KX54" s="218"/>
      <c r="KY54" s="218"/>
      <c r="KZ54" s="218"/>
      <c r="LA54" s="218"/>
      <c r="LB54" s="218"/>
      <c r="LC54" s="218"/>
      <c r="LD54" s="218"/>
      <c r="LE54" s="218"/>
      <c r="LF54" s="218"/>
      <c r="LG54" s="218"/>
      <c r="LH54" s="218"/>
      <c r="LI54" s="218"/>
      <c r="LJ54" s="218"/>
      <c r="LK54" s="218"/>
      <c r="LL54" s="218"/>
      <c r="LM54" s="218"/>
      <c r="LN54" s="218"/>
      <c r="LO54" s="218"/>
      <c r="LP54" s="218"/>
      <c r="LQ54" s="218"/>
      <c r="LR54" s="218"/>
      <c r="LS54" s="218"/>
      <c r="LT54" s="218"/>
      <c r="LU54" s="218"/>
      <c r="LV54" s="218"/>
      <c r="LW54" s="218"/>
      <c r="LX54" s="218"/>
      <c r="LY54" s="218"/>
      <c r="LZ54" s="218"/>
      <c r="MA54" s="218"/>
      <c r="MB54" s="218"/>
      <c r="MC54" s="218"/>
      <c r="MD54" s="218"/>
      <c r="ME54" s="218"/>
      <c r="MF54" s="218"/>
      <c r="MG54" s="218"/>
      <c r="MH54" s="218"/>
      <c r="MI54" s="218"/>
      <c r="MJ54" s="218"/>
      <c r="MK54" s="218"/>
      <c r="ML54" s="218"/>
      <c r="MM54" s="218"/>
      <c r="MN54" s="218"/>
      <c r="MO54" s="218"/>
      <c r="MP54" s="218"/>
      <c r="MQ54" s="218"/>
      <c r="MR54" s="218"/>
      <c r="MS54" s="218"/>
      <c r="MT54" s="218"/>
      <c r="MU54" s="218"/>
      <c r="MV54" s="218"/>
      <c r="MW54" s="218"/>
      <c r="MX54" s="218"/>
      <c r="MY54" s="218"/>
      <c r="MZ54" s="218"/>
      <c r="NA54" s="218"/>
      <c r="NB54" s="218"/>
      <c r="NC54" s="218"/>
      <c r="ND54" s="218"/>
      <c r="NE54" s="218"/>
      <c r="NF54" s="218"/>
      <c r="NG54" s="218"/>
      <c r="NH54" s="218"/>
      <c r="NI54" s="218"/>
      <c r="NJ54" s="218"/>
      <c r="NK54" s="218"/>
      <c r="NL54" s="218"/>
      <c r="NM54" s="218"/>
      <c r="NN54" s="218"/>
      <c r="NO54" s="218"/>
      <c r="NP54" s="218"/>
      <c r="NQ54" s="218"/>
      <c r="NR54" s="218"/>
      <c r="NS54" s="218"/>
      <c r="NT54" s="218"/>
      <c r="NU54" s="218"/>
      <c r="NV54" s="218"/>
      <c r="NW54" s="218"/>
      <c r="NX54" s="218"/>
      <c r="NY54" s="218"/>
      <c r="NZ54" s="218"/>
      <c r="OA54" s="218"/>
      <c r="OB54" s="218"/>
      <c r="OC54" s="218"/>
      <c r="OD54" s="218"/>
      <c r="OE54" s="218"/>
      <c r="OF54" s="218"/>
      <c r="OG54" s="218"/>
      <c r="OH54" s="218"/>
      <c r="OI54" s="218"/>
      <c r="OJ54" s="218"/>
      <c r="OK54" s="218"/>
      <c r="OL54" s="218"/>
      <c r="OM54" s="218"/>
      <c r="ON54" s="218"/>
      <c r="OO54" s="218"/>
      <c r="OP54" s="218"/>
      <c r="OQ54" s="218"/>
      <c r="OR54" s="218"/>
      <c r="OS54" s="218"/>
      <c r="OT54" s="218"/>
      <c r="OU54" s="218"/>
      <c r="OV54" s="218"/>
      <c r="OW54" s="218"/>
      <c r="OX54" s="218"/>
      <c r="OY54" s="218"/>
      <c r="OZ54" s="218"/>
      <c r="PA54" s="218"/>
      <c r="PB54" s="218"/>
      <c r="PC54" s="218"/>
      <c r="PD54" s="218"/>
      <c r="PE54" s="218"/>
      <c r="PF54" s="218"/>
      <c r="PG54" s="218"/>
      <c r="PH54" s="218"/>
      <c r="PI54" s="218"/>
      <c r="PJ54" s="218"/>
      <c r="PK54" s="218"/>
      <c r="PL54" s="218"/>
      <c r="PM54" s="218"/>
      <c r="PN54" s="218"/>
      <c r="PO54" s="218"/>
      <c r="PP54" s="218"/>
      <c r="PQ54" s="218"/>
      <c r="PR54" s="218"/>
      <c r="PS54" s="218"/>
      <c r="PT54" s="218"/>
      <c r="PU54" s="218"/>
      <c r="PV54" s="218"/>
      <c r="PW54" s="218"/>
      <c r="PX54" s="218"/>
      <c r="PY54" s="218"/>
      <c r="PZ54" s="218"/>
      <c r="QA54" s="218"/>
      <c r="QB54" s="218"/>
      <c r="QC54" s="218"/>
      <c r="QD54" s="218"/>
      <c r="QE54" s="218"/>
      <c r="QF54" s="218"/>
      <c r="QG54" s="218"/>
      <c r="QH54" s="218"/>
      <c r="QI54" s="218"/>
      <c r="QJ54" s="218"/>
      <c r="QK54" s="218"/>
      <c r="QL54" s="218"/>
      <c r="QM54" s="218"/>
      <c r="QN54" s="218"/>
      <c r="QO54" s="218"/>
      <c r="QP54" s="218"/>
      <c r="QQ54" s="218"/>
      <c r="QR54" s="218"/>
      <c r="QS54" s="218"/>
      <c r="QT54" s="218"/>
      <c r="QU54" s="218"/>
      <c r="QV54" s="218"/>
      <c r="QW54" s="218"/>
      <c r="QX54" s="218"/>
      <c r="QY54" s="218"/>
      <c r="QZ54" s="218"/>
      <c r="RA54" s="218"/>
      <c r="RB54" s="218"/>
      <c r="RC54" s="218"/>
      <c r="RD54" s="218"/>
      <c r="RE54" s="218"/>
      <c r="RF54" s="218"/>
      <c r="RG54" s="218"/>
      <c r="RH54" s="218"/>
      <c r="RI54" s="218"/>
      <c r="RJ54" s="218"/>
      <c r="RK54" s="218"/>
      <c r="RL54" s="218"/>
      <c r="RM54" s="218"/>
      <c r="RN54" s="218"/>
      <c r="RO54" s="218"/>
      <c r="RP54" s="218"/>
      <c r="RQ54" s="218"/>
      <c r="RR54" s="218"/>
      <c r="RS54" s="218"/>
      <c r="RT54" s="218"/>
      <c r="RU54" s="218"/>
      <c r="RV54" s="218"/>
      <c r="RW54" s="218"/>
      <c r="RX54" s="218"/>
      <c r="RY54" s="218"/>
      <c r="RZ54" s="218"/>
      <c r="SA54" s="218"/>
      <c r="SB54" s="218"/>
      <c r="SC54" s="218"/>
      <c r="SD54" s="218"/>
      <c r="SE54" s="218"/>
      <c r="SF54" s="218"/>
      <c r="SG54" s="218"/>
      <c r="SH54" s="218"/>
      <c r="SI54" s="218"/>
      <c r="SJ54" s="218"/>
      <c r="SK54" s="218"/>
      <c r="SL54" s="218"/>
      <c r="SM54" s="218"/>
      <c r="SN54" s="218"/>
      <c r="SO54" s="218"/>
      <c r="SP54" s="218"/>
      <c r="SQ54" s="218"/>
      <c r="SR54" s="218"/>
      <c r="SS54" s="218"/>
      <c r="ST54" s="218"/>
      <c r="SU54" s="218"/>
      <c r="SV54" s="218"/>
      <c r="SW54" s="218"/>
      <c r="SX54" s="218"/>
      <c r="SY54" s="218"/>
      <c r="SZ54" s="218"/>
      <c r="TA54" s="218"/>
      <c r="TB54" s="218"/>
      <c r="TC54" s="218"/>
      <c r="TD54" s="218"/>
      <c r="TE54" s="218"/>
      <c r="TF54" s="218"/>
      <c r="TG54" s="218"/>
      <c r="TH54" s="218"/>
      <c r="TI54" s="218"/>
      <c r="TJ54" s="218"/>
      <c r="TK54" s="218"/>
      <c r="TL54" s="218"/>
      <c r="TM54" s="218"/>
      <c r="TN54" s="218"/>
      <c r="TO54" s="218"/>
      <c r="TP54" s="218"/>
      <c r="TQ54" s="218"/>
      <c r="TR54" s="218"/>
      <c r="TS54" s="218"/>
      <c r="TT54" s="218"/>
      <c r="TU54" s="218"/>
      <c r="TV54" s="218"/>
      <c r="TW54" s="218"/>
      <c r="TX54" s="218"/>
      <c r="TY54" s="218"/>
      <c r="TZ54" s="218"/>
      <c r="UA54" s="218"/>
      <c r="UB54" s="218"/>
      <c r="UC54" s="218"/>
      <c r="UD54" s="218"/>
      <c r="UE54" s="218"/>
      <c r="UF54" s="218"/>
      <c r="UG54" s="218"/>
      <c r="UH54" s="218"/>
      <c r="UI54" s="218"/>
      <c r="UJ54" s="218"/>
      <c r="UK54" s="218"/>
      <c r="UL54" s="218"/>
      <c r="UM54" s="218"/>
      <c r="UN54" s="218"/>
      <c r="UO54" s="218"/>
      <c r="UP54" s="218"/>
      <c r="UQ54" s="218"/>
      <c r="UR54" s="218"/>
      <c r="US54" s="218"/>
      <c r="UT54" s="218"/>
      <c r="UU54" s="218"/>
      <c r="UV54" s="218"/>
      <c r="UW54" s="218"/>
      <c r="UX54" s="218"/>
      <c r="UY54" s="218"/>
      <c r="UZ54" s="218"/>
      <c r="VA54" s="218"/>
      <c r="VB54" s="218"/>
      <c r="VC54" s="218"/>
      <c r="VD54" s="218"/>
      <c r="VE54" s="218"/>
      <c r="VF54" s="218"/>
      <c r="VG54" s="218"/>
      <c r="VH54" s="218"/>
      <c r="VI54" s="218"/>
      <c r="VJ54" s="218"/>
      <c r="VK54" s="218"/>
      <c r="VL54" s="218"/>
      <c r="VM54" s="218"/>
      <c r="VN54" s="218"/>
      <c r="VO54" s="218"/>
      <c r="VP54" s="218"/>
      <c r="VQ54" s="218"/>
      <c r="VR54" s="218"/>
      <c r="VS54" s="218"/>
      <c r="VT54" s="218"/>
      <c r="VU54" s="218"/>
      <c r="VV54" s="218"/>
      <c r="VW54" s="218"/>
      <c r="VX54" s="218"/>
      <c r="VY54" s="218"/>
      <c r="VZ54" s="218"/>
      <c r="WA54" s="218"/>
      <c r="WB54" s="218"/>
      <c r="WC54" s="218"/>
      <c r="WD54" s="218"/>
      <c r="WE54" s="218"/>
      <c r="WF54" s="218"/>
      <c r="WG54" s="218"/>
      <c r="WH54" s="218"/>
      <c r="WI54" s="218"/>
      <c r="WJ54" s="218"/>
      <c r="WK54" s="218"/>
      <c r="WL54" s="218"/>
      <c r="WM54" s="218"/>
      <c r="WN54" s="218"/>
      <c r="WO54" s="218"/>
      <c r="WP54" s="218"/>
      <c r="WQ54" s="218"/>
      <c r="WR54" s="218"/>
      <c r="WS54" s="218"/>
      <c r="WT54" s="218"/>
      <c r="WU54" s="218"/>
      <c r="WV54" s="218"/>
      <c r="WW54" s="218"/>
      <c r="WX54" s="218"/>
      <c r="WY54" s="218"/>
      <c r="WZ54" s="218"/>
      <c r="XA54" s="218"/>
      <c r="XB54" s="218"/>
      <c r="XC54" s="218"/>
      <c r="XD54" s="218"/>
      <c r="XE54" s="218"/>
      <c r="XF54" s="218"/>
      <c r="XG54" s="218"/>
      <c r="XH54" s="218"/>
      <c r="XI54" s="218"/>
      <c r="XJ54" s="218"/>
      <c r="XK54" s="218"/>
      <c r="XL54" s="218"/>
      <c r="XM54" s="218"/>
      <c r="XN54" s="218"/>
      <c r="XO54" s="218"/>
      <c r="XP54" s="218"/>
      <c r="XQ54" s="218"/>
      <c r="XR54" s="218"/>
      <c r="XS54" s="218"/>
      <c r="XT54" s="218"/>
      <c r="XU54" s="218"/>
      <c r="XV54" s="218"/>
      <c r="XW54" s="218"/>
      <c r="XX54" s="218"/>
      <c r="XY54" s="218"/>
      <c r="XZ54" s="218"/>
      <c r="YA54" s="218"/>
      <c r="YB54" s="218"/>
      <c r="YC54" s="218"/>
      <c r="YD54" s="218"/>
      <c r="YE54" s="218"/>
      <c r="YF54" s="218"/>
      <c r="YG54" s="218"/>
      <c r="YH54" s="218"/>
      <c r="YI54" s="218"/>
      <c r="YJ54" s="218"/>
      <c r="YK54" s="218"/>
      <c r="YL54" s="218"/>
      <c r="YM54" s="218"/>
      <c r="YN54" s="218"/>
      <c r="YO54" s="218"/>
      <c r="YP54" s="218"/>
      <c r="YQ54" s="218"/>
      <c r="YR54" s="218"/>
      <c r="YS54" s="218"/>
      <c r="YT54" s="218"/>
      <c r="YU54" s="218"/>
      <c r="YV54" s="218"/>
      <c r="YW54" s="218"/>
      <c r="YX54" s="218"/>
      <c r="YY54" s="218"/>
      <c r="YZ54" s="218"/>
      <c r="ZA54" s="218"/>
      <c r="ZB54" s="218"/>
      <c r="ZC54" s="218"/>
      <c r="ZD54" s="218"/>
      <c r="ZE54" s="218"/>
      <c r="ZF54" s="218"/>
      <c r="ZG54" s="218"/>
      <c r="ZH54" s="218"/>
      <c r="ZI54" s="218"/>
      <c r="ZJ54" s="218"/>
      <c r="ZK54" s="218"/>
      <c r="ZL54" s="218"/>
      <c r="ZM54" s="218"/>
      <c r="ZN54" s="218"/>
      <c r="ZO54" s="218"/>
      <c r="ZP54" s="218"/>
      <c r="ZQ54" s="218"/>
      <c r="ZR54" s="218"/>
      <c r="ZS54" s="218"/>
      <c r="ZT54" s="218"/>
      <c r="ZU54" s="218"/>
      <c r="ZV54" s="218"/>
      <c r="ZW54" s="218"/>
      <c r="ZX54" s="218"/>
      <c r="ZY54" s="218"/>
      <c r="ZZ54" s="218"/>
      <c r="AAA54" s="218"/>
      <c r="AAB54" s="218"/>
      <c r="AAC54" s="218"/>
      <c r="AAD54" s="218"/>
      <c r="AAE54" s="218"/>
      <c r="AAF54" s="218"/>
      <c r="AAG54" s="218"/>
      <c r="AAH54" s="218"/>
      <c r="AAI54" s="218"/>
      <c r="AAJ54" s="218"/>
      <c r="AAK54" s="218"/>
      <c r="AAL54" s="218"/>
      <c r="AAM54" s="218"/>
      <c r="AAN54" s="218"/>
      <c r="AAO54" s="218"/>
      <c r="AAP54" s="218"/>
      <c r="AAQ54" s="218"/>
      <c r="AAR54" s="218"/>
      <c r="AAS54" s="218"/>
      <c r="AAT54" s="218"/>
      <c r="AAU54" s="218"/>
      <c r="AAV54" s="218"/>
      <c r="AAW54" s="218"/>
      <c r="AAX54" s="218"/>
      <c r="AAY54" s="218"/>
      <c r="AAZ54" s="218"/>
      <c r="ABA54" s="218"/>
      <c r="ABB54" s="218"/>
      <c r="ABC54" s="218"/>
      <c r="ABD54" s="218"/>
      <c r="ABE54" s="218"/>
      <c r="ABF54" s="218"/>
      <c r="ABG54" s="218"/>
      <c r="ABH54" s="218"/>
      <c r="ABI54" s="218"/>
      <c r="ABJ54" s="218"/>
      <c r="ABK54" s="218"/>
      <c r="ABL54" s="218"/>
      <c r="ABM54" s="218"/>
      <c r="ABN54" s="218"/>
      <c r="ABO54" s="218"/>
      <c r="ABP54" s="218"/>
      <c r="ABQ54" s="218"/>
      <c r="ABR54" s="218"/>
      <c r="ABS54" s="218"/>
      <c r="ABT54" s="218"/>
      <c r="ABU54" s="218"/>
      <c r="ABV54" s="218"/>
      <c r="ABW54" s="218"/>
      <c r="ABX54" s="218"/>
      <c r="ABY54" s="218"/>
      <c r="ABZ54" s="218"/>
      <c r="ACA54" s="218"/>
      <c r="ACB54" s="218"/>
      <c r="ACC54" s="218"/>
      <c r="ACD54" s="218"/>
      <c r="ACE54" s="218"/>
      <c r="ACF54" s="218"/>
      <c r="ACG54" s="218"/>
      <c r="ACH54" s="218"/>
      <c r="ACI54" s="218"/>
      <c r="ACJ54" s="218"/>
      <c r="ACK54" s="218"/>
      <c r="ACL54" s="218"/>
      <c r="ACM54" s="218"/>
      <c r="ACN54" s="218"/>
      <c r="ACO54" s="218"/>
      <c r="ACP54" s="218"/>
      <c r="ACQ54" s="218"/>
      <c r="ACR54" s="218"/>
      <c r="ACS54" s="218"/>
      <c r="ACT54" s="218"/>
      <c r="ACU54" s="218"/>
      <c r="ACV54" s="218"/>
      <c r="ACW54" s="218"/>
      <c r="ACX54" s="218"/>
      <c r="ACY54" s="218"/>
      <c r="ACZ54" s="218"/>
      <c r="ADA54" s="218"/>
      <c r="ADB54" s="218"/>
      <c r="ADC54" s="218"/>
      <c r="ADD54" s="218"/>
      <c r="ADE54" s="218"/>
      <c r="ADF54" s="218"/>
      <c r="ADG54" s="218"/>
      <c r="ADH54" s="218"/>
      <c r="ADI54" s="218"/>
      <c r="ADJ54" s="218"/>
      <c r="ADK54" s="218"/>
      <c r="ADL54" s="218"/>
      <c r="ADM54" s="218"/>
      <c r="ADN54" s="218"/>
      <c r="ADO54" s="218"/>
      <c r="ADP54" s="218"/>
      <c r="ADQ54" s="218"/>
      <c r="ADR54" s="218"/>
      <c r="ADS54" s="218"/>
      <c r="ADT54" s="218"/>
      <c r="ADU54" s="218"/>
      <c r="ADV54" s="218"/>
      <c r="ADW54" s="218"/>
      <c r="ADX54" s="218"/>
      <c r="ADY54" s="218"/>
      <c r="ADZ54" s="218"/>
      <c r="AEA54" s="218"/>
      <c r="AEB54" s="218"/>
      <c r="AEC54" s="218"/>
      <c r="AED54" s="218"/>
      <c r="AEE54" s="218"/>
      <c r="AEF54" s="218"/>
      <c r="AEG54" s="218"/>
      <c r="AEH54" s="218"/>
      <c r="AEI54" s="218"/>
      <c r="AEJ54" s="218"/>
      <c r="AEK54" s="218"/>
      <c r="AEL54" s="218"/>
      <c r="AEM54" s="218"/>
      <c r="AEN54" s="218"/>
      <c r="AEO54" s="218"/>
      <c r="AEP54" s="218"/>
      <c r="AEQ54" s="218"/>
      <c r="AER54" s="218"/>
      <c r="AES54" s="218"/>
      <c r="AET54" s="218"/>
      <c r="AEU54" s="218"/>
      <c r="AEV54" s="218"/>
      <c r="AEW54" s="218"/>
      <c r="AEX54" s="218"/>
      <c r="AEY54" s="218"/>
      <c r="AEZ54" s="218"/>
      <c r="AFA54" s="218"/>
      <c r="AFB54" s="218"/>
      <c r="AFC54" s="218"/>
      <c r="AFD54" s="218"/>
      <c r="AFE54" s="218"/>
      <c r="AFF54" s="218"/>
      <c r="AFG54" s="218"/>
      <c r="AFH54" s="218"/>
      <c r="AFI54" s="218"/>
      <c r="AFJ54" s="218"/>
      <c r="AFK54" s="218"/>
      <c r="AFL54" s="218"/>
      <c r="AFM54" s="218"/>
      <c r="AFN54" s="218"/>
      <c r="AFO54" s="218"/>
      <c r="AFP54" s="218"/>
      <c r="AFQ54" s="218"/>
      <c r="AFR54" s="218"/>
      <c r="AFS54" s="218"/>
      <c r="AFT54" s="218"/>
      <c r="AFU54" s="218"/>
      <c r="AFV54" s="218"/>
      <c r="AFW54" s="218"/>
      <c r="AFX54" s="218"/>
      <c r="AFY54" s="218"/>
      <c r="AFZ54" s="218"/>
      <c r="AGA54" s="218"/>
      <c r="AGB54" s="218"/>
      <c r="AGC54" s="218"/>
      <c r="AGD54" s="218"/>
      <c r="AGE54" s="218"/>
      <c r="AGF54" s="218"/>
      <c r="AGG54" s="218"/>
      <c r="AGH54" s="218"/>
      <c r="AGI54" s="218"/>
      <c r="AGJ54" s="218"/>
      <c r="AGK54" s="218"/>
      <c r="AGL54" s="218"/>
      <c r="AGM54" s="218"/>
      <c r="AGN54" s="218"/>
      <c r="AGO54" s="218"/>
      <c r="AGP54" s="218"/>
      <c r="AGQ54" s="218"/>
      <c r="AGR54" s="218"/>
      <c r="AGS54" s="218"/>
      <c r="AGT54" s="218"/>
      <c r="AGU54" s="218"/>
      <c r="AGV54" s="218"/>
      <c r="AGW54" s="218"/>
      <c r="AGX54" s="218"/>
      <c r="AGY54" s="218"/>
      <c r="AGZ54" s="218"/>
      <c r="AHA54" s="218"/>
      <c r="AHB54" s="218"/>
      <c r="AHC54" s="218"/>
      <c r="AHD54" s="218"/>
      <c r="AHE54" s="218"/>
      <c r="AHF54" s="218"/>
      <c r="AHG54" s="218"/>
      <c r="AHH54" s="218"/>
      <c r="AHI54" s="218"/>
      <c r="AHJ54" s="218"/>
      <c r="AHK54" s="218"/>
      <c r="AHL54" s="218"/>
      <c r="AHM54" s="218"/>
      <c r="AHN54" s="218"/>
      <c r="AHO54" s="218"/>
      <c r="AHP54" s="218"/>
      <c r="AHQ54" s="218"/>
      <c r="AHR54" s="218"/>
      <c r="AHS54" s="218"/>
      <c r="AHT54" s="218"/>
      <c r="AHU54" s="218"/>
      <c r="AHV54" s="218"/>
      <c r="AHW54" s="218"/>
      <c r="AHX54" s="218"/>
      <c r="AHY54" s="218"/>
      <c r="AHZ54" s="218"/>
      <c r="AIA54" s="218"/>
      <c r="AIB54" s="218"/>
      <c r="AIC54" s="218"/>
      <c r="AID54" s="218"/>
      <c r="AIE54" s="218"/>
      <c r="AIF54" s="218"/>
      <c r="AIG54" s="218"/>
      <c r="AIH54" s="218"/>
      <c r="AII54" s="218"/>
      <c r="AIJ54" s="218"/>
      <c r="AIK54" s="218"/>
      <c r="AIL54" s="218"/>
      <c r="AIM54" s="218"/>
      <c r="AIN54" s="218"/>
      <c r="AIO54" s="218"/>
      <c r="AIP54" s="218"/>
      <c r="AIQ54" s="218"/>
      <c r="AIR54" s="218"/>
      <c r="AIS54" s="218"/>
      <c r="AIT54" s="218"/>
      <c r="AIU54" s="218"/>
      <c r="AIV54" s="218"/>
      <c r="AIW54" s="218"/>
      <c r="AIX54" s="218"/>
      <c r="AIY54" s="218"/>
      <c r="AIZ54" s="218"/>
      <c r="AJA54" s="218"/>
      <c r="AJB54" s="218"/>
      <c r="AJC54" s="218"/>
      <c r="AJD54" s="218"/>
      <c r="AJE54" s="218"/>
      <c r="AJF54" s="218"/>
      <c r="AJG54" s="218"/>
      <c r="AJH54" s="218"/>
      <c r="AJI54" s="218"/>
      <c r="AJJ54" s="218"/>
      <c r="AJK54" s="218"/>
      <c r="AJL54" s="218"/>
      <c r="AJM54" s="218"/>
      <c r="AJN54" s="218"/>
      <c r="AJO54" s="218"/>
      <c r="AJP54" s="218"/>
      <c r="AJQ54" s="218"/>
      <c r="AJR54" s="218"/>
      <c r="AJS54" s="218"/>
      <c r="AJT54" s="218"/>
      <c r="AJU54" s="218"/>
      <c r="AJV54" s="218"/>
      <c r="AJW54" s="218"/>
      <c r="AJX54" s="218"/>
      <c r="AJY54" s="218"/>
      <c r="AJZ54" s="218"/>
      <c r="AKA54" s="218"/>
      <c r="AKB54" s="218"/>
      <c r="AKC54" s="218"/>
      <c r="AKD54" s="218"/>
      <c r="AKE54" s="218"/>
      <c r="AKF54" s="218"/>
      <c r="AKG54" s="218"/>
      <c r="AKH54" s="218"/>
      <c r="AKI54" s="218"/>
      <c r="AKJ54" s="218"/>
      <c r="AKK54" s="218"/>
      <c r="AKL54" s="218"/>
      <c r="AKM54" s="218"/>
      <c r="AKN54" s="218"/>
      <c r="AKO54" s="218"/>
      <c r="AKP54" s="218"/>
      <c r="AKQ54" s="218"/>
      <c r="AKR54" s="218"/>
      <c r="AKS54" s="218"/>
      <c r="AKT54" s="218"/>
      <c r="AKU54" s="218"/>
      <c r="AKV54" s="218"/>
      <c r="AKW54" s="218"/>
      <c r="AKX54" s="218"/>
      <c r="AKY54" s="218"/>
      <c r="AKZ54" s="218"/>
      <c r="ALA54" s="218"/>
      <c r="ALB54" s="218"/>
      <c r="ALC54" s="218"/>
      <c r="ALD54" s="218"/>
      <c r="ALE54" s="218"/>
      <c r="ALF54" s="218"/>
      <c r="ALG54" s="218"/>
      <c r="ALH54" s="218"/>
      <c r="ALI54" s="218"/>
      <c r="ALJ54" s="218"/>
      <c r="ALK54" s="218"/>
      <c r="ALL54" s="218"/>
      <c r="ALM54" s="218"/>
      <c r="ALN54" s="218"/>
      <c r="ALO54" s="218"/>
      <c r="ALP54" s="218"/>
      <c r="ALQ54" s="218"/>
      <c r="ALR54" s="218"/>
      <c r="ALS54" s="218"/>
      <c r="ALT54" s="218"/>
      <c r="ALU54" s="218"/>
      <c r="ALV54" s="218"/>
      <c r="ALW54" s="218"/>
      <c r="ALX54" s="218"/>
      <c r="ALY54" s="218"/>
      <c r="ALZ54" s="218"/>
      <c r="AMA54" s="218"/>
      <c r="AMB54" s="218"/>
      <c r="AMC54" s="218"/>
      <c r="AMD54" s="218"/>
      <c r="AME54" s="218"/>
      <c r="AMF54" s="218"/>
      <c r="AMG54" s="218"/>
      <c r="AMH54" s="218"/>
      <c r="AMI54" s="218"/>
      <c r="AMJ54" s="218"/>
      <c r="AMK54" s="218"/>
      <c r="AML54" s="218"/>
      <c r="AMM54" s="218"/>
      <c r="AMN54" s="218"/>
      <c r="AMO54" s="218"/>
      <c r="AMP54" s="218"/>
      <c r="AMQ54" s="218"/>
      <c r="AMR54" s="218"/>
    </row>
    <row r="55" spans="1:1032" s="289" customFormat="1" ht="78.75" customHeight="1">
      <c r="A55" s="704"/>
      <c r="B55" s="705" t="s">
        <v>619</v>
      </c>
      <c r="C55" s="286" t="s">
        <v>620</v>
      </c>
      <c r="D55" s="706" t="s">
        <v>621</v>
      </c>
      <c r="E55" s="707" t="s">
        <v>56</v>
      </c>
      <c r="F55" s="708"/>
      <c r="G55" s="709" t="s">
        <v>58</v>
      </c>
      <c r="H55" s="710"/>
      <c r="I55" s="711">
        <v>3</v>
      </c>
      <c r="J55" s="290">
        <v>3</v>
      </c>
      <c r="K55" s="287" t="s">
        <v>605</v>
      </c>
      <c r="L55" s="290">
        <v>15</v>
      </c>
      <c r="M55" s="733"/>
      <c r="N55" s="733"/>
      <c r="O55" s="356"/>
      <c r="P55" s="291">
        <v>18</v>
      </c>
      <c r="Q55" s="358"/>
      <c r="R55" s="424"/>
      <c r="S55" s="424"/>
      <c r="T55" s="734" t="s">
        <v>200</v>
      </c>
      <c r="U55" s="735" t="s">
        <v>622</v>
      </c>
      <c r="V55" s="407">
        <v>1</v>
      </c>
      <c r="W55" s="687" t="s">
        <v>62</v>
      </c>
      <c r="X55" s="716" t="s">
        <v>66</v>
      </c>
      <c r="Y55" s="687" t="s">
        <v>64</v>
      </c>
      <c r="Z55" s="717">
        <v>1</v>
      </c>
      <c r="AA55" s="718" t="s">
        <v>65</v>
      </c>
      <c r="AB55" s="718" t="s">
        <v>66</v>
      </c>
      <c r="AC55" s="719" t="s">
        <v>67</v>
      </c>
      <c r="AD55" s="478" t="s">
        <v>622</v>
      </c>
      <c r="AE55" s="526" t="str">
        <f t="shared" ref="AE55" si="8">+AD55</f>
        <v>100 % CT dossier à déposer sur CELENE</v>
      </c>
      <c r="AF55" s="407">
        <v>1</v>
      </c>
      <c r="AG55" s="716" t="s">
        <v>65</v>
      </c>
      <c r="AH55" s="716" t="s">
        <v>66</v>
      </c>
      <c r="AI55" s="716" t="s">
        <v>67</v>
      </c>
      <c r="AJ55" s="288">
        <v>1</v>
      </c>
      <c r="AK55" s="718" t="s">
        <v>65</v>
      </c>
      <c r="AL55" s="718" t="s">
        <v>66</v>
      </c>
      <c r="AM55" s="718" t="s">
        <v>67</v>
      </c>
      <c r="AN55" s="720" t="s">
        <v>623</v>
      </c>
    </row>
    <row r="56" spans="1:1032" ht="26.25" customHeight="1">
      <c r="A56" s="219" t="s">
        <v>624</v>
      </c>
      <c r="B56" s="57" t="s">
        <v>625</v>
      </c>
      <c r="C56" s="58" t="s">
        <v>626</v>
      </c>
      <c r="D56" s="59"/>
      <c r="E56" s="59" t="s">
        <v>121</v>
      </c>
      <c r="F56" s="59"/>
      <c r="G56" s="59"/>
      <c r="H56" s="60"/>
      <c r="I56" s="61">
        <v>4</v>
      </c>
      <c r="J56" s="60">
        <v>4</v>
      </c>
      <c r="K56" s="61"/>
      <c r="L56" s="60"/>
      <c r="M56" s="61"/>
      <c r="N56" s="60"/>
      <c r="O56" s="60"/>
      <c r="P56" s="62"/>
      <c r="Q56" s="371"/>
      <c r="R56" s="371"/>
      <c r="S56" s="371"/>
      <c r="T56" s="479"/>
      <c r="U56" s="574"/>
      <c r="V56" s="386"/>
      <c r="W56" s="62"/>
      <c r="X56" s="62"/>
      <c r="Y56" s="62"/>
      <c r="Z56" s="63"/>
      <c r="AA56" s="64"/>
      <c r="AB56" s="64"/>
      <c r="AC56" s="415"/>
      <c r="AD56" s="505"/>
      <c r="AE56" s="685"/>
      <c r="AF56" s="63"/>
      <c r="AG56" s="64"/>
      <c r="AH56" s="64"/>
      <c r="AI56" s="64"/>
      <c r="AJ56" s="65"/>
      <c r="AK56" s="64"/>
      <c r="AL56" s="64"/>
      <c r="AM56" s="64"/>
      <c r="AN56" s="732"/>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c r="BL56" s="163"/>
      <c r="BM56" s="163"/>
      <c r="BN56" s="163"/>
      <c r="BO56" s="163"/>
      <c r="BP56" s="163"/>
      <c r="BQ56" s="163"/>
      <c r="BR56" s="163"/>
      <c r="BS56" s="163"/>
      <c r="BT56" s="163"/>
      <c r="BU56" s="163"/>
      <c r="BV56" s="163"/>
      <c r="BW56" s="163"/>
      <c r="BX56" s="163"/>
      <c r="BY56" s="163"/>
      <c r="BZ56" s="163"/>
      <c r="CA56" s="163"/>
      <c r="CB56" s="163"/>
      <c r="CC56" s="163"/>
      <c r="CD56" s="163"/>
      <c r="CE56" s="163"/>
      <c r="CF56" s="163"/>
      <c r="CG56" s="163"/>
      <c r="CH56" s="163"/>
      <c r="CI56" s="163"/>
      <c r="CJ56" s="163"/>
      <c r="CK56" s="163"/>
      <c r="CL56" s="163"/>
      <c r="CM56" s="163"/>
      <c r="CN56" s="163"/>
      <c r="CO56" s="163"/>
      <c r="CP56" s="163"/>
      <c r="CQ56" s="163"/>
      <c r="CR56" s="163"/>
      <c r="CS56" s="163"/>
      <c r="CT56" s="163"/>
      <c r="CU56" s="163"/>
      <c r="CV56" s="163"/>
      <c r="CW56" s="163"/>
      <c r="CX56" s="163"/>
      <c r="CY56" s="163"/>
      <c r="CZ56" s="163"/>
      <c r="DA56" s="163"/>
      <c r="DB56" s="163"/>
      <c r="DC56" s="163"/>
      <c r="DD56" s="163"/>
      <c r="DE56" s="163"/>
      <c r="DF56" s="163"/>
      <c r="DG56" s="163"/>
      <c r="DH56" s="163"/>
      <c r="DI56" s="163"/>
      <c r="DJ56" s="163"/>
      <c r="DK56" s="163"/>
      <c r="DL56" s="163"/>
      <c r="DM56" s="163"/>
      <c r="DN56" s="163"/>
      <c r="DO56" s="163"/>
      <c r="DP56" s="163"/>
      <c r="DQ56" s="163"/>
      <c r="DR56" s="163"/>
      <c r="DS56" s="163"/>
      <c r="DT56" s="163"/>
      <c r="DU56" s="163"/>
      <c r="DV56" s="163"/>
      <c r="DW56" s="163"/>
      <c r="DX56" s="163"/>
      <c r="DY56" s="163"/>
      <c r="DZ56" s="163"/>
      <c r="EA56" s="163"/>
      <c r="EB56" s="163"/>
      <c r="EC56" s="163"/>
      <c r="ED56" s="163"/>
      <c r="EE56" s="163"/>
      <c r="EF56" s="163"/>
      <c r="EG56" s="163"/>
      <c r="EH56" s="163"/>
      <c r="EI56" s="163"/>
      <c r="EJ56" s="163"/>
      <c r="EK56" s="163"/>
      <c r="EL56" s="163"/>
      <c r="EM56" s="163"/>
      <c r="EN56" s="163"/>
      <c r="EO56" s="163"/>
      <c r="EP56" s="163"/>
      <c r="EQ56" s="163"/>
      <c r="ER56" s="163"/>
      <c r="ES56" s="163"/>
      <c r="ET56" s="163"/>
      <c r="EU56" s="163"/>
      <c r="EV56" s="163"/>
      <c r="EW56" s="163"/>
      <c r="EX56" s="163"/>
      <c r="EY56" s="163"/>
      <c r="EZ56" s="163"/>
      <c r="FA56" s="163"/>
      <c r="FB56" s="163"/>
      <c r="FC56" s="163"/>
      <c r="FD56" s="163"/>
      <c r="FE56" s="163"/>
      <c r="FF56" s="163"/>
      <c r="FG56" s="163"/>
      <c r="FH56" s="163"/>
      <c r="FI56" s="163"/>
      <c r="FJ56" s="163"/>
      <c r="FK56" s="163"/>
      <c r="FL56" s="163"/>
      <c r="FM56" s="163"/>
      <c r="FN56" s="163"/>
      <c r="FO56" s="163"/>
      <c r="FP56" s="163"/>
      <c r="FQ56" s="163"/>
      <c r="FR56" s="163"/>
      <c r="FS56" s="163"/>
      <c r="FT56" s="163"/>
      <c r="FU56" s="163"/>
      <c r="FV56" s="163"/>
      <c r="FW56" s="163"/>
      <c r="FX56" s="163"/>
      <c r="FY56" s="163"/>
      <c r="FZ56" s="163"/>
      <c r="GA56" s="163"/>
      <c r="GB56" s="163"/>
      <c r="GC56" s="163"/>
      <c r="GD56" s="163"/>
      <c r="GE56" s="163"/>
      <c r="GF56" s="163"/>
      <c r="GG56" s="163"/>
      <c r="GH56" s="163"/>
      <c r="GI56" s="163"/>
      <c r="GJ56" s="163"/>
      <c r="GK56" s="163"/>
      <c r="GL56" s="163"/>
      <c r="GM56" s="163"/>
      <c r="GN56" s="163"/>
      <c r="GO56" s="163"/>
      <c r="GP56" s="163"/>
      <c r="GQ56" s="163"/>
      <c r="GR56" s="163"/>
      <c r="GS56" s="163"/>
      <c r="GT56" s="163"/>
      <c r="GU56" s="163"/>
      <c r="GV56" s="163"/>
      <c r="GW56" s="163"/>
      <c r="GX56" s="163"/>
      <c r="GY56" s="163"/>
      <c r="GZ56" s="163"/>
      <c r="HA56" s="163"/>
      <c r="HB56" s="163"/>
      <c r="HC56" s="163"/>
      <c r="HD56" s="163"/>
      <c r="HE56" s="163"/>
      <c r="HF56" s="163"/>
      <c r="HG56" s="163"/>
      <c r="HH56" s="163"/>
      <c r="HI56" s="163"/>
      <c r="HJ56" s="163"/>
      <c r="HK56" s="163"/>
      <c r="HL56" s="163"/>
      <c r="HM56" s="163"/>
      <c r="HN56" s="163"/>
      <c r="HO56" s="163"/>
      <c r="HP56" s="163"/>
      <c r="HQ56" s="163"/>
      <c r="HR56" s="163"/>
      <c r="HS56" s="163"/>
      <c r="HT56" s="163"/>
      <c r="HU56" s="163"/>
      <c r="HV56" s="163"/>
      <c r="HW56" s="163"/>
      <c r="HX56" s="163"/>
      <c r="HY56" s="163"/>
      <c r="HZ56" s="163"/>
      <c r="IA56" s="163"/>
      <c r="IB56" s="163"/>
      <c r="IC56" s="163"/>
      <c r="ID56" s="163"/>
      <c r="IE56" s="163"/>
      <c r="IF56" s="163"/>
      <c r="IG56" s="163"/>
      <c r="IH56" s="163"/>
      <c r="II56" s="163"/>
      <c r="IJ56" s="163"/>
      <c r="IK56" s="163"/>
      <c r="IL56" s="163"/>
    </row>
    <row r="57" spans="1:1032" s="218" customFormat="1" ht="78.75" customHeight="1">
      <c r="A57" s="229"/>
      <c r="B57" s="705" t="s">
        <v>627</v>
      </c>
      <c r="C57" s="286" t="s">
        <v>628</v>
      </c>
      <c r="D57" s="722"/>
      <c r="E57" s="722" t="s">
        <v>56</v>
      </c>
      <c r="F57" s="723"/>
      <c r="G57" s="230" t="s">
        <v>58</v>
      </c>
      <c r="H57" s="724"/>
      <c r="I57" s="725">
        <v>2</v>
      </c>
      <c r="J57" s="725">
        <v>2</v>
      </c>
      <c r="K57" s="725" t="s">
        <v>605</v>
      </c>
      <c r="L57" s="725">
        <v>15</v>
      </c>
      <c r="M57" s="725"/>
      <c r="N57" s="725"/>
      <c r="O57" s="725"/>
      <c r="P57" s="635">
        <v>12</v>
      </c>
      <c r="Q57" s="636"/>
      <c r="R57" s="423"/>
      <c r="S57" s="423"/>
      <c r="T57" s="726" t="s">
        <v>616</v>
      </c>
      <c r="U57" s="727" t="s">
        <v>616</v>
      </c>
      <c r="V57" s="408">
        <v>1</v>
      </c>
      <c r="W57" s="687" t="s">
        <v>62</v>
      </c>
      <c r="X57" s="716" t="s">
        <v>66</v>
      </c>
      <c r="Y57" s="728" t="s">
        <v>175</v>
      </c>
      <c r="Z57" s="729">
        <v>1</v>
      </c>
      <c r="AA57" s="730" t="s">
        <v>65</v>
      </c>
      <c r="AB57" s="730" t="s">
        <v>66</v>
      </c>
      <c r="AC57" s="731" t="s">
        <v>175</v>
      </c>
      <c r="AD57" s="478" t="s">
        <v>616</v>
      </c>
      <c r="AE57" s="526" t="str">
        <f t="shared" ref="AE57:AE58" si="9">+AD57</f>
        <v>100 % CT oral en visio 10 min</v>
      </c>
      <c r="AF57" s="408">
        <v>1</v>
      </c>
      <c r="AG57" s="728" t="s">
        <v>65</v>
      </c>
      <c r="AH57" s="728" t="s">
        <v>66</v>
      </c>
      <c r="AI57" s="728" t="s">
        <v>175</v>
      </c>
      <c r="AJ57" s="232">
        <v>1</v>
      </c>
      <c r="AK57" s="730" t="s">
        <v>65</v>
      </c>
      <c r="AL57" s="730" t="s">
        <v>66</v>
      </c>
      <c r="AM57" s="730" t="s">
        <v>175</v>
      </c>
      <c r="AN57" s="720" t="s">
        <v>629</v>
      </c>
    </row>
    <row r="58" spans="1:1032" s="218" customFormat="1" ht="78.75" customHeight="1">
      <c r="A58" s="229"/>
      <c r="B58" s="705" t="s">
        <v>630</v>
      </c>
      <c r="C58" s="286" t="s">
        <v>631</v>
      </c>
      <c r="D58" s="722"/>
      <c r="E58" s="722" t="s">
        <v>56</v>
      </c>
      <c r="F58" s="723"/>
      <c r="G58" s="230" t="s">
        <v>58</v>
      </c>
      <c r="H58" s="724"/>
      <c r="I58" s="725">
        <v>2</v>
      </c>
      <c r="J58" s="725">
        <v>2</v>
      </c>
      <c r="K58" s="725" t="s">
        <v>605</v>
      </c>
      <c r="L58" s="725">
        <v>15</v>
      </c>
      <c r="M58" s="725"/>
      <c r="N58" s="725"/>
      <c r="O58" s="725"/>
      <c r="P58" s="736">
        <v>15</v>
      </c>
      <c r="Q58" s="737"/>
      <c r="R58" s="423"/>
      <c r="S58" s="423"/>
      <c r="T58" s="726" t="s">
        <v>606</v>
      </c>
      <c r="U58" s="727" t="s">
        <v>607</v>
      </c>
      <c r="V58" s="408">
        <v>1</v>
      </c>
      <c r="W58" s="687" t="s">
        <v>62</v>
      </c>
      <c r="X58" s="716" t="s">
        <v>66</v>
      </c>
      <c r="Y58" s="687" t="s">
        <v>64</v>
      </c>
      <c r="Z58" s="729">
        <v>1</v>
      </c>
      <c r="AA58" s="730" t="s">
        <v>65</v>
      </c>
      <c r="AB58" s="730" t="s">
        <v>66</v>
      </c>
      <c r="AC58" s="731" t="s">
        <v>175</v>
      </c>
      <c r="AD58" s="478" t="s">
        <v>607</v>
      </c>
      <c r="AE58" s="526" t="str">
        <f t="shared" si="9"/>
        <v>100 % CT écrit à déposer sur CELENE 1h</v>
      </c>
      <c r="AF58" s="408">
        <v>1</v>
      </c>
      <c r="AG58" s="728" t="s">
        <v>65</v>
      </c>
      <c r="AH58" s="728" t="s">
        <v>66</v>
      </c>
      <c r="AI58" s="728" t="s">
        <v>175</v>
      </c>
      <c r="AJ58" s="232">
        <v>1</v>
      </c>
      <c r="AK58" s="730" t="s">
        <v>65</v>
      </c>
      <c r="AL58" s="730" t="s">
        <v>66</v>
      </c>
      <c r="AM58" s="730" t="s">
        <v>175</v>
      </c>
      <c r="AN58" s="720" t="s">
        <v>632</v>
      </c>
    </row>
    <row r="59" spans="1:1032" s="3" customFormat="1" ht="26.25" customHeight="1">
      <c r="A59" s="85"/>
      <c r="B59" s="85"/>
      <c r="C59" s="169"/>
      <c r="D59" s="557"/>
      <c r="E59" s="557"/>
      <c r="F59" s="557"/>
      <c r="G59" s="557"/>
      <c r="H59" s="557"/>
      <c r="I59" s="557"/>
      <c r="J59" s="557"/>
      <c r="K59" s="110"/>
      <c r="L59" s="110"/>
      <c r="M59" s="110"/>
      <c r="N59" s="110"/>
      <c r="O59" s="110"/>
      <c r="P59" s="110"/>
      <c r="Q59" s="110"/>
      <c r="R59" s="145"/>
      <c r="S59" s="145"/>
      <c r="T59" s="480"/>
      <c r="U59" s="586"/>
      <c r="V59" s="87"/>
      <c r="W59" s="87"/>
      <c r="X59" s="87"/>
      <c r="Y59" s="87"/>
      <c r="Z59" s="170"/>
      <c r="AA59" s="87"/>
      <c r="AB59" s="87"/>
      <c r="AC59" s="87"/>
      <c r="AD59" s="512"/>
      <c r="AE59" s="738"/>
      <c r="AF59" s="87"/>
      <c r="AG59" s="87"/>
      <c r="AH59" s="87"/>
      <c r="AI59" s="87"/>
      <c r="AJ59" s="87"/>
      <c r="AK59" s="87"/>
      <c r="AL59" s="87"/>
      <c r="AM59" s="88"/>
    </row>
    <row r="60" spans="1:1032" ht="72.75" customHeight="1">
      <c r="A60" s="4" t="s">
        <v>633</v>
      </c>
      <c r="B60" s="4" t="s">
        <v>634</v>
      </c>
      <c r="C60" s="5" t="s">
        <v>635</v>
      </c>
      <c r="D60" s="89" t="s">
        <v>636</v>
      </c>
      <c r="E60" s="4" t="s">
        <v>37</v>
      </c>
      <c r="F60" s="12"/>
      <c r="G60" s="12"/>
      <c r="H60" s="4"/>
      <c r="I60" s="12"/>
      <c r="J60" s="12"/>
      <c r="K60" s="12"/>
      <c r="L60" s="12"/>
      <c r="M60" s="12"/>
      <c r="N60" s="12"/>
      <c r="O60" s="12"/>
      <c r="P60" s="12"/>
      <c r="Q60" s="8"/>
      <c r="R60" s="8"/>
      <c r="S60" s="8"/>
      <c r="T60" s="474"/>
      <c r="U60" s="567"/>
      <c r="V60" s="391"/>
      <c r="W60" s="8"/>
      <c r="X60" s="8"/>
      <c r="Y60" s="8"/>
      <c r="Z60" s="118"/>
      <c r="AA60" s="8"/>
      <c r="AB60" s="8"/>
      <c r="AC60" s="8"/>
      <c r="AD60" s="474"/>
      <c r="AE60" s="567"/>
      <c r="AF60" s="391"/>
      <c r="AG60" s="8"/>
      <c r="AH60" s="8"/>
      <c r="AI60" s="8"/>
      <c r="AJ60" s="8"/>
      <c r="AK60" s="8"/>
      <c r="AL60" s="8"/>
      <c r="AM60" s="12"/>
      <c r="AN60" s="12"/>
    </row>
    <row r="61" spans="1:1032" ht="26.25" customHeight="1">
      <c r="A61" s="90"/>
      <c r="B61" s="90"/>
      <c r="C61" s="46" t="s">
        <v>637</v>
      </c>
      <c r="D61" s="47"/>
      <c r="E61" s="47"/>
      <c r="F61" s="47"/>
      <c r="G61" s="47"/>
      <c r="H61" s="90"/>
      <c r="I61" s="47"/>
      <c r="J61" s="47"/>
      <c r="K61" s="47"/>
      <c r="L61" s="47"/>
      <c r="M61" s="47"/>
      <c r="N61" s="47"/>
      <c r="O61" s="47"/>
      <c r="P61" s="47"/>
      <c r="Q61" s="50"/>
      <c r="R61" s="49"/>
      <c r="S61" s="49"/>
      <c r="T61" s="482"/>
      <c r="U61" s="572"/>
      <c r="V61" s="98"/>
      <c r="W61" s="50"/>
      <c r="X61" s="50"/>
      <c r="Y61" s="50"/>
      <c r="Z61" s="165"/>
      <c r="AA61" s="50"/>
      <c r="AB61" s="50"/>
      <c r="AC61" s="50"/>
      <c r="AD61" s="507"/>
      <c r="AE61" s="427"/>
      <c r="AF61" s="98"/>
      <c r="AG61" s="50"/>
      <c r="AH61" s="50"/>
      <c r="AI61" s="50"/>
      <c r="AJ61" s="50"/>
      <c r="AK61" s="50"/>
      <c r="AL61" s="50"/>
      <c r="AM61" s="47"/>
      <c r="AN61" s="47"/>
    </row>
    <row r="62" spans="1:1032" ht="26.25" customHeight="1">
      <c r="A62" s="134"/>
      <c r="B62" s="134"/>
      <c r="C62" s="135" t="s">
        <v>38</v>
      </c>
      <c r="D62" s="19"/>
      <c r="E62" s="19"/>
      <c r="F62" s="19"/>
      <c r="G62" s="19"/>
      <c r="H62" s="134"/>
      <c r="I62" s="134">
        <f>+I63</f>
        <v>2</v>
      </c>
      <c r="J62" s="134">
        <f>+J63</f>
        <v>2</v>
      </c>
      <c r="K62" s="19"/>
      <c r="L62" s="19"/>
      <c r="M62" s="19"/>
      <c r="N62" s="19"/>
      <c r="O62" s="19"/>
      <c r="P62" s="19"/>
      <c r="Q62" s="18"/>
      <c r="R62" s="161"/>
      <c r="S62" s="161"/>
      <c r="T62" s="475"/>
      <c r="U62" s="568"/>
      <c r="V62" s="17"/>
      <c r="W62" s="18"/>
      <c r="X62" s="18"/>
      <c r="Y62" s="18"/>
      <c r="Z62" s="162"/>
      <c r="AA62" s="18"/>
      <c r="AB62" s="18"/>
      <c r="AC62" s="18"/>
      <c r="AD62" s="500"/>
      <c r="AE62" s="429"/>
      <c r="AF62" s="17"/>
      <c r="AG62" s="18"/>
      <c r="AH62" s="18"/>
      <c r="AI62" s="18"/>
      <c r="AJ62" s="18"/>
      <c r="AK62" s="18"/>
      <c r="AL62" s="18"/>
      <c r="AM62" s="19"/>
      <c r="AN62" s="19"/>
    </row>
    <row r="63" spans="1:1032" ht="103.5" customHeight="1">
      <c r="A63" s="20"/>
      <c r="B63" s="353" t="s">
        <v>638</v>
      </c>
      <c r="C63" s="354" t="s">
        <v>639</v>
      </c>
      <c r="D63" s="37" t="s">
        <v>640</v>
      </c>
      <c r="E63" s="37" t="s">
        <v>38</v>
      </c>
      <c r="F63" s="115" t="s">
        <v>641</v>
      </c>
      <c r="G63" s="37" t="s">
        <v>58</v>
      </c>
      <c r="H63" s="40"/>
      <c r="I63" s="41">
        <v>2</v>
      </c>
      <c r="J63" s="41">
        <v>2</v>
      </c>
      <c r="K63" s="41" t="s">
        <v>642</v>
      </c>
      <c r="L63" s="150" t="s">
        <v>260</v>
      </c>
      <c r="M63" s="41"/>
      <c r="N63" s="41">
        <v>12</v>
      </c>
      <c r="O63" s="41"/>
      <c r="P63" s="92">
        <v>18</v>
      </c>
      <c r="Q63" s="374"/>
      <c r="R63" s="157"/>
      <c r="S63" s="157"/>
      <c r="T63" s="478" t="s">
        <v>643</v>
      </c>
      <c r="U63" s="579" t="s">
        <v>643</v>
      </c>
      <c r="V63" s="111">
        <v>1</v>
      </c>
      <c r="W63" s="30" t="s">
        <v>62</v>
      </c>
      <c r="X63" s="30" t="s">
        <v>66</v>
      </c>
      <c r="Y63" s="30"/>
      <c r="Z63" s="31">
        <v>1</v>
      </c>
      <c r="AA63" s="32" t="s">
        <v>65</v>
      </c>
      <c r="AB63" s="32" t="s">
        <v>66</v>
      </c>
      <c r="AC63" s="448" t="s">
        <v>67</v>
      </c>
      <c r="AD63" s="478" t="s">
        <v>643</v>
      </c>
      <c r="AE63" s="526" t="str">
        <f>+AD63</f>
        <v>100 % CT dossier à remettre sur CELENE 1 semaine pour composer</v>
      </c>
      <c r="AF63" s="111">
        <v>1</v>
      </c>
      <c r="AG63" s="30" t="s">
        <v>65</v>
      </c>
      <c r="AH63" s="30" t="s">
        <v>66</v>
      </c>
      <c r="AI63" s="30" t="s">
        <v>67</v>
      </c>
      <c r="AJ63" s="34">
        <v>1</v>
      </c>
      <c r="AK63" s="32" t="s">
        <v>65</v>
      </c>
      <c r="AL63" s="32" t="s">
        <v>66</v>
      </c>
      <c r="AM63" s="32" t="s">
        <v>67</v>
      </c>
      <c r="AN63" s="613"/>
    </row>
    <row r="64" spans="1:1032" ht="47.25" customHeight="1">
      <c r="A64" s="442" t="s">
        <v>644</v>
      </c>
      <c r="B64" s="51" t="s">
        <v>645</v>
      </c>
      <c r="C64" s="52" t="s">
        <v>646</v>
      </c>
      <c r="D64" s="53" t="s">
        <v>647</v>
      </c>
      <c r="E64" s="53" t="s">
        <v>43</v>
      </c>
      <c r="F64" s="53"/>
      <c r="G64" s="53"/>
      <c r="H64" s="54"/>
      <c r="I64" s="54">
        <f>+I$62+I65+I72+I73+I82+I85</f>
        <v>30</v>
      </c>
      <c r="J64" s="54">
        <f>+J$62+J65+J72+J73+J82+J85</f>
        <v>30</v>
      </c>
      <c r="K64" s="53"/>
      <c r="L64" s="53"/>
      <c r="M64" s="53"/>
      <c r="N64" s="53"/>
      <c r="O64" s="53"/>
      <c r="P64" s="53"/>
      <c r="Q64" s="56"/>
      <c r="R64" s="55"/>
      <c r="S64" s="55"/>
      <c r="T64" s="487"/>
      <c r="U64" s="573"/>
      <c r="V64" s="187"/>
      <c r="W64" s="56"/>
      <c r="X64" s="56"/>
      <c r="Y64" s="56"/>
      <c r="Z64" s="168"/>
      <c r="AA64" s="56"/>
      <c r="AB64" s="56"/>
      <c r="AC64" s="56"/>
      <c r="AD64" s="508"/>
      <c r="AE64" s="433"/>
      <c r="AF64" s="187"/>
      <c r="AG64" s="56"/>
      <c r="AH64" s="56"/>
      <c r="AI64" s="56"/>
      <c r="AJ64" s="56"/>
      <c r="AK64" s="56"/>
      <c r="AL64" s="56"/>
      <c r="AM64" s="53"/>
      <c r="AN64" s="53"/>
    </row>
    <row r="65" spans="1:1032" s="67" customFormat="1" ht="26.25" customHeight="1">
      <c r="A65" s="443" t="s">
        <v>648</v>
      </c>
      <c r="B65" s="57" t="s">
        <v>649</v>
      </c>
      <c r="C65" s="58" t="s">
        <v>650</v>
      </c>
      <c r="D65" s="59"/>
      <c r="E65" s="59" t="s">
        <v>121</v>
      </c>
      <c r="F65" s="59"/>
      <c r="G65" s="59"/>
      <c r="H65" s="60"/>
      <c r="I65" s="61">
        <f>+I66+I67+I68+I69+I70</f>
        <v>11</v>
      </c>
      <c r="J65" s="61">
        <f>+J66+J67+J68+J69+J70</f>
        <v>11</v>
      </c>
      <c r="K65" s="61"/>
      <c r="L65" s="60"/>
      <c r="M65" s="61"/>
      <c r="N65" s="60"/>
      <c r="O65" s="60"/>
      <c r="P65" s="62"/>
      <c r="Q65" s="371"/>
      <c r="R65" s="371"/>
      <c r="S65" s="371"/>
      <c r="T65" s="479"/>
      <c r="U65" s="574"/>
      <c r="V65" s="386"/>
      <c r="W65" s="62"/>
      <c r="X65" s="62"/>
      <c r="Y65" s="62"/>
      <c r="Z65" s="63"/>
      <c r="AA65" s="64"/>
      <c r="AB65" s="64"/>
      <c r="AC65" s="415"/>
      <c r="AD65" s="505"/>
      <c r="AE65" s="685"/>
      <c r="AF65" s="63"/>
      <c r="AG65" s="64"/>
      <c r="AH65" s="64"/>
      <c r="AI65" s="64"/>
      <c r="AJ65" s="65"/>
      <c r="AK65" s="64"/>
      <c r="AL65" s="64"/>
      <c r="AM65" s="64"/>
      <c r="AN65" s="66"/>
    </row>
    <row r="66" spans="1:1032" ht="78" customHeight="1">
      <c r="A66" s="20"/>
      <c r="B66" s="296" t="s">
        <v>651</v>
      </c>
      <c r="C66" s="643" t="s">
        <v>652</v>
      </c>
      <c r="D66" s="697" t="s">
        <v>653</v>
      </c>
      <c r="E66" s="37" t="s">
        <v>38</v>
      </c>
      <c r="F66" s="611" t="s">
        <v>527</v>
      </c>
      <c r="G66" s="37" t="s">
        <v>74</v>
      </c>
      <c r="H66" s="680"/>
      <c r="I66" s="613">
        <v>3</v>
      </c>
      <c r="J66" s="613">
        <v>3</v>
      </c>
      <c r="K66" s="37" t="s">
        <v>450</v>
      </c>
      <c r="L66" s="613">
        <v>11</v>
      </c>
      <c r="M66" s="613"/>
      <c r="N66" s="613">
        <v>6</v>
      </c>
      <c r="O66" s="613"/>
      <c r="P66" s="615">
        <v>12</v>
      </c>
      <c r="Q66" s="616"/>
      <c r="R66" s="157"/>
      <c r="S66" s="157"/>
      <c r="T66" s="478" t="s">
        <v>76</v>
      </c>
      <c r="U66" s="579" t="s">
        <v>654</v>
      </c>
      <c r="V66" s="389">
        <v>1</v>
      </c>
      <c r="W66" s="644" t="s">
        <v>62</v>
      </c>
      <c r="X66" s="644" t="s">
        <v>66</v>
      </c>
      <c r="Y66" s="644" t="s">
        <v>175</v>
      </c>
      <c r="Z66" s="645">
        <v>1</v>
      </c>
      <c r="AA66" s="640" t="s">
        <v>65</v>
      </c>
      <c r="AB66" s="640" t="s">
        <v>66</v>
      </c>
      <c r="AC66" s="682" t="s">
        <v>175</v>
      </c>
      <c r="AD66" s="478" t="s">
        <v>77</v>
      </c>
      <c r="AE66" s="526" t="str">
        <f t="shared" ref="AE66:AE70" si="10">+AD66</f>
        <v>100% CT / Dossier</v>
      </c>
      <c r="AF66" s="389">
        <v>1</v>
      </c>
      <c r="AG66" s="644" t="s">
        <v>65</v>
      </c>
      <c r="AH66" s="644" t="s">
        <v>66</v>
      </c>
      <c r="AI66" s="644" t="s">
        <v>175</v>
      </c>
      <c r="AJ66" s="73">
        <v>1</v>
      </c>
      <c r="AK66" s="640" t="s">
        <v>65</v>
      </c>
      <c r="AL66" s="640" t="s">
        <v>66</v>
      </c>
      <c r="AM66" s="640" t="s">
        <v>175</v>
      </c>
      <c r="AN66" s="613"/>
    </row>
    <row r="67" spans="1:1032" ht="78" customHeight="1">
      <c r="A67" s="20"/>
      <c r="B67" s="20" t="s">
        <v>655</v>
      </c>
      <c r="C67" s="643" t="s">
        <v>656</v>
      </c>
      <c r="D67" s="610" t="s">
        <v>657</v>
      </c>
      <c r="E67" s="37" t="s">
        <v>38</v>
      </c>
      <c r="F67" s="611" t="s">
        <v>446</v>
      </c>
      <c r="G67" s="37" t="s">
        <v>74</v>
      </c>
      <c r="H67" s="680"/>
      <c r="I67" s="613">
        <v>2</v>
      </c>
      <c r="J67" s="613">
        <v>2</v>
      </c>
      <c r="K67" s="37" t="s">
        <v>450</v>
      </c>
      <c r="L67" s="613">
        <v>11</v>
      </c>
      <c r="M67" s="613"/>
      <c r="N67" s="613"/>
      <c r="O67" s="613"/>
      <c r="P67" s="615"/>
      <c r="Q67" s="616"/>
      <c r="R67" s="157">
        <v>15</v>
      </c>
      <c r="S67" s="157"/>
      <c r="T67" s="478" t="s">
        <v>76</v>
      </c>
      <c r="U67" s="579" t="s">
        <v>77</v>
      </c>
      <c r="V67" s="389" t="s">
        <v>464</v>
      </c>
      <c r="W67" s="644" t="s">
        <v>62</v>
      </c>
      <c r="X67" s="644" t="s">
        <v>63</v>
      </c>
      <c r="Y67" s="644" t="s">
        <v>465</v>
      </c>
      <c r="Z67" s="645">
        <v>1</v>
      </c>
      <c r="AA67" s="640" t="s">
        <v>65</v>
      </c>
      <c r="AB67" s="640" t="s">
        <v>69</v>
      </c>
      <c r="AC67" s="682" t="s">
        <v>70</v>
      </c>
      <c r="AD67" s="478" t="s">
        <v>77</v>
      </c>
      <c r="AE67" s="526" t="str">
        <f t="shared" si="10"/>
        <v>100% CT / Dossier</v>
      </c>
      <c r="AF67" s="389">
        <v>1</v>
      </c>
      <c r="AG67" s="644" t="s">
        <v>65</v>
      </c>
      <c r="AH67" s="644" t="s">
        <v>69</v>
      </c>
      <c r="AI67" s="644" t="s">
        <v>70</v>
      </c>
      <c r="AJ67" s="73">
        <v>1</v>
      </c>
      <c r="AK67" s="640" t="s">
        <v>65</v>
      </c>
      <c r="AL67" s="640" t="s">
        <v>69</v>
      </c>
      <c r="AM67" s="640" t="s">
        <v>70</v>
      </c>
      <c r="AN67" s="613"/>
    </row>
    <row r="68" spans="1:1032" ht="36" customHeight="1">
      <c r="A68" s="20"/>
      <c r="B68" s="20" t="s">
        <v>658</v>
      </c>
      <c r="C68" s="643" t="s">
        <v>659</v>
      </c>
      <c r="D68" s="610" t="s">
        <v>660</v>
      </c>
      <c r="E68" s="37" t="s">
        <v>38</v>
      </c>
      <c r="F68" s="611" t="s">
        <v>527</v>
      </c>
      <c r="G68" s="37" t="s">
        <v>74</v>
      </c>
      <c r="H68" s="680"/>
      <c r="I68" s="613">
        <v>2</v>
      </c>
      <c r="J68" s="613">
        <v>2</v>
      </c>
      <c r="K68" s="37" t="s">
        <v>450</v>
      </c>
      <c r="L68" s="613">
        <v>11</v>
      </c>
      <c r="M68" s="613"/>
      <c r="N68" s="613"/>
      <c r="O68" s="613"/>
      <c r="P68" s="615">
        <v>18</v>
      </c>
      <c r="Q68" s="616"/>
      <c r="R68" s="157"/>
      <c r="S68" s="157"/>
      <c r="T68" s="478" t="s">
        <v>76</v>
      </c>
      <c r="U68" s="579" t="s">
        <v>661</v>
      </c>
      <c r="V68" s="389">
        <v>1</v>
      </c>
      <c r="W68" s="644" t="s">
        <v>62</v>
      </c>
      <c r="X68" s="644" t="s">
        <v>66</v>
      </c>
      <c r="Y68" s="644" t="s">
        <v>64</v>
      </c>
      <c r="Z68" s="645">
        <v>1</v>
      </c>
      <c r="AA68" s="640" t="s">
        <v>65</v>
      </c>
      <c r="AB68" s="640" t="s">
        <v>66</v>
      </c>
      <c r="AC68" s="682" t="s">
        <v>64</v>
      </c>
      <c r="AD68" s="478" t="s">
        <v>77</v>
      </c>
      <c r="AE68" s="526" t="str">
        <f t="shared" si="10"/>
        <v>100% CT / Dossier</v>
      </c>
      <c r="AF68" s="389">
        <v>1</v>
      </c>
      <c r="AG68" s="644" t="s">
        <v>65</v>
      </c>
      <c r="AH68" s="644" t="s">
        <v>66</v>
      </c>
      <c r="AI68" s="644" t="s">
        <v>64</v>
      </c>
      <c r="AJ68" s="73">
        <v>1</v>
      </c>
      <c r="AK68" s="640" t="s">
        <v>65</v>
      </c>
      <c r="AL68" s="640" t="s">
        <v>66</v>
      </c>
      <c r="AM68" s="640" t="s">
        <v>64</v>
      </c>
      <c r="AN68" s="613"/>
    </row>
    <row r="69" spans="1:1032" ht="78" customHeight="1">
      <c r="A69" s="20"/>
      <c r="B69" s="20" t="s">
        <v>662</v>
      </c>
      <c r="C69" s="643" t="s">
        <v>663</v>
      </c>
      <c r="D69" s="610" t="s">
        <v>664</v>
      </c>
      <c r="E69" s="37" t="s">
        <v>38</v>
      </c>
      <c r="F69" s="611" t="s">
        <v>527</v>
      </c>
      <c r="G69" s="37" t="s">
        <v>74</v>
      </c>
      <c r="H69" s="680"/>
      <c r="I69" s="613">
        <v>2</v>
      </c>
      <c r="J69" s="613">
        <v>2</v>
      </c>
      <c r="K69" s="37" t="s">
        <v>450</v>
      </c>
      <c r="L69" s="613">
        <v>11</v>
      </c>
      <c r="M69" s="613"/>
      <c r="N69" s="613"/>
      <c r="O69" s="613"/>
      <c r="P69" s="615">
        <v>18</v>
      </c>
      <c r="Q69" s="616"/>
      <c r="R69" s="157"/>
      <c r="S69" s="157"/>
      <c r="T69" s="478" t="s">
        <v>76</v>
      </c>
      <c r="U69" s="579" t="s">
        <v>665</v>
      </c>
      <c r="V69" s="389">
        <v>1</v>
      </c>
      <c r="W69" s="644" t="s">
        <v>62</v>
      </c>
      <c r="X69" s="644" t="s">
        <v>66</v>
      </c>
      <c r="Y69" s="644" t="s">
        <v>64</v>
      </c>
      <c r="Z69" s="645">
        <v>1</v>
      </c>
      <c r="AA69" s="640" t="s">
        <v>65</v>
      </c>
      <c r="AB69" s="640" t="s">
        <v>66</v>
      </c>
      <c r="AC69" s="682" t="s">
        <v>64</v>
      </c>
      <c r="AD69" s="478" t="s">
        <v>77</v>
      </c>
      <c r="AE69" s="526" t="str">
        <f t="shared" si="10"/>
        <v>100% CT / Dossier</v>
      </c>
      <c r="AF69" s="389">
        <v>1</v>
      </c>
      <c r="AG69" s="644" t="s">
        <v>65</v>
      </c>
      <c r="AH69" s="644" t="s">
        <v>66</v>
      </c>
      <c r="AI69" s="644" t="s">
        <v>64</v>
      </c>
      <c r="AJ69" s="73">
        <v>1</v>
      </c>
      <c r="AK69" s="640" t="s">
        <v>65</v>
      </c>
      <c r="AL69" s="640" t="s">
        <v>66</v>
      </c>
      <c r="AM69" s="640" t="s">
        <v>64</v>
      </c>
      <c r="AN69" s="613"/>
    </row>
    <row r="70" spans="1:1032" ht="78" customHeight="1">
      <c r="A70" s="20"/>
      <c r="B70" s="296" t="s">
        <v>666</v>
      </c>
      <c r="C70" s="643" t="s">
        <v>667</v>
      </c>
      <c r="D70" s="610" t="s">
        <v>668</v>
      </c>
      <c r="E70" s="37" t="s">
        <v>38</v>
      </c>
      <c r="F70" s="611" t="s">
        <v>527</v>
      </c>
      <c r="G70" s="37" t="s">
        <v>74</v>
      </c>
      <c r="H70" s="680"/>
      <c r="I70" s="613">
        <v>2</v>
      </c>
      <c r="J70" s="613">
        <v>2</v>
      </c>
      <c r="K70" s="37" t="s">
        <v>518</v>
      </c>
      <c r="L70" s="613">
        <v>11</v>
      </c>
      <c r="M70" s="613"/>
      <c r="N70" s="613"/>
      <c r="O70" s="613"/>
      <c r="P70" s="615">
        <v>18</v>
      </c>
      <c r="Q70" s="616"/>
      <c r="R70" s="157"/>
      <c r="S70" s="157"/>
      <c r="T70" s="478" t="s">
        <v>76</v>
      </c>
      <c r="U70" s="579" t="s">
        <v>77</v>
      </c>
      <c r="V70" s="389">
        <v>1</v>
      </c>
      <c r="W70" s="644" t="s">
        <v>62</v>
      </c>
      <c r="X70" s="644" t="s">
        <v>66</v>
      </c>
      <c r="Y70" s="644" t="s">
        <v>64</v>
      </c>
      <c r="Z70" s="645">
        <v>1</v>
      </c>
      <c r="AA70" s="640" t="s">
        <v>65</v>
      </c>
      <c r="AB70" s="640" t="s">
        <v>66</v>
      </c>
      <c r="AC70" s="682" t="s">
        <v>64</v>
      </c>
      <c r="AD70" s="478" t="s">
        <v>665</v>
      </c>
      <c r="AE70" s="526" t="str">
        <f t="shared" si="10"/>
        <v>100% CT / écrit / 1h30 / Célène</v>
      </c>
      <c r="AF70" s="389">
        <v>1</v>
      </c>
      <c r="AG70" s="644" t="s">
        <v>65</v>
      </c>
      <c r="AH70" s="644" t="s">
        <v>66</v>
      </c>
      <c r="AI70" s="644" t="s">
        <v>64</v>
      </c>
      <c r="AJ70" s="73">
        <v>1</v>
      </c>
      <c r="AK70" s="640" t="s">
        <v>65</v>
      </c>
      <c r="AL70" s="640" t="s">
        <v>66</v>
      </c>
      <c r="AM70" s="640" t="s">
        <v>64</v>
      </c>
      <c r="AN70" s="613"/>
    </row>
    <row r="71" spans="1:1032" ht="21" customHeight="1">
      <c r="A71" s="20"/>
      <c r="B71" s="20"/>
      <c r="C71" s="643"/>
      <c r="D71" s="610"/>
      <c r="E71" s="610"/>
      <c r="F71" s="611"/>
      <c r="G71" s="37"/>
      <c r="H71" s="680"/>
      <c r="I71" s="613"/>
      <c r="J71" s="613"/>
      <c r="K71" s="613"/>
      <c r="L71" s="613"/>
      <c r="M71" s="613"/>
      <c r="N71" s="613"/>
      <c r="O71" s="613"/>
      <c r="P71" s="615"/>
      <c r="Q71" s="616"/>
      <c r="R71" s="157"/>
      <c r="S71" s="157"/>
      <c r="T71" s="483"/>
      <c r="U71" s="589"/>
      <c r="V71" s="389"/>
      <c r="W71" s="644"/>
      <c r="X71" s="644"/>
      <c r="Y71" s="644"/>
      <c r="Z71" s="645"/>
      <c r="AA71" s="640"/>
      <c r="AB71" s="640"/>
      <c r="AC71" s="682"/>
      <c r="AD71" s="513"/>
      <c r="AE71" s="739"/>
      <c r="AF71" s="389"/>
      <c r="AG71" s="644"/>
      <c r="AH71" s="644"/>
      <c r="AI71" s="644"/>
      <c r="AJ71" s="73"/>
      <c r="AK71" s="640"/>
      <c r="AL71" s="640"/>
      <c r="AM71" s="640"/>
      <c r="AN71" s="613"/>
    </row>
    <row r="72" spans="1:1032" ht="78" customHeight="1">
      <c r="A72" s="20"/>
      <c r="B72" s="20" t="s">
        <v>669</v>
      </c>
      <c r="C72" s="643" t="s">
        <v>670</v>
      </c>
      <c r="D72" s="610" t="s">
        <v>671</v>
      </c>
      <c r="E72" s="37" t="s">
        <v>38</v>
      </c>
      <c r="F72" s="611" t="s">
        <v>527</v>
      </c>
      <c r="G72" s="37" t="s">
        <v>74</v>
      </c>
      <c r="H72" s="680"/>
      <c r="I72" s="613">
        <v>2</v>
      </c>
      <c r="J72" s="613">
        <v>2</v>
      </c>
      <c r="K72" s="37" t="s">
        <v>495</v>
      </c>
      <c r="L72" s="613">
        <v>11</v>
      </c>
      <c r="M72" s="613"/>
      <c r="N72" s="613"/>
      <c r="O72" s="613"/>
      <c r="P72" s="615">
        <v>18</v>
      </c>
      <c r="Q72" s="616"/>
      <c r="R72" s="157"/>
      <c r="S72" s="157"/>
      <c r="T72" s="478" t="s">
        <v>76</v>
      </c>
      <c r="U72" s="579" t="s">
        <v>77</v>
      </c>
      <c r="V72" s="389">
        <v>1</v>
      </c>
      <c r="W72" s="644" t="s">
        <v>62</v>
      </c>
      <c r="X72" s="644" t="s">
        <v>66</v>
      </c>
      <c r="Y72" s="644" t="s">
        <v>175</v>
      </c>
      <c r="Z72" s="645">
        <v>1</v>
      </c>
      <c r="AA72" s="640" t="s">
        <v>65</v>
      </c>
      <c r="AB72" s="640" t="s">
        <v>66</v>
      </c>
      <c r="AC72" s="682" t="s">
        <v>175</v>
      </c>
      <c r="AD72" s="478" t="s">
        <v>77</v>
      </c>
      <c r="AE72" s="526" t="str">
        <f>+AD72</f>
        <v>100% CT / Dossier</v>
      </c>
      <c r="AF72" s="389">
        <v>1</v>
      </c>
      <c r="AG72" s="644" t="s">
        <v>65</v>
      </c>
      <c r="AH72" s="644" t="s">
        <v>66</v>
      </c>
      <c r="AI72" s="644" t="s">
        <v>175</v>
      </c>
      <c r="AJ72" s="73">
        <v>1</v>
      </c>
      <c r="AK72" s="640" t="s">
        <v>65</v>
      </c>
      <c r="AL72" s="640" t="s">
        <v>66</v>
      </c>
      <c r="AM72" s="640" t="s">
        <v>175</v>
      </c>
      <c r="AN72" s="613"/>
    </row>
    <row r="73" spans="1:1032" s="67" customFormat="1" ht="70.5" customHeight="1">
      <c r="A73" s="443" t="str">
        <f>IF('Portail 1 SDL-LLCER covid'!A78="","",'Portail 1 SDL-LLCER covid'!A78)</f>
        <v>LOLA2L25</v>
      </c>
      <c r="B73" s="57" t="str">
        <f>IF('Portail 1 SDL-LLCER covid'!B78="","",'Portail 1 SDL-LLCER covid'!B78)</f>
        <v>LLA2B31</v>
      </c>
      <c r="C73" s="58" t="str">
        <f>IF('Portail 1 SDL-LLCER covid'!C78="","",'Portail 1 SDL-LLCER covid'!C78)</f>
        <v>Civilisation et culture anglophones S2</v>
      </c>
      <c r="D73" s="59" t="str">
        <f>IF('Portail 1 SDL-LLCER covid'!D78="","",'Portail 1 SDL-LLCER covid'!D78)</f>
        <v/>
      </c>
      <c r="E73" s="59" t="str">
        <f>IF('Portail 1 SDL-LLCER covid'!E78="","",'Portail 1 SDL-LLCER covid'!E78)</f>
        <v>BLOC/CHAPEAU</v>
      </c>
      <c r="F73" s="59" t="str">
        <f>IF('Portail 1 SDL-LLCER covid'!F78="","",'Portail 1 SDL-LLCER covid'!F78)</f>
        <v>Portails 1 (SDL-LLCER Majeur Anglais), 4 (LANGUES Majeur LLCER Anglais) et 5 (LETTRES-LLCER Majeur Anglais)</v>
      </c>
      <c r="G73" s="59" t="str">
        <f>IF('Portail 1 SDL-LLCER covid'!G78="","",'Portail 1 SDL-LLCER covid'!G78)</f>
        <v/>
      </c>
      <c r="H73" s="60" t="str">
        <f>IF('Portail 1 SDL-LLCER covid'!H78="","",'Portail 1 SDL-LLCER covid'!H78)</f>
        <v/>
      </c>
      <c r="I73" s="61">
        <f>IF('Portail 1 SDL-LLCER covid'!I78="","",'Portail 1 SDL-LLCER covid'!I78)</f>
        <v>11</v>
      </c>
      <c r="J73" s="61">
        <f>IF('Portail 1 SDL-LLCER covid'!J78="","",'Portail 1 SDL-LLCER covid'!J78)</f>
        <v>11</v>
      </c>
      <c r="K73" s="61" t="str">
        <f>IF('Portail 1 SDL-LLCER covid'!K78="","",'Portail 1 SDL-LLCER covid'!K78)</f>
        <v/>
      </c>
      <c r="L73" s="60" t="str">
        <f>IF('Portail 1 SDL-LLCER covid'!L78="","",'Portail 1 SDL-LLCER covid'!L78)</f>
        <v/>
      </c>
      <c r="M73" s="61" t="str">
        <f>IF('Portail 1 SDL-LLCER covid'!M78="","",'Portail 1 SDL-LLCER covid'!M78)</f>
        <v/>
      </c>
      <c r="N73" s="60" t="str">
        <f>IF('Portail 1 SDL-LLCER covid'!N78="","",'Portail 1 SDL-LLCER covid'!N78)</f>
        <v/>
      </c>
      <c r="O73" s="60"/>
      <c r="P73" s="62" t="str">
        <f>IF('Portail 1 SDL-LLCER covid'!P78="","",'Portail 1 SDL-LLCER covid'!P78)</f>
        <v/>
      </c>
      <c r="Q73" s="371"/>
      <c r="R73" s="371" t="str">
        <f>IF('Portail 1 SDL-LLCER covid'!R78="","",'Portail 1 SDL-LLCER covid'!R78)</f>
        <v/>
      </c>
      <c r="S73" s="371" t="str">
        <f>IF('Portail 1 SDL-LLCER covid'!S78="","",'Portail 1 SDL-LLCER covid'!S78)</f>
        <v/>
      </c>
      <c r="T73" s="479"/>
      <c r="U73" s="574"/>
      <c r="V73" s="386" t="str">
        <f>IF('Portail 1 SDL-LLCER covid'!V78="","",'Portail 1 SDL-LLCER covid'!V78)</f>
        <v/>
      </c>
      <c r="W73" s="62" t="str">
        <f>IF('Portail 1 SDL-LLCER covid'!W78="","",'Portail 1 SDL-LLCER covid'!W78)</f>
        <v/>
      </c>
      <c r="X73" s="62" t="str">
        <f>IF('Portail 1 SDL-LLCER covid'!X78="","",'Portail 1 SDL-LLCER covid'!X78)</f>
        <v/>
      </c>
      <c r="Y73" s="62" t="str">
        <f>IF('Portail 1 SDL-LLCER covid'!Y78="","",'Portail 1 SDL-LLCER covid'!Y78)</f>
        <v/>
      </c>
      <c r="Z73" s="63" t="str">
        <f>IF('Portail 1 SDL-LLCER covid'!Z78="","",'Portail 1 SDL-LLCER covid'!Z78)</f>
        <v/>
      </c>
      <c r="AA73" s="64" t="str">
        <f>IF('Portail 1 SDL-LLCER covid'!AA78="","",'Portail 1 SDL-LLCER covid'!AA78)</f>
        <v/>
      </c>
      <c r="AB73" s="64" t="str">
        <f>IF('Portail 1 SDL-LLCER covid'!AB78="","",'Portail 1 SDL-LLCER covid'!AB78)</f>
        <v/>
      </c>
      <c r="AC73" s="415" t="str">
        <f>IF('Portail 1 SDL-LLCER covid'!AC78="","",'Portail 1 SDL-LLCER covid'!AC78)</f>
        <v/>
      </c>
      <c r="AD73" s="501"/>
      <c r="AE73" s="575"/>
      <c r="AF73" s="63" t="str">
        <f>IF('Portail 1 SDL-LLCER covid'!AF78="","",'Portail 1 SDL-LLCER covid'!AF78)</f>
        <v/>
      </c>
      <c r="AG73" s="64" t="str">
        <f>IF('Portail 1 SDL-LLCER covid'!AG78="","",'Portail 1 SDL-LLCER covid'!AG78)</f>
        <v/>
      </c>
      <c r="AH73" s="64" t="str">
        <f>IF('Portail 1 SDL-LLCER covid'!AH78="","",'Portail 1 SDL-LLCER covid'!AH78)</f>
        <v/>
      </c>
      <c r="AI73" s="64" t="str">
        <f>IF('Portail 1 SDL-LLCER covid'!AI78="","",'Portail 1 SDL-LLCER covid'!AI78)</f>
        <v/>
      </c>
      <c r="AJ73" s="65" t="str">
        <f>IF('Portail 1 SDL-LLCER covid'!AJ78="","",'Portail 1 SDL-LLCER covid'!AJ78)</f>
        <v/>
      </c>
      <c r="AK73" s="64" t="str">
        <f>IF('Portail 1 SDL-LLCER covid'!AK78="","",'Portail 1 SDL-LLCER covid'!AK78)</f>
        <v/>
      </c>
      <c r="AL73" s="64" t="str">
        <f>IF('Portail 1 SDL-LLCER covid'!AL78="","",'Portail 1 SDL-LLCER covid'!AL78)</f>
        <v/>
      </c>
      <c r="AM73" s="64" t="str">
        <f>IF('Portail 1 SDL-LLCER covid'!AM78="","",'Portail 1 SDL-LLCER covid'!AM78)</f>
        <v/>
      </c>
      <c r="AN73" s="66" t="str">
        <f>IF('Portail 1 SDL-LLCER covid'!AN78="","",'Portail 1 SDL-LLCER covid'!AN78)</f>
        <v/>
      </c>
    </row>
    <row r="74" spans="1:1032" ht="76.5" customHeight="1">
      <c r="A74" s="20"/>
      <c r="B74" s="68" t="s">
        <v>672</v>
      </c>
      <c r="C74" s="643" t="s">
        <v>673</v>
      </c>
      <c r="D74" s="610" t="s">
        <v>674</v>
      </c>
      <c r="E74" s="610" t="s">
        <v>38</v>
      </c>
      <c r="F74" s="611" t="s">
        <v>527</v>
      </c>
      <c r="G74" s="37" t="s">
        <v>74</v>
      </c>
      <c r="H74" s="680"/>
      <c r="I74" s="613">
        <v>3</v>
      </c>
      <c r="J74" s="613">
        <v>3</v>
      </c>
      <c r="K74" s="613" t="s">
        <v>471</v>
      </c>
      <c r="L74" s="613">
        <v>11</v>
      </c>
      <c r="M74" s="613"/>
      <c r="N74" s="613"/>
      <c r="O74" s="613"/>
      <c r="P74" s="615">
        <v>18</v>
      </c>
      <c r="Q74" s="616"/>
      <c r="R74" s="157"/>
      <c r="S74" s="157"/>
      <c r="T74" s="478" t="s">
        <v>675</v>
      </c>
      <c r="U74" s="579" t="s">
        <v>665</v>
      </c>
      <c r="V74" s="111">
        <v>1</v>
      </c>
      <c r="W74" s="30" t="s">
        <v>62</v>
      </c>
      <c r="X74" s="30" t="s">
        <v>66</v>
      </c>
      <c r="Y74" s="30" t="s">
        <v>64</v>
      </c>
      <c r="Z74" s="31">
        <v>1</v>
      </c>
      <c r="AA74" s="32" t="s">
        <v>65</v>
      </c>
      <c r="AB74" s="32" t="s">
        <v>66</v>
      </c>
      <c r="AC74" s="448" t="s">
        <v>64</v>
      </c>
      <c r="AD74" s="478" t="s">
        <v>665</v>
      </c>
      <c r="AE74" s="526" t="str">
        <f t="shared" ref="AE74:AE76" si="11">+AD74</f>
        <v>100% CT / écrit / 1h30 / Célène</v>
      </c>
      <c r="AF74" s="111">
        <v>1</v>
      </c>
      <c r="AG74" s="30" t="s">
        <v>65</v>
      </c>
      <c r="AH74" s="30" t="s">
        <v>66</v>
      </c>
      <c r="AI74" s="30" t="s">
        <v>64</v>
      </c>
      <c r="AJ74" s="34">
        <v>1</v>
      </c>
      <c r="AK74" s="32" t="s">
        <v>65</v>
      </c>
      <c r="AL74" s="32" t="s">
        <v>66</v>
      </c>
      <c r="AM74" s="32" t="s">
        <v>64</v>
      </c>
      <c r="AN74" s="613"/>
    </row>
    <row r="75" spans="1:1032" ht="76.5" customHeight="1">
      <c r="A75" s="20"/>
      <c r="B75" s="68" t="s">
        <v>676</v>
      </c>
      <c r="C75" s="643" t="s">
        <v>677</v>
      </c>
      <c r="D75" s="610" t="s">
        <v>678</v>
      </c>
      <c r="E75" s="610" t="s">
        <v>38</v>
      </c>
      <c r="F75" s="611" t="s">
        <v>527</v>
      </c>
      <c r="G75" s="37" t="s">
        <v>74</v>
      </c>
      <c r="H75" s="680"/>
      <c r="I75" s="613">
        <v>3</v>
      </c>
      <c r="J75" s="613">
        <v>3</v>
      </c>
      <c r="K75" s="613" t="s">
        <v>679</v>
      </c>
      <c r="L75" s="613">
        <v>11</v>
      </c>
      <c r="M75" s="613"/>
      <c r="N75" s="613"/>
      <c r="O75" s="613"/>
      <c r="P75" s="615">
        <v>18</v>
      </c>
      <c r="Q75" s="616"/>
      <c r="R75" s="157"/>
      <c r="S75" s="157"/>
      <c r="T75" s="478" t="s">
        <v>76</v>
      </c>
      <c r="U75" s="579" t="s">
        <v>77</v>
      </c>
      <c r="V75" s="111">
        <v>1</v>
      </c>
      <c r="W75" s="30" t="s">
        <v>62</v>
      </c>
      <c r="X75" s="30" t="s">
        <v>66</v>
      </c>
      <c r="Y75" s="30" t="s">
        <v>175</v>
      </c>
      <c r="Z75" s="31">
        <v>1</v>
      </c>
      <c r="AA75" s="32" t="s">
        <v>65</v>
      </c>
      <c r="AB75" s="32" t="s">
        <v>66</v>
      </c>
      <c r="AC75" s="448" t="s">
        <v>64</v>
      </c>
      <c r="AD75" s="478" t="s">
        <v>77</v>
      </c>
      <c r="AE75" s="526" t="str">
        <f t="shared" si="11"/>
        <v>100% CT / Dossier</v>
      </c>
      <c r="AF75" s="111">
        <v>1</v>
      </c>
      <c r="AG75" s="30" t="s">
        <v>65</v>
      </c>
      <c r="AH75" s="30" t="s">
        <v>66</v>
      </c>
      <c r="AI75" s="30" t="s">
        <v>64</v>
      </c>
      <c r="AJ75" s="34">
        <v>1</v>
      </c>
      <c r="AK75" s="32" t="s">
        <v>65</v>
      </c>
      <c r="AL75" s="32" t="s">
        <v>66</v>
      </c>
      <c r="AM75" s="32" t="s">
        <v>64</v>
      </c>
      <c r="AN75" s="613"/>
    </row>
    <row r="76" spans="1:1032" ht="76.5" customHeight="1">
      <c r="A76" s="20"/>
      <c r="B76" s="68" t="s">
        <v>680</v>
      </c>
      <c r="C76" s="643" t="s">
        <v>681</v>
      </c>
      <c r="D76" s="610" t="s">
        <v>682</v>
      </c>
      <c r="E76" s="610" t="s">
        <v>38</v>
      </c>
      <c r="F76" s="611" t="s">
        <v>527</v>
      </c>
      <c r="G76" s="37" t="s">
        <v>74</v>
      </c>
      <c r="H76" s="680"/>
      <c r="I76" s="613">
        <v>2</v>
      </c>
      <c r="J76" s="613">
        <v>2</v>
      </c>
      <c r="K76" s="613" t="s">
        <v>518</v>
      </c>
      <c r="L76" s="613">
        <v>11</v>
      </c>
      <c r="M76" s="613"/>
      <c r="N76" s="613"/>
      <c r="O76" s="613"/>
      <c r="P76" s="615">
        <v>18</v>
      </c>
      <c r="Q76" s="616"/>
      <c r="R76" s="157"/>
      <c r="S76" s="157"/>
      <c r="T76" s="478" t="s">
        <v>76</v>
      </c>
      <c r="U76" s="579" t="s">
        <v>683</v>
      </c>
      <c r="V76" s="111">
        <v>1</v>
      </c>
      <c r="W76" s="30" t="s">
        <v>62</v>
      </c>
      <c r="X76" s="30" t="s">
        <v>66</v>
      </c>
      <c r="Y76" s="30" t="s">
        <v>64</v>
      </c>
      <c r="Z76" s="31">
        <v>1</v>
      </c>
      <c r="AA76" s="32" t="s">
        <v>65</v>
      </c>
      <c r="AB76" s="32" t="s">
        <v>66</v>
      </c>
      <c r="AC76" s="448" t="s">
        <v>64</v>
      </c>
      <c r="AD76" s="478" t="s">
        <v>684</v>
      </c>
      <c r="AE76" s="526" t="str">
        <f t="shared" si="11"/>
        <v>100% CT / écrit / 2h / Célène</v>
      </c>
      <c r="AF76" s="111">
        <v>1</v>
      </c>
      <c r="AG76" s="30" t="s">
        <v>65</v>
      </c>
      <c r="AH76" s="30" t="s">
        <v>66</v>
      </c>
      <c r="AI76" s="30" t="s">
        <v>64</v>
      </c>
      <c r="AJ76" s="34">
        <v>1</v>
      </c>
      <c r="AK76" s="32" t="s">
        <v>65</v>
      </c>
      <c r="AL76" s="32" t="s">
        <v>66</v>
      </c>
      <c r="AM76" s="32" t="s">
        <v>64</v>
      </c>
      <c r="AN76" s="613"/>
    </row>
    <row r="77" spans="1:1032" ht="14.25" customHeight="1">
      <c r="A77" s="20"/>
      <c r="B77" s="68"/>
      <c r="C77" s="643"/>
      <c r="D77" s="610"/>
      <c r="E77" s="610"/>
      <c r="F77" s="611"/>
      <c r="G77" s="37"/>
      <c r="H77" s="680"/>
      <c r="I77" s="613"/>
      <c r="J77" s="613"/>
      <c r="K77" s="613"/>
      <c r="L77" s="613"/>
      <c r="M77" s="613"/>
      <c r="N77" s="613"/>
      <c r="O77" s="613"/>
      <c r="P77" s="615"/>
      <c r="Q77" s="616"/>
      <c r="R77" s="157"/>
      <c r="S77" s="157"/>
      <c r="T77" s="483"/>
      <c r="U77" s="589"/>
      <c r="V77" s="111"/>
      <c r="W77" s="30"/>
      <c r="X77" s="30"/>
      <c r="Y77" s="30"/>
      <c r="Z77" s="182"/>
      <c r="AA77" s="32"/>
      <c r="AB77" s="32"/>
      <c r="AC77" s="448"/>
      <c r="AD77" s="514"/>
      <c r="AE77" s="590"/>
      <c r="AF77" s="111"/>
      <c r="AG77" s="30"/>
      <c r="AH77" s="30"/>
      <c r="AI77" s="30"/>
      <c r="AJ77" s="34"/>
      <c r="AK77" s="32"/>
      <c r="AL77" s="32"/>
      <c r="AM77" s="32"/>
      <c r="AN77" s="613"/>
    </row>
    <row r="78" spans="1:1032" s="250" customFormat="1" ht="26.25" customHeight="1">
      <c r="A78" s="324" t="s">
        <v>685</v>
      </c>
      <c r="B78" s="324" t="s">
        <v>686</v>
      </c>
      <c r="C78" s="324" t="s">
        <v>687</v>
      </c>
      <c r="D78" s="325" t="s">
        <v>172</v>
      </c>
      <c r="E78" s="325" t="s">
        <v>255</v>
      </c>
      <c r="F78" s="325" t="s">
        <v>172</v>
      </c>
      <c r="G78" s="325" t="s">
        <v>172</v>
      </c>
      <c r="H78" s="326" t="s">
        <v>256</v>
      </c>
      <c r="I78" s="327">
        <v>3</v>
      </c>
      <c r="J78" s="327">
        <v>3</v>
      </c>
      <c r="K78" s="327" t="s">
        <v>172</v>
      </c>
      <c r="L78" s="326" t="s">
        <v>172</v>
      </c>
      <c r="M78" s="327" t="s">
        <v>172</v>
      </c>
      <c r="N78" s="326" t="s">
        <v>172</v>
      </c>
      <c r="O78" s="326"/>
      <c r="P78" s="328" t="s">
        <v>172</v>
      </c>
      <c r="Q78" s="376"/>
      <c r="R78" s="376" t="s">
        <v>172</v>
      </c>
      <c r="S78" s="376" t="s">
        <v>172</v>
      </c>
      <c r="T78" s="591"/>
      <c r="U78" s="592"/>
      <c r="V78" s="397" t="s">
        <v>172</v>
      </c>
      <c r="W78" s="328" t="s">
        <v>172</v>
      </c>
      <c r="X78" s="328" t="s">
        <v>172</v>
      </c>
      <c r="Y78" s="328" t="s">
        <v>172</v>
      </c>
      <c r="Z78" s="329" t="s">
        <v>172</v>
      </c>
      <c r="AA78" s="330" t="s">
        <v>172</v>
      </c>
      <c r="AB78" s="330" t="s">
        <v>172</v>
      </c>
      <c r="AC78" s="455" t="s">
        <v>172</v>
      </c>
      <c r="AD78" s="515"/>
      <c r="AE78" s="593"/>
      <c r="AF78" s="329" t="s">
        <v>172</v>
      </c>
      <c r="AG78" s="330" t="s">
        <v>172</v>
      </c>
      <c r="AH78" s="330" t="s">
        <v>172</v>
      </c>
      <c r="AI78" s="330" t="s">
        <v>172</v>
      </c>
      <c r="AJ78" s="331" t="s">
        <v>172</v>
      </c>
      <c r="AK78" s="330" t="s">
        <v>172</v>
      </c>
      <c r="AL78" s="330" t="s">
        <v>172</v>
      </c>
      <c r="AM78" s="330" t="s">
        <v>172</v>
      </c>
      <c r="AN78" s="332" t="s">
        <v>172</v>
      </c>
    </row>
    <row r="79" spans="1:1032" s="250" customFormat="1" ht="26.25" customHeight="1">
      <c r="A79" s="324"/>
      <c r="B79" s="324" t="s">
        <v>688</v>
      </c>
      <c r="C79" s="324" t="s">
        <v>689</v>
      </c>
      <c r="D79" s="325" t="s">
        <v>690</v>
      </c>
      <c r="E79" s="325" t="s">
        <v>38</v>
      </c>
      <c r="F79" s="325" t="s">
        <v>446</v>
      </c>
      <c r="G79" s="325" t="s">
        <v>74</v>
      </c>
      <c r="H79" s="326"/>
      <c r="I79" s="327">
        <v>3</v>
      </c>
      <c r="J79" s="327">
        <v>3</v>
      </c>
      <c r="K79" s="327" t="s">
        <v>471</v>
      </c>
      <c r="L79" s="326">
        <v>11</v>
      </c>
      <c r="M79" s="327"/>
      <c r="N79" s="326"/>
      <c r="O79" s="326"/>
      <c r="P79" s="328">
        <v>18</v>
      </c>
      <c r="Q79" s="376"/>
      <c r="R79" s="376"/>
      <c r="S79" s="376"/>
      <c r="T79" s="591"/>
      <c r="U79" s="592"/>
      <c r="V79" s="397">
        <v>1</v>
      </c>
      <c r="W79" s="328" t="s">
        <v>62</v>
      </c>
      <c r="X79" s="328" t="s">
        <v>66</v>
      </c>
      <c r="Y79" s="328" t="s">
        <v>64</v>
      </c>
      <c r="Z79" s="329">
        <v>1</v>
      </c>
      <c r="AA79" s="330" t="s">
        <v>65</v>
      </c>
      <c r="AB79" s="330" t="s">
        <v>66</v>
      </c>
      <c r="AC79" s="455" t="s">
        <v>64</v>
      </c>
      <c r="AD79" s="515"/>
      <c r="AE79" s="593"/>
      <c r="AF79" s="329">
        <v>1</v>
      </c>
      <c r="AG79" s="330" t="s">
        <v>65</v>
      </c>
      <c r="AH79" s="330" t="s">
        <v>66</v>
      </c>
      <c r="AI79" s="330" t="s">
        <v>64</v>
      </c>
      <c r="AJ79" s="331">
        <v>1</v>
      </c>
      <c r="AK79" s="330" t="s">
        <v>65</v>
      </c>
      <c r="AL79" s="330" t="s">
        <v>66</v>
      </c>
      <c r="AM79" s="330" t="s">
        <v>64</v>
      </c>
      <c r="AN79" s="332"/>
    </row>
    <row r="80" spans="1:1032" s="317" customFormat="1" ht="52.5" customHeight="1">
      <c r="A80" s="274"/>
      <c r="B80" s="278" t="s">
        <v>691</v>
      </c>
      <c r="C80" s="630" t="s">
        <v>692</v>
      </c>
      <c r="D80" s="631"/>
      <c r="E80" s="631" t="s">
        <v>38</v>
      </c>
      <c r="F80" s="632" t="s">
        <v>693</v>
      </c>
      <c r="G80" s="278" t="s">
        <v>74</v>
      </c>
      <c r="H80" s="633"/>
      <c r="I80" s="634">
        <v>3</v>
      </c>
      <c r="J80" s="634">
        <v>3</v>
      </c>
      <c r="K80" s="634" t="s">
        <v>471</v>
      </c>
      <c r="L80" s="634">
        <v>11</v>
      </c>
      <c r="M80" s="634"/>
      <c r="N80" s="634"/>
      <c r="O80" s="634"/>
      <c r="P80" s="635">
        <v>0</v>
      </c>
      <c r="Q80" s="636">
        <v>12</v>
      </c>
      <c r="R80" s="421"/>
      <c r="S80" s="421"/>
      <c r="T80" s="478" t="s">
        <v>76</v>
      </c>
      <c r="U80" s="579" t="s">
        <v>77</v>
      </c>
      <c r="V80" s="398">
        <v>1</v>
      </c>
      <c r="W80" s="320" t="s">
        <v>62</v>
      </c>
      <c r="X80" s="320" t="s">
        <v>66</v>
      </c>
      <c r="Y80" s="268" t="s">
        <v>175</v>
      </c>
      <c r="Z80" s="321">
        <v>1</v>
      </c>
      <c r="AA80" s="322" t="s">
        <v>65</v>
      </c>
      <c r="AB80" s="322" t="s">
        <v>66</v>
      </c>
      <c r="AC80" s="441" t="s">
        <v>175</v>
      </c>
      <c r="AD80" s="478" t="s">
        <v>77</v>
      </c>
      <c r="AE80" s="526" t="str">
        <f t="shared" ref="AE80" si="12">+AD80</f>
        <v>100% CT / Dossier</v>
      </c>
      <c r="AF80" s="398">
        <v>1</v>
      </c>
      <c r="AG80" s="320" t="s">
        <v>65</v>
      </c>
      <c r="AH80" s="320" t="s">
        <v>66</v>
      </c>
      <c r="AI80" s="268" t="s">
        <v>175</v>
      </c>
      <c r="AJ80" s="315">
        <v>1</v>
      </c>
      <c r="AK80" s="322" t="s">
        <v>65</v>
      </c>
      <c r="AL80" s="322" t="s">
        <v>66</v>
      </c>
      <c r="AM80" s="268" t="s">
        <v>175</v>
      </c>
      <c r="AN80" s="679"/>
      <c r="AO80" s="316"/>
      <c r="AP80" s="316"/>
      <c r="AQ80" s="316"/>
      <c r="AR80" s="316"/>
      <c r="AS80" s="316"/>
      <c r="AT80" s="316"/>
      <c r="AU80" s="316"/>
      <c r="AV80" s="316"/>
      <c r="AW80" s="316"/>
      <c r="AX80" s="316"/>
      <c r="AY80" s="316"/>
      <c r="AZ80" s="316"/>
      <c r="BA80" s="316"/>
      <c r="BB80" s="316"/>
      <c r="BC80" s="316"/>
      <c r="BD80" s="316"/>
      <c r="BE80" s="316"/>
      <c r="BF80" s="316"/>
      <c r="BG80" s="316"/>
      <c r="BH80" s="316"/>
      <c r="BI80" s="316"/>
      <c r="BJ80" s="316"/>
      <c r="BK80" s="316"/>
      <c r="BL80" s="316"/>
      <c r="BM80" s="316"/>
      <c r="BN80" s="316"/>
      <c r="BO80" s="316"/>
      <c r="BP80" s="316"/>
      <c r="BQ80" s="316"/>
      <c r="BR80" s="316"/>
      <c r="BS80" s="316"/>
      <c r="BT80" s="316"/>
      <c r="BU80" s="316"/>
      <c r="BV80" s="316"/>
      <c r="BW80" s="316"/>
      <c r="BX80" s="316"/>
      <c r="BY80" s="316"/>
      <c r="BZ80" s="316"/>
      <c r="CA80" s="316"/>
      <c r="CB80" s="316"/>
      <c r="CC80" s="316"/>
      <c r="CD80" s="316"/>
      <c r="CE80" s="316"/>
      <c r="CF80" s="316"/>
      <c r="CG80" s="316"/>
      <c r="CH80" s="316"/>
      <c r="CI80" s="316"/>
      <c r="CJ80" s="316"/>
      <c r="CK80" s="316"/>
      <c r="CL80" s="316"/>
      <c r="CM80" s="316"/>
      <c r="CN80" s="316"/>
      <c r="CO80" s="316"/>
      <c r="CP80" s="316"/>
      <c r="CQ80" s="316"/>
      <c r="CR80" s="316"/>
      <c r="CS80" s="316"/>
      <c r="CT80" s="316"/>
      <c r="CU80" s="316"/>
      <c r="CV80" s="316"/>
      <c r="CW80" s="316"/>
      <c r="CX80" s="316"/>
      <c r="CY80" s="316"/>
      <c r="CZ80" s="316"/>
      <c r="DA80" s="316"/>
      <c r="DB80" s="316"/>
      <c r="DC80" s="316"/>
      <c r="DD80" s="316"/>
      <c r="DE80" s="316"/>
      <c r="DF80" s="316"/>
      <c r="DG80" s="316"/>
      <c r="DH80" s="316"/>
      <c r="DI80" s="316"/>
      <c r="DJ80" s="316"/>
      <c r="DK80" s="316"/>
      <c r="DL80" s="316"/>
      <c r="DM80" s="316"/>
      <c r="DN80" s="316"/>
      <c r="DO80" s="316"/>
      <c r="DP80" s="316"/>
      <c r="DQ80" s="316"/>
      <c r="DR80" s="316"/>
      <c r="DS80" s="316"/>
      <c r="DT80" s="316"/>
      <c r="DU80" s="316"/>
      <c r="DV80" s="316"/>
      <c r="DW80" s="316"/>
      <c r="DX80" s="316"/>
      <c r="DY80" s="316"/>
      <c r="DZ80" s="316"/>
      <c r="EA80" s="316"/>
      <c r="EB80" s="316"/>
      <c r="EC80" s="316"/>
      <c r="ED80" s="316"/>
      <c r="EE80" s="316"/>
      <c r="EF80" s="316"/>
      <c r="EG80" s="316"/>
      <c r="EH80" s="316"/>
      <c r="EI80" s="316"/>
      <c r="EJ80" s="316"/>
      <c r="EK80" s="316"/>
      <c r="EL80" s="316"/>
      <c r="EM80" s="316"/>
      <c r="EN80" s="316"/>
      <c r="EO80" s="316"/>
      <c r="EP80" s="316"/>
      <c r="EQ80" s="316"/>
      <c r="ER80" s="316"/>
      <c r="ES80" s="316"/>
      <c r="ET80" s="316"/>
      <c r="EU80" s="316"/>
      <c r="EV80" s="316"/>
      <c r="EW80" s="316"/>
      <c r="EX80" s="316"/>
      <c r="EY80" s="316"/>
      <c r="EZ80" s="316"/>
      <c r="FA80" s="316"/>
      <c r="FB80" s="316"/>
      <c r="FC80" s="316"/>
      <c r="FD80" s="316"/>
      <c r="FE80" s="316"/>
      <c r="FF80" s="316"/>
      <c r="FG80" s="316"/>
      <c r="FH80" s="316"/>
      <c r="FI80" s="316"/>
      <c r="FJ80" s="316"/>
      <c r="FK80" s="316"/>
      <c r="FL80" s="316"/>
      <c r="FM80" s="316"/>
      <c r="FN80" s="316"/>
      <c r="FO80" s="316"/>
      <c r="FP80" s="316"/>
      <c r="FQ80" s="316"/>
      <c r="FR80" s="316"/>
      <c r="FS80" s="316"/>
      <c r="FT80" s="316"/>
      <c r="FU80" s="316"/>
      <c r="FV80" s="316"/>
      <c r="FW80" s="316"/>
      <c r="FX80" s="316"/>
      <c r="FY80" s="316"/>
      <c r="FZ80" s="316"/>
      <c r="GA80" s="316"/>
      <c r="GB80" s="316"/>
      <c r="GC80" s="316"/>
      <c r="GD80" s="316"/>
      <c r="GE80" s="316"/>
      <c r="GF80" s="316"/>
      <c r="GG80" s="316"/>
      <c r="GH80" s="316"/>
      <c r="GI80" s="316"/>
      <c r="GJ80" s="316"/>
      <c r="GK80" s="316"/>
      <c r="GL80" s="316"/>
      <c r="GM80" s="316"/>
      <c r="GN80" s="316"/>
      <c r="GO80" s="316"/>
      <c r="GP80" s="316"/>
      <c r="GQ80" s="316"/>
      <c r="GR80" s="316"/>
      <c r="GS80" s="316"/>
      <c r="GT80" s="316"/>
      <c r="GU80" s="316"/>
      <c r="GV80" s="316"/>
      <c r="GW80" s="316"/>
      <c r="GX80" s="316"/>
      <c r="GY80" s="316"/>
      <c r="GZ80" s="316"/>
      <c r="HA80" s="316"/>
      <c r="HB80" s="316"/>
      <c r="HC80" s="316"/>
      <c r="HD80" s="316"/>
      <c r="HE80" s="316"/>
      <c r="HF80" s="316"/>
      <c r="HG80" s="316"/>
      <c r="HH80" s="316"/>
      <c r="HI80" s="316"/>
      <c r="HJ80" s="316"/>
      <c r="HK80" s="316"/>
      <c r="HL80" s="316"/>
      <c r="HM80" s="316"/>
      <c r="HN80" s="316"/>
      <c r="HO80" s="316"/>
      <c r="HP80" s="316"/>
      <c r="HQ80" s="316"/>
      <c r="HR80" s="316"/>
      <c r="HS80" s="316"/>
      <c r="HT80" s="316"/>
      <c r="HU80" s="316"/>
      <c r="HV80" s="316"/>
      <c r="HW80" s="316"/>
      <c r="HX80" s="316"/>
      <c r="HY80" s="316"/>
      <c r="HZ80" s="316"/>
      <c r="IA80" s="316"/>
      <c r="IB80" s="316"/>
      <c r="IC80" s="316"/>
      <c r="ID80" s="316"/>
      <c r="IE80" s="316"/>
      <c r="IF80" s="316"/>
      <c r="IG80" s="316"/>
      <c r="IH80" s="316"/>
      <c r="II80" s="316"/>
      <c r="IJ80" s="316"/>
      <c r="IK80" s="316"/>
      <c r="IL80" s="316"/>
      <c r="IM80" s="316"/>
      <c r="IN80" s="316"/>
      <c r="IO80" s="316"/>
      <c r="IP80" s="316"/>
      <c r="IQ80" s="316"/>
      <c r="IR80" s="316"/>
      <c r="IS80" s="316"/>
      <c r="IT80" s="316"/>
      <c r="IU80" s="316"/>
      <c r="IV80" s="316"/>
      <c r="IW80" s="316"/>
      <c r="IX80" s="316"/>
      <c r="IY80" s="316"/>
      <c r="IZ80" s="316"/>
      <c r="JA80" s="316"/>
      <c r="JB80" s="316"/>
      <c r="JC80" s="316"/>
      <c r="JD80" s="316"/>
      <c r="JE80" s="316"/>
      <c r="JF80" s="316"/>
      <c r="JG80" s="316"/>
      <c r="JH80" s="316"/>
      <c r="JI80" s="316"/>
      <c r="JJ80" s="316"/>
      <c r="JK80" s="316"/>
      <c r="JL80" s="316"/>
      <c r="JM80" s="316"/>
      <c r="JN80" s="316"/>
      <c r="JO80" s="316"/>
      <c r="JP80" s="316"/>
      <c r="JQ80" s="316"/>
      <c r="JR80" s="316"/>
      <c r="JS80" s="316"/>
      <c r="JT80" s="316"/>
      <c r="JU80" s="316"/>
      <c r="JV80" s="316"/>
      <c r="JW80" s="316"/>
      <c r="JX80" s="316"/>
      <c r="JY80" s="316"/>
      <c r="JZ80" s="316"/>
      <c r="KA80" s="316"/>
      <c r="KB80" s="316"/>
      <c r="KC80" s="316"/>
      <c r="KD80" s="316"/>
      <c r="KE80" s="316"/>
      <c r="KF80" s="316"/>
      <c r="KG80" s="316"/>
      <c r="KH80" s="316"/>
      <c r="KI80" s="316"/>
      <c r="KJ80" s="316"/>
      <c r="KK80" s="316"/>
      <c r="KL80" s="316"/>
      <c r="KM80" s="316"/>
      <c r="KN80" s="316"/>
      <c r="KO80" s="316"/>
      <c r="KP80" s="316"/>
      <c r="KQ80" s="316"/>
      <c r="KR80" s="316"/>
      <c r="KS80" s="316"/>
      <c r="KT80" s="316"/>
      <c r="KU80" s="316"/>
      <c r="KV80" s="316"/>
      <c r="KW80" s="316"/>
      <c r="KX80" s="316"/>
      <c r="KY80" s="316"/>
      <c r="KZ80" s="316"/>
      <c r="LA80" s="316"/>
      <c r="LB80" s="316"/>
      <c r="LC80" s="316"/>
      <c r="LD80" s="316"/>
      <c r="LE80" s="316"/>
      <c r="LF80" s="316"/>
      <c r="LG80" s="316"/>
      <c r="LH80" s="316"/>
      <c r="LI80" s="316"/>
      <c r="LJ80" s="316"/>
      <c r="LK80" s="316"/>
      <c r="LL80" s="316"/>
      <c r="LM80" s="316"/>
      <c r="LN80" s="316"/>
      <c r="LO80" s="316"/>
      <c r="LP80" s="316"/>
      <c r="LQ80" s="316"/>
      <c r="LR80" s="316"/>
      <c r="LS80" s="316"/>
      <c r="LT80" s="316"/>
      <c r="LU80" s="316"/>
      <c r="LV80" s="316"/>
      <c r="LW80" s="316"/>
      <c r="LX80" s="316"/>
      <c r="LY80" s="316"/>
      <c r="LZ80" s="316"/>
      <c r="MA80" s="316"/>
      <c r="MB80" s="316"/>
      <c r="MC80" s="316"/>
      <c r="MD80" s="316"/>
      <c r="ME80" s="316"/>
      <c r="MF80" s="316"/>
      <c r="MG80" s="316"/>
      <c r="MH80" s="316"/>
      <c r="MI80" s="316"/>
      <c r="MJ80" s="316"/>
      <c r="MK80" s="316"/>
      <c r="ML80" s="316"/>
      <c r="MM80" s="316"/>
      <c r="MN80" s="316"/>
      <c r="MO80" s="316"/>
      <c r="MP80" s="316"/>
      <c r="MQ80" s="316"/>
      <c r="MR80" s="316"/>
      <c r="MS80" s="316"/>
      <c r="MT80" s="316"/>
      <c r="MU80" s="316"/>
      <c r="MV80" s="316"/>
      <c r="MW80" s="316"/>
      <c r="MX80" s="316"/>
      <c r="MY80" s="316"/>
      <c r="MZ80" s="316"/>
      <c r="NA80" s="316"/>
      <c r="NB80" s="316"/>
      <c r="NC80" s="316"/>
      <c r="ND80" s="316"/>
      <c r="NE80" s="316"/>
      <c r="NF80" s="316"/>
      <c r="NG80" s="316"/>
      <c r="NH80" s="316"/>
      <c r="NI80" s="316"/>
      <c r="NJ80" s="316"/>
      <c r="NK80" s="316"/>
      <c r="NL80" s="316"/>
      <c r="NM80" s="316"/>
      <c r="NN80" s="316"/>
      <c r="NO80" s="316"/>
      <c r="NP80" s="316"/>
      <c r="NQ80" s="316"/>
      <c r="NR80" s="316"/>
      <c r="NS80" s="316"/>
      <c r="NT80" s="316"/>
      <c r="NU80" s="316"/>
      <c r="NV80" s="316"/>
      <c r="NW80" s="316"/>
      <c r="NX80" s="316"/>
      <c r="NY80" s="316"/>
      <c r="NZ80" s="316"/>
      <c r="OA80" s="316"/>
      <c r="OB80" s="316"/>
      <c r="OC80" s="316"/>
      <c r="OD80" s="316"/>
      <c r="OE80" s="316"/>
      <c r="OF80" s="316"/>
      <c r="OG80" s="316"/>
      <c r="OH80" s="316"/>
      <c r="OI80" s="316"/>
      <c r="OJ80" s="316"/>
      <c r="OK80" s="316"/>
      <c r="OL80" s="316"/>
      <c r="OM80" s="316"/>
      <c r="ON80" s="316"/>
      <c r="OO80" s="316"/>
      <c r="OP80" s="316"/>
      <c r="OQ80" s="316"/>
      <c r="OR80" s="316"/>
      <c r="OS80" s="316"/>
      <c r="OT80" s="316"/>
      <c r="OU80" s="316"/>
      <c r="OV80" s="316"/>
      <c r="OW80" s="316"/>
      <c r="OX80" s="316"/>
      <c r="OY80" s="316"/>
      <c r="OZ80" s="316"/>
      <c r="PA80" s="316"/>
      <c r="PB80" s="316"/>
      <c r="PC80" s="316"/>
      <c r="PD80" s="316"/>
      <c r="PE80" s="316"/>
      <c r="PF80" s="316"/>
      <c r="PG80" s="316"/>
      <c r="PH80" s="316"/>
      <c r="PI80" s="316"/>
      <c r="PJ80" s="316"/>
      <c r="PK80" s="316"/>
      <c r="PL80" s="316"/>
      <c r="PM80" s="316"/>
      <c r="PN80" s="316"/>
      <c r="PO80" s="316"/>
      <c r="PP80" s="316"/>
      <c r="PQ80" s="316"/>
      <c r="PR80" s="316"/>
      <c r="PS80" s="316"/>
      <c r="PT80" s="316"/>
      <c r="PU80" s="316"/>
      <c r="PV80" s="316"/>
      <c r="PW80" s="316"/>
      <c r="PX80" s="316"/>
      <c r="PY80" s="316"/>
      <c r="PZ80" s="316"/>
      <c r="QA80" s="316"/>
      <c r="QB80" s="316"/>
      <c r="QC80" s="316"/>
      <c r="QD80" s="316"/>
      <c r="QE80" s="316"/>
      <c r="QF80" s="316"/>
      <c r="QG80" s="316"/>
      <c r="QH80" s="316"/>
      <c r="QI80" s="316"/>
      <c r="QJ80" s="316"/>
      <c r="QK80" s="316"/>
      <c r="QL80" s="316"/>
      <c r="QM80" s="316"/>
      <c r="QN80" s="316"/>
      <c r="QO80" s="316"/>
      <c r="QP80" s="316"/>
      <c r="QQ80" s="316"/>
      <c r="QR80" s="316"/>
      <c r="QS80" s="316"/>
      <c r="QT80" s="316"/>
      <c r="QU80" s="316"/>
      <c r="QV80" s="316"/>
      <c r="QW80" s="316"/>
      <c r="QX80" s="316"/>
      <c r="QY80" s="316"/>
      <c r="QZ80" s="316"/>
      <c r="RA80" s="316"/>
      <c r="RB80" s="316"/>
      <c r="RC80" s="316"/>
      <c r="RD80" s="316"/>
      <c r="RE80" s="316"/>
      <c r="RF80" s="316"/>
      <c r="RG80" s="316"/>
      <c r="RH80" s="316"/>
      <c r="RI80" s="316"/>
      <c r="RJ80" s="316"/>
      <c r="RK80" s="316"/>
      <c r="RL80" s="316"/>
      <c r="RM80" s="316"/>
      <c r="RN80" s="316"/>
      <c r="RO80" s="316"/>
      <c r="RP80" s="316"/>
      <c r="RQ80" s="316"/>
      <c r="RR80" s="316"/>
      <c r="RS80" s="316"/>
      <c r="RT80" s="316"/>
      <c r="RU80" s="316"/>
      <c r="RV80" s="316"/>
      <c r="RW80" s="316"/>
      <c r="RX80" s="316"/>
      <c r="RY80" s="316"/>
      <c r="RZ80" s="316"/>
      <c r="SA80" s="316"/>
      <c r="SB80" s="316"/>
      <c r="SC80" s="316"/>
      <c r="SD80" s="316"/>
      <c r="SE80" s="316"/>
      <c r="SF80" s="316"/>
      <c r="SG80" s="316"/>
      <c r="SH80" s="316"/>
      <c r="SI80" s="316"/>
      <c r="SJ80" s="316"/>
      <c r="SK80" s="316"/>
      <c r="SL80" s="316"/>
      <c r="SM80" s="316"/>
      <c r="SN80" s="316"/>
      <c r="SO80" s="316"/>
      <c r="SP80" s="316"/>
      <c r="SQ80" s="316"/>
      <c r="SR80" s="316"/>
      <c r="SS80" s="316"/>
      <c r="ST80" s="316"/>
      <c r="SU80" s="316"/>
      <c r="SV80" s="316"/>
      <c r="SW80" s="316"/>
      <c r="SX80" s="316"/>
      <c r="SY80" s="316"/>
      <c r="SZ80" s="316"/>
      <c r="TA80" s="316"/>
      <c r="TB80" s="316"/>
      <c r="TC80" s="316"/>
      <c r="TD80" s="316"/>
      <c r="TE80" s="316"/>
      <c r="TF80" s="316"/>
      <c r="TG80" s="316"/>
      <c r="TH80" s="316"/>
      <c r="TI80" s="316"/>
      <c r="TJ80" s="316"/>
      <c r="TK80" s="316"/>
      <c r="TL80" s="316"/>
      <c r="TM80" s="316"/>
      <c r="TN80" s="316"/>
      <c r="TO80" s="316"/>
      <c r="TP80" s="316"/>
      <c r="TQ80" s="316"/>
      <c r="TR80" s="316"/>
      <c r="TS80" s="316"/>
      <c r="TT80" s="316"/>
      <c r="TU80" s="316"/>
      <c r="TV80" s="316"/>
      <c r="TW80" s="316"/>
      <c r="TX80" s="316"/>
      <c r="TY80" s="316"/>
      <c r="TZ80" s="316"/>
      <c r="UA80" s="316"/>
      <c r="UB80" s="316"/>
      <c r="UC80" s="316"/>
      <c r="UD80" s="316"/>
      <c r="UE80" s="316"/>
      <c r="UF80" s="316"/>
      <c r="UG80" s="316"/>
      <c r="UH80" s="316"/>
      <c r="UI80" s="316"/>
      <c r="UJ80" s="316"/>
      <c r="UK80" s="316"/>
      <c r="UL80" s="316"/>
      <c r="UM80" s="316"/>
      <c r="UN80" s="316"/>
      <c r="UO80" s="316"/>
      <c r="UP80" s="316"/>
      <c r="UQ80" s="316"/>
      <c r="UR80" s="316"/>
      <c r="US80" s="316"/>
      <c r="UT80" s="316"/>
      <c r="UU80" s="316"/>
      <c r="UV80" s="316"/>
      <c r="UW80" s="316"/>
      <c r="UX80" s="316"/>
      <c r="UY80" s="316"/>
      <c r="UZ80" s="316"/>
      <c r="VA80" s="316"/>
      <c r="VB80" s="316"/>
      <c r="VC80" s="316"/>
      <c r="VD80" s="316"/>
      <c r="VE80" s="316"/>
      <c r="VF80" s="316"/>
      <c r="VG80" s="316"/>
      <c r="VH80" s="316"/>
      <c r="VI80" s="316"/>
      <c r="VJ80" s="316"/>
      <c r="VK80" s="316"/>
      <c r="VL80" s="316"/>
      <c r="VM80" s="316"/>
      <c r="VN80" s="316"/>
      <c r="VO80" s="316"/>
      <c r="VP80" s="316"/>
      <c r="VQ80" s="316"/>
      <c r="VR80" s="316"/>
      <c r="VS80" s="316"/>
      <c r="VT80" s="316"/>
      <c r="VU80" s="316"/>
      <c r="VV80" s="316"/>
      <c r="VW80" s="316"/>
      <c r="VX80" s="316"/>
      <c r="VY80" s="316"/>
      <c r="VZ80" s="316"/>
      <c r="WA80" s="316"/>
      <c r="WB80" s="316"/>
      <c r="WC80" s="316"/>
      <c r="WD80" s="316"/>
      <c r="WE80" s="316"/>
      <c r="WF80" s="316"/>
      <c r="WG80" s="316"/>
      <c r="WH80" s="316"/>
      <c r="WI80" s="316"/>
      <c r="WJ80" s="316"/>
      <c r="WK80" s="316"/>
      <c r="WL80" s="316"/>
      <c r="WM80" s="316"/>
      <c r="WN80" s="316"/>
      <c r="WO80" s="316"/>
      <c r="WP80" s="316"/>
      <c r="WQ80" s="316"/>
      <c r="WR80" s="316"/>
      <c r="WS80" s="316"/>
      <c r="WT80" s="316"/>
      <c r="WU80" s="316"/>
      <c r="WV80" s="316"/>
      <c r="WW80" s="316"/>
      <c r="WX80" s="316"/>
      <c r="WY80" s="316"/>
      <c r="WZ80" s="316"/>
      <c r="XA80" s="316"/>
      <c r="XB80" s="316"/>
      <c r="XC80" s="316"/>
      <c r="XD80" s="316"/>
      <c r="XE80" s="316"/>
      <c r="XF80" s="316"/>
      <c r="XG80" s="316"/>
      <c r="XH80" s="316"/>
      <c r="XI80" s="316"/>
      <c r="XJ80" s="316"/>
      <c r="XK80" s="316"/>
      <c r="XL80" s="316"/>
      <c r="XM80" s="316"/>
      <c r="XN80" s="316"/>
      <c r="XO80" s="316"/>
      <c r="XP80" s="316"/>
      <c r="XQ80" s="316"/>
      <c r="XR80" s="316"/>
      <c r="XS80" s="316"/>
      <c r="XT80" s="316"/>
      <c r="XU80" s="316"/>
      <c r="XV80" s="316"/>
      <c r="XW80" s="316"/>
      <c r="XX80" s="316"/>
      <c r="XY80" s="316"/>
      <c r="XZ80" s="316"/>
      <c r="YA80" s="316"/>
      <c r="YB80" s="316"/>
      <c r="YC80" s="316"/>
      <c r="YD80" s="316"/>
      <c r="YE80" s="316"/>
      <c r="YF80" s="316"/>
      <c r="YG80" s="316"/>
      <c r="YH80" s="316"/>
      <c r="YI80" s="316"/>
      <c r="YJ80" s="316"/>
      <c r="YK80" s="316"/>
      <c r="YL80" s="316"/>
      <c r="YM80" s="316"/>
      <c r="YN80" s="316"/>
      <c r="YO80" s="316"/>
      <c r="YP80" s="316"/>
      <c r="YQ80" s="316"/>
      <c r="YR80" s="316"/>
      <c r="YS80" s="316"/>
      <c r="YT80" s="316"/>
      <c r="YU80" s="316"/>
      <c r="YV80" s="316"/>
      <c r="YW80" s="316"/>
      <c r="YX80" s="316"/>
      <c r="YY80" s="316"/>
      <c r="YZ80" s="316"/>
      <c r="ZA80" s="316"/>
      <c r="ZB80" s="316"/>
      <c r="ZC80" s="316"/>
      <c r="ZD80" s="316"/>
      <c r="ZE80" s="316"/>
      <c r="ZF80" s="316"/>
      <c r="ZG80" s="316"/>
      <c r="ZH80" s="316"/>
      <c r="ZI80" s="316"/>
      <c r="ZJ80" s="316"/>
      <c r="ZK80" s="316"/>
      <c r="ZL80" s="316"/>
      <c r="ZM80" s="316"/>
      <c r="ZN80" s="316"/>
      <c r="ZO80" s="316"/>
      <c r="ZP80" s="316"/>
      <c r="ZQ80" s="316"/>
      <c r="ZR80" s="316"/>
      <c r="ZS80" s="316"/>
      <c r="ZT80" s="316"/>
      <c r="ZU80" s="316"/>
      <c r="ZV80" s="316"/>
      <c r="ZW80" s="316"/>
      <c r="ZX80" s="316"/>
      <c r="ZY80" s="316"/>
      <c r="ZZ80" s="316"/>
      <c r="AAA80" s="316"/>
      <c r="AAB80" s="316"/>
      <c r="AAC80" s="316"/>
      <c r="AAD80" s="316"/>
      <c r="AAE80" s="316"/>
      <c r="AAF80" s="316"/>
      <c r="AAG80" s="316"/>
      <c r="AAH80" s="316"/>
      <c r="AAI80" s="316"/>
      <c r="AAJ80" s="316"/>
      <c r="AAK80" s="316"/>
      <c r="AAL80" s="316"/>
      <c r="AAM80" s="316"/>
      <c r="AAN80" s="316"/>
      <c r="AAO80" s="316"/>
      <c r="AAP80" s="316"/>
      <c r="AAQ80" s="316"/>
      <c r="AAR80" s="316"/>
      <c r="AAS80" s="316"/>
      <c r="AAT80" s="316"/>
      <c r="AAU80" s="316"/>
      <c r="AAV80" s="316"/>
      <c r="AAW80" s="316"/>
      <c r="AAX80" s="316"/>
      <c r="AAY80" s="316"/>
      <c r="AAZ80" s="316"/>
      <c r="ABA80" s="316"/>
      <c r="ABB80" s="316"/>
      <c r="ABC80" s="316"/>
      <c r="ABD80" s="316"/>
      <c r="ABE80" s="316"/>
      <c r="ABF80" s="316"/>
      <c r="ABG80" s="316"/>
      <c r="ABH80" s="316"/>
      <c r="ABI80" s="316"/>
      <c r="ABJ80" s="316"/>
      <c r="ABK80" s="316"/>
      <c r="ABL80" s="316"/>
      <c r="ABM80" s="316"/>
      <c r="ABN80" s="316"/>
      <c r="ABO80" s="316"/>
      <c r="ABP80" s="316"/>
      <c r="ABQ80" s="316"/>
      <c r="ABR80" s="316"/>
      <c r="ABS80" s="316"/>
      <c r="ABT80" s="316"/>
      <c r="ABU80" s="316"/>
      <c r="ABV80" s="316"/>
      <c r="ABW80" s="316"/>
      <c r="ABX80" s="316"/>
      <c r="ABY80" s="316"/>
      <c r="ABZ80" s="316"/>
      <c r="ACA80" s="316"/>
      <c r="ACB80" s="316"/>
      <c r="ACC80" s="316"/>
      <c r="ACD80" s="316"/>
      <c r="ACE80" s="316"/>
      <c r="ACF80" s="316"/>
      <c r="ACG80" s="316"/>
      <c r="ACH80" s="316"/>
      <c r="ACI80" s="316"/>
      <c r="ACJ80" s="316"/>
      <c r="ACK80" s="316"/>
      <c r="ACL80" s="316"/>
      <c r="ACM80" s="316"/>
      <c r="ACN80" s="316"/>
      <c r="ACO80" s="316"/>
      <c r="ACP80" s="316"/>
      <c r="ACQ80" s="316"/>
      <c r="ACR80" s="316"/>
      <c r="ACS80" s="316"/>
      <c r="ACT80" s="316"/>
      <c r="ACU80" s="316"/>
      <c r="ACV80" s="316"/>
      <c r="ACW80" s="316"/>
      <c r="ACX80" s="316"/>
      <c r="ACY80" s="316"/>
      <c r="ACZ80" s="316"/>
      <c r="ADA80" s="316"/>
      <c r="ADB80" s="316"/>
      <c r="ADC80" s="316"/>
      <c r="ADD80" s="316"/>
      <c r="ADE80" s="316"/>
      <c r="ADF80" s="316"/>
      <c r="ADG80" s="316"/>
      <c r="ADH80" s="316"/>
      <c r="ADI80" s="316"/>
      <c r="ADJ80" s="316"/>
      <c r="ADK80" s="316"/>
      <c r="ADL80" s="316"/>
      <c r="ADM80" s="316"/>
      <c r="ADN80" s="316"/>
      <c r="ADO80" s="316"/>
      <c r="ADP80" s="316"/>
      <c r="ADQ80" s="316"/>
      <c r="ADR80" s="316"/>
      <c r="ADS80" s="316"/>
      <c r="ADT80" s="316"/>
      <c r="ADU80" s="316"/>
      <c r="ADV80" s="316"/>
      <c r="ADW80" s="316"/>
      <c r="ADX80" s="316"/>
      <c r="ADY80" s="316"/>
      <c r="ADZ80" s="316"/>
      <c r="AEA80" s="316"/>
      <c r="AEB80" s="316"/>
      <c r="AEC80" s="316"/>
      <c r="AED80" s="316"/>
      <c r="AEE80" s="316"/>
      <c r="AEF80" s="316"/>
      <c r="AEG80" s="316"/>
      <c r="AEH80" s="316"/>
      <c r="AEI80" s="316"/>
      <c r="AEJ80" s="316"/>
      <c r="AEK80" s="316"/>
      <c r="AEL80" s="316"/>
      <c r="AEM80" s="316"/>
      <c r="AEN80" s="316"/>
      <c r="AEO80" s="316"/>
      <c r="AEP80" s="316"/>
      <c r="AEQ80" s="316"/>
      <c r="AER80" s="316"/>
      <c r="AES80" s="316"/>
      <c r="AET80" s="316"/>
      <c r="AEU80" s="316"/>
      <c r="AEV80" s="316"/>
      <c r="AEW80" s="316"/>
      <c r="AEX80" s="316"/>
      <c r="AEY80" s="316"/>
      <c r="AEZ80" s="316"/>
      <c r="AFA80" s="316"/>
      <c r="AFB80" s="316"/>
      <c r="AFC80" s="316"/>
      <c r="AFD80" s="316"/>
      <c r="AFE80" s="316"/>
      <c r="AFF80" s="316"/>
      <c r="AFG80" s="316"/>
      <c r="AFH80" s="316"/>
      <c r="AFI80" s="316"/>
      <c r="AFJ80" s="316"/>
      <c r="AFK80" s="316"/>
      <c r="AFL80" s="316"/>
      <c r="AFM80" s="316"/>
      <c r="AFN80" s="316"/>
      <c r="AFO80" s="316"/>
      <c r="AFP80" s="316"/>
      <c r="AFQ80" s="316"/>
      <c r="AFR80" s="316"/>
      <c r="AFS80" s="316"/>
      <c r="AFT80" s="316"/>
      <c r="AFU80" s="316"/>
      <c r="AFV80" s="316"/>
      <c r="AFW80" s="316"/>
      <c r="AFX80" s="316"/>
      <c r="AFY80" s="316"/>
      <c r="AFZ80" s="316"/>
      <c r="AGA80" s="316"/>
      <c r="AGB80" s="316"/>
      <c r="AGC80" s="316"/>
      <c r="AGD80" s="316"/>
      <c r="AGE80" s="316"/>
      <c r="AGF80" s="316"/>
      <c r="AGG80" s="316"/>
      <c r="AGH80" s="316"/>
      <c r="AGI80" s="316"/>
      <c r="AGJ80" s="316"/>
      <c r="AGK80" s="316"/>
      <c r="AGL80" s="316"/>
      <c r="AGM80" s="316"/>
      <c r="AGN80" s="316"/>
      <c r="AGO80" s="316"/>
      <c r="AGP80" s="316"/>
      <c r="AGQ80" s="316"/>
      <c r="AGR80" s="316"/>
      <c r="AGS80" s="316"/>
      <c r="AGT80" s="316"/>
      <c r="AGU80" s="316"/>
      <c r="AGV80" s="316"/>
      <c r="AGW80" s="316"/>
      <c r="AGX80" s="316"/>
      <c r="AGY80" s="316"/>
      <c r="AGZ80" s="316"/>
      <c r="AHA80" s="316"/>
      <c r="AHB80" s="316"/>
      <c r="AHC80" s="316"/>
      <c r="AHD80" s="316"/>
      <c r="AHE80" s="316"/>
      <c r="AHF80" s="316"/>
      <c r="AHG80" s="316"/>
      <c r="AHH80" s="316"/>
      <c r="AHI80" s="316"/>
      <c r="AHJ80" s="316"/>
      <c r="AHK80" s="316"/>
      <c r="AHL80" s="316"/>
      <c r="AHM80" s="316"/>
      <c r="AHN80" s="316"/>
      <c r="AHO80" s="316"/>
      <c r="AHP80" s="316"/>
      <c r="AHQ80" s="316"/>
      <c r="AHR80" s="316"/>
      <c r="AHS80" s="316"/>
      <c r="AHT80" s="316"/>
      <c r="AHU80" s="316"/>
      <c r="AHV80" s="316"/>
      <c r="AHW80" s="316"/>
      <c r="AHX80" s="316"/>
      <c r="AHY80" s="316"/>
      <c r="AHZ80" s="316"/>
      <c r="AIA80" s="316"/>
      <c r="AIB80" s="316"/>
      <c r="AIC80" s="316"/>
      <c r="AID80" s="316"/>
      <c r="AIE80" s="316"/>
      <c r="AIF80" s="316"/>
      <c r="AIG80" s="316"/>
      <c r="AIH80" s="316"/>
      <c r="AII80" s="316"/>
      <c r="AIJ80" s="316"/>
      <c r="AIK80" s="316"/>
      <c r="AIL80" s="316"/>
      <c r="AIM80" s="316"/>
      <c r="AIN80" s="316"/>
      <c r="AIO80" s="316"/>
      <c r="AIP80" s="316"/>
      <c r="AIQ80" s="316"/>
      <c r="AIR80" s="316"/>
      <c r="AIS80" s="316"/>
      <c r="AIT80" s="316"/>
      <c r="AIU80" s="316"/>
      <c r="AIV80" s="316"/>
      <c r="AIW80" s="316"/>
      <c r="AIX80" s="316"/>
      <c r="AIY80" s="316"/>
      <c r="AIZ80" s="316"/>
      <c r="AJA80" s="316"/>
      <c r="AJB80" s="316"/>
      <c r="AJC80" s="316"/>
      <c r="AJD80" s="316"/>
      <c r="AJE80" s="316"/>
      <c r="AJF80" s="316"/>
      <c r="AJG80" s="316"/>
      <c r="AJH80" s="316"/>
      <c r="AJI80" s="316"/>
      <c r="AJJ80" s="316"/>
      <c r="AJK80" s="316"/>
      <c r="AJL80" s="316"/>
      <c r="AJM80" s="316"/>
      <c r="AJN80" s="316"/>
      <c r="AJO80" s="316"/>
      <c r="AJP80" s="316"/>
      <c r="AJQ80" s="316"/>
      <c r="AJR80" s="316"/>
      <c r="AJS80" s="316"/>
      <c r="AJT80" s="316"/>
      <c r="AJU80" s="316"/>
      <c r="AJV80" s="316"/>
      <c r="AJW80" s="316"/>
      <c r="AJX80" s="316"/>
      <c r="AJY80" s="316"/>
      <c r="AJZ80" s="316"/>
      <c r="AKA80" s="316"/>
      <c r="AKB80" s="316"/>
      <c r="AKC80" s="316"/>
      <c r="AKD80" s="316"/>
      <c r="AKE80" s="316"/>
      <c r="AKF80" s="316"/>
      <c r="AKG80" s="316"/>
      <c r="AKH80" s="316"/>
      <c r="AKI80" s="316"/>
      <c r="AKJ80" s="316"/>
      <c r="AKK80" s="316"/>
      <c r="AKL80" s="316"/>
      <c r="AKM80" s="316"/>
      <c r="AKN80" s="316"/>
      <c r="AKO80" s="316"/>
      <c r="AKP80" s="316"/>
      <c r="AKQ80" s="316"/>
      <c r="AKR80" s="316"/>
      <c r="AKS80" s="316"/>
      <c r="AKT80" s="316"/>
      <c r="AKU80" s="316"/>
      <c r="AKV80" s="316"/>
      <c r="AKW80" s="316"/>
      <c r="AKX80" s="316"/>
      <c r="AKY80" s="316"/>
      <c r="AKZ80" s="316"/>
      <c r="ALA80" s="316"/>
      <c r="ALB80" s="316"/>
      <c r="ALC80" s="316"/>
      <c r="ALD80" s="316"/>
      <c r="ALE80" s="316"/>
      <c r="ALF80" s="316"/>
      <c r="ALG80" s="316"/>
      <c r="ALH80" s="316"/>
      <c r="ALI80" s="316"/>
      <c r="ALJ80" s="316"/>
      <c r="ALK80" s="316"/>
      <c r="ALL80" s="316"/>
      <c r="ALM80" s="316"/>
      <c r="ALN80" s="316"/>
      <c r="ALO80" s="316"/>
      <c r="ALP80" s="316"/>
      <c r="ALQ80" s="316"/>
      <c r="ALR80" s="316"/>
      <c r="ALS80" s="316"/>
      <c r="ALT80" s="316"/>
      <c r="ALU80" s="316"/>
      <c r="ALV80" s="316"/>
      <c r="ALW80" s="316"/>
      <c r="ALX80" s="316"/>
      <c r="ALY80" s="316"/>
      <c r="ALZ80" s="316"/>
      <c r="AMA80" s="316"/>
      <c r="AMB80" s="316"/>
      <c r="AMC80" s="316"/>
      <c r="AMD80" s="316"/>
      <c r="AME80" s="316"/>
      <c r="AMF80" s="316"/>
      <c r="AMG80" s="316"/>
      <c r="AMH80" s="316"/>
      <c r="AMI80" s="316"/>
      <c r="AMJ80" s="316"/>
      <c r="AMK80" s="316"/>
      <c r="AML80" s="316"/>
      <c r="AMM80" s="316"/>
      <c r="AMN80" s="316"/>
      <c r="AMO80" s="316"/>
      <c r="AMP80" s="316"/>
      <c r="AMQ80" s="316"/>
      <c r="AMR80" s="316"/>
    </row>
    <row r="81" spans="1:1032" ht="52.5" customHeight="1">
      <c r="A81" s="303"/>
      <c r="B81" s="333" t="s">
        <v>694</v>
      </c>
      <c r="C81" s="665" t="s">
        <v>695</v>
      </c>
      <c r="D81" s="666" t="s">
        <v>696</v>
      </c>
      <c r="E81" s="666" t="s">
        <v>38</v>
      </c>
      <c r="F81" s="667" t="s">
        <v>527</v>
      </c>
      <c r="G81" s="307" t="s">
        <v>74</v>
      </c>
      <c r="H81" s="668"/>
      <c r="I81" s="669">
        <v>3</v>
      </c>
      <c r="J81" s="669">
        <v>3</v>
      </c>
      <c r="K81" s="669" t="s">
        <v>518</v>
      </c>
      <c r="L81" s="669">
        <v>11</v>
      </c>
      <c r="M81" s="669"/>
      <c r="N81" s="669"/>
      <c r="O81" s="669"/>
      <c r="P81" s="670">
        <v>18</v>
      </c>
      <c r="Q81" s="671"/>
      <c r="R81" s="420"/>
      <c r="S81" s="420"/>
      <c r="T81" s="576"/>
      <c r="U81" s="577"/>
      <c r="V81" s="393">
        <v>1</v>
      </c>
      <c r="W81" s="334" t="s">
        <v>62</v>
      </c>
      <c r="X81" s="334" t="s">
        <v>66</v>
      </c>
      <c r="Y81" s="334" t="s">
        <v>64</v>
      </c>
      <c r="Z81" s="335">
        <v>1</v>
      </c>
      <c r="AA81" s="336" t="s">
        <v>65</v>
      </c>
      <c r="AB81" s="336" t="s">
        <v>66</v>
      </c>
      <c r="AC81" s="454" t="s">
        <v>64</v>
      </c>
      <c r="AD81" s="502"/>
      <c r="AE81" s="578"/>
      <c r="AF81" s="393">
        <v>1</v>
      </c>
      <c r="AG81" s="334" t="s">
        <v>65</v>
      </c>
      <c r="AH81" s="334" t="s">
        <v>66</v>
      </c>
      <c r="AI81" s="334" t="s">
        <v>64</v>
      </c>
      <c r="AJ81" s="337">
        <v>1</v>
      </c>
      <c r="AK81" s="336" t="s">
        <v>65</v>
      </c>
      <c r="AL81" s="336" t="s">
        <v>66</v>
      </c>
      <c r="AM81" s="336" t="s">
        <v>64</v>
      </c>
      <c r="AN81" s="669"/>
    </row>
    <row r="82" spans="1:1032" s="67" customFormat="1" ht="26.25" customHeight="1">
      <c r="A82" s="57" t="s">
        <v>270</v>
      </c>
      <c r="B82" s="57" t="s">
        <v>271</v>
      </c>
      <c r="C82" s="58" t="s">
        <v>697</v>
      </c>
      <c r="D82" s="59"/>
      <c r="E82" s="59" t="s">
        <v>273</v>
      </c>
      <c r="F82" s="59"/>
      <c r="G82" s="59" t="s">
        <v>274</v>
      </c>
      <c r="H82" s="60" t="s">
        <v>698</v>
      </c>
      <c r="I82" s="61">
        <v>2</v>
      </c>
      <c r="J82" s="60">
        <v>2</v>
      </c>
      <c r="K82" s="61"/>
      <c r="L82" s="60"/>
      <c r="M82" s="61"/>
      <c r="N82" s="60"/>
      <c r="O82" s="60"/>
      <c r="P82" s="62"/>
      <c r="Q82" s="371"/>
      <c r="R82" s="371"/>
      <c r="S82" s="371"/>
      <c r="T82" s="479"/>
      <c r="U82" s="574"/>
      <c r="V82" s="386"/>
      <c r="W82" s="62"/>
      <c r="X82" s="62"/>
      <c r="Y82" s="62"/>
      <c r="Z82" s="63"/>
      <c r="AA82" s="64"/>
      <c r="AB82" s="64"/>
      <c r="AC82" s="415"/>
      <c r="AD82" s="501"/>
      <c r="AE82" s="575"/>
      <c r="AF82" s="63"/>
      <c r="AG82" s="64"/>
      <c r="AH82" s="64"/>
      <c r="AI82" s="64"/>
      <c r="AJ82" s="65"/>
      <c r="AK82" s="64"/>
      <c r="AL82" s="64"/>
      <c r="AM82" s="64"/>
      <c r="AN82" s="66"/>
    </row>
    <row r="83" spans="1:1032" ht="75.75" customHeight="1">
      <c r="A83" s="20" t="str">
        <f>IF(OR('Portail 2 SDL-LEA covid'!A68="",'Portail 2 SDL-LEA covid'!A68=0),"",'Portail 2 SDL-LEA covid'!A68)</f>
        <v/>
      </c>
      <c r="B83" s="20" t="str">
        <f>IF(OR('Portail 2 SDL-LEA covid'!B68="",'Portail 2 SDL-LEA covid'!B68=0),"",'Portail 2 SDL-LEA covid'!B68)</f>
        <v>LLA2J4A1</v>
      </c>
      <c r="C83" s="643" t="str">
        <f>IF(OR('Portail 2 SDL-LEA covid'!C68="",'Portail 2 SDL-LEA covid'!C68=0),"",'Portail 2 SDL-LEA covid'!C68)</f>
        <v>Compréhension et expression orales Allemand S2</v>
      </c>
      <c r="D83" s="610" t="str">
        <f>IF(OR('Portail 2 SDL-LEA covid'!D68="",'Portail 2 SDL-LEA covid'!D68=0),"",'Portail 2 SDL-LEA covid'!D68)</f>
        <v>LOL2J4A1</v>
      </c>
      <c r="E83" s="610" t="str">
        <f>IF(OR('Portail 2 SDL-LEA covid'!E68="",'Portail 2 SDL-LEA covid'!E68=0),"",'Portail 2 SDL-LEA covid'!E68)</f>
        <v>CHOIX TRONC COMMUN</v>
      </c>
      <c r="F83" s="611" t="str">
        <f>IF(OR('Portail 2 SDL-LEA covid'!F68="",'Portail 2 SDL-LEA covid'!F68=0),"",'Portail 2 SDL-LEA covid'!F68)</f>
        <v>Portails 2 (SDL-LEA) et 4 (LANGUES MAJ LLCER)</v>
      </c>
      <c r="G83" s="37" t="str">
        <f>IF(OR('Portail 2 SDL-LEA covid'!G68="",'Portail 2 SDL-LEA covid'!G68=0),"",'Portail 2 SDL-LEA covid'!G68)</f>
        <v>LEA</v>
      </c>
      <c r="H83" s="680"/>
      <c r="I83" s="613">
        <v>2</v>
      </c>
      <c r="J83" s="613">
        <v>2</v>
      </c>
      <c r="K83" s="613" t="str">
        <f>IF(OR('Portail 2 SDL-LEA covid'!K68="",'Portail 2 SDL-LEA covid'!K68=0),"",'Portail 2 SDL-LEA covid'!K68)</f>
        <v>FLEURY Alain</v>
      </c>
      <c r="L83" s="613">
        <f>IF(OR('Portail 2 SDL-LEA covid'!L68="",'Portail 2 SDL-LEA covid'!L68=0),"",'Portail 2 SDL-LEA covid'!L68)</f>
        <v>12</v>
      </c>
      <c r="M83" s="613" t="str">
        <f>IF(OR('Portail 2 SDL-LEA covid'!M68="",'Portail 2 SDL-LEA covid'!M68=0),"",'Portail 2 SDL-LEA covid'!M68)</f>
        <v/>
      </c>
      <c r="N83" s="613" t="str">
        <f>IF(OR('Portail 2 SDL-LEA covid'!N68="",'Portail 2 SDL-LEA covid'!N68=0),"",'Portail 2 SDL-LEA covid'!N68)</f>
        <v/>
      </c>
      <c r="O83" s="613"/>
      <c r="P83" s="615">
        <f>IF(OR('Portail 2 SDL-LEA covid'!P68="",'Portail 2 SDL-LEA covid'!P68=0),"",'Portail 2 SDL-LEA covid'!P68)</f>
        <v>15</v>
      </c>
      <c r="Q83" s="616"/>
      <c r="R83" s="157" t="str">
        <f>IF(OR('Portail 2 SDL-LEA covid'!R68="",'Portail 2 SDL-LEA covid'!R68=0),"",'Portail 2 SDL-LEA covid'!R68)</f>
        <v/>
      </c>
      <c r="S83" s="157" t="str">
        <f>IF(OR('Portail 2 SDL-LEA covid'!S68="",'Portail 2 SDL-LEA covid'!S68=0),"",'Portail 2 SDL-LEA covid'!S68)</f>
        <v/>
      </c>
      <c r="T83" s="478" t="str">
        <f>IF(OR('Portail 2 SDL-LEA covid'!T68="",'Portail 2 SDL-LEA covid'!T68=0),"",'Portail 2 SDL-LEA covid'!T68)</f>
        <v>100 % CC écrit 1h</v>
      </c>
      <c r="U83" s="579" t="str">
        <f>IF(OR('Portail 2 SDL-LEA covid'!U68="",'Portail 2 SDL-LEA covid'!U68=0),"",'Portail 2 SDL-LEA covid'!U68)</f>
        <v>100 % CT écrit 1h</v>
      </c>
      <c r="V83" s="389">
        <f>IF(OR('Portail 2 SDL-LEA covid'!V68="",'Portail 2 SDL-LEA covid'!V68=0),"",'Portail 2 SDL-LEA covid'!V68)</f>
        <v>1</v>
      </c>
      <c r="W83" s="644" t="str">
        <f>IF(OR('Portail 2 SDL-LEA covid'!W68="",'Portail 2 SDL-LEA covid'!W68=0),"",'Portail 2 SDL-LEA covid'!W68)</f>
        <v>CC</v>
      </c>
      <c r="X83" s="644" t="str">
        <f>IF(OR('Portail 2 SDL-LEA covid'!X68="",'Portail 2 SDL-LEA covid'!X68=0),"",'Portail 2 SDL-LEA covid'!X68)</f>
        <v>oral</v>
      </c>
      <c r="Y83" s="644" t="str">
        <f>IF(OR('Portail 2 SDL-LEA covid'!Y68="",'Portail 2 SDL-LEA covid'!Y68=0),"",'Portail 2 SDL-LEA covid'!Y68)</f>
        <v/>
      </c>
      <c r="Z83" s="645">
        <f>IF(OR('Portail 2 SDL-LEA covid'!Z68="",'Portail 2 SDL-LEA covid'!Z68=0),"",'Portail 2 SDL-LEA covid'!Z68)</f>
        <v>1</v>
      </c>
      <c r="AA83" s="640" t="str">
        <f>IF(OR('Portail 2 SDL-LEA covid'!AA68="",'Portail 2 SDL-LEA covid'!AA68=0),"",'Portail 2 SDL-LEA covid'!AA68)</f>
        <v>CT</v>
      </c>
      <c r="AB83" s="640" t="str">
        <f>IF(OR('Portail 2 SDL-LEA covid'!AB68="",'Portail 2 SDL-LEA covid'!AB68=0),"",'Portail 2 SDL-LEA covid'!AB68)</f>
        <v>oral</v>
      </c>
      <c r="AC83" s="682" t="str">
        <f>IF(OR('Portail 2 SDL-LEA covid'!AC68="",'Portail 2 SDL-LEA covid'!AC68=0),"",'Portail 2 SDL-LEA covid'!AC68)</f>
        <v>15 min.</v>
      </c>
      <c r="AD83" s="478" t="str">
        <f>IF(OR('Portail 2 SDL-LEA covid'!AD68="",'Portail 2 SDL-LEA covid'!AD68=0),"",'Portail 2 SDL-LEA covid'!AD68)</f>
        <v>100 % CT écrit 1h</v>
      </c>
      <c r="AE83" s="526" t="str">
        <f t="shared" ref="AE83" si="13">+AD83</f>
        <v>100 % CT écrit 1h</v>
      </c>
      <c r="AF83" s="389">
        <f>IF(OR('Portail 2 SDL-LEA covid'!AF68="",'Portail 2 SDL-LEA covid'!AF68=0),"",'Portail 2 SDL-LEA covid'!AF68)</f>
        <v>1</v>
      </c>
      <c r="AG83" s="644" t="str">
        <f>IF(OR('Portail 2 SDL-LEA covid'!AG68="",'Portail 2 SDL-LEA covid'!AG68=0),"",'Portail 2 SDL-LEA covid'!AG68)</f>
        <v>CT</v>
      </c>
      <c r="AH83" s="644" t="str">
        <f>IF(OR('Portail 2 SDL-LEA covid'!AH68="",'Portail 2 SDL-LEA covid'!AH68=0),"",'Portail 2 SDL-LEA covid'!AH68)</f>
        <v>oral</v>
      </c>
      <c r="AI83" s="644" t="str">
        <f>IF(OR('Portail 2 SDL-LEA covid'!AI68="",'Portail 2 SDL-LEA covid'!AI68=0),"",'Portail 2 SDL-LEA covid'!AI68)</f>
        <v>15 min.</v>
      </c>
      <c r="AJ83" s="73">
        <f>IF(OR('Portail 2 SDL-LEA covid'!AJ68="",'Portail 2 SDL-LEA covid'!AJ68=0),"",'Portail 2 SDL-LEA covid'!AJ68)</f>
        <v>1</v>
      </c>
      <c r="AK83" s="640" t="str">
        <f>IF(OR('Portail 2 SDL-LEA covid'!AK68="",'Portail 2 SDL-LEA covid'!AK68=0),"",'Portail 2 SDL-LEA covid'!AK68)</f>
        <v>CT</v>
      </c>
      <c r="AL83" s="640" t="str">
        <f>IF(OR('Portail 2 SDL-LEA covid'!AL68="",'Portail 2 SDL-LEA covid'!AL68=0),"",'Portail 2 SDL-LEA covid'!AL68)</f>
        <v>oral</v>
      </c>
      <c r="AM83" s="640" t="str">
        <f>IF(OR('Portail 2 SDL-LEA covid'!AM68="",'Portail 2 SDL-LEA covid'!AM68=0),"",'Portail 2 SDL-LEA covid'!AM68)</f>
        <v>15 min.</v>
      </c>
      <c r="AN83" s="613" t="str">
        <f>IF(OR('Portail 2 SDL-LEA covid'!AN68="",'Portail 2 SDL-LEA covid'!AN68=0),"",'Portail 2 SDL-LEA covid'!AN68)</f>
        <v/>
      </c>
    </row>
    <row r="84" spans="1:1032" ht="75.75" customHeight="1">
      <c r="A84" s="20" t="str">
        <f t="shared" ref="A84:G84" si="14">IF(A93="","",A93)</f>
        <v/>
      </c>
      <c r="B84" s="20" t="str">
        <f t="shared" si="14"/>
        <v>LLA2C1B</v>
      </c>
      <c r="C84" s="643" t="str">
        <f t="shared" si="14"/>
        <v>Compréhension et expression orales Espagnol S2 (groupe de 25)</v>
      </c>
      <c r="D84" s="610" t="str">
        <f t="shared" si="14"/>
        <v>LOL2C1D
LOL2J4B2</v>
      </c>
      <c r="E84" s="610" t="str">
        <f t="shared" si="14"/>
        <v>TRONC COMMUN</v>
      </c>
      <c r="F84" s="611" t="str">
        <f t="shared" si="14"/>
        <v>Portails 1 (SDL-LLCER), 2 (SDL-LEA), 4 (LANGUES) et 5 (LETTRES-LLCER)</v>
      </c>
      <c r="G84" s="37" t="str">
        <f t="shared" si="14"/>
        <v>LLCER</v>
      </c>
      <c r="H84" s="680"/>
      <c r="I84" s="613">
        <v>2</v>
      </c>
      <c r="J84" s="613">
        <v>2</v>
      </c>
      <c r="K84" s="613" t="str">
        <f t="shared" ref="K84:AN84" si="15">IF(K93="","",K93)</f>
        <v>NATANSON Brigitte</v>
      </c>
      <c r="L84" s="613">
        <f t="shared" si="15"/>
        <v>14</v>
      </c>
      <c r="M84" s="613" t="str">
        <f t="shared" si="15"/>
        <v/>
      </c>
      <c r="N84" s="613" t="str">
        <f t="shared" si="15"/>
        <v/>
      </c>
      <c r="O84" s="613"/>
      <c r="P84" s="615" t="str">
        <f t="shared" si="15"/>
        <v/>
      </c>
      <c r="Q84" s="616"/>
      <c r="R84" s="157">
        <f t="shared" ref="R84" si="16">IF(R93="","",R93)</f>
        <v>15</v>
      </c>
      <c r="S84" s="157"/>
      <c r="T84" s="478" t="str">
        <f t="shared" ref="T84:U84" si="17">IF(T93="","",T93)</f>
        <v>100% CC ORAL A DISTANCE</v>
      </c>
      <c r="U84" s="579" t="str">
        <f t="shared" si="17"/>
        <v>100% CT ORAL A DISTANCE</v>
      </c>
      <c r="V84" s="389">
        <f t="shared" si="15"/>
        <v>1</v>
      </c>
      <c r="W84" s="644" t="str">
        <f t="shared" si="15"/>
        <v>CC</v>
      </c>
      <c r="X84" s="644" t="str">
        <f t="shared" si="15"/>
        <v>oral</v>
      </c>
      <c r="Y84" s="644" t="str">
        <f t="shared" si="15"/>
        <v/>
      </c>
      <c r="Z84" s="645">
        <f t="shared" si="15"/>
        <v>1</v>
      </c>
      <c r="AA84" s="640" t="str">
        <f t="shared" si="15"/>
        <v>CT</v>
      </c>
      <c r="AB84" s="640" t="str">
        <f t="shared" si="15"/>
        <v>oral</v>
      </c>
      <c r="AC84" s="682" t="str">
        <f t="shared" si="15"/>
        <v>15 min.</v>
      </c>
      <c r="AD84" s="478" t="str">
        <f t="shared" si="15"/>
        <v>100% CT ORAL A DISTANCE</v>
      </c>
      <c r="AE84" s="526" t="str">
        <f>+AD84</f>
        <v>100% CT ORAL A DISTANCE</v>
      </c>
      <c r="AF84" s="389">
        <f t="shared" si="15"/>
        <v>1</v>
      </c>
      <c r="AG84" s="644" t="str">
        <f t="shared" si="15"/>
        <v>CT</v>
      </c>
      <c r="AH84" s="644" t="str">
        <f t="shared" si="15"/>
        <v>oral</v>
      </c>
      <c r="AI84" s="644" t="str">
        <f t="shared" si="15"/>
        <v>15 min.</v>
      </c>
      <c r="AJ84" s="73">
        <f t="shared" si="15"/>
        <v>1</v>
      </c>
      <c r="AK84" s="640" t="str">
        <f t="shared" si="15"/>
        <v>CT</v>
      </c>
      <c r="AL84" s="640" t="str">
        <f t="shared" si="15"/>
        <v>oral</v>
      </c>
      <c r="AM84" s="640" t="str">
        <f t="shared" si="15"/>
        <v>15 min.</v>
      </c>
      <c r="AN84" s="613" t="str">
        <f t="shared" si="15"/>
        <v/>
      </c>
    </row>
    <row r="85" spans="1:1032" s="67" customFormat="1" ht="26.25" customHeight="1">
      <c r="A85" s="57" t="s">
        <v>699</v>
      </c>
      <c r="B85" s="57" t="s">
        <v>700</v>
      </c>
      <c r="C85" s="58" t="s">
        <v>701</v>
      </c>
      <c r="D85" s="59"/>
      <c r="E85" s="59" t="s">
        <v>273</v>
      </c>
      <c r="F85" s="59"/>
      <c r="G85" s="59"/>
      <c r="H85" s="60" t="s">
        <v>698</v>
      </c>
      <c r="I85" s="61">
        <v>2</v>
      </c>
      <c r="J85" s="60">
        <v>2</v>
      </c>
      <c r="K85" s="61"/>
      <c r="L85" s="60"/>
      <c r="M85" s="61"/>
      <c r="N85" s="60"/>
      <c r="O85" s="60"/>
      <c r="P85" s="62"/>
      <c r="Q85" s="371"/>
      <c r="R85" s="371"/>
      <c r="S85" s="371"/>
      <c r="T85" s="479"/>
      <c r="U85" s="574"/>
      <c r="V85" s="386"/>
      <c r="W85" s="62"/>
      <c r="X85" s="62"/>
      <c r="Y85" s="62"/>
      <c r="Z85" s="63"/>
      <c r="AA85" s="64"/>
      <c r="AB85" s="64"/>
      <c r="AC85" s="415"/>
      <c r="AD85" s="501"/>
      <c r="AE85" s="575"/>
      <c r="AF85" s="63"/>
      <c r="AG85" s="64"/>
      <c r="AH85" s="64"/>
      <c r="AI85" s="64"/>
      <c r="AJ85" s="65"/>
      <c r="AK85" s="64"/>
      <c r="AL85" s="64"/>
      <c r="AM85" s="64"/>
      <c r="AN85" s="66"/>
    </row>
    <row r="86" spans="1:1032" ht="54.75" customHeight="1">
      <c r="A86" s="20" t="str">
        <f>IF(OR('Portail 2 SDL-LEA covid'!A71="",'Portail 2 SDL-LEA covid'!A71=0),"",'Portail 2 SDL-LEA covid'!A71)</f>
        <v/>
      </c>
      <c r="B86" s="20" t="str">
        <f>IF(OR('Portail 2 SDL-LEA covid'!B71="",'Portail 2 SDL-LEA covid'!B71=0),"",'Portail 2 SDL-LEA covid'!B71)</f>
        <v>LLA2J5A</v>
      </c>
      <c r="C86" s="643" t="str">
        <f>IF(OR('Portail 2 SDL-LEA covid'!C71="",'Portail 2 SDL-LEA covid'!C71=0),"",'Portail 2 SDL-LEA covid'!C71)</f>
        <v>Introduction à la civilisation allemande S2</v>
      </c>
      <c r="D86" s="610" t="str">
        <f>IF(OR('Portail 2 SDL-LEA covid'!D71="",'Portail 2 SDL-LEA covid'!D71=0),"",'Portail 2 SDL-LEA covid'!D71)</f>
        <v>LOL2J5B1</v>
      </c>
      <c r="E86" s="610" t="str">
        <f>IF(OR('Portail 2 SDL-LEA covid'!E71="",'Portail 2 SDL-LEA covid'!E71=0),"",'Portail 2 SDL-LEA covid'!E71)</f>
        <v>CHOIX TRONC COMMUN</v>
      </c>
      <c r="F86" s="611" t="str">
        <f>IF(OR('Portail 2 SDL-LEA covid'!F71="",'Portail 2 SDL-LEA covid'!F71=0),"",'Portail 2 SDL-LEA covid'!F71)</f>
        <v>Portails 2 (SDL-LEA) et 4 (LANGUES MAJ LLCER)</v>
      </c>
      <c r="G86" s="37" t="str">
        <f>IF(OR('Portail 2 SDL-LEA covid'!G71="",'Portail 2 SDL-LEA covid'!G71=0),"",'Portail 2 SDL-LEA covid'!G71)</f>
        <v>LEA</v>
      </c>
      <c r="H86" s="680"/>
      <c r="I86" s="613">
        <v>2</v>
      </c>
      <c r="J86" s="613">
        <v>2</v>
      </c>
      <c r="K86" s="613" t="str">
        <f>IF(OR('Portail 2 SDL-LEA covid'!K71="",'Portail 2 SDL-LEA covid'!K71=0),"",'Portail 2 SDL-LEA covid'!K71)</f>
        <v>FLEURY Alain</v>
      </c>
      <c r="L86" s="613">
        <f>IF(OR('Portail 2 SDL-LEA covid'!L71="",'Portail 2 SDL-LEA covid'!L71=0),"",'Portail 2 SDL-LEA covid'!L71)</f>
        <v>12</v>
      </c>
      <c r="M86" s="613" t="str">
        <f>IF(OR('Portail 2 SDL-LEA covid'!M71="",'Portail 2 SDL-LEA covid'!M71=0),"",'Portail 2 SDL-LEA covid'!M71)</f>
        <v/>
      </c>
      <c r="N86" s="613" t="str">
        <f>IF(OR('Portail 2 SDL-LEA covid'!N71="",'Portail 2 SDL-LEA covid'!N71=0),"",'Portail 2 SDL-LEA covid'!N71)</f>
        <v/>
      </c>
      <c r="O86" s="613"/>
      <c r="P86" s="615">
        <f>IF(OR('Portail 2 SDL-LEA covid'!P71="",'Portail 2 SDL-LEA covid'!P71=0),"",'Portail 2 SDL-LEA covid'!P71)</f>
        <v>18</v>
      </c>
      <c r="Q86" s="616"/>
      <c r="R86" s="157" t="str">
        <f>IF(OR('Portail 2 SDL-LEA covid'!R71="",'Portail 2 SDL-LEA covid'!R71=0),"",'Portail 2 SDL-LEA covid'!R71)</f>
        <v/>
      </c>
      <c r="S86" s="157" t="str">
        <f>IF(OR('Portail 2 SDL-LEA covid'!S71="",'Portail 2 SDL-LEA covid'!S71=0),"",'Portail 2 SDL-LEA covid'!S71)</f>
        <v/>
      </c>
      <c r="T86" s="478" t="str">
        <f>IF(OR('Portail 2 SDL-LEA covid'!T71="",'Portail 2 SDL-LEA covid'!T71=0),"",'Portail 2 SDL-LEA covid'!T71)</f>
        <v>100 % CC écrit 1h</v>
      </c>
      <c r="U86" s="579" t="str">
        <f>IF(OR('Portail 2 SDL-LEA covid'!U71="",'Portail 2 SDL-LEA covid'!U71=0),"",'Portail 2 SDL-LEA covid'!U71)</f>
        <v>100 % CT écrit 1h</v>
      </c>
      <c r="V86" s="389">
        <f>IF(OR('Portail 2 SDL-LEA covid'!V71="",'Portail 2 SDL-LEA covid'!V71=0),"",'Portail 2 SDL-LEA covid'!V71)</f>
        <v>1</v>
      </c>
      <c r="W86" s="644" t="str">
        <f>IF(OR('Portail 2 SDL-LEA covid'!W71="",'Portail 2 SDL-LEA covid'!W71=0),"",'Portail 2 SDL-LEA covid'!W71)</f>
        <v>CC</v>
      </c>
      <c r="X86" s="644" t="str">
        <f>IF(OR('Portail 2 SDL-LEA covid'!X71="",'Portail 2 SDL-LEA covid'!X71=0),"",'Portail 2 SDL-LEA covid'!X71)</f>
        <v>écrit</v>
      </c>
      <c r="Y86" s="644" t="str">
        <f>IF(OR('Portail 2 SDL-LEA covid'!Y71="",'Portail 2 SDL-LEA covid'!Y71=0),"",'Portail 2 SDL-LEA covid'!Y71)</f>
        <v>1h30</v>
      </c>
      <c r="Z86" s="645">
        <f>IF(OR('Portail 2 SDL-LEA covid'!Z71="",'Portail 2 SDL-LEA covid'!Z71=0),"",'Portail 2 SDL-LEA covid'!Z71)</f>
        <v>1</v>
      </c>
      <c r="AA86" s="640" t="str">
        <f>IF(OR('Portail 2 SDL-LEA covid'!AA71="",'Portail 2 SDL-LEA covid'!AA71=0),"",'Portail 2 SDL-LEA covid'!AA71)</f>
        <v>CT</v>
      </c>
      <c r="AB86" s="640" t="str">
        <f>IF(OR('Portail 2 SDL-LEA covid'!AB71="",'Portail 2 SDL-LEA covid'!AB71=0),"",'Portail 2 SDL-LEA covid'!AB71)</f>
        <v>écrit</v>
      </c>
      <c r="AC86" s="682" t="str">
        <f>IF(OR('Portail 2 SDL-LEA covid'!AC71="",'Portail 2 SDL-LEA covid'!AC71=0),"",'Portail 2 SDL-LEA covid'!AC71)</f>
        <v>1h30</v>
      </c>
      <c r="AD86" s="478" t="str">
        <f>IF(OR('Portail 2 SDL-LEA covid'!AD71="",'Portail 2 SDL-LEA covid'!AD71=0),"",'Portail 2 SDL-LEA covid'!AD71)</f>
        <v>100 % CT écrit 1h</v>
      </c>
      <c r="AE86" s="526" t="str">
        <f t="shared" ref="AE86" si="18">+AD86</f>
        <v>100 % CT écrit 1h</v>
      </c>
      <c r="AF86" s="389">
        <f>IF(OR('Portail 2 SDL-LEA covid'!AF71="",'Portail 2 SDL-LEA covid'!AF71=0),"",'Portail 2 SDL-LEA covid'!AF71)</f>
        <v>1</v>
      </c>
      <c r="AG86" s="644" t="str">
        <f>IF(OR('Portail 2 SDL-LEA covid'!AG71="",'Portail 2 SDL-LEA covid'!AG71=0),"",'Portail 2 SDL-LEA covid'!AG71)</f>
        <v>CT</v>
      </c>
      <c r="AH86" s="644" t="str">
        <f>IF(OR('Portail 2 SDL-LEA covid'!AH71="",'Portail 2 SDL-LEA covid'!AH71=0),"",'Portail 2 SDL-LEA covid'!AH71)</f>
        <v>écrit</v>
      </c>
      <c r="AI86" s="644" t="str">
        <f>IF(OR('Portail 2 SDL-LEA covid'!AI71="",'Portail 2 SDL-LEA covid'!AI71=0),"",'Portail 2 SDL-LEA covid'!AI71)</f>
        <v>2h00</v>
      </c>
      <c r="AJ86" s="73">
        <f>IF(OR('Portail 2 SDL-LEA covid'!AJ71="",'Portail 2 SDL-LEA covid'!AJ71=0),"",'Portail 2 SDL-LEA covid'!AJ71)</f>
        <v>1</v>
      </c>
      <c r="AK86" s="640" t="str">
        <f>IF(OR('Portail 2 SDL-LEA covid'!AK71="",'Portail 2 SDL-LEA covid'!AK71=0),"",'Portail 2 SDL-LEA covid'!AK71)</f>
        <v>CT</v>
      </c>
      <c r="AL86" s="640" t="str">
        <f>IF(OR('Portail 2 SDL-LEA covid'!AL71="",'Portail 2 SDL-LEA covid'!AL71=0),"",'Portail 2 SDL-LEA covid'!AL71)</f>
        <v>écrit</v>
      </c>
      <c r="AM86" s="640" t="str">
        <f>IF(OR('Portail 2 SDL-LEA covid'!AM71="",'Portail 2 SDL-LEA covid'!AM71=0),"",'Portail 2 SDL-LEA covid'!AM71)</f>
        <v>2h00</v>
      </c>
      <c r="AN86" s="613" t="str">
        <f>IF(OR('Portail 2 SDL-LEA covid'!AN71="",'Portail 2 SDL-LEA covid'!AN71=0),"",'Portail 2 SDL-LEA covid'!AN71)</f>
        <v/>
      </c>
    </row>
    <row r="87" spans="1:1032" ht="54.75" customHeight="1">
      <c r="A87" s="20" t="str">
        <f t="shared" ref="A87:G87" si="19">IF(A100="","",A100)</f>
        <v/>
      </c>
      <c r="B87" s="281" t="str">
        <f t="shared" si="19"/>
        <v>LLA2C3A</v>
      </c>
      <c r="C87" s="686" t="str">
        <f t="shared" si="19"/>
        <v>Introduction à la civilisation espagnole S2</v>
      </c>
      <c r="D87" s="610" t="str">
        <f t="shared" si="19"/>
        <v>LOL2C30
LOL2J5B2</v>
      </c>
      <c r="E87" s="610" t="str">
        <f t="shared" si="19"/>
        <v>TRONC COMMUN</v>
      </c>
      <c r="F87" s="611" t="str">
        <f t="shared" si="19"/>
        <v>Portails 1 (SDL-LLCER), 2 (SDL-LEA), 4 (LANGUES) et 5 (LETTRES-LLCER)</v>
      </c>
      <c r="G87" s="37" t="str">
        <f t="shared" si="19"/>
        <v>LLCER</v>
      </c>
      <c r="H87" s="680"/>
      <c r="I87" s="613">
        <v>2</v>
      </c>
      <c r="J87" s="613">
        <v>2</v>
      </c>
      <c r="K87" s="613" t="str">
        <f t="shared" ref="K87:AN87" si="20">IF(K100="","",K100)</f>
        <v>DECOBERT Claire</v>
      </c>
      <c r="L87" s="613">
        <f t="shared" si="20"/>
        <v>14</v>
      </c>
      <c r="M87" s="613" t="str">
        <f t="shared" si="20"/>
        <v/>
      </c>
      <c r="N87" s="613" t="str">
        <f t="shared" si="20"/>
        <v/>
      </c>
      <c r="O87" s="613"/>
      <c r="P87" s="615">
        <f t="shared" si="20"/>
        <v>18</v>
      </c>
      <c r="Q87" s="616"/>
      <c r="R87" s="157" t="str">
        <f t="shared" ref="R87" si="21">IF(R100="","",R100)</f>
        <v/>
      </c>
      <c r="S87" s="157" t="str">
        <f t="shared" si="20"/>
        <v/>
      </c>
      <c r="T87" s="478" t="str">
        <f t="shared" ref="T87:U87" si="22">IF(T100="","",T100)</f>
        <v>100% CC devoir maison</v>
      </c>
      <c r="U87" s="579" t="str">
        <f t="shared" si="22"/>
        <v>100 % CT devoir maison</v>
      </c>
      <c r="V87" s="389">
        <f t="shared" si="20"/>
        <v>1</v>
      </c>
      <c r="W87" s="644" t="str">
        <f t="shared" si="20"/>
        <v>CC</v>
      </c>
      <c r="X87" s="644" t="str">
        <f t="shared" si="20"/>
        <v>écrit et oral</v>
      </c>
      <c r="Y87" s="644" t="str">
        <f t="shared" si="20"/>
        <v>1h30</v>
      </c>
      <c r="Z87" s="645">
        <f t="shared" si="20"/>
        <v>1</v>
      </c>
      <c r="AA87" s="640" t="str">
        <f t="shared" si="20"/>
        <v>CT</v>
      </c>
      <c r="AB87" s="640" t="str">
        <f t="shared" si="20"/>
        <v>oral</v>
      </c>
      <c r="AC87" s="695" t="str">
        <f t="shared" si="20"/>
        <v>10 min</v>
      </c>
      <c r="AD87" s="478" t="str">
        <f t="shared" si="20"/>
        <v>100% CT DM écrit à rendre sur Célène</v>
      </c>
      <c r="AE87" s="526" t="str">
        <f t="shared" si="20"/>
        <v>100% CT DM écrit à rendre sur Célène</v>
      </c>
      <c r="AF87" s="389">
        <f t="shared" si="20"/>
        <v>1</v>
      </c>
      <c r="AG87" s="644" t="str">
        <f t="shared" si="20"/>
        <v>CT</v>
      </c>
      <c r="AH87" s="644" t="str">
        <f t="shared" si="20"/>
        <v>oral</v>
      </c>
      <c r="AI87" s="676" t="str">
        <f t="shared" si="20"/>
        <v>10 min</v>
      </c>
      <c r="AJ87" s="73">
        <f t="shared" si="20"/>
        <v>1</v>
      </c>
      <c r="AK87" s="640" t="str">
        <f t="shared" si="20"/>
        <v>CT</v>
      </c>
      <c r="AL87" s="640" t="str">
        <f t="shared" si="20"/>
        <v>oral</v>
      </c>
      <c r="AM87" s="696" t="str">
        <f t="shared" si="20"/>
        <v>10 min</v>
      </c>
      <c r="AN87" s="613" t="str">
        <f t="shared" si="20"/>
        <v/>
      </c>
    </row>
    <row r="88" spans="1:1032" ht="14.25" customHeight="1">
      <c r="A88" s="38"/>
      <c r="B88" s="38"/>
      <c r="C88" s="171"/>
      <c r="D88" s="156"/>
      <c r="E88" s="156"/>
      <c r="F88" s="611"/>
      <c r="G88" s="156"/>
      <c r="H88" s="20"/>
      <c r="I88" s="166"/>
      <c r="J88" s="166"/>
      <c r="K88" s="166"/>
      <c r="L88" s="166"/>
      <c r="M88" s="166"/>
      <c r="N88" s="172"/>
      <c r="O88" s="172"/>
      <c r="P88" s="166"/>
      <c r="Q88" s="359"/>
      <c r="R88" s="157"/>
      <c r="S88" s="157"/>
      <c r="T88" s="483"/>
      <c r="U88" s="589"/>
      <c r="V88" s="409"/>
      <c r="W88" s="158"/>
      <c r="X88" s="158"/>
      <c r="Y88" s="158"/>
      <c r="Z88" s="31"/>
      <c r="AA88" s="32"/>
      <c r="AB88" s="32"/>
      <c r="AC88" s="448"/>
      <c r="AD88" s="514"/>
      <c r="AE88" s="590"/>
      <c r="AF88" s="409"/>
      <c r="AG88" s="158"/>
      <c r="AH88" s="158"/>
      <c r="AI88" s="158"/>
      <c r="AJ88" s="34"/>
      <c r="AK88" s="32"/>
      <c r="AL88" s="32"/>
      <c r="AM88" s="32"/>
      <c r="AN88" s="166"/>
    </row>
    <row r="89" spans="1:1032" ht="26.25" customHeight="1">
      <c r="A89" s="85"/>
      <c r="B89" s="85"/>
      <c r="C89" s="169"/>
      <c r="D89" s="110"/>
      <c r="E89" s="110"/>
      <c r="F89" s="110"/>
      <c r="G89" s="110"/>
      <c r="H89" s="173" t="s">
        <v>702</v>
      </c>
      <c r="I89" s="174"/>
      <c r="J89" s="174"/>
      <c r="K89" s="174"/>
      <c r="L89" s="174"/>
      <c r="M89" s="174"/>
      <c r="N89" s="110"/>
      <c r="O89" s="110"/>
      <c r="P89" s="110"/>
      <c r="Q89" s="110"/>
      <c r="R89" s="145"/>
      <c r="S89" s="145"/>
      <c r="T89" s="480"/>
      <c r="U89" s="586"/>
      <c r="V89" s="87"/>
      <c r="W89" s="87"/>
      <c r="X89" s="87"/>
      <c r="Y89" s="87"/>
      <c r="Z89" s="170"/>
      <c r="AA89" s="87"/>
      <c r="AB89" s="87"/>
      <c r="AC89" s="87"/>
      <c r="AD89" s="512"/>
      <c r="AE89" s="738"/>
      <c r="AF89" s="87"/>
      <c r="AG89" s="87"/>
      <c r="AH89" s="87"/>
      <c r="AI89" s="87"/>
      <c r="AJ89" s="87"/>
      <c r="AK89" s="87"/>
      <c r="AL89" s="87"/>
      <c r="AM89" s="88"/>
      <c r="AN89" s="174"/>
    </row>
    <row r="90" spans="1:1032" s="241" customFormat="1" ht="43.5" customHeight="1">
      <c r="A90" s="740" t="s">
        <v>703</v>
      </c>
      <c r="B90" s="740" t="s">
        <v>704</v>
      </c>
      <c r="C90" s="175" t="s">
        <v>705</v>
      </c>
      <c r="D90" s="176" t="s">
        <v>706</v>
      </c>
      <c r="E90" s="54" t="s">
        <v>43</v>
      </c>
      <c r="F90" s="176"/>
      <c r="G90" s="176"/>
      <c r="H90" s="176"/>
      <c r="I90" s="54">
        <f>+I$62+I91+I96+I99+I103+I104+I107</f>
        <v>30</v>
      </c>
      <c r="J90" s="54">
        <f>+J$62+J91+J96+J99+J103+J104+J107</f>
        <v>30</v>
      </c>
      <c r="K90" s="176"/>
      <c r="L90" s="176"/>
      <c r="M90" s="176"/>
      <c r="N90" s="176"/>
      <c r="O90" s="176"/>
      <c r="P90" s="176"/>
      <c r="Q90" s="251"/>
      <c r="R90" s="185"/>
      <c r="S90" s="185"/>
      <c r="T90" s="741"/>
      <c r="U90" s="742"/>
      <c r="V90" s="410"/>
      <c r="W90" s="251"/>
      <c r="X90" s="251"/>
      <c r="Y90" s="251"/>
      <c r="Z90" s="252"/>
      <c r="AA90" s="251"/>
      <c r="AB90" s="251"/>
      <c r="AC90" s="251"/>
      <c r="AD90" s="516"/>
      <c r="AE90" s="517"/>
      <c r="AF90" s="410"/>
      <c r="AG90" s="251"/>
      <c r="AH90" s="251"/>
      <c r="AI90" s="251"/>
      <c r="AJ90" s="251"/>
      <c r="AK90" s="251"/>
      <c r="AL90" s="251"/>
      <c r="AM90" s="176"/>
      <c r="AN90" s="54"/>
      <c r="AO90" s="240"/>
      <c r="AP90" s="240"/>
      <c r="AQ90" s="240"/>
      <c r="AR90" s="240"/>
      <c r="AS90" s="240"/>
      <c r="AT90" s="240"/>
      <c r="AU90" s="240"/>
      <c r="AV90" s="240"/>
      <c r="AW90" s="240"/>
      <c r="AX90" s="240"/>
      <c r="AY90" s="240"/>
      <c r="AZ90" s="240"/>
      <c r="BA90" s="240"/>
      <c r="BB90" s="240"/>
      <c r="BC90" s="240"/>
      <c r="BD90" s="240"/>
      <c r="BE90" s="240"/>
      <c r="BF90" s="240"/>
      <c r="BG90" s="240"/>
      <c r="BH90" s="240"/>
      <c r="BI90" s="240"/>
      <c r="BJ90" s="240"/>
      <c r="BK90" s="240"/>
      <c r="BL90" s="240"/>
      <c r="BM90" s="240"/>
      <c r="BN90" s="240"/>
      <c r="BO90" s="240"/>
      <c r="BP90" s="240"/>
      <c r="BQ90" s="240"/>
      <c r="BR90" s="240"/>
      <c r="BS90" s="240"/>
      <c r="BT90" s="240"/>
      <c r="BU90" s="240"/>
      <c r="BV90" s="240"/>
      <c r="BW90" s="240"/>
      <c r="BX90" s="240"/>
      <c r="BY90" s="240"/>
      <c r="BZ90" s="240"/>
      <c r="CA90" s="240"/>
      <c r="CB90" s="240"/>
      <c r="CC90" s="240"/>
      <c r="CD90" s="240"/>
      <c r="CE90" s="240"/>
      <c r="CF90" s="240"/>
      <c r="CG90" s="240"/>
      <c r="CH90" s="240"/>
      <c r="CI90" s="240"/>
      <c r="CJ90" s="240"/>
      <c r="CK90" s="240"/>
      <c r="CL90" s="240"/>
      <c r="CM90" s="240"/>
      <c r="CN90" s="240"/>
      <c r="CO90" s="240"/>
      <c r="CP90" s="240"/>
      <c r="CQ90" s="240"/>
      <c r="CR90" s="240"/>
      <c r="CS90" s="240"/>
      <c r="CT90" s="240"/>
      <c r="CU90" s="240"/>
      <c r="CV90" s="240"/>
      <c r="CW90" s="240"/>
      <c r="CX90" s="240"/>
      <c r="CY90" s="240"/>
      <c r="CZ90" s="240"/>
      <c r="DA90" s="240"/>
      <c r="DB90" s="240"/>
      <c r="DC90" s="240"/>
      <c r="DD90" s="240"/>
      <c r="DE90" s="240"/>
      <c r="DF90" s="240"/>
      <c r="DG90" s="240"/>
      <c r="DH90" s="240"/>
      <c r="DI90" s="240"/>
      <c r="DJ90" s="240"/>
      <c r="DK90" s="240"/>
      <c r="DL90" s="240"/>
      <c r="DM90" s="240"/>
      <c r="DN90" s="240"/>
      <c r="DO90" s="240"/>
      <c r="DP90" s="240"/>
      <c r="DQ90" s="240"/>
      <c r="DR90" s="240"/>
      <c r="DS90" s="240"/>
      <c r="DT90" s="240"/>
      <c r="DU90" s="240"/>
      <c r="DV90" s="240"/>
      <c r="DW90" s="240"/>
      <c r="DX90" s="240"/>
      <c r="DY90" s="240"/>
      <c r="DZ90" s="240"/>
      <c r="EA90" s="240"/>
      <c r="EB90" s="240"/>
      <c r="EC90" s="240"/>
      <c r="ED90" s="240"/>
      <c r="EE90" s="240"/>
      <c r="EF90" s="240"/>
      <c r="EG90" s="240"/>
      <c r="EH90" s="240"/>
      <c r="EI90" s="240"/>
      <c r="EJ90" s="240"/>
      <c r="EK90" s="240"/>
      <c r="EL90" s="240"/>
      <c r="EM90" s="240"/>
      <c r="EN90" s="240"/>
      <c r="EO90" s="240"/>
      <c r="EP90" s="240"/>
      <c r="EQ90" s="240"/>
      <c r="ER90" s="240"/>
      <c r="ES90" s="240"/>
      <c r="ET90" s="240"/>
      <c r="EU90" s="240"/>
      <c r="EV90" s="240"/>
      <c r="EW90" s="240"/>
      <c r="EX90" s="240"/>
      <c r="EY90" s="240"/>
      <c r="EZ90" s="240"/>
      <c r="FA90" s="240"/>
      <c r="FB90" s="240"/>
      <c r="FC90" s="240"/>
      <c r="FD90" s="240"/>
      <c r="FE90" s="240"/>
      <c r="FF90" s="240"/>
      <c r="FG90" s="240"/>
      <c r="FH90" s="240"/>
      <c r="FI90" s="240"/>
      <c r="FJ90" s="240"/>
      <c r="FK90" s="240"/>
      <c r="FL90" s="240"/>
      <c r="FM90" s="240"/>
      <c r="FN90" s="240"/>
      <c r="FO90" s="240"/>
      <c r="FP90" s="240"/>
      <c r="FQ90" s="240"/>
      <c r="FR90" s="240"/>
      <c r="FS90" s="240"/>
      <c r="FT90" s="240"/>
      <c r="FU90" s="240"/>
      <c r="FV90" s="240"/>
      <c r="FW90" s="240"/>
      <c r="FX90" s="240"/>
      <c r="FY90" s="240"/>
      <c r="FZ90" s="240"/>
      <c r="GA90" s="240"/>
      <c r="GB90" s="240"/>
      <c r="GC90" s="240"/>
      <c r="GD90" s="240"/>
      <c r="GE90" s="240"/>
      <c r="GF90" s="240"/>
      <c r="GG90" s="240"/>
      <c r="GH90" s="240"/>
      <c r="GI90" s="240"/>
      <c r="GJ90" s="240"/>
      <c r="GK90" s="240"/>
      <c r="GL90" s="240"/>
      <c r="GM90" s="240"/>
      <c r="GN90" s="240"/>
      <c r="GO90" s="240"/>
      <c r="GP90" s="240"/>
      <c r="GQ90" s="240"/>
      <c r="GR90" s="240"/>
      <c r="GS90" s="240"/>
      <c r="GT90" s="240"/>
      <c r="GU90" s="240"/>
      <c r="GV90" s="240"/>
      <c r="GW90" s="240"/>
      <c r="GX90" s="240"/>
      <c r="GY90" s="240"/>
      <c r="GZ90" s="240"/>
      <c r="HA90" s="240"/>
      <c r="HB90" s="240"/>
      <c r="HC90" s="240"/>
      <c r="HD90" s="240"/>
      <c r="HE90" s="240"/>
      <c r="HF90" s="240"/>
      <c r="HG90" s="240"/>
      <c r="HH90" s="240"/>
      <c r="HI90" s="240"/>
      <c r="HJ90" s="240"/>
      <c r="HK90" s="240"/>
      <c r="HL90" s="240"/>
      <c r="HM90" s="240"/>
      <c r="HN90" s="240"/>
      <c r="HO90" s="240"/>
      <c r="HP90" s="240"/>
      <c r="HQ90" s="240"/>
      <c r="HR90" s="240"/>
      <c r="HS90" s="240"/>
      <c r="HT90" s="240"/>
      <c r="HU90" s="240"/>
      <c r="HV90" s="240"/>
      <c r="HW90" s="240"/>
      <c r="HX90" s="240"/>
      <c r="HY90" s="240"/>
      <c r="HZ90" s="240"/>
      <c r="IA90" s="240"/>
      <c r="IB90" s="240"/>
      <c r="IC90" s="240"/>
      <c r="ID90" s="240"/>
      <c r="IE90" s="240"/>
      <c r="IF90" s="240"/>
      <c r="IG90" s="240"/>
      <c r="IH90" s="240"/>
      <c r="II90" s="240"/>
      <c r="IJ90" s="240"/>
      <c r="IK90" s="240"/>
      <c r="IL90" s="240"/>
      <c r="IM90" s="240"/>
      <c r="IN90" s="240"/>
      <c r="IO90" s="240"/>
      <c r="IP90" s="240"/>
      <c r="IQ90" s="240"/>
      <c r="IR90" s="240"/>
      <c r="IS90" s="240"/>
      <c r="IT90" s="240"/>
      <c r="IU90" s="240"/>
      <c r="IV90" s="240"/>
      <c r="IW90" s="240"/>
      <c r="IX90" s="240"/>
      <c r="IY90" s="240"/>
      <c r="IZ90" s="240"/>
      <c r="JA90" s="240"/>
      <c r="JB90" s="240"/>
      <c r="JC90" s="240"/>
      <c r="JD90" s="240"/>
      <c r="JE90" s="240"/>
      <c r="JF90" s="240"/>
      <c r="JG90" s="240"/>
      <c r="JH90" s="240"/>
      <c r="JI90" s="240"/>
      <c r="JJ90" s="240"/>
      <c r="JK90" s="240"/>
      <c r="JL90" s="240"/>
      <c r="JM90" s="240"/>
      <c r="JN90" s="240"/>
      <c r="JO90" s="240"/>
      <c r="JP90" s="240"/>
      <c r="JQ90" s="240"/>
      <c r="JR90" s="240"/>
      <c r="JS90" s="240"/>
      <c r="JT90" s="240"/>
      <c r="JU90" s="240"/>
      <c r="JV90" s="240"/>
      <c r="JW90" s="240"/>
      <c r="JX90" s="240"/>
      <c r="JY90" s="240"/>
      <c r="JZ90" s="240"/>
      <c r="KA90" s="240"/>
      <c r="KB90" s="240"/>
      <c r="KC90" s="240"/>
      <c r="KD90" s="240"/>
      <c r="KE90" s="240"/>
      <c r="KF90" s="240"/>
      <c r="KG90" s="240"/>
      <c r="KH90" s="240"/>
      <c r="KI90" s="240"/>
      <c r="KJ90" s="240"/>
      <c r="KK90" s="240"/>
      <c r="KL90" s="240"/>
      <c r="KM90" s="240"/>
      <c r="KN90" s="240"/>
      <c r="KO90" s="240"/>
      <c r="KP90" s="240"/>
      <c r="KQ90" s="240"/>
      <c r="KR90" s="240"/>
      <c r="KS90" s="240"/>
      <c r="KT90" s="240"/>
      <c r="KU90" s="240"/>
      <c r="KV90" s="240"/>
      <c r="KW90" s="240"/>
      <c r="KX90" s="240"/>
      <c r="KY90" s="240"/>
      <c r="KZ90" s="240"/>
      <c r="LA90" s="240"/>
      <c r="LB90" s="240"/>
      <c r="LC90" s="240"/>
      <c r="LD90" s="240"/>
      <c r="LE90" s="240"/>
      <c r="LF90" s="240"/>
      <c r="LG90" s="240"/>
      <c r="LH90" s="240"/>
      <c r="LI90" s="240"/>
      <c r="LJ90" s="240"/>
      <c r="LK90" s="240"/>
      <c r="LL90" s="240"/>
      <c r="LM90" s="240"/>
      <c r="LN90" s="240"/>
      <c r="LO90" s="240"/>
      <c r="LP90" s="240"/>
      <c r="LQ90" s="240"/>
      <c r="LR90" s="240"/>
      <c r="LS90" s="240"/>
      <c r="LT90" s="240"/>
      <c r="LU90" s="240"/>
      <c r="LV90" s="240"/>
      <c r="LW90" s="240"/>
      <c r="LX90" s="240"/>
      <c r="LY90" s="240"/>
      <c r="LZ90" s="240"/>
      <c r="MA90" s="240"/>
      <c r="MB90" s="240"/>
      <c r="MC90" s="240"/>
      <c r="MD90" s="240"/>
      <c r="ME90" s="240"/>
      <c r="MF90" s="240"/>
      <c r="MG90" s="240"/>
      <c r="MH90" s="240"/>
      <c r="MI90" s="240"/>
      <c r="MJ90" s="240"/>
      <c r="MK90" s="240"/>
      <c r="ML90" s="240"/>
      <c r="MM90" s="240"/>
      <c r="MN90" s="240"/>
      <c r="MO90" s="240"/>
      <c r="MP90" s="240"/>
      <c r="MQ90" s="240"/>
      <c r="MR90" s="240"/>
      <c r="MS90" s="240"/>
      <c r="MT90" s="240"/>
      <c r="MU90" s="240"/>
      <c r="MV90" s="240"/>
      <c r="MW90" s="240"/>
      <c r="MX90" s="240"/>
      <c r="MY90" s="240"/>
      <c r="MZ90" s="240"/>
      <c r="NA90" s="240"/>
      <c r="NB90" s="240"/>
      <c r="NC90" s="240"/>
      <c r="ND90" s="240"/>
      <c r="NE90" s="240"/>
      <c r="NF90" s="240"/>
      <c r="NG90" s="240"/>
      <c r="NH90" s="240"/>
      <c r="NI90" s="240"/>
      <c r="NJ90" s="240"/>
      <c r="NK90" s="240"/>
      <c r="NL90" s="240"/>
      <c r="NM90" s="240"/>
      <c r="NN90" s="240"/>
      <c r="NO90" s="240"/>
      <c r="NP90" s="240"/>
      <c r="NQ90" s="240"/>
      <c r="NR90" s="240"/>
      <c r="NS90" s="240"/>
      <c r="NT90" s="240"/>
      <c r="NU90" s="240"/>
      <c r="NV90" s="240"/>
      <c r="NW90" s="240"/>
      <c r="NX90" s="240"/>
      <c r="NY90" s="240"/>
      <c r="NZ90" s="240"/>
      <c r="OA90" s="240"/>
      <c r="OB90" s="240"/>
      <c r="OC90" s="240"/>
      <c r="OD90" s="240"/>
      <c r="OE90" s="240"/>
      <c r="OF90" s="240"/>
      <c r="OG90" s="240"/>
      <c r="OH90" s="240"/>
      <c r="OI90" s="240"/>
      <c r="OJ90" s="240"/>
      <c r="OK90" s="240"/>
      <c r="OL90" s="240"/>
      <c r="OM90" s="240"/>
      <c r="ON90" s="240"/>
      <c r="OO90" s="240"/>
      <c r="OP90" s="240"/>
      <c r="OQ90" s="240"/>
      <c r="OR90" s="240"/>
      <c r="OS90" s="240"/>
      <c r="OT90" s="240"/>
      <c r="OU90" s="240"/>
      <c r="OV90" s="240"/>
      <c r="OW90" s="240"/>
      <c r="OX90" s="240"/>
      <c r="OY90" s="240"/>
      <c r="OZ90" s="240"/>
      <c r="PA90" s="240"/>
      <c r="PB90" s="240"/>
      <c r="PC90" s="240"/>
      <c r="PD90" s="240"/>
      <c r="PE90" s="240"/>
      <c r="PF90" s="240"/>
      <c r="PG90" s="240"/>
      <c r="PH90" s="240"/>
      <c r="PI90" s="240"/>
      <c r="PJ90" s="240"/>
      <c r="PK90" s="240"/>
      <c r="PL90" s="240"/>
      <c r="PM90" s="240"/>
      <c r="PN90" s="240"/>
      <c r="PO90" s="240"/>
      <c r="PP90" s="240"/>
      <c r="PQ90" s="240"/>
      <c r="PR90" s="240"/>
      <c r="PS90" s="240"/>
      <c r="PT90" s="240"/>
      <c r="PU90" s="240"/>
      <c r="PV90" s="240"/>
      <c r="PW90" s="240"/>
      <c r="PX90" s="240"/>
      <c r="PY90" s="240"/>
      <c r="PZ90" s="240"/>
      <c r="QA90" s="240"/>
      <c r="QB90" s="240"/>
      <c r="QC90" s="240"/>
      <c r="QD90" s="240"/>
      <c r="QE90" s="240"/>
      <c r="QF90" s="240"/>
      <c r="QG90" s="240"/>
      <c r="QH90" s="240"/>
      <c r="QI90" s="240"/>
      <c r="QJ90" s="240"/>
      <c r="QK90" s="240"/>
      <c r="QL90" s="240"/>
      <c r="QM90" s="240"/>
      <c r="QN90" s="240"/>
      <c r="QO90" s="240"/>
      <c r="QP90" s="240"/>
      <c r="QQ90" s="240"/>
      <c r="QR90" s="240"/>
      <c r="QS90" s="240"/>
      <c r="QT90" s="240"/>
      <c r="QU90" s="240"/>
      <c r="QV90" s="240"/>
      <c r="QW90" s="240"/>
      <c r="QX90" s="240"/>
      <c r="QY90" s="240"/>
      <c r="QZ90" s="240"/>
      <c r="RA90" s="240"/>
      <c r="RB90" s="240"/>
      <c r="RC90" s="240"/>
      <c r="RD90" s="240"/>
      <c r="RE90" s="240"/>
      <c r="RF90" s="240"/>
      <c r="RG90" s="240"/>
      <c r="RH90" s="240"/>
      <c r="RI90" s="240"/>
      <c r="RJ90" s="240"/>
      <c r="RK90" s="240"/>
      <c r="RL90" s="240"/>
      <c r="RM90" s="240"/>
      <c r="RN90" s="240"/>
      <c r="RO90" s="240"/>
      <c r="RP90" s="240"/>
      <c r="RQ90" s="240"/>
      <c r="RR90" s="240"/>
      <c r="RS90" s="240"/>
      <c r="RT90" s="240"/>
      <c r="RU90" s="240"/>
      <c r="RV90" s="240"/>
      <c r="RW90" s="240"/>
      <c r="RX90" s="240"/>
      <c r="RY90" s="240"/>
      <c r="RZ90" s="240"/>
      <c r="SA90" s="240"/>
      <c r="SB90" s="240"/>
      <c r="SC90" s="240"/>
      <c r="SD90" s="240"/>
      <c r="SE90" s="240"/>
      <c r="SF90" s="240"/>
      <c r="SG90" s="240"/>
      <c r="SH90" s="240"/>
      <c r="SI90" s="240"/>
      <c r="SJ90" s="240"/>
      <c r="SK90" s="240"/>
      <c r="SL90" s="240"/>
      <c r="SM90" s="240"/>
      <c r="SN90" s="240"/>
      <c r="SO90" s="240"/>
      <c r="SP90" s="240"/>
      <c r="SQ90" s="240"/>
      <c r="SR90" s="240"/>
      <c r="SS90" s="240"/>
      <c r="ST90" s="240"/>
      <c r="SU90" s="240"/>
      <c r="SV90" s="240"/>
      <c r="SW90" s="240"/>
      <c r="SX90" s="240"/>
      <c r="SY90" s="240"/>
      <c r="SZ90" s="240"/>
      <c r="TA90" s="240"/>
      <c r="TB90" s="240"/>
      <c r="TC90" s="240"/>
      <c r="TD90" s="240"/>
      <c r="TE90" s="240"/>
      <c r="TF90" s="240"/>
      <c r="TG90" s="240"/>
      <c r="TH90" s="240"/>
      <c r="TI90" s="240"/>
      <c r="TJ90" s="240"/>
      <c r="TK90" s="240"/>
      <c r="TL90" s="240"/>
      <c r="TM90" s="240"/>
      <c r="TN90" s="240"/>
      <c r="TO90" s="240"/>
      <c r="TP90" s="240"/>
      <c r="TQ90" s="240"/>
      <c r="TR90" s="240"/>
      <c r="TS90" s="240"/>
      <c r="TT90" s="240"/>
      <c r="TU90" s="240"/>
      <c r="TV90" s="240"/>
      <c r="TW90" s="240"/>
      <c r="TX90" s="240"/>
      <c r="TY90" s="240"/>
      <c r="TZ90" s="240"/>
      <c r="UA90" s="240"/>
      <c r="UB90" s="240"/>
      <c r="UC90" s="240"/>
      <c r="UD90" s="240"/>
      <c r="UE90" s="240"/>
      <c r="UF90" s="240"/>
      <c r="UG90" s="240"/>
      <c r="UH90" s="240"/>
      <c r="UI90" s="240"/>
      <c r="UJ90" s="240"/>
      <c r="UK90" s="240"/>
      <c r="UL90" s="240"/>
      <c r="UM90" s="240"/>
      <c r="UN90" s="240"/>
      <c r="UO90" s="240"/>
      <c r="UP90" s="240"/>
      <c r="UQ90" s="240"/>
      <c r="UR90" s="240"/>
      <c r="US90" s="240"/>
      <c r="UT90" s="240"/>
      <c r="UU90" s="240"/>
      <c r="UV90" s="240"/>
      <c r="UW90" s="240"/>
      <c r="UX90" s="240"/>
      <c r="UY90" s="240"/>
      <c r="UZ90" s="240"/>
      <c r="VA90" s="240"/>
      <c r="VB90" s="240"/>
      <c r="VC90" s="240"/>
      <c r="VD90" s="240"/>
      <c r="VE90" s="240"/>
      <c r="VF90" s="240"/>
      <c r="VG90" s="240"/>
      <c r="VH90" s="240"/>
      <c r="VI90" s="240"/>
      <c r="VJ90" s="240"/>
      <c r="VK90" s="240"/>
      <c r="VL90" s="240"/>
      <c r="VM90" s="240"/>
      <c r="VN90" s="240"/>
      <c r="VO90" s="240"/>
      <c r="VP90" s="240"/>
      <c r="VQ90" s="240"/>
      <c r="VR90" s="240"/>
      <c r="VS90" s="240"/>
      <c r="VT90" s="240"/>
      <c r="VU90" s="240"/>
      <c r="VV90" s="240"/>
      <c r="VW90" s="240"/>
      <c r="VX90" s="240"/>
      <c r="VY90" s="240"/>
      <c r="VZ90" s="240"/>
      <c r="WA90" s="240"/>
      <c r="WB90" s="240"/>
      <c r="WC90" s="240"/>
      <c r="WD90" s="240"/>
      <c r="WE90" s="240"/>
      <c r="WF90" s="240"/>
      <c r="WG90" s="240"/>
      <c r="WH90" s="240"/>
      <c r="WI90" s="240"/>
      <c r="WJ90" s="240"/>
      <c r="WK90" s="240"/>
      <c r="WL90" s="240"/>
      <c r="WM90" s="240"/>
      <c r="WN90" s="240"/>
      <c r="WO90" s="240"/>
      <c r="WP90" s="240"/>
      <c r="WQ90" s="240"/>
      <c r="WR90" s="240"/>
      <c r="WS90" s="240"/>
      <c r="WT90" s="240"/>
      <c r="WU90" s="240"/>
      <c r="WV90" s="240"/>
      <c r="WW90" s="240"/>
      <c r="WX90" s="240"/>
      <c r="WY90" s="240"/>
      <c r="WZ90" s="240"/>
      <c r="XA90" s="240"/>
      <c r="XB90" s="240"/>
      <c r="XC90" s="240"/>
      <c r="XD90" s="240"/>
      <c r="XE90" s="240"/>
      <c r="XF90" s="240"/>
      <c r="XG90" s="240"/>
      <c r="XH90" s="240"/>
      <c r="XI90" s="240"/>
      <c r="XJ90" s="240"/>
      <c r="XK90" s="240"/>
      <c r="XL90" s="240"/>
      <c r="XM90" s="240"/>
      <c r="XN90" s="240"/>
      <c r="XO90" s="240"/>
      <c r="XP90" s="240"/>
      <c r="XQ90" s="240"/>
      <c r="XR90" s="240"/>
      <c r="XS90" s="240"/>
      <c r="XT90" s="240"/>
      <c r="XU90" s="240"/>
      <c r="XV90" s="240"/>
      <c r="XW90" s="240"/>
      <c r="XX90" s="240"/>
      <c r="XY90" s="240"/>
      <c r="XZ90" s="240"/>
      <c r="YA90" s="240"/>
      <c r="YB90" s="240"/>
      <c r="YC90" s="240"/>
      <c r="YD90" s="240"/>
      <c r="YE90" s="240"/>
      <c r="YF90" s="240"/>
      <c r="YG90" s="240"/>
      <c r="YH90" s="240"/>
      <c r="YI90" s="240"/>
      <c r="YJ90" s="240"/>
      <c r="YK90" s="240"/>
      <c r="YL90" s="240"/>
      <c r="YM90" s="240"/>
      <c r="YN90" s="240"/>
      <c r="YO90" s="240"/>
      <c r="YP90" s="240"/>
      <c r="YQ90" s="240"/>
      <c r="YR90" s="240"/>
      <c r="YS90" s="240"/>
      <c r="YT90" s="240"/>
      <c r="YU90" s="240"/>
      <c r="YV90" s="240"/>
      <c r="YW90" s="240"/>
      <c r="YX90" s="240"/>
      <c r="YY90" s="240"/>
      <c r="YZ90" s="240"/>
      <c r="ZA90" s="240"/>
      <c r="ZB90" s="240"/>
      <c r="ZC90" s="240"/>
      <c r="ZD90" s="240"/>
      <c r="ZE90" s="240"/>
      <c r="ZF90" s="240"/>
      <c r="ZG90" s="240"/>
      <c r="ZH90" s="240"/>
      <c r="ZI90" s="240"/>
      <c r="ZJ90" s="240"/>
      <c r="ZK90" s="240"/>
      <c r="ZL90" s="240"/>
      <c r="ZM90" s="240"/>
      <c r="ZN90" s="240"/>
      <c r="ZO90" s="240"/>
      <c r="ZP90" s="240"/>
      <c r="ZQ90" s="240"/>
      <c r="ZR90" s="240"/>
      <c r="ZS90" s="240"/>
      <c r="ZT90" s="240"/>
      <c r="ZU90" s="240"/>
      <c r="ZV90" s="240"/>
      <c r="ZW90" s="240"/>
      <c r="ZX90" s="240"/>
      <c r="ZY90" s="240"/>
      <c r="ZZ90" s="240"/>
      <c r="AAA90" s="240"/>
      <c r="AAB90" s="240"/>
      <c r="AAC90" s="240"/>
      <c r="AAD90" s="240"/>
      <c r="AAE90" s="240"/>
      <c r="AAF90" s="240"/>
      <c r="AAG90" s="240"/>
      <c r="AAH90" s="240"/>
      <c r="AAI90" s="240"/>
      <c r="AAJ90" s="240"/>
      <c r="AAK90" s="240"/>
      <c r="AAL90" s="240"/>
      <c r="AAM90" s="240"/>
      <c r="AAN90" s="240"/>
      <c r="AAO90" s="240"/>
      <c r="AAP90" s="240"/>
      <c r="AAQ90" s="240"/>
      <c r="AAR90" s="240"/>
      <c r="AAS90" s="240"/>
      <c r="AAT90" s="240"/>
      <c r="AAU90" s="240"/>
      <c r="AAV90" s="240"/>
      <c r="AAW90" s="240"/>
      <c r="AAX90" s="240"/>
      <c r="AAY90" s="240"/>
      <c r="AAZ90" s="240"/>
      <c r="ABA90" s="240"/>
      <c r="ABB90" s="240"/>
      <c r="ABC90" s="240"/>
      <c r="ABD90" s="240"/>
      <c r="ABE90" s="240"/>
      <c r="ABF90" s="240"/>
      <c r="ABG90" s="240"/>
      <c r="ABH90" s="240"/>
      <c r="ABI90" s="240"/>
      <c r="ABJ90" s="240"/>
      <c r="ABK90" s="240"/>
      <c r="ABL90" s="240"/>
      <c r="ABM90" s="240"/>
      <c r="ABN90" s="240"/>
      <c r="ABO90" s="240"/>
      <c r="ABP90" s="240"/>
      <c r="ABQ90" s="240"/>
      <c r="ABR90" s="240"/>
      <c r="ABS90" s="240"/>
      <c r="ABT90" s="240"/>
      <c r="ABU90" s="240"/>
      <c r="ABV90" s="240"/>
      <c r="ABW90" s="240"/>
      <c r="ABX90" s="240"/>
      <c r="ABY90" s="240"/>
      <c r="ABZ90" s="240"/>
      <c r="ACA90" s="240"/>
      <c r="ACB90" s="240"/>
      <c r="ACC90" s="240"/>
      <c r="ACD90" s="240"/>
      <c r="ACE90" s="240"/>
      <c r="ACF90" s="240"/>
      <c r="ACG90" s="240"/>
      <c r="ACH90" s="240"/>
      <c r="ACI90" s="240"/>
      <c r="ACJ90" s="240"/>
      <c r="ACK90" s="240"/>
      <c r="ACL90" s="240"/>
      <c r="ACM90" s="240"/>
      <c r="ACN90" s="240"/>
      <c r="ACO90" s="240"/>
      <c r="ACP90" s="240"/>
      <c r="ACQ90" s="240"/>
      <c r="ACR90" s="240"/>
      <c r="ACS90" s="240"/>
      <c r="ACT90" s="240"/>
      <c r="ACU90" s="240"/>
      <c r="ACV90" s="240"/>
      <c r="ACW90" s="240"/>
      <c r="ACX90" s="240"/>
      <c r="ACY90" s="240"/>
      <c r="ACZ90" s="240"/>
      <c r="ADA90" s="240"/>
      <c r="ADB90" s="240"/>
      <c r="ADC90" s="240"/>
      <c r="ADD90" s="240"/>
      <c r="ADE90" s="240"/>
      <c r="ADF90" s="240"/>
      <c r="ADG90" s="240"/>
      <c r="ADH90" s="240"/>
      <c r="ADI90" s="240"/>
      <c r="ADJ90" s="240"/>
      <c r="ADK90" s="240"/>
      <c r="ADL90" s="240"/>
      <c r="ADM90" s="240"/>
      <c r="ADN90" s="240"/>
      <c r="ADO90" s="240"/>
      <c r="ADP90" s="240"/>
      <c r="ADQ90" s="240"/>
      <c r="ADR90" s="240"/>
      <c r="ADS90" s="240"/>
      <c r="ADT90" s="240"/>
      <c r="ADU90" s="240"/>
      <c r="ADV90" s="240"/>
      <c r="ADW90" s="240"/>
      <c r="ADX90" s="240"/>
      <c r="ADY90" s="240"/>
      <c r="ADZ90" s="240"/>
      <c r="AEA90" s="240"/>
      <c r="AEB90" s="240"/>
      <c r="AEC90" s="240"/>
      <c r="AED90" s="240"/>
      <c r="AEE90" s="240"/>
      <c r="AEF90" s="240"/>
      <c r="AEG90" s="240"/>
      <c r="AEH90" s="240"/>
      <c r="AEI90" s="240"/>
      <c r="AEJ90" s="240"/>
      <c r="AEK90" s="240"/>
      <c r="AEL90" s="240"/>
      <c r="AEM90" s="240"/>
      <c r="AEN90" s="240"/>
      <c r="AEO90" s="240"/>
      <c r="AEP90" s="240"/>
      <c r="AEQ90" s="240"/>
      <c r="AER90" s="240"/>
      <c r="AES90" s="240"/>
      <c r="AET90" s="240"/>
      <c r="AEU90" s="240"/>
      <c r="AEV90" s="240"/>
      <c r="AEW90" s="240"/>
      <c r="AEX90" s="240"/>
      <c r="AEY90" s="240"/>
      <c r="AEZ90" s="240"/>
      <c r="AFA90" s="240"/>
      <c r="AFB90" s="240"/>
      <c r="AFC90" s="240"/>
      <c r="AFD90" s="240"/>
      <c r="AFE90" s="240"/>
      <c r="AFF90" s="240"/>
      <c r="AFG90" s="240"/>
      <c r="AFH90" s="240"/>
      <c r="AFI90" s="240"/>
      <c r="AFJ90" s="240"/>
      <c r="AFK90" s="240"/>
      <c r="AFL90" s="240"/>
      <c r="AFM90" s="240"/>
      <c r="AFN90" s="240"/>
      <c r="AFO90" s="240"/>
      <c r="AFP90" s="240"/>
      <c r="AFQ90" s="240"/>
      <c r="AFR90" s="240"/>
      <c r="AFS90" s="240"/>
      <c r="AFT90" s="240"/>
      <c r="AFU90" s="240"/>
      <c r="AFV90" s="240"/>
      <c r="AFW90" s="240"/>
      <c r="AFX90" s="240"/>
      <c r="AFY90" s="240"/>
      <c r="AFZ90" s="240"/>
      <c r="AGA90" s="240"/>
      <c r="AGB90" s="240"/>
      <c r="AGC90" s="240"/>
      <c r="AGD90" s="240"/>
      <c r="AGE90" s="240"/>
      <c r="AGF90" s="240"/>
      <c r="AGG90" s="240"/>
      <c r="AGH90" s="240"/>
      <c r="AGI90" s="240"/>
      <c r="AGJ90" s="240"/>
      <c r="AGK90" s="240"/>
      <c r="AGL90" s="240"/>
      <c r="AGM90" s="240"/>
      <c r="AGN90" s="240"/>
      <c r="AGO90" s="240"/>
      <c r="AGP90" s="240"/>
      <c r="AGQ90" s="240"/>
      <c r="AGR90" s="240"/>
      <c r="AGS90" s="240"/>
      <c r="AGT90" s="240"/>
      <c r="AGU90" s="240"/>
      <c r="AGV90" s="240"/>
      <c r="AGW90" s="240"/>
      <c r="AGX90" s="240"/>
      <c r="AGY90" s="240"/>
      <c r="AGZ90" s="240"/>
      <c r="AHA90" s="240"/>
      <c r="AHB90" s="240"/>
      <c r="AHC90" s="240"/>
      <c r="AHD90" s="240"/>
      <c r="AHE90" s="240"/>
      <c r="AHF90" s="240"/>
      <c r="AHG90" s="240"/>
      <c r="AHH90" s="240"/>
      <c r="AHI90" s="240"/>
      <c r="AHJ90" s="240"/>
      <c r="AHK90" s="240"/>
      <c r="AHL90" s="240"/>
      <c r="AHM90" s="240"/>
      <c r="AHN90" s="240"/>
      <c r="AHO90" s="240"/>
      <c r="AHP90" s="240"/>
      <c r="AHQ90" s="240"/>
      <c r="AHR90" s="240"/>
      <c r="AHS90" s="240"/>
      <c r="AHT90" s="240"/>
      <c r="AHU90" s="240"/>
      <c r="AHV90" s="240"/>
      <c r="AHW90" s="240"/>
      <c r="AHX90" s="240"/>
      <c r="AHY90" s="240"/>
      <c r="AHZ90" s="240"/>
      <c r="AIA90" s="240"/>
      <c r="AIB90" s="240"/>
      <c r="AIC90" s="240"/>
      <c r="AID90" s="240"/>
      <c r="AIE90" s="240"/>
      <c r="AIF90" s="240"/>
      <c r="AIG90" s="240"/>
      <c r="AIH90" s="240"/>
      <c r="AII90" s="240"/>
      <c r="AIJ90" s="240"/>
      <c r="AIK90" s="240"/>
      <c r="AIL90" s="240"/>
      <c r="AIM90" s="240"/>
      <c r="AIN90" s="240"/>
      <c r="AIO90" s="240"/>
      <c r="AIP90" s="240"/>
      <c r="AIQ90" s="240"/>
      <c r="AIR90" s="240"/>
      <c r="AIS90" s="240"/>
      <c r="AIT90" s="240"/>
      <c r="AIU90" s="240"/>
      <c r="AIV90" s="240"/>
      <c r="AIW90" s="240"/>
      <c r="AIX90" s="240"/>
      <c r="AIY90" s="240"/>
      <c r="AIZ90" s="240"/>
      <c r="AJA90" s="240"/>
      <c r="AJB90" s="240"/>
      <c r="AJC90" s="240"/>
      <c r="AJD90" s="240"/>
      <c r="AJE90" s="240"/>
      <c r="AJF90" s="240"/>
      <c r="AJG90" s="240"/>
      <c r="AJH90" s="240"/>
      <c r="AJI90" s="240"/>
      <c r="AJJ90" s="240"/>
      <c r="AJK90" s="240"/>
      <c r="AJL90" s="240"/>
      <c r="AJM90" s="240"/>
      <c r="AJN90" s="240"/>
      <c r="AJO90" s="240"/>
      <c r="AJP90" s="240"/>
      <c r="AJQ90" s="240"/>
      <c r="AJR90" s="240"/>
      <c r="AJS90" s="240"/>
      <c r="AJT90" s="240"/>
      <c r="AJU90" s="240"/>
      <c r="AJV90" s="240"/>
      <c r="AJW90" s="240"/>
      <c r="AJX90" s="240"/>
      <c r="AJY90" s="240"/>
      <c r="AJZ90" s="240"/>
      <c r="AKA90" s="240"/>
      <c r="AKB90" s="240"/>
      <c r="AKC90" s="240"/>
      <c r="AKD90" s="240"/>
      <c r="AKE90" s="240"/>
      <c r="AKF90" s="240"/>
      <c r="AKG90" s="240"/>
      <c r="AKH90" s="240"/>
      <c r="AKI90" s="240"/>
      <c r="AKJ90" s="240"/>
      <c r="AKK90" s="240"/>
      <c r="AKL90" s="240"/>
      <c r="AKM90" s="240"/>
      <c r="AKN90" s="240"/>
      <c r="AKO90" s="240"/>
      <c r="AKP90" s="240"/>
      <c r="AKQ90" s="240"/>
      <c r="AKR90" s="240"/>
      <c r="AKS90" s="240"/>
      <c r="AKT90" s="240"/>
      <c r="AKU90" s="240"/>
      <c r="AKV90" s="240"/>
      <c r="AKW90" s="240"/>
      <c r="AKX90" s="240"/>
      <c r="AKY90" s="240"/>
      <c r="AKZ90" s="240"/>
      <c r="ALA90" s="240"/>
      <c r="ALB90" s="240"/>
      <c r="ALC90" s="240"/>
      <c r="ALD90" s="240"/>
      <c r="ALE90" s="240"/>
      <c r="ALF90" s="240"/>
      <c r="ALG90" s="240"/>
      <c r="ALH90" s="240"/>
      <c r="ALI90" s="240"/>
      <c r="ALJ90" s="240"/>
      <c r="ALK90" s="240"/>
      <c r="ALL90" s="240"/>
      <c r="ALM90" s="240"/>
      <c r="ALN90" s="240"/>
      <c r="ALO90" s="240"/>
      <c r="ALP90" s="240"/>
      <c r="ALQ90" s="240"/>
      <c r="ALR90" s="240"/>
      <c r="ALS90" s="240"/>
      <c r="ALT90" s="240"/>
      <c r="ALU90" s="240"/>
      <c r="ALV90" s="240"/>
      <c r="ALW90" s="240"/>
      <c r="ALX90" s="240"/>
      <c r="ALY90" s="240"/>
      <c r="ALZ90" s="240"/>
      <c r="AMA90" s="240"/>
      <c r="AMB90" s="240"/>
      <c r="AMC90" s="240"/>
      <c r="AMD90" s="240"/>
      <c r="AME90" s="240"/>
      <c r="AMF90" s="240"/>
      <c r="AMG90" s="240"/>
      <c r="AMH90" s="240"/>
      <c r="AMI90" s="240"/>
      <c r="AMJ90" s="240"/>
      <c r="AMK90" s="240"/>
      <c r="AML90" s="240"/>
      <c r="AMM90" s="240"/>
      <c r="AMN90" s="240"/>
      <c r="AMO90" s="240"/>
      <c r="AMP90" s="240"/>
      <c r="AMQ90" s="240"/>
      <c r="AMR90" s="240"/>
    </row>
    <row r="91" spans="1:1032" s="67" customFormat="1" ht="59.25" customHeight="1">
      <c r="A91" s="57" t="s">
        <v>707</v>
      </c>
      <c r="B91" s="57" t="s">
        <v>708</v>
      </c>
      <c r="C91" s="58" t="s">
        <v>709</v>
      </c>
      <c r="D91" s="59"/>
      <c r="E91" s="59" t="s">
        <v>121</v>
      </c>
      <c r="F91" s="59" t="s">
        <v>710</v>
      </c>
      <c r="G91" s="59"/>
      <c r="H91" s="60"/>
      <c r="I91" s="61">
        <f>+I92+I93+I94+I95</f>
        <v>10</v>
      </c>
      <c r="J91" s="61">
        <f>+J92+J93+J94+J95</f>
        <v>10</v>
      </c>
      <c r="K91" s="61"/>
      <c r="L91" s="60"/>
      <c r="M91" s="61"/>
      <c r="N91" s="60"/>
      <c r="O91" s="60"/>
      <c r="P91" s="62"/>
      <c r="Q91" s="371"/>
      <c r="R91" s="371"/>
      <c r="S91" s="371"/>
      <c r="T91" s="479"/>
      <c r="U91" s="574"/>
      <c r="V91" s="386"/>
      <c r="W91" s="62"/>
      <c r="X91" s="62"/>
      <c r="Y91" s="62"/>
      <c r="Z91" s="63"/>
      <c r="AA91" s="64"/>
      <c r="AB91" s="64"/>
      <c r="AC91" s="415"/>
      <c r="AD91" s="501"/>
      <c r="AE91" s="575"/>
      <c r="AF91" s="63"/>
      <c r="AG91" s="64"/>
      <c r="AH91" s="64"/>
      <c r="AI91" s="64"/>
      <c r="AJ91" s="65"/>
      <c r="AK91" s="64"/>
      <c r="AL91" s="64"/>
      <c r="AM91" s="64"/>
      <c r="AN91" s="66"/>
    </row>
    <row r="92" spans="1:1032" ht="42.75" customHeight="1">
      <c r="A92" s="20"/>
      <c r="B92" s="20" t="s">
        <v>711</v>
      </c>
      <c r="C92" s="643" t="s">
        <v>712</v>
      </c>
      <c r="D92" s="610" t="s">
        <v>713</v>
      </c>
      <c r="E92" s="610" t="s">
        <v>38</v>
      </c>
      <c r="F92" s="611" t="s">
        <v>527</v>
      </c>
      <c r="G92" s="37" t="s">
        <v>74</v>
      </c>
      <c r="H92" s="680"/>
      <c r="I92" s="613">
        <v>2</v>
      </c>
      <c r="J92" s="613">
        <v>2</v>
      </c>
      <c r="K92" s="37" t="s">
        <v>542</v>
      </c>
      <c r="L92" s="613">
        <v>14</v>
      </c>
      <c r="M92" s="613"/>
      <c r="N92" s="613"/>
      <c r="O92" s="613"/>
      <c r="P92" s="615">
        <v>18</v>
      </c>
      <c r="Q92" s="616"/>
      <c r="R92" s="157"/>
      <c r="S92" s="157"/>
      <c r="T92" s="478" t="s">
        <v>714</v>
      </c>
      <c r="U92" s="579" t="s">
        <v>715</v>
      </c>
      <c r="V92" s="389">
        <v>1</v>
      </c>
      <c r="W92" s="644" t="s">
        <v>62</v>
      </c>
      <c r="X92" s="644" t="s">
        <v>66</v>
      </c>
      <c r="Y92" s="644"/>
      <c r="Z92" s="645">
        <v>1</v>
      </c>
      <c r="AA92" s="640" t="s">
        <v>65</v>
      </c>
      <c r="AB92" s="640" t="s">
        <v>66</v>
      </c>
      <c r="AC92" s="682" t="s">
        <v>64</v>
      </c>
      <c r="AD92" s="518" t="s">
        <v>716</v>
      </c>
      <c r="AE92" s="526" t="str">
        <f>+AD92</f>
        <v>100% CT - devoir à distance sur Célène - 1h30</v>
      </c>
      <c r="AF92" s="389">
        <v>1</v>
      </c>
      <c r="AG92" s="644" t="s">
        <v>65</v>
      </c>
      <c r="AH92" s="644" t="s">
        <v>66</v>
      </c>
      <c r="AI92" s="644" t="s">
        <v>64</v>
      </c>
      <c r="AJ92" s="73">
        <v>1</v>
      </c>
      <c r="AK92" s="640" t="s">
        <v>65</v>
      </c>
      <c r="AL92" s="640" t="s">
        <v>66</v>
      </c>
      <c r="AM92" s="640" t="s">
        <v>64</v>
      </c>
      <c r="AN92" s="613"/>
    </row>
    <row r="93" spans="1:1032" ht="42.75" customHeight="1">
      <c r="A93" s="20"/>
      <c r="B93" s="20" t="s">
        <v>717</v>
      </c>
      <c r="C93" s="643" t="s">
        <v>718</v>
      </c>
      <c r="D93" s="610" t="s">
        <v>719</v>
      </c>
      <c r="E93" s="610" t="s">
        <v>38</v>
      </c>
      <c r="F93" s="611" t="s">
        <v>446</v>
      </c>
      <c r="G93" s="37" t="s">
        <v>74</v>
      </c>
      <c r="H93" s="680"/>
      <c r="I93" s="613">
        <v>2</v>
      </c>
      <c r="J93" s="613">
        <v>2</v>
      </c>
      <c r="K93" s="37" t="s">
        <v>552</v>
      </c>
      <c r="L93" s="613">
        <v>14</v>
      </c>
      <c r="M93" s="613"/>
      <c r="N93" s="613"/>
      <c r="O93" s="613"/>
      <c r="P93" s="615"/>
      <c r="Q93" s="616"/>
      <c r="R93" s="157">
        <v>15</v>
      </c>
      <c r="S93" s="157"/>
      <c r="T93" s="478" t="s">
        <v>720</v>
      </c>
      <c r="U93" s="579" t="s">
        <v>721</v>
      </c>
      <c r="V93" s="389">
        <v>1</v>
      </c>
      <c r="W93" s="644" t="s">
        <v>62</v>
      </c>
      <c r="X93" s="644" t="s">
        <v>69</v>
      </c>
      <c r="Y93" s="644"/>
      <c r="Z93" s="645">
        <v>1</v>
      </c>
      <c r="AA93" s="640" t="s">
        <v>65</v>
      </c>
      <c r="AB93" s="640" t="s">
        <v>69</v>
      </c>
      <c r="AC93" s="682" t="s">
        <v>70</v>
      </c>
      <c r="AD93" s="518" t="s">
        <v>721</v>
      </c>
      <c r="AE93" s="526" t="str">
        <f t="shared" ref="AE93:AE101" si="23">+AD93</f>
        <v>100% CT ORAL A DISTANCE</v>
      </c>
      <c r="AF93" s="389">
        <v>1</v>
      </c>
      <c r="AG93" s="644" t="s">
        <v>65</v>
      </c>
      <c r="AH93" s="644" t="s">
        <v>69</v>
      </c>
      <c r="AI93" s="644" t="s">
        <v>70</v>
      </c>
      <c r="AJ93" s="73">
        <v>1</v>
      </c>
      <c r="AK93" s="640" t="s">
        <v>65</v>
      </c>
      <c r="AL93" s="640" t="s">
        <v>69</v>
      </c>
      <c r="AM93" s="640" t="s">
        <v>70</v>
      </c>
      <c r="AN93" s="613"/>
    </row>
    <row r="94" spans="1:1032" ht="42.75" customHeight="1">
      <c r="A94" s="20"/>
      <c r="B94" s="20" t="s">
        <v>722</v>
      </c>
      <c r="C94" s="643" t="s">
        <v>723</v>
      </c>
      <c r="D94" s="610" t="s">
        <v>724</v>
      </c>
      <c r="E94" s="610" t="s">
        <v>38</v>
      </c>
      <c r="F94" s="611" t="s">
        <v>527</v>
      </c>
      <c r="G94" s="37" t="s">
        <v>74</v>
      </c>
      <c r="H94" s="680"/>
      <c r="I94" s="613">
        <v>3</v>
      </c>
      <c r="J94" s="613">
        <v>3</v>
      </c>
      <c r="K94" s="37" t="s">
        <v>542</v>
      </c>
      <c r="L94" s="613">
        <v>14</v>
      </c>
      <c r="M94" s="613"/>
      <c r="N94" s="613"/>
      <c r="O94" s="613"/>
      <c r="P94" s="615">
        <v>18</v>
      </c>
      <c r="Q94" s="616"/>
      <c r="R94" s="157"/>
      <c r="S94" s="157"/>
      <c r="T94" s="478" t="s">
        <v>714</v>
      </c>
      <c r="U94" s="579" t="s">
        <v>715</v>
      </c>
      <c r="V94" s="389">
        <v>1</v>
      </c>
      <c r="W94" s="644" t="s">
        <v>62</v>
      </c>
      <c r="X94" s="644" t="s">
        <v>66</v>
      </c>
      <c r="Y94" s="644"/>
      <c r="Z94" s="645">
        <v>1</v>
      </c>
      <c r="AA94" s="640" t="s">
        <v>65</v>
      </c>
      <c r="AB94" s="640" t="s">
        <v>66</v>
      </c>
      <c r="AC94" s="682" t="s">
        <v>64</v>
      </c>
      <c r="AD94" s="518" t="s">
        <v>716</v>
      </c>
      <c r="AE94" s="526" t="str">
        <f t="shared" si="23"/>
        <v>100% CT - devoir à distance sur Célène - 1h30</v>
      </c>
      <c r="AF94" s="389">
        <v>1</v>
      </c>
      <c r="AG94" s="644" t="s">
        <v>65</v>
      </c>
      <c r="AH94" s="644" t="s">
        <v>66</v>
      </c>
      <c r="AI94" s="644" t="s">
        <v>64</v>
      </c>
      <c r="AJ94" s="73">
        <v>1</v>
      </c>
      <c r="AK94" s="640" t="s">
        <v>65</v>
      </c>
      <c r="AL94" s="640" t="s">
        <v>66</v>
      </c>
      <c r="AM94" s="640" t="s">
        <v>64</v>
      </c>
      <c r="AN94" s="613"/>
    </row>
    <row r="95" spans="1:1032" ht="42.75" customHeight="1">
      <c r="A95" s="20"/>
      <c r="B95" s="20" t="s">
        <v>725</v>
      </c>
      <c r="C95" s="643" t="s">
        <v>726</v>
      </c>
      <c r="D95" s="610" t="s">
        <v>727</v>
      </c>
      <c r="E95" s="610" t="s">
        <v>38</v>
      </c>
      <c r="F95" s="611" t="s">
        <v>527</v>
      </c>
      <c r="G95" s="37" t="s">
        <v>74</v>
      </c>
      <c r="H95" s="680"/>
      <c r="I95" s="613">
        <v>3</v>
      </c>
      <c r="J95" s="613">
        <v>3</v>
      </c>
      <c r="K95" s="37" t="s">
        <v>547</v>
      </c>
      <c r="L95" s="613">
        <v>14</v>
      </c>
      <c r="M95" s="613"/>
      <c r="N95" s="613"/>
      <c r="O95" s="613"/>
      <c r="P95" s="615">
        <v>18</v>
      </c>
      <c r="Q95" s="616"/>
      <c r="R95" s="157"/>
      <c r="S95" s="157"/>
      <c r="T95" s="478" t="s">
        <v>728</v>
      </c>
      <c r="U95" s="579" t="s">
        <v>729</v>
      </c>
      <c r="V95" s="389">
        <v>1</v>
      </c>
      <c r="W95" s="644" t="s">
        <v>62</v>
      </c>
      <c r="X95" s="644" t="s">
        <v>66</v>
      </c>
      <c r="Y95" s="644"/>
      <c r="Z95" s="645">
        <v>1</v>
      </c>
      <c r="AA95" s="640" t="s">
        <v>65</v>
      </c>
      <c r="AB95" s="640" t="s">
        <v>66</v>
      </c>
      <c r="AC95" s="682" t="s">
        <v>64</v>
      </c>
      <c r="AD95" s="518" t="s">
        <v>730</v>
      </c>
      <c r="AE95" s="526" t="str">
        <f t="shared" si="23"/>
        <v>100% CT / écrit à distance via Célène  / 1h30</v>
      </c>
      <c r="AF95" s="389">
        <v>1</v>
      </c>
      <c r="AG95" s="644" t="s">
        <v>65</v>
      </c>
      <c r="AH95" s="644" t="s">
        <v>66</v>
      </c>
      <c r="AI95" s="644" t="s">
        <v>64</v>
      </c>
      <c r="AJ95" s="73">
        <v>1</v>
      </c>
      <c r="AK95" s="640" t="s">
        <v>65</v>
      </c>
      <c r="AL95" s="640" t="s">
        <v>66</v>
      </c>
      <c r="AM95" s="640" t="s">
        <v>64</v>
      </c>
      <c r="AN95" s="613"/>
    </row>
    <row r="96" spans="1:1032" s="67" customFormat="1" ht="26.25" customHeight="1">
      <c r="A96" s="57" t="s">
        <v>731</v>
      </c>
      <c r="B96" s="57" t="s">
        <v>732</v>
      </c>
      <c r="C96" s="58" t="s">
        <v>733</v>
      </c>
      <c r="D96" s="59"/>
      <c r="E96" s="59" t="s">
        <v>121</v>
      </c>
      <c r="F96" s="59"/>
      <c r="G96" s="59"/>
      <c r="H96" s="60"/>
      <c r="I96" s="61">
        <f>+I97+I98</f>
        <v>6</v>
      </c>
      <c r="J96" s="61">
        <f>+J97+J98</f>
        <v>6</v>
      </c>
      <c r="K96" s="61"/>
      <c r="L96" s="60"/>
      <c r="M96" s="61"/>
      <c r="N96" s="60"/>
      <c r="O96" s="60"/>
      <c r="P96" s="62"/>
      <c r="Q96" s="371"/>
      <c r="R96" s="371"/>
      <c r="S96" s="371"/>
      <c r="T96" s="479"/>
      <c r="U96" s="574"/>
      <c r="V96" s="386"/>
      <c r="W96" s="62"/>
      <c r="X96" s="62"/>
      <c r="Y96" s="62"/>
      <c r="Z96" s="63"/>
      <c r="AA96" s="64"/>
      <c r="AB96" s="64"/>
      <c r="AC96" s="415"/>
      <c r="AD96" s="505"/>
      <c r="AE96" s="685"/>
      <c r="AF96" s="63"/>
      <c r="AG96" s="64"/>
      <c r="AH96" s="64"/>
      <c r="AI96" s="64"/>
      <c r="AJ96" s="65"/>
      <c r="AK96" s="64"/>
      <c r="AL96" s="64"/>
      <c r="AM96" s="64"/>
      <c r="AN96" s="66"/>
    </row>
    <row r="97" spans="1:40" ht="42.75" customHeight="1">
      <c r="A97" s="20"/>
      <c r="B97" s="20" t="s">
        <v>734</v>
      </c>
      <c r="C97" s="643" t="s">
        <v>735</v>
      </c>
      <c r="D97" s="610" t="s">
        <v>736</v>
      </c>
      <c r="E97" s="610" t="s">
        <v>38</v>
      </c>
      <c r="F97" s="611" t="s">
        <v>527</v>
      </c>
      <c r="G97" s="37" t="s">
        <v>74</v>
      </c>
      <c r="H97" s="680"/>
      <c r="I97" s="613">
        <v>3</v>
      </c>
      <c r="J97" s="613">
        <v>3</v>
      </c>
      <c r="K97" s="37" t="s">
        <v>532</v>
      </c>
      <c r="L97" s="613">
        <v>14</v>
      </c>
      <c r="M97" s="613"/>
      <c r="N97" s="613"/>
      <c r="O97" s="613"/>
      <c r="P97" s="615">
        <v>18</v>
      </c>
      <c r="Q97" s="616"/>
      <c r="R97" s="157"/>
      <c r="S97" s="157"/>
      <c r="T97" s="478" t="s">
        <v>737</v>
      </c>
      <c r="U97" s="579" t="s">
        <v>738</v>
      </c>
      <c r="V97" s="389">
        <v>1</v>
      </c>
      <c r="W97" s="644" t="s">
        <v>62</v>
      </c>
      <c r="X97" s="644" t="s">
        <v>66</v>
      </c>
      <c r="Y97" s="644"/>
      <c r="Z97" s="645">
        <v>1</v>
      </c>
      <c r="AA97" s="640" t="s">
        <v>65</v>
      </c>
      <c r="AB97" s="640" t="s">
        <v>66</v>
      </c>
      <c r="AC97" s="682" t="s">
        <v>67</v>
      </c>
      <c r="AD97" s="518" t="s">
        <v>738</v>
      </c>
      <c r="AE97" s="526" t="str">
        <f t="shared" si="23"/>
        <v>100% CT DEVOIR MAISON</v>
      </c>
      <c r="AF97" s="389">
        <v>1</v>
      </c>
      <c r="AG97" s="644" t="s">
        <v>65</v>
      </c>
      <c r="AH97" s="644" t="s">
        <v>66</v>
      </c>
      <c r="AI97" s="644" t="s">
        <v>67</v>
      </c>
      <c r="AJ97" s="73">
        <v>1</v>
      </c>
      <c r="AK97" s="640" t="s">
        <v>65</v>
      </c>
      <c r="AL97" s="640" t="s">
        <v>66</v>
      </c>
      <c r="AM97" s="640" t="s">
        <v>67</v>
      </c>
      <c r="AN97" s="613"/>
    </row>
    <row r="98" spans="1:40" ht="42.75" customHeight="1">
      <c r="A98" s="20"/>
      <c r="B98" s="20" t="s">
        <v>739</v>
      </c>
      <c r="C98" s="643" t="s">
        <v>740</v>
      </c>
      <c r="D98" s="610"/>
      <c r="E98" s="610" t="s">
        <v>38</v>
      </c>
      <c r="F98" s="611" t="s">
        <v>527</v>
      </c>
      <c r="G98" s="37" t="s">
        <v>74</v>
      </c>
      <c r="H98" s="680"/>
      <c r="I98" s="613">
        <v>3</v>
      </c>
      <c r="J98" s="613">
        <v>3</v>
      </c>
      <c r="K98" s="37" t="s">
        <v>552</v>
      </c>
      <c r="L98" s="613">
        <v>14</v>
      </c>
      <c r="M98" s="613"/>
      <c r="N98" s="613"/>
      <c r="O98" s="613"/>
      <c r="P98" s="615">
        <v>18</v>
      </c>
      <c r="Q98" s="616"/>
      <c r="R98" s="157"/>
      <c r="S98" s="157"/>
      <c r="T98" s="478" t="s">
        <v>741</v>
      </c>
      <c r="U98" s="579" t="s">
        <v>742</v>
      </c>
      <c r="V98" s="389" t="s">
        <v>575</v>
      </c>
      <c r="W98" s="644" t="s">
        <v>576</v>
      </c>
      <c r="X98" s="644" t="s">
        <v>63</v>
      </c>
      <c r="Y98" s="644" t="s">
        <v>325</v>
      </c>
      <c r="Z98" s="645">
        <v>1</v>
      </c>
      <c r="AA98" s="640" t="s">
        <v>65</v>
      </c>
      <c r="AB98" s="640" t="s">
        <v>66</v>
      </c>
      <c r="AC98" s="682" t="s">
        <v>325</v>
      </c>
      <c r="AD98" s="518" t="s">
        <v>742</v>
      </c>
      <c r="AE98" s="526" t="str">
        <f t="shared" si="23"/>
        <v>100% CT / écrit à distance / 1h30</v>
      </c>
      <c r="AF98" s="389">
        <v>1</v>
      </c>
      <c r="AG98" s="644" t="s">
        <v>65</v>
      </c>
      <c r="AH98" s="644" t="s">
        <v>66</v>
      </c>
      <c r="AI98" s="644" t="s">
        <v>325</v>
      </c>
      <c r="AJ98" s="73">
        <v>1</v>
      </c>
      <c r="AK98" s="640" t="s">
        <v>65</v>
      </c>
      <c r="AL98" s="640" t="s">
        <v>66</v>
      </c>
      <c r="AM98" s="640" t="s">
        <v>325</v>
      </c>
      <c r="AN98" s="613"/>
    </row>
    <row r="99" spans="1:40" s="67" customFormat="1" ht="26.25" customHeight="1">
      <c r="A99" s="57" t="s">
        <v>743</v>
      </c>
      <c r="B99" s="57" t="s">
        <v>744</v>
      </c>
      <c r="C99" s="58" t="s">
        <v>745</v>
      </c>
      <c r="D99" s="59"/>
      <c r="E99" s="59" t="s">
        <v>121</v>
      </c>
      <c r="F99" s="59"/>
      <c r="G99" s="59"/>
      <c r="H99" s="60"/>
      <c r="I99" s="61">
        <f>+I100+I101</f>
        <v>5</v>
      </c>
      <c r="J99" s="61">
        <f>+J100+J101</f>
        <v>5</v>
      </c>
      <c r="K99" s="61"/>
      <c r="L99" s="60"/>
      <c r="M99" s="61"/>
      <c r="N99" s="60"/>
      <c r="O99" s="60"/>
      <c r="P99" s="62"/>
      <c r="Q99" s="371"/>
      <c r="R99" s="371"/>
      <c r="S99" s="371"/>
      <c r="T99" s="479"/>
      <c r="U99" s="574"/>
      <c r="V99" s="386"/>
      <c r="W99" s="62"/>
      <c r="X99" s="62"/>
      <c r="Y99" s="62"/>
      <c r="Z99" s="63"/>
      <c r="AA99" s="64"/>
      <c r="AB99" s="64"/>
      <c r="AC99" s="415"/>
      <c r="AD99" s="505"/>
      <c r="AE99" s="685"/>
      <c r="AF99" s="63"/>
      <c r="AG99" s="64"/>
      <c r="AH99" s="64"/>
      <c r="AI99" s="64"/>
      <c r="AJ99" s="65"/>
      <c r="AK99" s="64"/>
      <c r="AL99" s="64"/>
      <c r="AM99" s="64"/>
      <c r="AN99" s="66"/>
    </row>
    <row r="100" spans="1:40" ht="42.75" customHeight="1">
      <c r="A100" s="20"/>
      <c r="B100" s="281" t="s">
        <v>746</v>
      </c>
      <c r="C100" s="686" t="s">
        <v>747</v>
      </c>
      <c r="D100" s="610" t="s">
        <v>748</v>
      </c>
      <c r="E100" s="610" t="s">
        <v>38</v>
      </c>
      <c r="F100" s="611" t="s">
        <v>446</v>
      </c>
      <c r="G100" s="37" t="s">
        <v>74</v>
      </c>
      <c r="H100" s="680"/>
      <c r="I100" s="613">
        <v>2</v>
      </c>
      <c r="J100" s="613">
        <v>2</v>
      </c>
      <c r="K100" s="613" t="s">
        <v>500</v>
      </c>
      <c r="L100" s="613">
        <v>14</v>
      </c>
      <c r="M100" s="613"/>
      <c r="N100" s="613"/>
      <c r="O100" s="613"/>
      <c r="P100" s="615">
        <v>18</v>
      </c>
      <c r="Q100" s="616"/>
      <c r="R100" s="157"/>
      <c r="S100" s="157"/>
      <c r="T100" s="478" t="s">
        <v>749</v>
      </c>
      <c r="U100" s="579" t="s">
        <v>750</v>
      </c>
      <c r="V100" s="389">
        <v>1</v>
      </c>
      <c r="W100" s="644" t="s">
        <v>62</v>
      </c>
      <c r="X100" s="644" t="s">
        <v>63</v>
      </c>
      <c r="Y100" s="644" t="s">
        <v>64</v>
      </c>
      <c r="Z100" s="645">
        <v>1</v>
      </c>
      <c r="AA100" s="640" t="s">
        <v>65</v>
      </c>
      <c r="AB100" s="640" t="s">
        <v>69</v>
      </c>
      <c r="AC100" s="695" t="s">
        <v>503</v>
      </c>
      <c r="AD100" s="518" t="s">
        <v>751</v>
      </c>
      <c r="AE100" s="526" t="str">
        <f t="shared" si="23"/>
        <v>100% CT DM écrit à rendre sur Célène</v>
      </c>
      <c r="AF100" s="389">
        <v>1</v>
      </c>
      <c r="AG100" s="644" t="s">
        <v>65</v>
      </c>
      <c r="AH100" s="644" t="s">
        <v>69</v>
      </c>
      <c r="AI100" s="696" t="s">
        <v>503</v>
      </c>
      <c r="AJ100" s="73">
        <v>1</v>
      </c>
      <c r="AK100" s="640" t="s">
        <v>65</v>
      </c>
      <c r="AL100" s="640" t="s">
        <v>69</v>
      </c>
      <c r="AM100" s="696" t="s">
        <v>503</v>
      </c>
      <c r="AN100" s="613"/>
    </row>
    <row r="101" spans="1:40" ht="42.75" customHeight="1">
      <c r="A101" s="20"/>
      <c r="B101" s="20" t="s">
        <v>752</v>
      </c>
      <c r="C101" s="643" t="s">
        <v>753</v>
      </c>
      <c r="D101" s="610" t="s">
        <v>754</v>
      </c>
      <c r="E101" s="610" t="s">
        <v>38</v>
      </c>
      <c r="F101" s="611" t="s">
        <v>527</v>
      </c>
      <c r="G101" s="37" t="s">
        <v>74</v>
      </c>
      <c r="H101" s="680"/>
      <c r="I101" s="613">
        <v>3</v>
      </c>
      <c r="J101" s="613">
        <v>3</v>
      </c>
      <c r="K101" s="37" t="s">
        <v>82</v>
      </c>
      <c r="L101" s="613">
        <v>14</v>
      </c>
      <c r="M101" s="613"/>
      <c r="N101" s="613"/>
      <c r="O101" s="613"/>
      <c r="P101" s="615">
        <v>18</v>
      </c>
      <c r="Q101" s="616"/>
      <c r="R101" s="157"/>
      <c r="S101" s="157"/>
      <c r="T101" s="478" t="s">
        <v>755</v>
      </c>
      <c r="U101" s="440" t="s">
        <v>756</v>
      </c>
      <c r="V101" s="33">
        <v>1</v>
      </c>
      <c r="W101" s="644" t="s">
        <v>62</v>
      </c>
      <c r="X101" s="644" t="s">
        <v>63</v>
      </c>
      <c r="Y101" s="644"/>
      <c r="Z101" s="31">
        <v>1</v>
      </c>
      <c r="AA101" s="32" t="s">
        <v>65</v>
      </c>
      <c r="AB101" s="32" t="s">
        <v>69</v>
      </c>
      <c r="AC101" s="448" t="s">
        <v>238</v>
      </c>
      <c r="AD101" s="518" t="s">
        <v>757</v>
      </c>
      <c r="AE101" s="647" t="str">
        <f t="shared" si="23"/>
        <v>100% CT / écrit à distance en temps limité à déposer sur Celène / 3h00</v>
      </c>
      <c r="AF101" s="111">
        <v>1</v>
      </c>
      <c r="AG101" s="30" t="s">
        <v>65</v>
      </c>
      <c r="AH101" s="30" t="s">
        <v>69</v>
      </c>
      <c r="AI101" s="30" t="s">
        <v>238</v>
      </c>
      <c r="AJ101" s="34">
        <v>1</v>
      </c>
      <c r="AK101" s="32" t="s">
        <v>65</v>
      </c>
      <c r="AL101" s="640" t="s">
        <v>69</v>
      </c>
      <c r="AM101" s="640" t="s">
        <v>238</v>
      </c>
      <c r="AN101" s="613"/>
    </row>
    <row r="102" spans="1:40">
      <c r="A102" s="20"/>
      <c r="B102" s="20"/>
      <c r="C102" s="643"/>
      <c r="D102" s="643"/>
      <c r="E102" s="643"/>
      <c r="F102" s="643"/>
      <c r="G102" s="643"/>
      <c r="H102" s="643"/>
      <c r="I102" s="643"/>
      <c r="J102" s="643"/>
      <c r="K102" s="643"/>
      <c r="L102" s="643"/>
      <c r="M102" s="643"/>
      <c r="N102" s="643"/>
      <c r="O102" s="643"/>
      <c r="P102" s="643"/>
      <c r="Q102" s="643"/>
      <c r="R102" s="743"/>
      <c r="S102" s="743"/>
      <c r="T102" s="744"/>
      <c r="U102" s="743"/>
      <c r="V102" s="22"/>
      <c r="W102" s="643"/>
      <c r="X102" s="643"/>
      <c r="Y102" s="643"/>
      <c r="Z102" s="22"/>
      <c r="AA102" s="22"/>
      <c r="AB102" s="22"/>
      <c r="AC102" s="184"/>
      <c r="AD102" s="519"/>
      <c r="AE102" s="585"/>
      <c r="AF102" s="499"/>
      <c r="AG102" s="22"/>
      <c r="AH102" s="22"/>
      <c r="AI102" s="22"/>
      <c r="AJ102" s="22"/>
      <c r="AK102" s="22"/>
      <c r="AL102" s="643"/>
      <c r="AM102" s="643"/>
      <c r="AN102" s="613"/>
    </row>
    <row r="103" spans="1:40" ht="42.75" customHeight="1">
      <c r="A103" s="20" t="s">
        <v>758</v>
      </c>
      <c r="B103" s="211" t="s">
        <v>759</v>
      </c>
      <c r="C103" s="643" t="s">
        <v>760</v>
      </c>
      <c r="D103" s="610" t="s">
        <v>761</v>
      </c>
      <c r="E103" s="610" t="s">
        <v>38</v>
      </c>
      <c r="F103" s="611" t="s">
        <v>527</v>
      </c>
      <c r="G103" s="37" t="s">
        <v>74</v>
      </c>
      <c r="H103" s="680"/>
      <c r="I103" s="613">
        <v>3</v>
      </c>
      <c r="J103" s="613">
        <v>3</v>
      </c>
      <c r="K103" s="37" t="s">
        <v>82</v>
      </c>
      <c r="L103" s="613">
        <v>14</v>
      </c>
      <c r="M103" s="613"/>
      <c r="N103" s="613"/>
      <c r="O103" s="613"/>
      <c r="P103" s="615">
        <v>18</v>
      </c>
      <c r="Q103" s="616"/>
      <c r="R103" s="157"/>
      <c r="S103" s="157"/>
      <c r="T103" s="478" t="s">
        <v>762</v>
      </c>
      <c r="U103" s="440" t="s">
        <v>721</v>
      </c>
      <c r="V103" s="33">
        <v>1</v>
      </c>
      <c r="W103" s="644" t="s">
        <v>62</v>
      </c>
      <c r="X103" s="644" t="s">
        <v>63</v>
      </c>
      <c r="Y103" s="644"/>
      <c r="Z103" s="645">
        <v>1</v>
      </c>
      <c r="AA103" s="640" t="s">
        <v>65</v>
      </c>
      <c r="AB103" s="640" t="s">
        <v>69</v>
      </c>
      <c r="AC103" s="682" t="s">
        <v>238</v>
      </c>
      <c r="AD103" s="518" t="s">
        <v>721</v>
      </c>
      <c r="AE103" s="526" t="str">
        <f t="shared" ref="AE103" si="24">+AD103</f>
        <v>100% CT ORAL A DISTANCE</v>
      </c>
      <c r="AF103" s="389">
        <v>1</v>
      </c>
      <c r="AG103" s="644" t="s">
        <v>65</v>
      </c>
      <c r="AH103" s="644" t="s">
        <v>69</v>
      </c>
      <c r="AI103" s="644" t="s">
        <v>238</v>
      </c>
      <c r="AJ103" s="73">
        <v>1</v>
      </c>
      <c r="AK103" s="640" t="s">
        <v>65</v>
      </c>
      <c r="AL103" s="640" t="s">
        <v>69</v>
      </c>
      <c r="AM103" s="640" t="s">
        <v>238</v>
      </c>
      <c r="AN103" s="613"/>
    </row>
    <row r="104" spans="1:40" s="67" customFormat="1" ht="26.25" customHeight="1">
      <c r="A104" s="57" t="s">
        <v>763</v>
      </c>
      <c r="B104" s="57" t="s">
        <v>764</v>
      </c>
      <c r="C104" s="58" t="s">
        <v>272</v>
      </c>
      <c r="D104" s="59"/>
      <c r="E104" s="59" t="s">
        <v>273</v>
      </c>
      <c r="F104" s="59"/>
      <c r="G104" s="59" t="s">
        <v>274</v>
      </c>
      <c r="H104" s="60" t="s">
        <v>52</v>
      </c>
      <c r="I104" s="61">
        <v>2</v>
      </c>
      <c r="J104" s="60">
        <v>2</v>
      </c>
      <c r="K104" s="61"/>
      <c r="L104" s="60"/>
      <c r="M104" s="61"/>
      <c r="N104" s="60"/>
      <c r="O104" s="60"/>
      <c r="P104" s="62"/>
      <c r="Q104" s="371"/>
      <c r="R104" s="371"/>
      <c r="S104" s="371"/>
      <c r="T104" s="479"/>
      <c r="U104" s="574"/>
      <c r="V104" s="386"/>
      <c r="W104" s="62"/>
      <c r="X104" s="62"/>
      <c r="Y104" s="62"/>
      <c r="Z104" s="63"/>
      <c r="AA104" s="64"/>
      <c r="AB104" s="64"/>
      <c r="AC104" s="415"/>
      <c r="AD104" s="501"/>
      <c r="AE104" s="575"/>
      <c r="AF104" s="63"/>
      <c r="AG104" s="64"/>
      <c r="AH104" s="64"/>
      <c r="AI104" s="64"/>
      <c r="AJ104" s="65"/>
      <c r="AK104" s="64"/>
      <c r="AL104" s="64"/>
      <c r="AM104" s="64"/>
      <c r="AN104" s="66"/>
    </row>
    <row r="105" spans="1:40" ht="58.5" customHeight="1">
      <c r="A105" s="20" t="str">
        <f>IF(A67="","",A67)</f>
        <v/>
      </c>
      <c r="B105" s="20" t="str">
        <f>IF(B67="","",B67)</f>
        <v>LLA2B1B</v>
      </c>
      <c r="C105" s="643" t="str">
        <f>IF(C67="","",C67)</f>
        <v>Compréhension et expression orales Anglais S2 (groupe de 25)</v>
      </c>
      <c r="D105" s="610" t="str">
        <f>IF(D67="","",D67)</f>
        <v>LOL2B1C 
et/ou
LOL2B1D
LOL2J2B</v>
      </c>
      <c r="E105" s="610" t="s">
        <v>56</v>
      </c>
      <c r="F105" s="611" t="str">
        <f>IF(F67="","",F67)</f>
        <v>Portails 1 (SDL-LLCER), 2 (SDL-LEA), 4 (LANGUES) et 5 (LETTRES-LLCER)</v>
      </c>
      <c r="G105" s="37" t="str">
        <f>IF(G67="","",G67)</f>
        <v>LLCER</v>
      </c>
      <c r="H105" s="680"/>
      <c r="I105" s="613">
        <v>2</v>
      </c>
      <c r="J105" s="613">
        <v>2</v>
      </c>
      <c r="K105" s="613" t="str">
        <f t="shared" ref="K105:AN105" si="25">IF(K67="","",K67)</f>
        <v>SERPOLLET Noëlle</v>
      </c>
      <c r="L105" s="613">
        <f t="shared" si="25"/>
        <v>11</v>
      </c>
      <c r="M105" s="613" t="str">
        <f t="shared" si="25"/>
        <v/>
      </c>
      <c r="N105" s="613" t="str">
        <f t="shared" si="25"/>
        <v/>
      </c>
      <c r="O105" s="613"/>
      <c r="P105" s="615" t="str">
        <f t="shared" si="25"/>
        <v/>
      </c>
      <c r="Q105" s="616"/>
      <c r="R105" s="157">
        <f t="shared" ref="R105" si="26">IF(R67="","",R67)</f>
        <v>15</v>
      </c>
      <c r="S105" s="157" t="str">
        <f t="shared" si="25"/>
        <v/>
      </c>
      <c r="T105" s="478" t="str">
        <f t="shared" ref="T105:U105" si="27">IF(T67="","",T67)</f>
        <v>100% CC</v>
      </c>
      <c r="U105" s="579" t="str">
        <f t="shared" si="27"/>
        <v>100% CT / Dossier</v>
      </c>
      <c r="V105" s="389" t="str">
        <f t="shared" si="25"/>
        <v>40% Ecrit
40% Oral
20% participation</v>
      </c>
      <c r="W105" s="644" t="str">
        <f t="shared" si="25"/>
        <v>CC</v>
      </c>
      <c r="X105" s="644" t="str">
        <f t="shared" si="25"/>
        <v>écrit et oral</v>
      </c>
      <c r="Y105" s="644" t="str">
        <f t="shared" si="25"/>
        <v>1h00 écrit et 15 min. oral</v>
      </c>
      <c r="Z105" s="645">
        <f t="shared" si="25"/>
        <v>1</v>
      </c>
      <c r="AA105" s="640" t="str">
        <f t="shared" si="25"/>
        <v>CT</v>
      </c>
      <c r="AB105" s="640" t="str">
        <f t="shared" si="25"/>
        <v>oral</v>
      </c>
      <c r="AC105" s="682" t="str">
        <f t="shared" si="25"/>
        <v>15 min.</v>
      </c>
      <c r="AD105" s="478" t="str">
        <f t="shared" si="25"/>
        <v>100% CT / Dossier</v>
      </c>
      <c r="AE105" s="526" t="str">
        <f t="shared" ref="AE105" si="28">IF(AE68="","",AE68)</f>
        <v>100% CT / Dossier</v>
      </c>
      <c r="AF105" s="389">
        <f t="shared" si="25"/>
        <v>1</v>
      </c>
      <c r="AG105" s="644" t="str">
        <f t="shared" si="25"/>
        <v>CT</v>
      </c>
      <c r="AH105" s="644" t="str">
        <f t="shared" si="25"/>
        <v>oral</v>
      </c>
      <c r="AI105" s="644" t="str">
        <f t="shared" si="25"/>
        <v>15 min.</v>
      </c>
      <c r="AJ105" s="73">
        <f t="shared" si="25"/>
        <v>1</v>
      </c>
      <c r="AK105" s="640" t="str">
        <f t="shared" si="25"/>
        <v>CT</v>
      </c>
      <c r="AL105" s="640" t="str">
        <f t="shared" si="25"/>
        <v>oral</v>
      </c>
      <c r="AM105" s="640" t="str">
        <f t="shared" si="25"/>
        <v>15 min.</v>
      </c>
      <c r="AN105" s="613" t="str">
        <f t="shared" si="25"/>
        <v/>
      </c>
    </row>
    <row r="106" spans="1:40" ht="42.75" customHeight="1">
      <c r="A106" s="20" t="str">
        <f>IF(OR('Portail 2 SDL-LEA covid'!A68="",'Portail 2 SDL-LEA covid'!A68=0),"",'Portail 2 SDL-LEA covid'!A68)</f>
        <v/>
      </c>
      <c r="B106" s="20" t="str">
        <f>IF(OR('Portail 2 SDL-LEA covid'!B68="",'Portail 2 SDL-LEA covid'!B68=0),"",'Portail 2 SDL-LEA covid'!B68)</f>
        <v>LLA2J4A1</v>
      </c>
      <c r="C106" s="643" t="str">
        <f>IF(OR('Portail 2 SDL-LEA covid'!C68="",'Portail 2 SDL-LEA covid'!C68=0),"",'Portail 2 SDL-LEA covid'!C68)</f>
        <v>Compréhension et expression orales Allemand S2</v>
      </c>
      <c r="D106" s="610" t="str">
        <f>IF(OR('Portail 2 SDL-LEA covid'!D68="",'Portail 2 SDL-LEA covid'!D68=0),"",'Portail 2 SDL-LEA covid'!D68)</f>
        <v>LOL2J4A1</v>
      </c>
      <c r="E106" s="610" t="str">
        <f>IF(OR('Portail 2 SDL-LEA covid'!E68="",'Portail 2 SDL-LEA covid'!E68=0),"",'Portail 2 SDL-LEA covid'!E68)</f>
        <v>CHOIX TRONC COMMUN</v>
      </c>
      <c r="F106" s="611" t="str">
        <f>IF(OR('Portail 2 SDL-LEA covid'!F68="",'Portail 2 SDL-LEA covid'!F68=0),"",'Portail 2 SDL-LEA covid'!F68)</f>
        <v>Portails 2 (SDL-LEA) et 4 (LANGUES MAJ LLCER)</v>
      </c>
      <c r="G106" s="37" t="str">
        <f>IF(OR('Portail 2 SDL-LEA covid'!G68="",'Portail 2 SDL-LEA covid'!G68=0),"",'Portail 2 SDL-LEA covid'!G68)</f>
        <v>LEA</v>
      </c>
      <c r="H106" s="680"/>
      <c r="I106" s="613">
        <v>2</v>
      </c>
      <c r="J106" s="613">
        <v>2</v>
      </c>
      <c r="K106" s="37" t="str">
        <f>IF(OR('Portail 2 SDL-LEA covid'!K68="",'Portail 2 SDL-LEA covid'!K68=0),"",'Portail 2 SDL-LEA covid'!K68)</f>
        <v>FLEURY Alain</v>
      </c>
      <c r="L106" s="613">
        <f>IF(OR('Portail 2 SDL-LEA covid'!L68="",'Portail 2 SDL-LEA covid'!L68=0),"",'Portail 2 SDL-LEA covid'!L68)</f>
        <v>12</v>
      </c>
      <c r="M106" s="613" t="str">
        <f>IF(OR('Portail 2 SDL-LEA covid'!M68="",'Portail 2 SDL-LEA covid'!M68=0),"",'Portail 2 SDL-LEA covid'!M68)</f>
        <v/>
      </c>
      <c r="N106" s="613" t="str">
        <f>IF(OR('Portail 2 SDL-LEA covid'!N68="",'Portail 2 SDL-LEA covid'!N68=0),"",'Portail 2 SDL-LEA covid'!N68)</f>
        <v/>
      </c>
      <c r="O106" s="613"/>
      <c r="P106" s="615">
        <f>IF(OR('Portail 2 SDL-LEA covid'!P68="",'Portail 2 SDL-LEA covid'!P68=0),"",'Portail 2 SDL-LEA covid'!P68)</f>
        <v>15</v>
      </c>
      <c r="Q106" s="616"/>
      <c r="R106" s="157" t="str">
        <f>IF(OR('Portail 2 SDL-LEA covid'!R68="",'Portail 2 SDL-LEA covid'!R68=0),"",'Portail 2 SDL-LEA covid'!R68)</f>
        <v/>
      </c>
      <c r="S106" s="157" t="str">
        <f>IF(OR('Portail 2 SDL-LEA covid'!S68="",'Portail 2 SDL-LEA covid'!S68=0),"",'Portail 2 SDL-LEA covid'!S68)</f>
        <v/>
      </c>
      <c r="T106" s="478" t="str">
        <f>IF(OR('Portail 2 SDL-LEA covid'!T68="",'Portail 2 SDL-LEA covid'!T68=0),"",'Portail 2 SDL-LEA covid'!T68)</f>
        <v>100 % CC écrit 1h</v>
      </c>
      <c r="U106" s="579" t="str">
        <f>IF(OR('Portail 2 SDL-LEA covid'!U68="",'Portail 2 SDL-LEA covid'!U68=0),"",'Portail 2 SDL-LEA covid'!U68)</f>
        <v>100 % CT écrit 1h</v>
      </c>
      <c r="V106" s="389">
        <f>IF(OR('Portail 2 SDL-LEA covid'!V68="",'Portail 2 SDL-LEA covid'!V68=0),"",'Portail 2 SDL-LEA covid'!V68)</f>
        <v>1</v>
      </c>
      <c r="W106" s="644" t="str">
        <f>IF(OR('Portail 2 SDL-LEA covid'!W68="",'Portail 2 SDL-LEA covid'!W68=0),"",'Portail 2 SDL-LEA covid'!W68)</f>
        <v>CC</v>
      </c>
      <c r="X106" s="644" t="str">
        <f>IF(OR('Portail 2 SDL-LEA covid'!X68="",'Portail 2 SDL-LEA covid'!X68=0),"",'Portail 2 SDL-LEA covid'!X68)</f>
        <v>oral</v>
      </c>
      <c r="Y106" s="644" t="str">
        <f>IF(OR('Portail 2 SDL-LEA covid'!Y68="",'Portail 2 SDL-LEA covid'!Y68=0),"",'Portail 2 SDL-LEA covid'!Y68)</f>
        <v/>
      </c>
      <c r="Z106" s="645">
        <f>IF(OR('Portail 2 SDL-LEA covid'!Z68="",'Portail 2 SDL-LEA covid'!Z68=0),"",'Portail 2 SDL-LEA covid'!Z68)</f>
        <v>1</v>
      </c>
      <c r="AA106" s="640" t="str">
        <f>IF(OR('Portail 2 SDL-LEA covid'!AA68="",'Portail 2 SDL-LEA covid'!AA68=0),"",'Portail 2 SDL-LEA covid'!AA68)</f>
        <v>CT</v>
      </c>
      <c r="AB106" s="640" t="str">
        <f>IF(OR('Portail 2 SDL-LEA covid'!AB68="",'Portail 2 SDL-LEA covid'!AB68=0),"",'Portail 2 SDL-LEA covid'!AB68)</f>
        <v>oral</v>
      </c>
      <c r="AC106" s="682" t="str">
        <f>IF(OR('Portail 2 SDL-LEA covid'!AC68="",'Portail 2 SDL-LEA covid'!AC68=0),"",'Portail 2 SDL-LEA covid'!AC68)</f>
        <v>15 min.</v>
      </c>
      <c r="AD106" s="478" t="str">
        <f>IF(OR('Portail 2 SDL-LEA covid'!AD68="",'Portail 2 SDL-LEA covid'!AD68=0),"",'Portail 2 SDL-LEA covid'!AD68)</f>
        <v>100 % CT écrit 1h</v>
      </c>
      <c r="AE106" s="526" t="str">
        <f>+AD106</f>
        <v>100 % CT écrit 1h</v>
      </c>
      <c r="AF106" s="389">
        <f>IF(OR('Portail 2 SDL-LEA covid'!AF68="",'Portail 2 SDL-LEA covid'!AF68=0),"",'Portail 2 SDL-LEA covid'!AF68)</f>
        <v>1</v>
      </c>
      <c r="AG106" s="644" t="str">
        <f>IF(OR('Portail 2 SDL-LEA covid'!AG68="",'Portail 2 SDL-LEA covid'!AG68=0),"",'Portail 2 SDL-LEA covid'!AG68)</f>
        <v>CT</v>
      </c>
      <c r="AH106" s="644" t="str">
        <f>IF(OR('Portail 2 SDL-LEA covid'!AH68="",'Portail 2 SDL-LEA covid'!AH68=0),"",'Portail 2 SDL-LEA covid'!AH68)</f>
        <v>oral</v>
      </c>
      <c r="AI106" s="644" t="str">
        <f>IF(OR('Portail 2 SDL-LEA covid'!AI68="",'Portail 2 SDL-LEA covid'!AI68=0),"",'Portail 2 SDL-LEA covid'!AI68)</f>
        <v>15 min.</v>
      </c>
      <c r="AJ106" s="73">
        <f>IF(OR('Portail 2 SDL-LEA covid'!AJ68="",'Portail 2 SDL-LEA covid'!AJ68=0),"",'Portail 2 SDL-LEA covid'!AJ68)</f>
        <v>1</v>
      </c>
      <c r="AK106" s="640" t="str">
        <f>IF(OR('Portail 2 SDL-LEA covid'!AK68="",'Portail 2 SDL-LEA covid'!AK68=0),"",'Portail 2 SDL-LEA covid'!AK68)</f>
        <v>CT</v>
      </c>
      <c r="AL106" s="640" t="str">
        <f>IF(OR('Portail 2 SDL-LEA covid'!AL68="",'Portail 2 SDL-LEA covid'!AL68=0),"",'Portail 2 SDL-LEA covid'!AL68)</f>
        <v>oral</v>
      </c>
      <c r="AM106" s="640" t="str">
        <f>IF(OR('Portail 2 SDL-LEA covid'!AM68="",'Portail 2 SDL-LEA covid'!AM68=0),"",'Portail 2 SDL-LEA covid'!AM68)</f>
        <v>15 min.</v>
      </c>
      <c r="AN106" s="613" t="str">
        <f>IF(OR('Portail 2 SDL-LEA covid'!AN68="",'Portail 2 SDL-LEA covid'!AN68=0),"",'Portail 2 SDL-LEA covid'!AN68)</f>
        <v/>
      </c>
    </row>
    <row r="107" spans="1:40" s="67" customFormat="1" ht="26.25" customHeight="1">
      <c r="A107" s="57" t="s">
        <v>765</v>
      </c>
      <c r="B107" s="57" t="s">
        <v>766</v>
      </c>
      <c r="C107" s="58" t="s">
        <v>767</v>
      </c>
      <c r="D107" s="59"/>
      <c r="E107" s="59" t="s">
        <v>273</v>
      </c>
      <c r="F107" s="59"/>
      <c r="G107" s="59"/>
      <c r="H107" s="60" t="s">
        <v>52</v>
      </c>
      <c r="I107" s="61">
        <v>2</v>
      </c>
      <c r="J107" s="60">
        <v>2</v>
      </c>
      <c r="K107" s="61"/>
      <c r="L107" s="60"/>
      <c r="M107" s="61"/>
      <c r="N107" s="60"/>
      <c r="O107" s="60"/>
      <c r="P107" s="62"/>
      <c r="Q107" s="371"/>
      <c r="R107" s="371"/>
      <c r="S107" s="371"/>
      <c r="T107" s="479"/>
      <c r="U107" s="574"/>
      <c r="V107" s="386"/>
      <c r="W107" s="62"/>
      <c r="X107" s="62"/>
      <c r="Y107" s="62"/>
      <c r="Z107" s="63"/>
      <c r="AA107" s="64"/>
      <c r="AB107" s="64"/>
      <c r="AC107" s="415"/>
      <c r="AD107" s="505"/>
      <c r="AE107" s="685"/>
      <c r="AF107" s="63"/>
      <c r="AG107" s="64"/>
      <c r="AH107" s="64"/>
      <c r="AI107" s="64"/>
      <c r="AJ107" s="65"/>
      <c r="AK107" s="64"/>
      <c r="AL107" s="64"/>
      <c r="AM107" s="64"/>
      <c r="AN107" s="66"/>
    </row>
    <row r="108" spans="1:40" ht="42.75" customHeight="1">
      <c r="A108" s="20" t="s">
        <v>172</v>
      </c>
      <c r="B108" s="281" t="s">
        <v>688</v>
      </c>
      <c r="C108" s="686" t="s">
        <v>689</v>
      </c>
      <c r="D108" s="610" t="s">
        <v>690</v>
      </c>
      <c r="E108" s="610" t="s">
        <v>38</v>
      </c>
      <c r="F108" s="632" t="s">
        <v>768</v>
      </c>
      <c r="G108" s="37" t="s">
        <v>74</v>
      </c>
      <c r="H108" s="680"/>
      <c r="I108" s="613">
        <v>3</v>
      </c>
      <c r="J108" s="613">
        <v>3</v>
      </c>
      <c r="K108" s="37" t="s">
        <v>471</v>
      </c>
      <c r="L108" s="613">
        <v>11</v>
      </c>
      <c r="M108" s="613" t="s">
        <v>172</v>
      </c>
      <c r="N108" s="613" t="s">
        <v>172</v>
      </c>
      <c r="O108" s="613"/>
      <c r="P108" s="615">
        <v>18</v>
      </c>
      <c r="Q108" s="616"/>
      <c r="R108" s="157" t="s">
        <v>172</v>
      </c>
      <c r="S108" s="157" t="s">
        <v>172</v>
      </c>
      <c r="T108" s="478" t="s">
        <v>76</v>
      </c>
      <c r="U108" s="579" t="s">
        <v>769</v>
      </c>
      <c r="V108" s="389">
        <v>1</v>
      </c>
      <c r="W108" s="644" t="s">
        <v>62</v>
      </c>
      <c r="X108" s="644" t="s">
        <v>66</v>
      </c>
      <c r="Y108" s="644" t="s">
        <v>64</v>
      </c>
      <c r="Z108" s="645">
        <v>1</v>
      </c>
      <c r="AA108" s="640" t="s">
        <v>65</v>
      </c>
      <c r="AB108" s="640" t="s">
        <v>66</v>
      </c>
      <c r="AC108" s="682" t="s">
        <v>64</v>
      </c>
      <c r="AD108" s="518" t="s">
        <v>769</v>
      </c>
      <c r="AE108" s="526" t="str">
        <f>+AD108</f>
        <v>100% CT / écrit  / 2h / célène</v>
      </c>
      <c r="AF108" s="389">
        <v>1</v>
      </c>
      <c r="AG108" s="644" t="s">
        <v>65</v>
      </c>
      <c r="AH108" s="644" t="s">
        <v>66</v>
      </c>
      <c r="AI108" s="644" t="s">
        <v>64</v>
      </c>
      <c r="AJ108" s="73">
        <v>1</v>
      </c>
      <c r="AK108" s="640" t="s">
        <v>65</v>
      </c>
      <c r="AL108" s="640" t="s">
        <v>66</v>
      </c>
      <c r="AM108" s="640" t="s">
        <v>64</v>
      </c>
      <c r="AN108" s="613" t="s">
        <v>172</v>
      </c>
    </row>
    <row r="109" spans="1:40" ht="42.75" customHeight="1">
      <c r="A109" s="20" t="str">
        <f>IF(OR('Portail 2 SDL-LEA covid'!A71="",'Portail 2 SDL-LEA covid'!A71=0),"",'Portail 2 SDL-LEA covid'!A71)</f>
        <v/>
      </c>
      <c r="B109" s="20" t="str">
        <f>IF(OR('Portail 2 SDL-LEA covid'!B71="",'Portail 2 SDL-LEA covid'!B71=0),"",'Portail 2 SDL-LEA covid'!B71)</f>
        <v>LLA2J5A</v>
      </c>
      <c r="C109" s="643" t="str">
        <f>IF(OR('Portail 2 SDL-LEA covid'!C71="",'Portail 2 SDL-LEA covid'!C71=0),"",'Portail 2 SDL-LEA covid'!C71)</f>
        <v>Introduction à la civilisation allemande S2</v>
      </c>
      <c r="D109" s="610" t="str">
        <f>IF(OR('Portail 2 SDL-LEA covid'!D71="",'Portail 2 SDL-LEA covid'!D71=0),"",'Portail 2 SDL-LEA covid'!D71)</f>
        <v>LOL2J5B1</v>
      </c>
      <c r="E109" s="610" t="str">
        <f>IF(OR('Portail 2 SDL-LEA covid'!E71="",'Portail 2 SDL-LEA covid'!E71=0),"",'Portail 2 SDL-LEA covid'!E71)</f>
        <v>CHOIX TRONC COMMUN</v>
      </c>
      <c r="F109" s="611" t="str">
        <f>IF(OR('Portail 2 SDL-LEA covid'!F71="",'Portail 2 SDL-LEA covid'!F71=0),"",'Portail 2 SDL-LEA covid'!F71)</f>
        <v>Portails 2 (SDL-LEA) et 4 (LANGUES MAJ LLCER)</v>
      </c>
      <c r="G109" s="37" t="str">
        <f>IF(OR('Portail 2 SDL-LEA covid'!G71="",'Portail 2 SDL-LEA covid'!G71=0),"",'Portail 2 SDL-LEA covid'!G71)</f>
        <v>LEA</v>
      </c>
      <c r="H109" s="680"/>
      <c r="I109" s="613">
        <v>2</v>
      </c>
      <c r="J109" s="613">
        <v>2</v>
      </c>
      <c r="K109" s="37" t="str">
        <f>IF(OR('Portail 2 SDL-LEA covid'!K71="",'Portail 2 SDL-LEA covid'!K71=0),"",'Portail 2 SDL-LEA covid'!K71)</f>
        <v>FLEURY Alain</v>
      </c>
      <c r="L109" s="613">
        <f>IF(OR('Portail 2 SDL-LEA covid'!L71="",'Portail 2 SDL-LEA covid'!L71=0),"",'Portail 2 SDL-LEA covid'!L71)</f>
        <v>12</v>
      </c>
      <c r="M109" s="613" t="str">
        <f>IF(OR('Portail 2 SDL-LEA covid'!M71="",'Portail 2 SDL-LEA covid'!M71=0),"",'Portail 2 SDL-LEA covid'!M71)</f>
        <v/>
      </c>
      <c r="N109" s="613" t="str">
        <f>IF(OR('Portail 2 SDL-LEA covid'!N71="",'Portail 2 SDL-LEA covid'!N71=0),"",'Portail 2 SDL-LEA covid'!N71)</f>
        <v/>
      </c>
      <c r="O109" s="613"/>
      <c r="P109" s="615">
        <f>IF(OR('Portail 2 SDL-LEA covid'!P71="",'Portail 2 SDL-LEA covid'!P71=0),"",'Portail 2 SDL-LEA covid'!P71)</f>
        <v>18</v>
      </c>
      <c r="Q109" s="616"/>
      <c r="R109" s="157" t="str">
        <f>IF(OR('Portail 2 SDL-LEA covid'!R71="",'Portail 2 SDL-LEA covid'!R71=0),"",'Portail 2 SDL-LEA covid'!R71)</f>
        <v/>
      </c>
      <c r="S109" s="157" t="str">
        <f>IF(OR('Portail 2 SDL-LEA covid'!S71="",'Portail 2 SDL-LEA covid'!S71=0),"",'Portail 2 SDL-LEA covid'!S71)</f>
        <v/>
      </c>
      <c r="T109" s="478" t="str">
        <f>IF(OR('Portail 2 SDL-LEA covid'!T71="",'Portail 2 SDL-LEA covid'!T71=0),"",'Portail 2 SDL-LEA covid'!T71)</f>
        <v>100 % CC écrit 1h</v>
      </c>
      <c r="U109" s="579" t="str">
        <f>IF(OR('Portail 2 SDL-LEA covid'!U71="",'Portail 2 SDL-LEA covid'!U71=0),"",'Portail 2 SDL-LEA covid'!U71)</f>
        <v>100 % CT écrit 1h</v>
      </c>
      <c r="V109" s="111">
        <f>IF(OR('Portail 2 SDL-LEA covid'!V71="",'Portail 2 SDL-LEA covid'!V71=0),"",'Portail 2 SDL-LEA covid'!V71)</f>
        <v>1</v>
      </c>
      <c r="W109" s="644" t="str">
        <f>IF(OR('Portail 2 SDL-LEA covid'!W71="",'Portail 2 SDL-LEA covid'!W71=0),"",'Portail 2 SDL-LEA covid'!W71)</f>
        <v>CC</v>
      </c>
      <c r="X109" s="644" t="str">
        <f>IF(OR('Portail 2 SDL-LEA covid'!X71="",'Portail 2 SDL-LEA covid'!X71=0),"",'Portail 2 SDL-LEA covid'!X71)</f>
        <v>écrit</v>
      </c>
      <c r="Y109" s="644" t="str">
        <f>IF(OR('Portail 2 SDL-LEA covid'!Y71="",'Portail 2 SDL-LEA covid'!Y71=0),"",'Portail 2 SDL-LEA covid'!Y71)</f>
        <v>1h30</v>
      </c>
      <c r="Z109" s="645">
        <f>IF(OR('Portail 2 SDL-LEA covid'!Z71="",'Portail 2 SDL-LEA covid'!Z71=0),"",'Portail 2 SDL-LEA covid'!Z71)</f>
        <v>1</v>
      </c>
      <c r="AA109" s="640" t="str">
        <f>IF(OR('Portail 2 SDL-LEA covid'!AA71="",'Portail 2 SDL-LEA covid'!AA71=0),"",'Portail 2 SDL-LEA covid'!AA71)</f>
        <v>CT</v>
      </c>
      <c r="AB109" s="640" t="str">
        <f>IF(OR('Portail 2 SDL-LEA covid'!AB71="",'Portail 2 SDL-LEA covid'!AB71=0),"",'Portail 2 SDL-LEA covid'!AB71)</f>
        <v>écrit</v>
      </c>
      <c r="AC109" s="682" t="str">
        <f>IF(OR('Portail 2 SDL-LEA covid'!AC71="",'Portail 2 SDL-LEA covid'!AC71=0),"",'Portail 2 SDL-LEA covid'!AC71)</f>
        <v>1h30</v>
      </c>
      <c r="AD109" s="478" t="str">
        <f>IF(OR('Portail 2 SDL-LEA covid'!AD71="",'Portail 2 SDL-LEA covid'!AD71=0),"",'Portail 2 SDL-LEA covid'!AD71)</f>
        <v>100 % CT écrit 1h</v>
      </c>
      <c r="AE109" s="526" t="str">
        <f>+AD109</f>
        <v>100 % CT écrit 1h</v>
      </c>
      <c r="AF109" s="389">
        <f>IF(OR('Portail 2 SDL-LEA covid'!AF71="",'Portail 2 SDL-LEA covid'!AF71=0),"",'Portail 2 SDL-LEA covid'!AF71)</f>
        <v>1</v>
      </c>
      <c r="AG109" s="644" t="str">
        <f>IF(OR('Portail 2 SDL-LEA covid'!AG71="",'Portail 2 SDL-LEA covid'!AG71=0),"",'Portail 2 SDL-LEA covid'!AG71)</f>
        <v>CT</v>
      </c>
      <c r="AH109" s="644" t="str">
        <f>IF(OR('Portail 2 SDL-LEA covid'!AH71="",'Portail 2 SDL-LEA covid'!AH71=0),"",'Portail 2 SDL-LEA covid'!AH71)</f>
        <v>écrit</v>
      </c>
      <c r="AI109" s="644" t="str">
        <f>IF(OR('Portail 2 SDL-LEA covid'!AI71="",'Portail 2 SDL-LEA covid'!AI71=0),"",'Portail 2 SDL-LEA covid'!AI71)</f>
        <v>2h00</v>
      </c>
      <c r="AJ109" s="73">
        <f>IF(OR('Portail 2 SDL-LEA covid'!AJ71="",'Portail 2 SDL-LEA covid'!AJ71=0),"",'Portail 2 SDL-LEA covid'!AJ71)</f>
        <v>1</v>
      </c>
      <c r="AK109" s="640" t="str">
        <f>IF(OR('Portail 2 SDL-LEA covid'!AK71="",'Portail 2 SDL-LEA covid'!AK71=0),"",'Portail 2 SDL-LEA covid'!AK71)</f>
        <v>CT</v>
      </c>
      <c r="AL109" s="640" t="str">
        <f>IF(OR('Portail 2 SDL-LEA covid'!AL71="",'Portail 2 SDL-LEA covid'!AL71=0),"",'Portail 2 SDL-LEA covid'!AL71)</f>
        <v>écrit</v>
      </c>
      <c r="AM109" s="640" t="str">
        <f>IF(OR('Portail 2 SDL-LEA covid'!AM71="",'Portail 2 SDL-LEA covid'!AM71=0),"",'Portail 2 SDL-LEA covid'!AM71)</f>
        <v>2h00</v>
      </c>
      <c r="AN109" s="613" t="str">
        <f>IF(OR('Portail 2 SDL-LEA covid'!AN71="",'Portail 2 SDL-LEA covid'!AN71=0),"",'Portail 2 SDL-LEA covid'!AN71)</f>
        <v/>
      </c>
    </row>
    <row r="110" spans="1:40" ht="12.75" customHeight="1">
      <c r="A110" s="177"/>
      <c r="B110" s="177"/>
      <c r="C110" s="178"/>
      <c r="D110" s="179"/>
      <c r="E110" s="180"/>
      <c r="F110" s="155"/>
      <c r="G110" s="179"/>
      <c r="H110" s="91"/>
      <c r="I110" s="181"/>
      <c r="J110" s="181"/>
      <c r="K110" s="181"/>
      <c r="L110" s="181"/>
      <c r="M110" s="181"/>
      <c r="N110" s="93"/>
      <c r="O110" s="357"/>
      <c r="P110" s="80"/>
      <c r="Q110" s="181"/>
      <c r="R110" s="157"/>
      <c r="S110" s="157"/>
      <c r="T110" s="483"/>
      <c r="U110" s="589"/>
      <c r="V110" s="409"/>
      <c r="W110" s="158"/>
      <c r="X110" s="158"/>
      <c r="Y110" s="158"/>
      <c r="Z110" s="182"/>
      <c r="AA110" s="32"/>
      <c r="AB110" s="32"/>
      <c r="AC110" s="448"/>
      <c r="AD110" s="514"/>
      <c r="AE110" s="590"/>
      <c r="AF110" s="409"/>
      <c r="AG110" s="158"/>
      <c r="AH110" s="158"/>
      <c r="AI110" s="158"/>
      <c r="AJ110" s="34"/>
      <c r="AK110" s="32"/>
      <c r="AL110" s="32"/>
      <c r="AM110" s="32"/>
      <c r="AN110" s="41"/>
    </row>
    <row r="111" spans="1:40" ht="26.25" customHeight="1">
      <c r="A111" s="85"/>
      <c r="B111" s="85"/>
      <c r="C111" s="169"/>
      <c r="D111" s="110"/>
      <c r="E111" s="110"/>
      <c r="F111" s="110"/>
      <c r="G111" s="110"/>
      <c r="H111" s="173" t="s">
        <v>770</v>
      </c>
      <c r="I111" s="174"/>
      <c r="J111" s="174"/>
      <c r="K111" s="174"/>
      <c r="L111" s="174"/>
      <c r="M111" s="174"/>
      <c r="N111" s="110"/>
      <c r="O111" s="110"/>
      <c r="P111" s="110"/>
      <c r="Q111" s="110"/>
      <c r="R111" s="107"/>
      <c r="S111" s="107"/>
      <c r="T111" s="745"/>
      <c r="U111" s="746"/>
      <c r="V111" s="87"/>
      <c r="W111" s="87"/>
      <c r="X111" s="87"/>
      <c r="Y111" s="87"/>
      <c r="Z111" s="170"/>
      <c r="AA111" s="87"/>
      <c r="AB111" s="87"/>
      <c r="AC111" s="87"/>
      <c r="AD111" s="512"/>
      <c r="AE111" s="738"/>
      <c r="AF111" s="87"/>
      <c r="AG111" s="87"/>
      <c r="AH111" s="87"/>
      <c r="AI111" s="87"/>
      <c r="AJ111" s="87"/>
      <c r="AK111" s="87"/>
      <c r="AL111" s="87"/>
      <c r="AM111" s="88"/>
      <c r="AN111" s="174"/>
    </row>
    <row r="112" spans="1:40" ht="26.25" customHeight="1">
      <c r="A112" s="133"/>
      <c r="B112" s="133"/>
      <c r="C112" s="46" t="s">
        <v>771</v>
      </c>
      <c r="D112" s="47"/>
      <c r="E112" s="47"/>
      <c r="F112" s="47"/>
      <c r="G112" s="47"/>
      <c r="H112" s="90"/>
      <c r="I112" s="47"/>
      <c r="J112" s="47"/>
      <c r="K112" s="47"/>
      <c r="L112" s="47"/>
      <c r="M112" s="47"/>
      <c r="N112" s="47"/>
      <c r="O112" s="47"/>
      <c r="P112" s="47"/>
      <c r="Q112" s="50"/>
      <c r="R112" s="50"/>
      <c r="S112" s="50"/>
      <c r="T112" s="426"/>
      <c r="U112" s="427"/>
      <c r="V112" s="98"/>
      <c r="W112" s="50"/>
      <c r="X112" s="50"/>
      <c r="Y112" s="50"/>
      <c r="Z112" s="165"/>
      <c r="AA112" s="50"/>
      <c r="AB112" s="50"/>
      <c r="AC112" s="50"/>
      <c r="AD112" s="507"/>
      <c r="AE112" s="427"/>
      <c r="AF112" s="98"/>
      <c r="AG112" s="50"/>
      <c r="AH112" s="50"/>
      <c r="AI112" s="50"/>
      <c r="AJ112" s="50"/>
      <c r="AK112" s="50"/>
      <c r="AL112" s="50"/>
      <c r="AM112" s="47"/>
      <c r="AN112" s="47"/>
    </row>
    <row r="113" spans="1:1032" ht="26.25" customHeight="1">
      <c r="A113" s="13"/>
      <c r="B113" s="13"/>
      <c r="C113" s="135" t="s">
        <v>38</v>
      </c>
      <c r="D113" s="19"/>
      <c r="E113" s="19"/>
      <c r="F113" s="19"/>
      <c r="G113" s="19"/>
      <c r="H113" s="134"/>
      <c r="I113" s="134">
        <f>+I114+I118+I119+I120</f>
        <v>15</v>
      </c>
      <c r="J113" s="134">
        <f>+J114+J118+J119+J120</f>
        <v>15</v>
      </c>
      <c r="K113" s="19"/>
      <c r="L113" s="19"/>
      <c r="M113" s="19"/>
      <c r="N113" s="19"/>
      <c r="O113" s="19"/>
      <c r="P113" s="19"/>
      <c r="Q113" s="18"/>
      <c r="R113" s="161"/>
      <c r="S113" s="161"/>
      <c r="T113" s="428"/>
      <c r="U113" s="429"/>
      <c r="V113" s="17"/>
      <c r="W113" s="18"/>
      <c r="X113" s="18"/>
      <c r="Y113" s="18"/>
      <c r="Z113" s="162"/>
      <c r="AA113" s="18"/>
      <c r="AB113" s="18"/>
      <c r="AC113" s="18"/>
      <c r="AD113" s="500"/>
      <c r="AE113" s="429"/>
      <c r="AF113" s="17"/>
      <c r="AG113" s="18"/>
      <c r="AH113" s="18"/>
      <c r="AI113" s="18"/>
      <c r="AJ113" s="18"/>
      <c r="AK113" s="18"/>
      <c r="AL113" s="18"/>
      <c r="AM113" s="19"/>
      <c r="AN113" s="19"/>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c r="MS113"/>
      <c r="MT113"/>
      <c r="MU113"/>
      <c r="MV113"/>
      <c r="MW113"/>
      <c r="MX113"/>
      <c r="MY113"/>
      <c r="MZ113"/>
      <c r="NA113"/>
      <c r="NB113"/>
      <c r="NC113"/>
      <c r="ND113"/>
      <c r="NE113"/>
      <c r="NF113"/>
      <c r="NG113"/>
      <c r="NH113"/>
      <c r="NI113"/>
      <c r="NJ113"/>
      <c r="NK113"/>
      <c r="NL113"/>
      <c r="NM113"/>
      <c r="NN113"/>
      <c r="NO113"/>
      <c r="NP113"/>
      <c r="NQ113"/>
      <c r="NR113"/>
      <c r="NS113"/>
      <c r="NT113"/>
      <c r="NU113"/>
      <c r="NV113"/>
      <c r="NW113"/>
      <c r="NX113"/>
      <c r="NY113"/>
      <c r="NZ113"/>
      <c r="OA113"/>
      <c r="OB113"/>
      <c r="OC113"/>
      <c r="OD113"/>
      <c r="OE113"/>
      <c r="OF113"/>
      <c r="OG113"/>
      <c r="OH113"/>
      <c r="OI113"/>
      <c r="OJ113"/>
      <c r="OK113"/>
      <c r="OL113"/>
      <c r="OM113"/>
      <c r="ON113"/>
      <c r="OO113"/>
      <c r="OP113"/>
      <c r="OQ113"/>
      <c r="OR113"/>
      <c r="OS113"/>
      <c r="OT113"/>
      <c r="OU113"/>
      <c r="OV113"/>
      <c r="OW113"/>
      <c r="OX113"/>
      <c r="OY113"/>
      <c r="OZ113"/>
      <c r="PA113"/>
      <c r="PB113"/>
      <c r="PC113"/>
      <c r="PD113"/>
      <c r="PE113"/>
      <c r="PF113"/>
      <c r="PG113"/>
      <c r="PH113"/>
      <c r="PI113"/>
      <c r="PJ113"/>
      <c r="PK113"/>
      <c r="PL113"/>
      <c r="PM113"/>
      <c r="PN113"/>
      <c r="PO113"/>
      <c r="PP113"/>
      <c r="PQ113"/>
      <c r="PR113"/>
      <c r="PS113"/>
      <c r="PT113"/>
      <c r="PU113"/>
      <c r="PV113"/>
      <c r="PW113"/>
      <c r="PX113"/>
      <c r="PY113"/>
      <c r="PZ113"/>
      <c r="QA113"/>
      <c r="QB113"/>
      <c r="QC113"/>
      <c r="QD113"/>
      <c r="QE113"/>
      <c r="QF113"/>
      <c r="QG113"/>
      <c r="QH113"/>
      <c r="QI113"/>
      <c r="QJ113"/>
      <c r="QK113"/>
      <c r="QL113"/>
      <c r="QM113"/>
      <c r="QN113"/>
      <c r="QO113"/>
      <c r="QP113"/>
      <c r="QQ113"/>
      <c r="QR113"/>
      <c r="QS113"/>
      <c r="QT113"/>
      <c r="QU113"/>
      <c r="QV113"/>
      <c r="QW113"/>
      <c r="QX113"/>
      <c r="QY113"/>
      <c r="QZ113"/>
      <c r="RA113"/>
      <c r="RB113"/>
      <c r="RC113"/>
      <c r="RD113"/>
      <c r="RE113"/>
      <c r="RF113"/>
      <c r="RG113"/>
      <c r="RH113"/>
      <c r="RI113"/>
      <c r="RJ113"/>
      <c r="RK113"/>
      <c r="RL113"/>
      <c r="RM113"/>
      <c r="RN113"/>
      <c r="RO113"/>
      <c r="RP113"/>
      <c r="RQ113"/>
      <c r="RR113"/>
      <c r="RS113"/>
      <c r="RT113"/>
      <c r="RU113"/>
      <c r="RV113"/>
      <c r="RW113"/>
      <c r="RX113"/>
      <c r="RY113"/>
      <c r="RZ113"/>
      <c r="SA113"/>
      <c r="SB113"/>
      <c r="SC113"/>
      <c r="SD113"/>
      <c r="SE113"/>
      <c r="SF113"/>
      <c r="SG113"/>
      <c r="SH113"/>
      <c r="SI113"/>
      <c r="SJ113"/>
      <c r="SK113"/>
      <c r="SL113"/>
      <c r="SM113"/>
      <c r="SN113"/>
      <c r="SO113"/>
      <c r="SP113"/>
      <c r="SQ113"/>
      <c r="SR113"/>
      <c r="SS113"/>
      <c r="ST113"/>
      <c r="SU113"/>
      <c r="SV113"/>
      <c r="SW113"/>
      <c r="SX113"/>
      <c r="SY113"/>
      <c r="SZ113"/>
      <c r="TA113"/>
      <c r="TB113"/>
      <c r="TC113"/>
      <c r="TD113"/>
      <c r="TE113"/>
      <c r="TF113"/>
      <c r="TG113"/>
      <c r="TH113"/>
      <c r="TI113"/>
      <c r="TJ113"/>
      <c r="TK113"/>
      <c r="TL113"/>
      <c r="TM113"/>
      <c r="TN113"/>
      <c r="TO113"/>
      <c r="TP113"/>
      <c r="TQ113"/>
      <c r="TR113"/>
      <c r="TS113"/>
      <c r="TT113"/>
      <c r="TU113"/>
      <c r="TV113"/>
      <c r="TW113"/>
      <c r="TX113"/>
      <c r="TY113"/>
      <c r="TZ113"/>
      <c r="UA113"/>
      <c r="UB113"/>
      <c r="UC113"/>
      <c r="UD113"/>
      <c r="UE113"/>
      <c r="UF113"/>
      <c r="UG113"/>
      <c r="UH113"/>
      <c r="UI113"/>
      <c r="UJ113"/>
      <c r="UK113"/>
      <c r="UL113"/>
      <c r="UM113"/>
      <c r="UN113"/>
      <c r="UO113"/>
      <c r="UP113"/>
      <c r="UQ113"/>
      <c r="UR113"/>
      <c r="US113"/>
      <c r="UT113"/>
      <c r="UU113"/>
      <c r="UV113"/>
      <c r="UW113"/>
      <c r="UX113"/>
      <c r="UY113"/>
      <c r="UZ113"/>
      <c r="VA113"/>
      <c r="VB113"/>
      <c r="VC113"/>
      <c r="VD113"/>
      <c r="VE113"/>
      <c r="VF113"/>
      <c r="VG113"/>
      <c r="VH113"/>
      <c r="VI113"/>
      <c r="VJ113"/>
      <c r="VK113"/>
      <c r="VL113"/>
      <c r="VM113"/>
      <c r="VN113"/>
      <c r="VO113"/>
      <c r="VP113"/>
      <c r="VQ113"/>
      <c r="VR113"/>
      <c r="VS113"/>
      <c r="VT113"/>
      <c r="VU113"/>
      <c r="VV113"/>
      <c r="VW113"/>
      <c r="VX113"/>
      <c r="VY113"/>
      <c r="VZ113"/>
      <c r="WA113"/>
      <c r="WB113"/>
      <c r="WC113"/>
      <c r="WD113"/>
      <c r="WE113"/>
      <c r="WF113"/>
      <c r="WG113"/>
      <c r="WH113"/>
      <c r="WI113"/>
      <c r="WJ113"/>
      <c r="WK113"/>
      <c r="WL113"/>
      <c r="WM113"/>
      <c r="WN113"/>
      <c r="WO113"/>
      <c r="WP113"/>
      <c r="WQ113"/>
      <c r="WR113"/>
      <c r="WS113"/>
      <c r="WT113"/>
      <c r="WU113"/>
      <c r="WV113"/>
      <c r="WW113"/>
      <c r="WX113"/>
      <c r="WY113"/>
      <c r="WZ113"/>
      <c r="XA113"/>
      <c r="XB113"/>
      <c r="XC113"/>
      <c r="XD113"/>
      <c r="XE113"/>
      <c r="XF113"/>
      <c r="XG113"/>
      <c r="XH113"/>
      <c r="XI113"/>
      <c r="XJ113"/>
      <c r="XK113"/>
      <c r="XL113"/>
      <c r="XM113"/>
      <c r="XN113"/>
      <c r="XO113"/>
      <c r="XP113"/>
      <c r="XQ113"/>
      <c r="XR113"/>
      <c r="XS113"/>
      <c r="XT113"/>
      <c r="XU113"/>
      <c r="XV113"/>
      <c r="XW113"/>
      <c r="XX113"/>
      <c r="XY113"/>
      <c r="XZ113"/>
      <c r="YA113"/>
      <c r="YB113"/>
      <c r="YC113"/>
      <c r="YD113"/>
      <c r="YE113"/>
      <c r="YF113"/>
      <c r="YG113"/>
      <c r="YH113"/>
      <c r="YI113"/>
      <c r="YJ113"/>
      <c r="YK113"/>
      <c r="YL113"/>
      <c r="YM113"/>
      <c r="YN113"/>
      <c r="YO113"/>
      <c r="YP113"/>
      <c r="YQ113"/>
      <c r="YR113"/>
      <c r="YS113"/>
      <c r="YT113"/>
      <c r="YU113"/>
      <c r="YV113"/>
      <c r="YW113"/>
      <c r="YX113"/>
      <c r="YY113"/>
      <c r="YZ113"/>
      <c r="ZA113"/>
      <c r="ZB113"/>
      <c r="ZC113"/>
      <c r="ZD113"/>
      <c r="ZE113"/>
      <c r="ZF113"/>
      <c r="ZG113"/>
      <c r="ZH113"/>
      <c r="ZI113"/>
      <c r="ZJ113"/>
      <c r="ZK113"/>
      <c r="ZL113"/>
      <c r="ZM113"/>
      <c r="ZN113"/>
      <c r="ZO113"/>
      <c r="ZP113"/>
      <c r="ZQ113"/>
      <c r="ZR113"/>
      <c r="ZS113"/>
      <c r="ZT113"/>
      <c r="ZU113"/>
      <c r="ZV113"/>
      <c r="ZW113"/>
      <c r="ZX113"/>
      <c r="ZY113"/>
      <c r="ZZ113"/>
      <c r="AAA113"/>
      <c r="AAB113"/>
      <c r="AAC113"/>
      <c r="AAD113"/>
      <c r="AAE113"/>
      <c r="AAF113"/>
      <c r="AAG113"/>
      <c r="AAH113"/>
      <c r="AAI113"/>
      <c r="AAJ113"/>
      <c r="AAK113"/>
      <c r="AAL113"/>
      <c r="AAM113"/>
      <c r="AAN113"/>
      <c r="AAO113"/>
      <c r="AAP113"/>
      <c r="AAQ113"/>
      <c r="AAR113"/>
      <c r="AAS113"/>
      <c r="AAT113"/>
      <c r="AAU113"/>
      <c r="AAV113"/>
      <c r="AAW113"/>
      <c r="AAX113"/>
      <c r="AAY113"/>
      <c r="AAZ113"/>
      <c r="ABA113"/>
      <c r="ABB113"/>
      <c r="ABC113"/>
      <c r="ABD113"/>
      <c r="ABE113"/>
      <c r="ABF113"/>
      <c r="ABG113"/>
      <c r="ABH113"/>
      <c r="ABI113"/>
      <c r="ABJ113"/>
      <c r="ABK113"/>
      <c r="ABL113"/>
      <c r="ABM113"/>
      <c r="ABN113"/>
      <c r="ABO113"/>
      <c r="ABP113"/>
      <c r="ABQ113"/>
      <c r="ABR113"/>
      <c r="ABS113"/>
      <c r="ABT113"/>
      <c r="ABU113"/>
      <c r="ABV113"/>
      <c r="ABW113"/>
      <c r="ABX113"/>
      <c r="ABY113"/>
      <c r="ABZ113"/>
      <c r="ACA113"/>
      <c r="ACB113"/>
      <c r="ACC113"/>
      <c r="ACD113"/>
      <c r="ACE113"/>
      <c r="ACF113"/>
      <c r="ACG113"/>
      <c r="ACH113"/>
      <c r="ACI113"/>
      <c r="ACJ113"/>
      <c r="ACK113"/>
      <c r="ACL113"/>
      <c r="ACM113"/>
      <c r="ACN113"/>
      <c r="ACO113"/>
      <c r="ACP113"/>
      <c r="ACQ113"/>
      <c r="ACR113"/>
      <c r="ACS113"/>
      <c r="ACT113"/>
      <c r="ACU113"/>
      <c r="ACV113"/>
      <c r="ACW113"/>
      <c r="ACX113"/>
      <c r="ACY113"/>
      <c r="ACZ113"/>
      <c r="ADA113"/>
      <c r="ADB113"/>
      <c r="ADC113"/>
      <c r="ADD113"/>
      <c r="ADE113"/>
      <c r="ADF113"/>
      <c r="ADG113"/>
      <c r="ADH113"/>
      <c r="ADI113"/>
      <c r="ADJ113"/>
      <c r="ADK113"/>
      <c r="ADL113"/>
      <c r="ADM113"/>
      <c r="ADN113"/>
      <c r="ADO113"/>
      <c r="ADP113"/>
      <c r="ADQ113"/>
      <c r="ADR113"/>
      <c r="ADS113"/>
      <c r="ADT113"/>
      <c r="ADU113"/>
      <c r="ADV113"/>
      <c r="ADW113"/>
      <c r="ADX113"/>
      <c r="ADY113"/>
      <c r="ADZ113"/>
      <c r="AEA113"/>
      <c r="AEB113"/>
      <c r="AEC113"/>
      <c r="AED113"/>
      <c r="AEE113"/>
      <c r="AEF113"/>
      <c r="AEG113"/>
      <c r="AEH113"/>
      <c r="AEI113"/>
      <c r="AEJ113"/>
      <c r="AEK113"/>
      <c r="AEL113"/>
      <c r="AEM113"/>
      <c r="AEN113"/>
      <c r="AEO113"/>
      <c r="AEP113"/>
      <c r="AEQ113"/>
      <c r="AER113"/>
      <c r="AES113"/>
      <c r="AET113"/>
      <c r="AEU113"/>
      <c r="AEV113"/>
      <c r="AEW113"/>
      <c r="AEX113"/>
      <c r="AEY113"/>
      <c r="AEZ113"/>
      <c r="AFA113"/>
      <c r="AFB113"/>
      <c r="AFC113"/>
      <c r="AFD113"/>
      <c r="AFE113"/>
      <c r="AFF113"/>
      <c r="AFG113"/>
      <c r="AFH113"/>
      <c r="AFI113"/>
      <c r="AFJ113"/>
      <c r="AFK113"/>
      <c r="AFL113"/>
      <c r="AFM113"/>
      <c r="AFN113"/>
      <c r="AFO113"/>
      <c r="AFP113"/>
      <c r="AFQ113"/>
      <c r="AFR113"/>
      <c r="AFS113"/>
      <c r="AFT113"/>
      <c r="AFU113"/>
      <c r="AFV113"/>
      <c r="AFW113"/>
      <c r="AFX113"/>
      <c r="AFY113"/>
      <c r="AFZ113"/>
      <c r="AGA113"/>
      <c r="AGB113"/>
      <c r="AGC113"/>
      <c r="AGD113"/>
      <c r="AGE113"/>
      <c r="AGF113"/>
      <c r="AGG113"/>
      <c r="AGH113"/>
      <c r="AGI113"/>
      <c r="AGJ113"/>
      <c r="AGK113"/>
      <c r="AGL113"/>
      <c r="AGM113"/>
      <c r="AGN113"/>
      <c r="AGO113"/>
      <c r="AGP113"/>
      <c r="AGQ113"/>
      <c r="AGR113"/>
      <c r="AGS113"/>
      <c r="AGT113"/>
      <c r="AGU113"/>
      <c r="AGV113"/>
      <c r="AGW113"/>
      <c r="AGX113"/>
      <c r="AGY113"/>
      <c r="AGZ113"/>
      <c r="AHA113"/>
      <c r="AHB113"/>
      <c r="AHC113"/>
      <c r="AHD113"/>
      <c r="AHE113"/>
      <c r="AHF113"/>
      <c r="AHG113"/>
      <c r="AHH113"/>
      <c r="AHI113"/>
      <c r="AHJ113"/>
      <c r="AHK113"/>
      <c r="AHL113"/>
      <c r="AHM113"/>
      <c r="AHN113"/>
      <c r="AHO113"/>
      <c r="AHP113"/>
      <c r="AHQ113"/>
      <c r="AHR113"/>
      <c r="AHS113"/>
      <c r="AHT113"/>
      <c r="AHU113"/>
      <c r="AHV113"/>
      <c r="AHW113"/>
      <c r="AHX113"/>
      <c r="AHY113"/>
      <c r="AHZ113"/>
      <c r="AIA113"/>
      <c r="AIB113"/>
      <c r="AIC113"/>
      <c r="AID113"/>
      <c r="AIE113"/>
      <c r="AIF113"/>
      <c r="AIG113"/>
      <c r="AIH113"/>
      <c r="AII113"/>
      <c r="AIJ113"/>
      <c r="AIK113"/>
      <c r="AIL113"/>
      <c r="AIM113"/>
      <c r="AIN113"/>
      <c r="AIO113"/>
      <c r="AIP113"/>
      <c r="AIQ113"/>
      <c r="AIR113"/>
      <c r="AIS113"/>
      <c r="AIT113"/>
      <c r="AIU113"/>
      <c r="AIV113"/>
      <c r="AIW113"/>
      <c r="AIX113"/>
      <c r="AIY113"/>
      <c r="AIZ113"/>
      <c r="AJA113"/>
      <c r="AJB113"/>
      <c r="AJC113"/>
      <c r="AJD113"/>
      <c r="AJE113"/>
      <c r="AJF113"/>
      <c r="AJG113"/>
      <c r="AJH113"/>
      <c r="AJI113"/>
      <c r="AJJ113"/>
      <c r="AJK113"/>
      <c r="AJL113"/>
      <c r="AJM113"/>
      <c r="AJN113"/>
      <c r="AJO113"/>
      <c r="AJP113"/>
      <c r="AJQ113"/>
      <c r="AJR113"/>
      <c r="AJS113"/>
      <c r="AJT113"/>
      <c r="AJU113"/>
      <c r="AJV113"/>
      <c r="AJW113"/>
      <c r="AJX113"/>
      <c r="AJY113"/>
      <c r="AJZ113"/>
      <c r="AKA113"/>
      <c r="AKB113"/>
      <c r="AKC113"/>
      <c r="AKD113"/>
      <c r="AKE113"/>
      <c r="AKF113"/>
      <c r="AKG113"/>
      <c r="AKH113"/>
      <c r="AKI113"/>
      <c r="AKJ113"/>
      <c r="AKK113"/>
      <c r="AKL113"/>
      <c r="AKM113"/>
      <c r="AKN113"/>
      <c r="AKO113"/>
      <c r="AKP113"/>
      <c r="AKQ113"/>
      <c r="AKR113"/>
      <c r="AKS113"/>
      <c r="AKT113"/>
      <c r="AKU113"/>
      <c r="AKV113"/>
      <c r="AKW113"/>
      <c r="AKX113"/>
      <c r="AKY113"/>
      <c r="AKZ113"/>
      <c r="ALA113"/>
      <c r="ALB113"/>
      <c r="ALC113"/>
      <c r="ALD113"/>
      <c r="ALE113"/>
      <c r="ALF113"/>
      <c r="ALG113"/>
      <c r="ALH113"/>
      <c r="ALI113"/>
      <c r="ALJ113"/>
      <c r="ALK113"/>
      <c r="ALL113"/>
      <c r="ALM113"/>
      <c r="ALN113"/>
      <c r="ALO113"/>
      <c r="ALP113"/>
      <c r="ALQ113"/>
      <c r="ALR113"/>
      <c r="ALS113"/>
      <c r="ALT113"/>
      <c r="ALU113"/>
      <c r="ALV113"/>
      <c r="ALW113"/>
      <c r="ALX113"/>
      <c r="ALY113"/>
      <c r="ALZ113"/>
      <c r="AMA113"/>
      <c r="AMB113"/>
      <c r="AMC113"/>
      <c r="AMD113"/>
      <c r="AME113"/>
      <c r="AMF113"/>
      <c r="AMG113"/>
      <c r="AMH113"/>
      <c r="AMI113"/>
      <c r="AMJ113"/>
      <c r="AMK113"/>
      <c r="AML113"/>
      <c r="AMM113"/>
      <c r="AMN113"/>
      <c r="AMO113"/>
      <c r="AMP113"/>
      <c r="AMQ113"/>
      <c r="AMR113"/>
    </row>
    <row r="114" spans="1:1032" s="67" customFormat="1" ht="26.25" customHeight="1">
      <c r="A114" s="57" t="s">
        <v>772</v>
      </c>
      <c r="B114" s="57" t="s">
        <v>773</v>
      </c>
      <c r="C114" s="58" t="s">
        <v>774</v>
      </c>
      <c r="D114" s="59" t="s">
        <v>775</v>
      </c>
      <c r="E114" s="59" t="s">
        <v>121</v>
      </c>
      <c r="F114" s="59"/>
      <c r="G114" s="59"/>
      <c r="H114" s="60"/>
      <c r="I114" s="61">
        <f>+I115+I116</f>
        <v>4</v>
      </c>
      <c r="J114" s="61">
        <f>+J115+J116</f>
        <v>4</v>
      </c>
      <c r="K114" s="61"/>
      <c r="L114" s="60"/>
      <c r="M114" s="61"/>
      <c r="N114" s="60"/>
      <c r="O114" s="60"/>
      <c r="P114" s="62"/>
      <c r="Q114" s="62"/>
      <c r="R114" s="371"/>
      <c r="S114" s="371"/>
      <c r="T114" s="479"/>
      <c r="U114" s="574"/>
      <c r="V114" s="386"/>
      <c r="W114" s="62"/>
      <c r="X114" s="62"/>
      <c r="Y114" s="62"/>
      <c r="Z114" s="63"/>
      <c r="AA114" s="64"/>
      <c r="AB114" s="64"/>
      <c r="AC114" s="415"/>
      <c r="AD114" s="501"/>
      <c r="AE114" s="575"/>
      <c r="AF114" s="63"/>
      <c r="AG114" s="64"/>
      <c r="AH114" s="64"/>
      <c r="AI114" s="64"/>
      <c r="AJ114" s="65"/>
      <c r="AK114" s="64"/>
      <c r="AL114" s="64"/>
      <c r="AM114" s="64"/>
      <c r="AN114" s="66"/>
    </row>
    <row r="115" spans="1:1032" ht="42.75" customHeight="1">
      <c r="A115" s="20"/>
      <c r="B115" s="20" t="s">
        <v>776</v>
      </c>
      <c r="C115" s="643" t="s">
        <v>777</v>
      </c>
      <c r="D115" s="610" t="s">
        <v>778</v>
      </c>
      <c r="E115" s="610" t="s">
        <v>38</v>
      </c>
      <c r="F115" s="611" t="s">
        <v>478</v>
      </c>
      <c r="G115" s="37" t="s">
        <v>58</v>
      </c>
      <c r="H115" s="680"/>
      <c r="I115" s="613">
        <v>2</v>
      </c>
      <c r="J115" s="613">
        <v>2</v>
      </c>
      <c r="K115" s="37" t="s">
        <v>348</v>
      </c>
      <c r="L115" s="613">
        <v>11</v>
      </c>
      <c r="M115" s="613"/>
      <c r="N115" s="613"/>
      <c r="O115" s="613"/>
      <c r="P115" s="615">
        <v>18</v>
      </c>
      <c r="Q115" s="616"/>
      <c r="R115" s="747"/>
      <c r="S115" s="747"/>
      <c r="T115" s="478" t="s">
        <v>779</v>
      </c>
      <c r="U115" s="440" t="s">
        <v>780</v>
      </c>
      <c r="V115" s="33">
        <v>1</v>
      </c>
      <c r="W115" s="644" t="s">
        <v>62</v>
      </c>
      <c r="X115" s="644" t="s">
        <v>66</v>
      </c>
      <c r="Y115" s="644" t="s">
        <v>64</v>
      </c>
      <c r="Z115" s="645">
        <v>1</v>
      </c>
      <c r="AA115" s="640" t="s">
        <v>65</v>
      </c>
      <c r="AB115" s="640" t="s">
        <v>66</v>
      </c>
      <c r="AC115" s="682" t="s">
        <v>64</v>
      </c>
      <c r="AD115" s="518" t="s">
        <v>780</v>
      </c>
      <c r="AE115" s="526" t="str">
        <f>+AD115</f>
        <v>100% CT / Dossier à déposer sur CELENE</v>
      </c>
      <c r="AF115" s="389">
        <v>1</v>
      </c>
      <c r="AG115" s="644" t="s">
        <v>65</v>
      </c>
      <c r="AH115" s="644" t="s">
        <v>66</v>
      </c>
      <c r="AI115" s="644" t="s">
        <v>64</v>
      </c>
      <c r="AJ115" s="73">
        <v>1</v>
      </c>
      <c r="AK115" s="640" t="s">
        <v>65</v>
      </c>
      <c r="AL115" s="640" t="s">
        <v>66</v>
      </c>
      <c r="AM115" s="640" t="s">
        <v>64</v>
      </c>
      <c r="AN115" s="613"/>
    </row>
    <row r="116" spans="1:1032" ht="42.75" customHeight="1">
      <c r="A116" s="20"/>
      <c r="B116" s="20" t="s">
        <v>781</v>
      </c>
      <c r="C116" s="643" t="s">
        <v>782</v>
      </c>
      <c r="D116" s="610" t="s">
        <v>783</v>
      </c>
      <c r="E116" s="610" t="s">
        <v>38</v>
      </c>
      <c r="F116" s="611" t="s">
        <v>478</v>
      </c>
      <c r="G116" s="37" t="s">
        <v>58</v>
      </c>
      <c r="H116" s="680"/>
      <c r="I116" s="613">
        <v>2</v>
      </c>
      <c r="J116" s="613">
        <v>2</v>
      </c>
      <c r="K116" s="37" t="s">
        <v>348</v>
      </c>
      <c r="L116" s="613">
        <v>11</v>
      </c>
      <c r="M116" s="613"/>
      <c r="N116" s="613"/>
      <c r="O116" s="613"/>
      <c r="P116" s="615">
        <v>18</v>
      </c>
      <c r="Q116" s="616"/>
      <c r="R116" s="747"/>
      <c r="S116" s="747"/>
      <c r="T116" s="478" t="s">
        <v>76</v>
      </c>
      <c r="U116" s="440" t="s">
        <v>780</v>
      </c>
      <c r="V116" s="33">
        <v>1</v>
      </c>
      <c r="W116" s="644" t="s">
        <v>62</v>
      </c>
      <c r="X116" s="644" t="s">
        <v>66</v>
      </c>
      <c r="Y116" s="644" t="s">
        <v>64</v>
      </c>
      <c r="Z116" s="645">
        <v>1</v>
      </c>
      <c r="AA116" s="640" t="s">
        <v>65</v>
      </c>
      <c r="AB116" s="32" t="s">
        <v>66</v>
      </c>
      <c r="AC116" s="448" t="s">
        <v>64</v>
      </c>
      <c r="AD116" s="518" t="s">
        <v>780</v>
      </c>
      <c r="AE116" s="526" t="str">
        <f>+AD116</f>
        <v>100% CT / Dossier à déposer sur CELENE</v>
      </c>
      <c r="AF116" s="111">
        <v>1</v>
      </c>
      <c r="AG116" s="30" t="s">
        <v>65</v>
      </c>
      <c r="AH116" s="30" t="s">
        <v>66</v>
      </c>
      <c r="AI116" s="30" t="s">
        <v>64</v>
      </c>
      <c r="AJ116" s="34">
        <v>1</v>
      </c>
      <c r="AK116" s="32" t="s">
        <v>65</v>
      </c>
      <c r="AL116" s="32" t="s">
        <v>66</v>
      </c>
      <c r="AM116" s="640" t="s">
        <v>64</v>
      </c>
      <c r="AN116" s="613"/>
    </row>
    <row r="117" spans="1:1032" ht="12.75" customHeight="1">
      <c r="A117" s="20"/>
      <c r="B117" s="20"/>
      <c r="C117" s="643"/>
      <c r="D117" s="643"/>
      <c r="E117" s="643"/>
      <c r="F117" s="643"/>
      <c r="G117" s="643"/>
      <c r="H117" s="643"/>
      <c r="I117" s="643"/>
      <c r="J117" s="643"/>
      <c r="K117" s="643"/>
      <c r="L117" s="643"/>
      <c r="M117" s="643"/>
      <c r="N117" s="643"/>
      <c r="O117" s="643"/>
      <c r="P117" s="643"/>
      <c r="Q117" s="643"/>
      <c r="R117" s="743"/>
      <c r="S117" s="743"/>
      <c r="T117" s="744"/>
      <c r="U117" s="743"/>
      <c r="V117" s="22"/>
      <c r="W117" s="643"/>
      <c r="X117" s="643"/>
      <c r="Y117" s="643"/>
      <c r="Z117" s="643"/>
      <c r="AA117" s="643"/>
      <c r="AB117" s="22"/>
      <c r="AC117" s="184"/>
      <c r="AD117" s="519"/>
      <c r="AE117" s="585"/>
      <c r="AF117" s="499"/>
      <c r="AG117" s="22"/>
      <c r="AH117" s="22"/>
      <c r="AI117" s="22"/>
      <c r="AJ117" s="22"/>
      <c r="AK117" s="22"/>
      <c r="AL117" s="22"/>
      <c r="AM117" s="22"/>
      <c r="AN117" s="613"/>
    </row>
    <row r="118" spans="1:1032" ht="64.5" customHeight="1">
      <c r="A118" s="20" t="str">
        <f>IF(A67="","",A67)</f>
        <v/>
      </c>
      <c r="B118" s="20" t="str">
        <f>IF(B67="","",B67)</f>
        <v>LLA2B1B</v>
      </c>
      <c r="C118" s="643" t="str">
        <f>IF(C67="","",C67)</f>
        <v>Compréhension et expression orales Anglais S2 (groupe de 25)</v>
      </c>
      <c r="D118" s="610" t="str">
        <f>IF(D67="","",D67)</f>
        <v>LOL2B1C 
et/ou
LOL2B1D
LOL2J2B</v>
      </c>
      <c r="E118" s="610" t="s">
        <v>38</v>
      </c>
      <c r="F118" s="611" t="str">
        <f>IF(F67="","",F67)</f>
        <v>Portails 1 (SDL-LLCER), 2 (SDL-LEA), 4 (LANGUES) et 5 (LETTRES-LLCER)</v>
      </c>
      <c r="G118" s="37" t="str">
        <f>IF(G67="","",G67)</f>
        <v>LLCER</v>
      </c>
      <c r="H118" s="680"/>
      <c r="I118" s="613">
        <v>2</v>
      </c>
      <c r="J118" s="613">
        <v>2</v>
      </c>
      <c r="K118" s="613" t="str">
        <f t="shared" ref="K118:AN118" si="29">IF(K67="","",K67)</f>
        <v>SERPOLLET Noëlle</v>
      </c>
      <c r="L118" s="613">
        <f t="shared" si="29"/>
        <v>11</v>
      </c>
      <c r="M118" s="613" t="str">
        <f t="shared" si="29"/>
        <v/>
      </c>
      <c r="N118" s="613" t="str">
        <f t="shared" si="29"/>
        <v/>
      </c>
      <c r="O118" s="613"/>
      <c r="P118" s="615" t="str">
        <f t="shared" si="29"/>
        <v/>
      </c>
      <c r="Q118" s="616"/>
      <c r="R118" s="747">
        <f t="shared" ref="R118" si="30">IF(R67="","",R67)</f>
        <v>15</v>
      </c>
      <c r="S118" s="747" t="str">
        <f t="shared" si="29"/>
        <v/>
      </c>
      <c r="T118" s="478" t="str">
        <f t="shared" ref="T118:U118" si="31">IF(T67="","",T67)</f>
        <v>100% CC</v>
      </c>
      <c r="U118" s="579" t="str">
        <f t="shared" si="31"/>
        <v>100% CT / Dossier</v>
      </c>
      <c r="V118" s="33" t="str">
        <f t="shared" si="29"/>
        <v>40% Ecrit
40% Oral
20% participation</v>
      </c>
      <c r="W118" s="644" t="str">
        <f t="shared" si="29"/>
        <v>CC</v>
      </c>
      <c r="X118" s="644" t="str">
        <f t="shared" si="29"/>
        <v>écrit et oral</v>
      </c>
      <c r="Y118" s="644" t="str">
        <f t="shared" si="29"/>
        <v>1h00 écrit et 15 min. oral</v>
      </c>
      <c r="Z118" s="645">
        <f t="shared" si="29"/>
        <v>1</v>
      </c>
      <c r="AA118" s="640" t="str">
        <f t="shared" si="29"/>
        <v>CT</v>
      </c>
      <c r="AB118" s="32" t="str">
        <f t="shared" si="29"/>
        <v>oral</v>
      </c>
      <c r="AC118" s="448" t="str">
        <f t="shared" si="29"/>
        <v>15 min.</v>
      </c>
      <c r="AD118" s="478" t="str">
        <f t="shared" si="29"/>
        <v>100% CT / Dossier</v>
      </c>
      <c r="AE118" s="526" t="str">
        <f t="shared" ref="AE118" si="32">IF(AE68="","",AE68)</f>
        <v>100% CT / Dossier</v>
      </c>
      <c r="AF118" s="111">
        <f t="shared" si="29"/>
        <v>1</v>
      </c>
      <c r="AG118" s="30" t="str">
        <f t="shared" si="29"/>
        <v>CT</v>
      </c>
      <c r="AH118" s="30" t="str">
        <f t="shared" si="29"/>
        <v>oral</v>
      </c>
      <c r="AI118" s="30" t="str">
        <f t="shared" si="29"/>
        <v>15 min.</v>
      </c>
      <c r="AJ118" s="34">
        <f t="shared" si="29"/>
        <v>1</v>
      </c>
      <c r="AK118" s="32" t="str">
        <f t="shared" si="29"/>
        <v>CT</v>
      </c>
      <c r="AL118" s="32" t="str">
        <f t="shared" si="29"/>
        <v>oral</v>
      </c>
      <c r="AM118" s="640" t="str">
        <f t="shared" si="29"/>
        <v>15 min.</v>
      </c>
      <c r="AN118" s="613" t="str">
        <f t="shared" si="29"/>
        <v/>
      </c>
    </row>
    <row r="119" spans="1:1032" ht="42.75" customHeight="1">
      <c r="A119" s="20" t="str">
        <f>IF(A108="","",A108)</f>
        <v/>
      </c>
      <c r="B119" s="281" t="str">
        <f t="shared" ref="B119:AN119" si="33">IF(B108="","",B108)</f>
        <v>LLA2B3A</v>
      </c>
      <c r="C119" s="686" t="str">
        <f t="shared" si="33"/>
        <v>Les grandes étapes du monde contemporain Anglais S2</v>
      </c>
      <c r="D119" s="610" t="str">
        <f t="shared" si="33"/>
        <v>LOL2J5A</v>
      </c>
      <c r="E119" s="610" t="str">
        <f t="shared" si="33"/>
        <v>TRONC COMMUN</v>
      </c>
      <c r="F119" s="632" t="str">
        <f t="shared" si="33"/>
        <v>Portails  2 (SDL-LEA MAJ LEA), 4 (LANGUES sauf MAJ LLCER ANG)</v>
      </c>
      <c r="G119" s="37" t="str">
        <f t="shared" si="33"/>
        <v>LLCER</v>
      </c>
      <c r="H119" s="680"/>
      <c r="I119" s="613">
        <f t="shared" si="33"/>
        <v>3</v>
      </c>
      <c r="J119" s="613">
        <f t="shared" si="33"/>
        <v>3</v>
      </c>
      <c r="K119" s="37" t="str">
        <f t="shared" si="33"/>
        <v>LAINE Ariane</v>
      </c>
      <c r="L119" s="613">
        <f t="shared" si="33"/>
        <v>11</v>
      </c>
      <c r="M119" s="613" t="str">
        <f t="shared" si="33"/>
        <v/>
      </c>
      <c r="N119" s="613" t="str">
        <f t="shared" si="33"/>
        <v/>
      </c>
      <c r="O119" s="613"/>
      <c r="P119" s="615">
        <f t="shared" si="33"/>
        <v>18</v>
      </c>
      <c r="Q119" s="616"/>
      <c r="R119" s="747" t="str">
        <f t="shared" ref="R119" si="34">IF(R108="","",R108)</f>
        <v/>
      </c>
      <c r="S119" s="747" t="str">
        <f t="shared" si="33"/>
        <v/>
      </c>
      <c r="T119" s="478" t="str">
        <f t="shared" ref="T119:U119" si="35">IF(T108="","",T108)</f>
        <v>100% CC</v>
      </c>
      <c r="U119" s="579" t="str">
        <f t="shared" si="35"/>
        <v>100% CT / écrit  / 2h / célène</v>
      </c>
      <c r="V119" s="389">
        <f t="shared" si="33"/>
        <v>1</v>
      </c>
      <c r="W119" s="644" t="str">
        <f t="shared" si="33"/>
        <v>CC</v>
      </c>
      <c r="X119" s="644" t="str">
        <f t="shared" si="33"/>
        <v>écrit</v>
      </c>
      <c r="Y119" s="644" t="str">
        <f t="shared" si="33"/>
        <v>1h30</v>
      </c>
      <c r="Z119" s="645">
        <f t="shared" si="33"/>
        <v>1</v>
      </c>
      <c r="AA119" s="640" t="str">
        <f t="shared" si="33"/>
        <v>CT</v>
      </c>
      <c r="AB119" s="640" t="str">
        <f t="shared" si="33"/>
        <v>écrit</v>
      </c>
      <c r="AC119" s="682" t="str">
        <f t="shared" si="33"/>
        <v>1h30</v>
      </c>
      <c r="AD119" s="478" t="str">
        <f t="shared" si="33"/>
        <v>100% CT / écrit  / 2h / célène</v>
      </c>
      <c r="AE119" s="526" t="str">
        <f>+AD119</f>
        <v>100% CT / écrit  / 2h / célène</v>
      </c>
      <c r="AF119" s="389">
        <f t="shared" si="33"/>
        <v>1</v>
      </c>
      <c r="AG119" s="644" t="str">
        <f t="shared" si="33"/>
        <v>CT</v>
      </c>
      <c r="AH119" s="644" t="str">
        <f t="shared" si="33"/>
        <v>écrit</v>
      </c>
      <c r="AI119" s="644" t="str">
        <f t="shared" si="33"/>
        <v>1h30</v>
      </c>
      <c r="AJ119" s="73">
        <f t="shared" si="33"/>
        <v>1</v>
      </c>
      <c r="AK119" s="640" t="str">
        <f t="shared" si="33"/>
        <v>CT</v>
      </c>
      <c r="AL119" s="640" t="str">
        <f t="shared" si="33"/>
        <v>écrit</v>
      </c>
      <c r="AM119" s="640" t="str">
        <f t="shared" si="33"/>
        <v>1h30</v>
      </c>
      <c r="AN119" s="613" t="str">
        <f t="shared" si="33"/>
        <v/>
      </c>
    </row>
    <row r="120" spans="1:1032" s="67" customFormat="1" ht="26.25" customHeight="1">
      <c r="A120" s="57" t="s">
        <v>784</v>
      </c>
      <c r="B120" s="57" t="s">
        <v>785</v>
      </c>
      <c r="C120" s="58" t="s">
        <v>786</v>
      </c>
      <c r="D120" s="59"/>
      <c r="E120" s="253" t="s">
        <v>121</v>
      </c>
      <c r="F120" s="59"/>
      <c r="G120" s="59"/>
      <c r="H120" s="60"/>
      <c r="I120" s="61">
        <f>+I121+I122</f>
        <v>6</v>
      </c>
      <c r="J120" s="61">
        <f>+J121+J122</f>
        <v>6</v>
      </c>
      <c r="K120" s="61"/>
      <c r="L120" s="60"/>
      <c r="M120" s="61"/>
      <c r="N120" s="60"/>
      <c r="O120" s="60"/>
      <c r="P120" s="62"/>
      <c r="Q120" s="62"/>
      <c r="R120" s="371"/>
      <c r="S120" s="371"/>
      <c r="T120" s="748"/>
      <c r="U120" s="749"/>
      <c r="V120" s="386"/>
      <c r="W120" s="62"/>
      <c r="X120" s="62"/>
      <c r="Y120" s="62"/>
      <c r="Z120" s="63"/>
      <c r="AA120" s="64"/>
      <c r="AB120" s="64"/>
      <c r="AC120" s="415"/>
      <c r="AD120" s="505"/>
      <c r="AE120" s="685"/>
      <c r="AF120" s="63"/>
      <c r="AG120" s="64"/>
      <c r="AH120" s="64"/>
      <c r="AI120" s="64"/>
      <c r="AJ120" s="65"/>
      <c r="AK120" s="64"/>
      <c r="AL120" s="64"/>
      <c r="AM120" s="64"/>
      <c r="AN120" s="66"/>
    </row>
    <row r="121" spans="1:1032" ht="60.75" customHeight="1">
      <c r="A121" s="20"/>
      <c r="B121" s="281" t="s">
        <v>787</v>
      </c>
      <c r="C121" s="686" t="s">
        <v>788</v>
      </c>
      <c r="D121" s="610" t="s">
        <v>789</v>
      </c>
      <c r="E121" s="610" t="s">
        <v>38</v>
      </c>
      <c r="F121" s="611" t="s">
        <v>478</v>
      </c>
      <c r="G121" s="37" t="s">
        <v>58</v>
      </c>
      <c r="H121" s="680"/>
      <c r="I121" s="613">
        <v>3</v>
      </c>
      <c r="J121" s="613">
        <v>3</v>
      </c>
      <c r="K121" s="292" t="s">
        <v>479</v>
      </c>
      <c r="L121" s="613" t="s">
        <v>790</v>
      </c>
      <c r="M121" s="613"/>
      <c r="N121" s="613">
        <v>18</v>
      </c>
      <c r="O121" s="613"/>
      <c r="P121" s="615">
        <v>12</v>
      </c>
      <c r="Q121" s="616"/>
      <c r="R121" s="747"/>
      <c r="S121" s="747"/>
      <c r="T121" s="478" t="s">
        <v>791</v>
      </c>
      <c r="U121" s="579" t="s">
        <v>791</v>
      </c>
      <c r="V121" s="389">
        <v>1</v>
      </c>
      <c r="W121" s="687" t="s">
        <v>62</v>
      </c>
      <c r="X121" s="644" t="s">
        <v>66</v>
      </c>
      <c r="Y121" s="644" t="s">
        <v>175</v>
      </c>
      <c r="Z121" s="645">
        <v>1</v>
      </c>
      <c r="AA121" s="640" t="s">
        <v>65</v>
      </c>
      <c r="AB121" s="640" t="s">
        <v>66</v>
      </c>
      <c r="AC121" s="682" t="s">
        <v>175</v>
      </c>
      <c r="AD121" s="518" t="s">
        <v>791</v>
      </c>
      <c r="AE121" s="526" t="str">
        <f t="shared" ref="AE121:AE122" si="36">+AD121</f>
        <v>100% CT QCM sur CELENE ou EVALBOX ou autre logiciel</v>
      </c>
      <c r="AF121" s="389">
        <v>1</v>
      </c>
      <c r="AG121" s="644" t="s">
        <v>65</v>
      </c>
      <c r="AH121" s="644" t="s">
        <v>66</v>
      </c>
      <c r="AI121" s="644" t="s">
        <v>175</v>
      </c>
      <c r="AJ121" s="73">
        <v>1</v>
      </c>
      <c r="AK121" s="640" t="s">
        <v>65</v>
      </c>
      <c r="AL121" s="640" t="s">
        <v>66</v>
      </c>
      <c r="AM121" s="640" t="s">
        <v>175</v>
      </c>
      <c r="AN121" s="613"/>
    </row>
    <row r="122" spans="1:1032" ht="42.75" customHeight="1">
      <c r="A122" s="20"/>
      <c r="B122" s="281" t="s">
        <v>792</v>
      </c>
      <c r="C122" s="686" t="s">
        <v>793</v>
      </c>
      <c r="D122" s="610"/>
      <c r="E122" s="610" t="s">
        <v>38</v>
      </c>
      <c r="F122" s="611" t="s">
        <v>478</v>
      </c>
      <c r="G122" s="37" t="s">
        <v>58</v>
      </c>
      <c r="H122" s="680"/>
      <c r="I122" s="613">
        <v>3</v>
      </c>
      <c r="J122" s="613">
        <v>3</v>
      </c>
      <c r="K122" s="292" t="s">
        <v>479</v>
      </c>
      <c r="L122" s="613" t="s">
        <v>794</v>
      </c>
      <c r="M122" s="613"/>
      <c r="N122" s="613">
        <v>12</v>
      </c>
      <c r="O122" s="613"/>
      <c r="P122" s="615">
        <v>12</v>
      </c>
      <c r="Q122" s="616"/>
      <c r="R122" s="747"/>
      <c r="S122" s="747"/>
      <c r="T122" s="478" t="s">
        <v>791</v>
      </c>
      <c r="U122" s="579" t="s">
        <v>791</v>
      </c>
      <c r="V122" s="389">
        <v>1</v>
      </c>
      <c r="W122" s="687" t="s">
        <v>62</v>
      </c>
      <c r="X122" s="644" t="s">
        <v>66</v>
      </c>
      <c r="Y122" s="644" t="s">
        <v>175</v>
      </c>
      <c r="Z122" s="645">
        <v>1</v>
      </c>
      <c r="AA122" s="640" t="s">
        <v>65</v>
      </c>
      <c r="AB122" s="640" t="s">
        <v>66</v>
      </c>
      <c r="AC122" s="682" t="s">
        <v>175</v>
      </c>
      <c r="AD122" s="518" t="s">
        <v>791</v>
      </c>
      <c r="AE122" s="526" t="str">
        <f t="shared" si="36"/>
        <v>100% CT QCM sur CELENE ou EVALBOX ou autre logiciel</v>
      </c>
      <c r="AF122" s="389">
        <v>1</v>
      </c>
      <c r="AG122" s="644" t="s">
        <v>65</v>
      </c>
      <c r="AH122" s="644" t="s">
        <v>66</v>
      </c>
      <c r="AI122" s="644" t="s">
        <v>175</v>
      </c>
      <c r="AJ122" s="73">
        <v>1</v>
      </c>
      <c r="AK122" s="640" t="s">
        <v>65</v>
      </c>
      <c r="AL122" s="640" t="s">
        <v>66</v>
      </c>
      <c r="AM122" s="640" t="s">
        <v>175</v>
      </c>
      <c r="AN122" s="613"/>
    </row>
    <row r="123" spans="1:1032" ht="53.25" customHeight="1">
      <c r="A123" s="51" t="s">
        <v>795</v>
      </c>
      <c r="B123" s="51" t="s">
        <v>796</v>
      </c>
      <c r="C123" s="52" t="s">
        <v>797</v>
      </c>
      <c r="D123" s="53" t="s">
        <v>311</v>
      </c>
      <c r="E123" s="53" t="s">
        <v>43</v>
      </c>
      <c r="F123" s="53"/>
      <c r="G123" s="53"/>
      <c r="H123" s="54"/>
      <c r="I123" s="54">
        <f>+I$113+I124+I127+I131+I$62</f>
        <v>30</v>
      </c>
      <c r="J123" s="54">
        <f>+J$113+J124+J127+J131+J$62</f>
        <v>30</v>
      </c>
      <c r="K123" s="53"/>
      <c r="L123" s="53"/>
      <c r="M123" s="53"/>
      <c r="N123" s="53"/>
      <c r="O123" s="53"/>
      <c r="P123" s="53"/>
      <c r="Q123" s="56"/>
      <c r="R123" s="55"/>
      <c r="S123" s="55"/>
      <c r="T123" s="430"/>
      <c r="U123" s="431"/>
      <c r="V123" s="187"/>
      <c r="W123" s="56"/>
      <c r="X123" s="56"/>
      <c r="Y123" s="56"/>
      <c r="Z123" s="168"/>
      <c r="AA123" s="56"/>
      <c r="AB123" s="56"/>
      <c r="AC123" s="56"/>
      <c r="AD123" s="508"/>
      <c r="AE123" s="433"/>
      <c r="AF123" s="187"/>
      <c r="AG123" s="56"/>
      <c r="AH123" s="56"/>
      <c r="AI123" s="56"/>
      <c r="AJ123" s="56"/>
      <c r="AK123" s="56"/>
      <c r="AL123" s="56"/>
      <c r="AM123" s="53"/>
      <c r="AN123" s="5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c r="LK123"/>
      <c r="LL123"/>
      <c r="LM123"/>
      <c r="LN123"/>
      <c r="LO123"/>
      <c r="LP123"/>
      <c r="LQ123"/>
      <c r="LR123"/>
      <c r="LS123"/>
      <c r="LT123"/>
      <c r="LU123"/>
      <c r="LV123"/>
      <c r="LW123"/>
      <c r="LX123"/>
      <c r="LY123"/>
      <c r="LZ123"/>
      <c r="MA123"/>
      <c r="MB123"/>
      <c r="MC123"/>
      <c r="MD123"/>
      <c r="ME123"/>
      <c r="MF123"/>
      <c r="MG123"/>
      <c r="MH123"/>
      <c r="MI123"/>
      <c r="MJ123"/>
      <c r="MK123"/>
      <c r="ML123"/>
      <c r="MM123"/>
      <c r="MN123"/>
      <c r="MO123"/>
      <c r="MP123"/>
      <c r="MQ123"/>
      <c r="MR123"/>
      <c r="MS123"/>
      <c r="MT123"/>
      <c r="MU123"/>
      <c r="MV123"/>
      <c r="MW123"/>
      <c r="MX123"/>
      <c r="MY123"/>
      <c r="MZ123"/>
      <c r="NA123"/>
      <c r="NB123"/>
      <c r="NC123"/>
      <c r="ND123"/>
      <c r="NE123"/>
      <c r="NF123"/>
      <c r="NG123"/>
      <c r="NH123"/>
      <c r="NI123"/>
      <c r="NJ123"/>
      <c r="NK123"/>
      <c r="NL123"/>
      <c r="NM123"/>
      <c r="NN123"/>
      <c r="NO123"/>
      <c r="NP123"/>
      <c r="NQ123"/>
      <c r="NR123"/>
      <c r="NS123"/>
      <c r="NT123"/>
      <c r="NU123"/>
      <c r="NV123"/>
      <c r="NW123"/>
      <c r="NX123"/>
      <c r="NY123"/>
      <c r="NZ123"/>
      <c r="OA123"/>
      <c r="OB123"/>
      <c r="OC123"/>
      <c r="OD123"/>
      <c r="OE123"/>
      <c r="OF123"/>
      <c r="OG123"/>
      <c r="OH123"/>
      <c r="OI123"/>
      <c r="OJ123"/>
      <c r="OK123"/>
      <c r="OL123"/>
      <c r="OM123"/>
      <c r="ON123"/>
      <c r="OO123"/>
      <c r="OP123"/>
      <c r="OQ123"/>
      <c r="OR123"/>
      <c r="OS123"/>
      <c r="OT123"/>
      <c r="OU123"/>
      <c r="OV123"/>
      <c r="OW123"/>
      <c r="OX123"/>
      <c r="OY123"/>
      <c r="OZ123"/>
      <c r="PA123"/>
      <c r="PB123"/>
      <c r="PC123"/>
      <c r="PD123"/>
      <c r="PE123"/>
      <c r="PF123"/>
      <c r="PG123"/>
      <c r="PH123"/>
      <c r="PI123"/>
      <c r="PJ123"/>
      <c r="PK123"/>
      <c r="PL123"/>
      <c r="PM123"/>
      <c r="PN123"/>
      <c r="PO123"/>
      <c r="PP123"/>
      <c r="PQ123"/>
      <c r="PR123"/>
      <c r="PS123"/>
      <c r="PT123"/>
      <c r="PU123"/>
      <c r="PV123"/>
      <c r="PW123"/>
      <c r="PX123"/>
      <c r="PY123"/>
      <c r="PZ123"/>
      <c r="QA123"/>
      <c r="QB123"/>
      <c r="QC123"/>
      <c r="QD123"/>
      <c r="QE123"/>
      <c r="QF123"/>
      <c r="QG123"/>
      <c r="QH123"/>
      <c r="QI123"/>
      <c r="QJ123"/>
      <c r="QK123"/>
      <c r="QL123"/>
      <c r="QM123"/>
      <c r="QN123"/>
      <c r="QO123"/>
      <c r="QP123"/>
      <c r="QQ123"/>
      <c r="QR123"/>
      <c r="QS123"/>
      <c r="QT123"/>
      <c r="QU123"/>
      <c r="QV123"/>
      <c r="QW123"/>
      <c r="QX123"/>
      <c r="QY123"/>
      <c r="QZ123"/>
      <c r="RA123"/>
      <c r="RB123"/>
      <c r="RC123"/>
      <c r="RD123"/>
      <c r="RE123"/>
      <c r="RF123"/>
      <c r="RG123"/>
      <c r="RH123"/>
      <c r="RI123"/>
      <c r="RJ123"/>
      <c r="RK123"/>
      <c r="RL123"/>
      <c r="RM123"/>
      <c r="RN123"/>
      <c r="RO123"/>
      <c r="RP123"/>
      <c r="RQ123"/>
      <c r="RR123"/>
      <c r="RS123"/>
      <c r="RT123"/>
      <c r="RU123"/>
      <c r="RV123"/>
      <c r="RW123"/>
      <c r="RX123"/>
      <c r="RY123"/>
      <c r="RZ123"/>
      <c r="SA123"/>
      <c r="SB123"/>
      <c r="SC123"/>
      <c r="SD123"/>
      <c r="SE123"/>
      <c r="SF123"/>
      <c r="SG123"/>
      <c r="SH123"/>
      <c r="SI123"/>
      <c r="SJ123"/>
      <c r="SK123"/>
      <c r="SL123"/>
      <c r="SM123"/>
      <c r="SN123"/>
      <c r="SO123"/>
      <c r="SP123"/>
      <c r="SQ123"/>
      <c r="SR123"/>
      <c r="SS123"/>
      <c r="ST123"/>
      <c r="SU123"/>
      <c r="SV123"/>
      <c r="SW123"/>
      <c r="SX123"/>
      <c r="SY123"/>
      <c r="SZ123"/>
      <c r="TA123"/>
      <c r="TB123"/>
      <c r="TC123"/>
      <c r="TD123"/>
      <c r="TE123"/>
      <c r="TF123"/>
      <c r="TG123"/>
      <c r="TH123"/>
      <c r="TI123"/>
      <c r="TJ123"/>
      <c r="TK123"/>
      <c r="TL123"/>
      <c r="TM123"/>
      <c r="TN123"/>
      <c r="TO123"/>
      <c r="TP123"/>
      <c r="TQ123"/>
      <c r="TR123"/>
      <c r="TS123"/>
      <c r="TT123"/>
      <c r="TU123"/>
      <c r="TV123"/>
      <c r="TW123"/>
      <c r="TX123"/>
      <c r="TY123"/>
      <c r="TZ123"/>
      <c r="UA123"/>
      <c r="UB123"/>
      <c r="UC123"/>
      <c r="UD123"/>
      <c r="UE123"/>
      <c r="UF123"/>
      <c r="UG123"/>
      <c r="UH123"/>
      <c r="UI123"/>
      <c r="UJ123"/>
      <c r="UK123"/>
      <c r="UL123"/>
      <c r="UM123"/>
      <c r="UN123"/>
      <c r="UO123"/>
      <c r="UP123"/>
      <c r="UQ123"/>
      <c r="UR123"/>
      <c r="US123"/>
      <c r="UT123"/>
      <c r="UU123"/>
      <c r="UV123"/>
      <c r="UW123"/>
      <c r="UX123"/>
      <c r="UY123"/>
      <c r="UZ123"/>
      <c r="VA123"/>
      <c r="VB123"/>
      <c r="VC123"/>
      <c r="VD123"/>
      <c r="VE123"/>
      <c r="VF123"/>
      <c r="VG123"/>
      <c r="VH123"/>
      <c r="VI123"/>
      <c r="VJ123"/>
      <c r="VK123"/>
      <c r="VL123"/>
      <c r="VM123"/>
      <c r="VN123"/>
      <c r="VO123"/>
      <c r="VP123"/>
      <c r="VQ123"/>
      <c r="VR123"/>
      <c r="VS123"/>
      <c r="VT123"/>
      <c r="VU123"/>
      <c r="VV123"/>
      <c r="VW123"/>
      <c r="VX123"/>
      <c r="VY123"/>
      <c r="VZ123"/>
      <c r="WA123"/>
      <c r="WB123"/>
      <c r="WC123"/>
      <c r="WD123"/>
      <c r="WE123"/>
      <c r="WF123"/>
      <c r="WG123"/>
      <c r="WH123"/>
      <c r="WI123"/>
      <c r="WJ123"/>
      <c r="WK123"/>
      <c r="WL123"/>
      <c r="WM123"/>
      <c r="WN123"/>
      <c r="WO123"/>
      <c r="WP123"/>
      <c r="WQ123"/>
      <c r="WR123"/>
      <c r="WS123"/>
      <c r="WT123"/>
      <c r="WU123"/>
      <c r="WV123"/>
      <c r="WW123"/>
      <c r="WX123"/>
      <c r="WY123"/>
      <c r="WZ123"/>
      <c r="XA123"/>
      <c r="XB123"/>
      <c r="XC123"/>
      <c r="XD123"/>
      <c r="XE123"/>
      <c r="XF123"/>
      <c r="XG123"/>
      <c r="XH123"/>
      <c r="XI123"/>
      <c r="XJ123"/>
      <c r="XK123"/>
      <c r="XL123"/>
      <c r="XM123"/>
      <c r="XN123"/>
      <c r="XO123"/>
      <c r="XP123"/>
      <c r="XQ123"/>
      <c r="XR123"/>
      <c r="XS123"/>
      <c r="XT123"/>
      <c r="XU123"/>
      <c r="XV123"/>
      <c r="XW123"/>
      <c r="XX123"/>
      <c r="XY123"/>
      <c r="XZ123"/>
      <c r="YA123"/>
      <c r="YB123"/>
      <c r="YC123"/>
      <c r="YD123"/>
      <c r="YE123"/>
      <c r="YF123"/>
      <c r="YG123"/>
      <c r="YH123"/>
      <c r="YI123"/>
      <c r="YJ123"/>
      <c r="YK123"/>
      <c r="YL123"/>
      <c r="YM123"/>
      <c r="YN123"/>
      <c r="YO123"/>
      <c r="YP123"/>
      <c r="YQ123"/>
      <c r="YR123"/>
      <c r="YS123"/>
      <c r="YT123"/>
      <c r="YU123"/>
      <c r="YV123"/>
      <c r="YW123"/>
      <c r="YX123"/>
      <c r="YY123"/>
      <c r="YZ123"/>
      <c r="ZA123"/>
      <c r="ZB123"/>
      <c r="ZC123"/>
      <c r="ZD123"/>
      <c r="ZE123"/>
      <c r="ZF123"/>
      <c r="ZG123"/>
      <c r="ZH123"/>
      <c r="ZI123"/>
      <c r="ZJ123"/>
      <c r="ZK123"/>
      <c r="ZL123"/>
      <c r="ZM123"/>
      <c r="ZN123"/>
      <c r="ZO123"/>
      <c r="ZP123"/>
      <c r="ZQ123"/>
      <c r="ZR123"/>
      <c r="ZS123"/>
      <c r="ZT123"/>
      <c r="ZU123"/>
      <c r="ZV123"/>
      <c r="ZW123"/>
      <c r="ZX123"/>
      <c r="ZY123"/>
      <c r="ZZ123"/>
      <c r="AAA123"/>
      <c r="AAB123"/>
      <c r="AAC123"/>
      <c r="AAD123"/>
      <c r="AAE123"/>
      <c r="AAF123"/>
      <c r="AAG123"/>
      <c r="AAH123"/>
      <c r="AAI123"/>
      <c r="AAJ123"/>
      <c r="AAK123"/>
      <c r="AAL123"/>
      <c r="AAM123"/>
      <c r="AAN123"/>
      <c r="AAO123"/>
      <c r="AAP123"/>
      <c r="AAQ123"/>
      <c r="AAR123"/>
      <c r="AAS123"/>
      <c r="AAT123"/>
      <c r="AAU123"/>
      <c r="AAV123"/>
      <c r="AAW123"/>
      <c r="AAX123"/>
      <c r="AAY123"/>
      <c r="AAZ123"/>
      <c r="ABA123"/>
      <c r="ABB123"/>
      <c r="ABC123"/>
      <c r="ABD123"/>
      <c r="ABE123"/>
      <c r="ABF123"/>
      <c r="ABG123"/>
      <c r="ABH123"/>
      <c r="ABI123"/>
      <c r="ABJ123"/>
      <c r="ABK123"/>
      <c r="ABL123"/>
      <c r="ABM123"/>
      <c r="ABN123"/>
      <c r="ABO123"/>
      <c r="ABP123"/>
      <c r="ABQ123"/>
      <c r="ABR123"/>
      <c r="ABS123"/>
      <c r="ABT123"/>
      <c r="ABU123"/>
      <c r="ABV123"/>
      <c r="ABW123"/>
      <c r="ABX123"/>
      <c r="ABY123"/>
      <c r="ABZ123"/>
      <c r="ACA123"/>
      <c r="ACB123"/>
      <c r="ACC123"/>
      <c r="ACD123"/>
      <c r="ACE123"/>
      <c r="ACF123"/>
      <c r="ACG123"/>
      <c r="ACH123"/>
      <c r="ACI123"/>
      <c r="ACJ123"/>
      <c r="ACK123"/>
      <c r="ACL123"/>
      <c r="ACM123"/>
      <c r="ACN123"/>
      <c r="ACO123"/>
      <c r="ACP123"/>
      <c r="ACQ123"/>
      <c r="ACR123"/>
      <c r="ACS123"/>
      <c r="ACT123"/>
      <c r="ACU123"/>
      <c r="ACV123"/>
      <c r="ACW123"/>
      <c r="ACX123"/>
      <c r="ACY123"/>
      <c r="ACZ123"/>
      <c r="ADA123"/>
      <c r="ADB123"/>
      <c r="ADC123"/>
      <c r="ADD123"/>
      <c r="ADE123"/>
      <c r="ADF123"/>
      <c r="ADG123"/>
      <c r="ADH123"/>
      <c r="ADI123"/>
      <c r="ADJ123"/>
      <c r="ADK123"/>
      <c r="ADL123"/>
      <c r="ADM123"/>
      <c r="ADN123"/>
      <c r="ADO123"/>
      <c r="ADP123"/>
      <c r="ADQ123"/>
      <c r="ADR123"/>
      <c r="ADS123"/>
      <c r="ADT123"/>
      <c r="ADU123"/>
      <c r="ADV123"/>
      <c r="ADW123"/>
      <c r="ADX123"/>
      <c r="ADY123"/>
      <c r="ADZ123"/>
      <c r="AEA123"/>
      <c r="AEB123"/>
      <c r="AEC123"/>
      <c r="AED123"/>
      <c r="AEE123"/>
      <c r="AEF123"/>
      <c r="AEG123"/>
      <c r="AEH123"/>
      <c r="AEI123"/>
      <c r="AEJ123"/>
      <c r="AEK123"/>
      <c r="AEL123"/>
      <c r="AEM123"/>
      <c r="AEN123"/>
      <c r="AEO123"/>
      <c r="AEP123"/>
      <c r="AEQ123"/>
      <c r="AER123"/>
      <c r="AES123"/>
      <c r="AET123"/>
      <c r="AEU123"/>
      <c r="AEV123"/>
      <c r="AEW123"/>
      <c r="AEX123"/>
      <c r="AEY123"/>
      <c r="AEZ123"/>
      <c r="AFA123"/>
      <c r="AFB123"/>
      <c r="AFC123"/>
      <c r="AFD123"/>
      <c r="AFE123"/>
      <c r="AFF123"/>
      <c r="AFG123"/>
      <c r="AFH123"/>
      <c r="AFI123"/>
      <c r="AFJ123"/>
      <c r="AFK123"/>
      <c r="AFL123"/>
      <c r="AFM123"/>
      <c r="AFN123"/>
      <c r="AFO123"/>
      <c r="AFP123"/>
      <c r="AFQ123"/>
      <c r="AFR123"/>
      <c r="AFS123"/>
      <c r="AFT123"/>
      <c r="AFU123"/>
      <c r="AFV123"/>
      <c r="AFW123"/>
      <c r="AFX123"/>
      <c r="AFY123"/>
      <c r="AFZ123"/>
      <c r="AGA123"/>
      <c r="AGB123"/>
      <c r="AGC123"/>
      <c r="AGD123"/>
      <c r="AGE123"/>
      <c r="AGF123"/>
      <c r="AGG123"/>
      <c r="AGH123"/>
      <c r="AGI123"/>
      <c r="AGJ123"/>
      <c r="AGK123"/>
      <c r="AGL123"/>
      <c r="AGM123"/>
      <c r="AGN123"/>
      <c r="AGO123"/>
      <c r="AGP123"/>
      <c r="AGQ123"/>
      <c r="AGR123"/>
      <c r="AGS123"/>
      <c r="AGT123"/>
      <c r="AGU123"/>
      <c r="AGV123"/>
      <c r="AGW123"/>
      <c r="AGX123"/>
      <c r="AGY123"/>
      <c r="AGZ123"/>
      <c r="AHA123"/>
      <c r="AHB123"/>
      <c r="AHC123"/>
      <c r="AHD123"/>
      <c r="AHE123"/>
      <c r="AHF123"/>
      <c r="AHG123"/>
      <c r="AHH123"/>
      <c r="AHI123"/>
      <c r="AHJ123"/>
      <c r="AHK123"/>
      <c r="AHL123"/>
      <c r="AHM123"/>
      <c r="AHN123"/>
      <c r="AHO123"/>
      <c r="AHP123"/>
      <c r="AHQ123"/>
      <c r="AHR123"/>
      <c r="AHS123"/>
      <c r="AHT123"/>
      <c r="AHU123"/>
      <c r="AHV123"/>
      <c r="AHW123"/>
      <c r="AHX123"/>
      <c r="AHY123"/>
      <c r="AHZ123"/>
      <c r="AIA123"/>
      <c r="AIB123"/>
      <c r="AIC123"/>
      <c r="AID123"/>
      <c r="AIE123"/>
      <c r="AIF123"/>
      <c r="AIG123"/>
      <c r="AIH123"/>
      <c r="AII123"/>
      <c r="AIJ123"/>
      <c r="AIK123"/>
      <c r="AIL123"/>
      <c r="AIM123"/>
      <c r="AIN123"/>
      <c r="AIO123"/>
      <c r="AIP123"/>
      <c r="AIQ123"/>
      <c r="AIR123"/>
      <c r="AIS123"/>
      <c r="AIT123"/>
      <c r="AIU123"/>
      <c r="AIV123"/>
      <c r="AIW123"/>
      <c r="AIX123"/>
      <c r="AIY123"/>
      <c r="AIZ123"/>
      <c r="AJA123"/>
      <c r="AJB123"/>
      <c r="AJC123"/>
      <c r="AJD123"/>
      <c r="AJE123"/>
      <c r="AJF123"/>
      <c r="AJG123"/>
      <c r="AJH123"/>
      <c r="AJI123"/>
      <c r="AJJ123"/>
      <c r="AJK123"/>
      <c r="AJL123"/>
      <c r="AJM123"/>
      <c r="AJN123"/>
      <c r="AJO123"/>
      <c r="AJP123"/>
      <c r="AJQ123"/>
      <c r="AJR123"/>
      <c r="AJS123"/>
      <c r="AJT123"/>
      <c r="AJU123"/>
      <c r="AJV123"/>
      <c r="AJW123"/>
      <c r="AJX123"/>
      <c r="AJY123"/>
      <c r="AJZ123"/>
      <c r="AKA123"/>
      <c r="AKB123"/>
      <c r="AKC123"/>
      <c r="AKD123"/>
      <c r="AKE123"/>
      <c r="AKF123"/>
      <c r="AKG123"/>
      <c r="AKH123"/>
      <c r="AKI123"/>
      <c r="AKJ123"/>
      <c r="AKK123"/>
      <c r="AKL123"/>
      <c r="AKM123"/>
      <c r="AKN123"/>
      <c r="AKO123"/>
      <c r="AKP123"/>
      <c r="AKQ123"/>
      <c r="AKR123"/>
      <c r="AKS123"/>
      <c r="AKT123"/>
      <c r="AKU123"/>
      <c r="AKV123"/>
      <c r="AKW123"/>
      <c r="AKX123"/>
      <c r="AKY123"/>
      <c r="AKZ123"/>
      <c r="ALA123"/>
      <c r="ALB123"/>
      <c r="ALC123"/>
      <c r="ALD123"/>
      <c r="ALE123"/>
      <c r="ALF123"/>
      <c r="ALG123"/>
      <c r="ALH123"/>
      <c r="ALI123"/>
      <c r="ALJ123"/>
      <c r="ALK123"/>
      <c r="ALL123"/>
      <c r="ALM123"/>
      <c r="ALN123"/>
      <c r="ALO123"/>
      <c r="ALP123"/>
      <c r="ALQ123"/>
      <c r="ALR123"/>
      <c r="ALS123"/>
      <c r="ALT123"/>
      <c r="ALU123"/>
      <c r="ALV123"/>
      <c r="ALW123"/>
      <c r="ALX123"/>
      <c r="ALY123"/>
      <c r="ALZ123"/>
      <c r="AMA123"/>
      <c r="AMB123"/>
      <c r="AMC123"/>
      <c r="AMD123"/>
      <c r="AME123"/>
      <c r="AMF123"/>
      <c r="AMG123"/>
      <c r="AMH123"/>
      <c r="AMI123"/>
      <c r="AMJ123"/>
      <c r="AMK123"/>
      <c r="AML123"/>
      <c r="AMM123"/>
      <c r="AMN123"/>
      <c r="AMO123"/>
      <c r="AMP123"/>
      <c r="AMQ123"/>
      <c r="AMR123"/>
    </row>
    <row r="124" spans="1:1032" s="67" customFormat="1" ht="26.25" customHeight="1">
      <c r="A124" s="57" t="s">
        <v>798</v>
      </c>
      <c r="B124" s="57" t="s">
        <v>799</v>
      </c>
      <c r="C124" s="58" t="s">
        <v>800</v>
      </c>
      <c r="D124" s="59" t="s">
        <v>801</v>
      </c>
      <c r="E124" s="59" t="s">
        <v>121</v>
      </c>
      <c r="F124" s="59"/>
      <c r="G124" s="59"/>
      <c r="H124" s="60"/>
      <c r="I124" s="61">
        <f>+I125+I126</f>
        <v>6</v>
      </c>
      <c r="J124" s="61">
        <f>+J125+J126</f>
        <v>6</v>
      </c>
      <c r="K124" s="61"/>
      <c r="L124" s="60"/>
      <c r="M124" s="61"/>
      <c r="N124" s="60"/>
      <c r="O124" s="60"/>
      <c r="P124" s="62"/>
      <c r="Q124" s="62"/>
      <c r="R124" s="371"/>
      <c r="S124" s="371"/>
      <c r="T124" s="479"/>
      <c r="U124" s="574"/>
      <c r="V124" s="386"/>
      <c r="W124" s="62"/>
      <c r="X124" s="62"/>
      <c r="Y124" s="62"/>
      <c r="Z124" s="63"/>
      <c r="AA124" s="64"/>
      <c r="AB124" s="64"/>
      <c r="AC124" s="415"/>
      <c r="AD124" s="501"/>
      <c r="AE124" s="575"/>
      <c r="AF124" s="63"/>
      <c r="AG124" s="64"/>
      <c r="AH124" s="64"/>
      <c r="AI124" s="64"/>
      <c r="AJ124" s="65"/>
      <c r="AK124" s="64"/>
      <c r="AL124" s="64"/>
      <c r="AM124" s="64"/>
      <c r="AN124" s="66"/>
    </row>
    <row r="125" spans="1:1032" ht="66.75" customHeight="1">
      <c r="A125" s="20"/>
      <c r="B125" s="281" t="s">
        <v>802</v>
      </c>
      <c r="C125" s="686" t="s">
        <v>712</v>
      </c>
      <c r="D125" s="610" t="s">
        <v>803</v>
      </c>
      <c r="E125" s="610" t="s">
        <v>56</v>
      </c>
      <c r="F125" s="611" t="s">
        <v>478</v>
      </c>
      <c r="G125" s="37" t="s">
        <v>58</v>
      </c>
      <c r="H125" s="680"/>
      <c r="I125" s="613">
        <v>3</v>
      </c>
      <c r="J125" s="613">
        <v>3</v>
      </c>
      <c r="K125" s="613" t="s">
        <v>547</v>
      </c>
      <c r="L125" s="613">
        <v>14</v>
      </c>
      <c r="M125" s="613"/>
      <c r="N125" s="613"/>
      <c r="O125" s="613"/>
      <c r="P125" s="615">
        <v>18</v>
      </c>
      <c r="Q125" s="616"/>
      <c r="R125" s="747"/>
      <c r="S125" s="747"/>
      <c r="T125" s="478" t="s">
        <v>804</v>
      </c>
      <c r="U125" s="579" t="s">
        <v>805</v>
      </c>
      <c r="V125" s="111">
        <v>1</v>
      </c>
      <c r="W125" s="30" t="s">
        <v>62</v>
      </c>
      <c r="X125" s="30" t="s">
        <v>66</v>
      </c>
      <c r="Y125" s="293" t="s">
        <v>64</v>
      </c>
      <c r="Z125" s="31">
        <v>1</v>
      </c>
      <c r="AA125" s="32" t="s">
        <v>65</v>
      </c>
      <c r="AB125" s="32" t="s">
        <v>66</v>
      </c>
      <c r="AC125" s="688" t="s">
        <v>175</v>
      </c>
      <c r="AD125" s="518" t="s">
        <v>806</v>
      </c>
      <c r="AE125" s="647" t="str">
        <f t="shared" ref="AE125:AE126" si="37">+AD125</f>
        <v xml:space="preserve">100% CT Ecrit à distance 2h </v>
      </c>
      <c r="AF125" s="111">
        <v>1</v>
      </c>
      <c r="AG125" s="30" t="s">
        <v>65</v>
      </c>
      <c r="AH125" s="30" t="s">
        <v>66</v>
      </c>
      <c r="AI125" s="687" t="s">
        <v>175</v>
      </c>
      <c r="AJ125" s="34">
        <v>1</v>
      </c>
      <c r="AK125" s="640" t="s">
        <v>65</v>
      </c>
      <c r="AL125" s="640" t="s">
        <v>66</v>
      </c>
      <c r="AM125" s="687" t="s">
        <v>175</v>
      </c>
      <c r="AN125" s="613"/>
    </row>
    <row r="126" spans="1:1032" ht="66.75" customHeight="1">
      <c r="A126" s="20"/>
      <c r="B126" s="20" t="s">
        <v>807</v>
      </c>
      <c r="C126" s="643" t="s">
        <v>808</v>
      </c>
      <c r="D126" s="610" t="s">
        <v>809</v>
      </c>
      <c r="E126" s="610" t="s">
        <v>56</v>
      </c>
      <c r="F126" s="611" t="s">
        <v>478</v>
      </c>
      <c r="G126" s="37" t="s">
        <v>58</v>
      </c>
      <c r="H126" s="680"/>
      <c r="I126" s="613">
        <v>3</v>
      </c>
      <c r="J126" s="613">
        <v>3</v>
      </c>
      <c r="K126" s="37" t="s">
        <v>542</v>
      </c>
      <c r="L126" s="613">
        <v>14</v>
      </c>
      <c r="M126" s="613"/>
      <c r="N126" s="613"/>
      <c r="O126" s="613"/>
      <c r="P126" s="615">
        <v>18</v>
      </c>
      <c r="Q126" s="616"/>
      <c r="R126" s="747"/>
      <c r="S126" s="747"/>
      <c r="T126" s="478" t="s">
        <v>810</v>
      </c>
      <c r="U126" s="579" t="s">
        <v>810</v>
      </c>
      <c r="V126" s="389">
        <v>1</v>
      </c>
      <c r="W126" s="644" t="s">
        <v>62</v>
      </c>
      <c r="X126" s="644" t="s">
        <v>66</v>
      </c>
      <c r="Y126" s="644" t="s">
        <v>175</v>
      </c>
      <c r="Z126" s="645">
        <v>1</v>
      </c>
      <c r="AA126" s="640" t="s">
        <v>65</v>
      </c>
      <c r="AB126" s="640" t="s">
        <v>66</v>
      </c>
      <c r="AC126" s="640" t="s">
        <v>64</v>
      </c>
      <c r="AD126" s="349" t="s">
        <v>810</v>
      </c>
      <c r="AE126" s="527" t="str">
        <f t="shared" si="37"/>
        <v>100 % CT écrit sur CELENE 1h30</v>
      </c>
      <c r="AF126" s="72">
        <v>1</v>
      </c>
      <c r="AG126" s="644" t="s">
        <v>65</v>
      </c>
      <c r="AH126" s="644" t="s">
        <v>66</v>
      </c>
      <c r="AI126" s="644" t="s">
        <v>64</v>
      </c>
      <c r="AJ126" s="73">
        <v>1</v>
      </c>
      <c r="AK126" s="640" t="s">
        <v>65</v>
      </c>
      <c r="AL126" s="640" t="s">
        <v>66</v>
      </c>
      <c r="AM126" s="640" t="s">
        <v>64</v>
      </c>
      <c r="AN126" s="613"/>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c r="LK126"/>
      <c r="LL126"/>
      <c r="LM126"/>
      <c r="LN126"/>
      <c r="LO126"/>
      <c r="LP126"/>
      <c r="LQ126"/>
      <c r="LR126"/>
      <c r="LS126"/>
      <c r="LT126"/>
      <c r="LU126"/>
      <c r="LV126"/>
      <c r="LW126"/>
      <c r="LX126"/>
      <c r="LY126"/>
      <c r="LZ126"/>
      <c r="MA126"/>
      <c r="MB126"/>
      <c r="MC126"/>
      <c r="MD126"/>
      <c r="ME126"/>
      <c r="MF126"/>
      <c r="MG126"/>
      <c r="MH126"/>
      <c r="MI126"/>
      <c r="MJ126"/>
      <c r="MK126"/>
      <c r="ML126"/>
      <c r="MM126"/>
      <c r="MN126"/>
      <c r="MO126"/>
      <c r="MP126"/>
      <c r="MQ126"/>
      <c r="MR126"/>
      <c r="MS126"/>
      <c r="MT126"/>
      <c r="MU126"/>
      <c r="MV126"/>
      <c r="MW126"/>
      <c r="MX126"/>
      <c r="MY126"/>
      <c r="MZ126"/>
      <c r="NA126"/>
      <c r="NB126"/>
      <c r="NC126"/>
      <c r="ND126"/>
      <c r="NE126"/>
      <c r="NF126"/>
      <c r="NG126"/>
      <c r="NH126"/>
      <c r="NI126"/>
      <c r="NJ126"/>
      <c r="NK126"/>
      <c r="NL126"/>
      <c r="NM126"/>
      <c r="NN126"/>
      <c r="NO126"/>
      <c r="NP126"/>
      <c r="NQ126"/>
      <c r="NR126"/>
      <c r="NS126"/>
      <c r="NT126"/>
      <c r="NU126"/>
      <c r="NV126"/>
      <c r="NW126"/>
      <c r="NX126"/>
      <c r="NY126"/>
      <c r="NZ126"/>
      <c r="OA126"/>
      <c r="OB126"/>
      <c r="OC126"/>
      <c r="OD126"/>
      <c r="OE126"/>
      <c r="OF126"/>
      <c r="OG126"/>
      <c r="OH126"/>
      <c r="OI126"/>
      <c r="OJ126"/>
      <c r="OK126"/>
      <c r="OL126"/>
      <c r="OM126"/>
      <c r="ON126"/>
      <c r="OO126"/>
      <c r="OP126"/>
      <c r="OQ126"/>
      <c r="OR126"/>
      <c r="OS126"/>
      <c r="OT126"/>
      <c r="OU126"/>
      <c r="OV126"/>
      <c r="OW126"/>
      <c r="OX126"/>
      <c r="OY126"/>
      <c r="OZ126"/>
      <c r="PA126"/>
      <c r="PB126"/>
      <c r="PC126"/>
      <c r="PD126"/>
      <c r="PE126"/>
      <c r="PF126"/>
      <c r="PG126"/>
      <c r="PH126"/>
      <c r="PI126"/>
      <c r="PJ126"/>
      <c r="PK126"/>
      <c r="PL126"/>
      <c r="PM126"/>
      <c r="PN126"/>
      <c r="PO126"/>
      <c r="PP126"/>
      <c r="PQ126"/>
      <c r="PR126"/>
      <c r="PS126"/>
      <c r="PT126"/>
      <c r="PU126"/>
      <c r="PV126"/>
      <c r="PW126"/>
      <c r="PX126"/>
      <c r="PY126"/>
      <c r="PZ126"/>
      <c r="QA126"/>
      <c r="QB126"/>
      <c r="QC126"/>
      <c r="QD126"/>
      <c r="QE126"/>
      <c r="QF126"/>
      <c r="QG126"/>
      <c r="QH126"/>
      <c r="QI126"/>
      <c r="QJ126"/>
      <c r="QK126"/>
      <c r="QL126"/>
      <c r="QM126"/>
      <c r="QN126"/>
      <c r="QO126"/>
      <c r="QP126"/>
      <c r="QQ126"/>
      <c r="QR126"/>
      <c r="QS126"/>
      <c r="QT126"/>
      <c r="QU126"/>
      <c r="QV126"/>
      <c r="QW126"/>
      <c r="QX126"/>
      <c r="QY126"/>
      <c r="QZ126"/>
      <c r="RA126"/>
      <c r="RB126"/>
      <c r="RC126"/>
      <c r="RD126"/>
      <c r="RE126"/>
      <c r="RF126"/>
      <c r="RG126"/>
      <c r="RH126"/>
      <c r="RI126"/>
      <c r="RJ126"/>
      <c r="RK126"/>
      <c r="RL126"/>
      <c r="RM126"/>
      <c r="RN126"/>
      <c r="RO126"/>
      <c r="RP126"/>
      <c r="RQ126"/>
      <c r="RR126"/>
      <c r="RS126"/>
      <c r="RT126"/>
      <c r="RU126"/>
      <c r="RV126"/>
      <c r="RW126"/>
      <c r="RX126"/>
      <c r="RY126"/>
      <c r="RZ126"/>
      <c r="SA126"/>
      <c r="SB126"/>
      <c r="SC126"/>
      <c r="SD126"/>
      <c r="SE126"/>
      <c r="SF126"/>
      <c r="SG126"/>
      <c r="SH126"/>
      <c r="SI126"/>
      <c r="SJ126"/>
      <c r="SK126"/>
      <c r="SL126"/>
      <c r="SM126"/>
      <c r="SN126"/>
      <c r="SO126"/>
      <c r="SP126"/>
      <c r="SQ126"/>
      <c r="SR126"/>
      <c r="SS126"/>
      <c r="ST126"/>
      <c r="SU126"/>
      <c r="SV126"/>
      <c r="SW126"/>
      <c r="SX126"/>
      <c r="SY126"/>
      <c r="SZ126"/>
      <c r="TA126"/>
      <c r="TB126"/>
      <c r="TC126"/>
      <c r="TD126"/>
      <c r="TE126"/>
      <c r="TF126"/>
      <c r="TG126"/>
      <c r="TH126"/>
      <c r="TI126"/>
      <c r="TJ126"/>
      <c r="TK126"/>
      <c r="TL126"/>
      <c r="TM126"/>
      <c r="TN126"/>
      <c r="TO126"/>
      <c r="TP126"/>
      <c r="TQ126"/>
      <c r="TR126"/>
      <c r="TS126"/>
      <c r="TT126"/>
      <c r="TU126"/>
      <c r="TV126"/>
      <c r="TW126"/>
      <c r="TX126"/>
      <c r="TY126"/>
      <c r="TZ126"/>
      <c r="UA126"/>
      <c r="UB126"/>
      <c r="UC126"/>
      <c r="UD126"/>
      <c r="UE126"/>
      <c r="UF126"/>
      <c r="UG126"/>
      <c r="UH126"/>
      <c r="UI126"/>
      <c r="UJ126"/>
      <c r="UK126"/>
      <c r="UL126"/>
      <c r="UM126"/>
      <c r="UN126"/>
      <c r="UO126"/>
      <c r="UP126"/>
      <c r="UQ126"/>
      <c r="UR126"/>
      <c r="US126"/>
      <c r="UT126"/>
      <c r="UU126"/>
      <c r="UV126"/>
      <c r="UW126"/>
      <c r="UX126"/>
      <c r="UY126"/>
      <c r="UZ126"/>
      <c r="VA126"/>
      <c r="VB126"/>
      <c r="VC126"/>
      <c r="VD126"/>
      <c r="VE126"/>
      <c r="VF126"/>
      <c r="VG126"/>
      <c r="VH126"/>
      <c r="VI126"/>
      <c r="VJ126"/>
      <c r="VK126"/>
      <c r="VL126"/>
      <c r="VM126"/>
      <c r="VN126"/>
      <c r="VO126"/>
      <c r="VP126"/>
      <c r="VQ126"/>
      <c r="VR126"/>
      <c r="VS126"/>
      <c r="VT126"/>
      <c r="VU126"/>
      <c r="VV126"/>
      <c r="VW126"/>
      <c r="VX126"/>
      <c r="VY126"/>
      <c r="VZ126"/>
      <c r="WA126"/>
      <c r="WB126"/>
      <c r="WC126"/>
      <c r="WD126"/>
      <c r="WE126"/>
      <c r="WF126"/>
      <c r="WG126"/>
      <c r="WH126"/>
      <c r="WI126"/>
      <c r="WJ126"/>
      <c r="WK126"/>
      <c r="WL126"/>
      <c r="WM126"/>
      <c r="WN126"/>
      <c r="WO126"/>
      <c r="WP126"/>
      <c r="WQ126"/>
      <c r="WR126"/>
      <c r="WS126"/>
      <c r="WT126"/>
      <c r="WU126"/>
      <c r="WV126"/>
      <c r="WW126"/>
      <c r="WX126"/>
      <c r="WY126"/>
      <c r="WZ126"/>
      <c r="XA126"/>
      <c r="XB126"/>
      <c r="XC126"/>
      <c r="XD126"/>
      <c r="XE126"/>
      <c r="XF126"/>
      <c r="XG126"/>
      <c r="XH126"/>
      <c r="XI126"/>
      <c r="XJ126"/>
      <c r="XK126"/>
      <c r="XL126"/>
      <c r="XM126"/>
      <c r="XN126"/>
      <c r="XO126"/>
      <c r="XP126"/>
      <c r="XQ126"/>
      <c r="XR126"/>
      <c r="XS126"/>
      <c r="XT126"/>
      <c r="XU126"/>
      <c r="XV126"/>
      <c r="XW126"/>
      <c r="XX126"/>
      <c r="XY126"/>
      <c r="XZ126"/>
      <c r="YA126"/>
      <c r="YB126"/>
      <c r="YC126"/>
      <c r="YD126"/>
      <c r="YE126"/>
      <c r="YF126"/>
      <c r="YG126"/>
      <c r="YH126"/>
      <c r="YI126"/>
      <c r="YJ126"/>
      <c r="YK126"/>
      <c r="YL126"/>
      <c r="YM126"/>
      <c r="YN126"/>
      <c r="YO126"/>
      <c r="YP126"/>
      <c r="YQ126"/>
      <c r="YR126"/>
      <c r="YS126"/>
      <c r="YT126"/>
      <c r="YU126"/>
      <c r="YV126"/>
      <c r="YW126"/>
      <c r="YX126"/>
      <c r="YY126"/>
      <c r="YZ126"/>
      <c r="ZA126"/>
      <c r="ZB126"/>
      <c r="ZC126"/>
      <c r="ZD126"/>
      <c r="ZE126"/>
      <c r="ZF126"/>
      <c r="ZG126"/>
      <c r="ZH126"/>
      <c r="ZI126"/>
      <c r="ZJ126"/>
      <c r="ZK126"/>
      <c r="ZL126"/>
      <c r="ZM126"/>
      <c r="ZN126"/>
      <c r="ZO126"/>
      <c r="ZP126"/>
      <c r="ZQ126"/>
      <c r="ZR126"/>
      <c r="ZS126"/>
      <c r="ZT126"/>
      <c r="ZU126"/>
      <c r="ZV126"/>
      <c r="ZW126"/>
      <c r="ZX126"/>
      <c r="ZY126"/>
      <c r="ZZ126"/>
      <c r="AAA126"/>
      <c r="AAB126"/>
      <c r="AAC126"/>
      <c r="AAD126"/>
      <c r="AAE126"/>
      <c r="AAF126"/>
      <c r="AAG126"/>
      <c r="AAH126"/>
      <c r="AAI126"/>
      <c r="AAJ126"/>
      <c r="AAK126"/>
      <c r="AAL126"/>
      <c r="AAM126"/>
      <c r="AAN126"/>
      <c r="AAO126"/>
      <c r="AAP126"/>
      <c r="AAQ126"/>
      <c r="AAR126"/>
      <c r="AAS126"/>
      <c r="AAT126"/>
      <c r="AAU126"/>
      <c r="AAV126"/>
      <c r="AAW126"/>
      <c r="AAX126"/>
      <c r="AAY126"/>
      <c r="AAZ126"/>
      <c r="ABA126"/>
      <c r="ABB126"/>
      <c r="ABC126"/>
      <c r="ABD126"/>
      <c r="ABE126"/>
      <c r="ABF126"/>
      <c r="ABG126"/>
      <c r="ABH126"/>
      <c r="ABI126"/>
      <c r="ABJ126"/>
      <c r="ABK126"/>
      <c r="ABL126"/>
      <c r="ABM126"/>
      <c r="ABN126"/>
      <c r="ABO126"/>
      <c r="ABP126"/>
      <c r="ABQ126"/>
      <c r="ABR126"/>
      <c r="ABS126"/>
      <c r="ABT126"/>
      <c r="ABU126"/>
      <c r="ABV126"/>
      <c r="ABW126"/>
      <c r="ABX126"/>
      <c r="ABY126"/>
      <c r="ABZ126"/>
      <c r="ACA126"/>
      <c r="ACB126"/>
      <c r="ACC126"/>
      <c r="ACD126"/>
      <c r="ACE126"/>
      <c r="ACF126"/>
      <c r="ACG126"/>
      <c r="ACH126"/>
      <c r="ACI126"/>
      <c r="ACJ126"/>
      <c r="ACK126"/>
      <c r="ACL126"/>
      <c r="ACM126"/>
      <c r="ACN126"/>
      <c r="ACO126"/>
      <c r="ACP126"/>
      <c r="ACQ126"/>
      <c r="ACR126"/>
      <c r="ACS126"/>
      <c r="ACT126"/>
      <c r="ACU126"/>
      <c r="ACV126"/>
      <c r="ACW126"/>
      <c r="ACX126"/>
      <c r="ACY126"/>
      <c r="ACZ126"/>
      <c r="ADA126"/>
      <c r="ADB126"/>
      <c r="ADC126"/>
      <c r="ADD126"/>
      <c r="ADE126"/>
      <c r="ADF126"/>
      <c r="ADG126"/>
      <c r="ADH126"/>
      <c r="ADI126"/>
      <c r="ADJ126"/>
      <c r="ADK126"/>
      <c r="ADL126"/>
      <c r="ADM126"/>
      <c r="ADN126"/>
      <c r="ADO126"/>
      <c r="ADP126"/>
      <c r="ADQ126"/>
      <c r="ADR126"/>
      <c r="ADS126"/>
      <c r="ADT126"/>
      <c r="ADU126"/>
      <c r="ADV126"/>
      <c r="ADW126"/>
      <c r="ADX126"/>
      <c r="ADY126"/>
      <c r="ADZ126"/>
      <c r="AEA126"/>
      <c r="AEB126"/>
      <c r="AEC126"/>
      <c r="AED126"/>
      <c r="AEE126"/>
      <c r="AEF126"/>
      <c r="AEG126"/>
      <c r="AEH126"/>
      <c r="AEI126"/>
      <c r="AEJ126"/>
      <c r="AEK126"/>
      <c r="AEL126"/>
      <c r="AEM126"/>
      <c r="AEN126"/>
      <c r="AEO126"/>
      <c r="AEP126"/>
      <c r="AEQ126"/>
      <c r="AER126"/>
      <c r="AES126"/>
      <c r="AET126"/>
      <c r="AEU126"/>
      <c r="AEV126"/>
      <c r="AEW126"/>
      <c r="AEX126"/>
      <c r="AEY126"/>
      <c r="AEZ126"/>
      <c r="AFA126"/>
      <c r="AFB126"/>
      <c r="AFC126"/>
      <c r="AFD126"/>
      <c r="AFE126"/>
      <c r="AFF126"/>
      <c r="AFG126"/>
      <c r="AFH126"/>
      <c r="AFI126"/>
      <c r="AFJ126"/>
      <c r="AFK126"/>
      <c r="AFL126"/>
      <c r="AFM126"/>
      <c r="AFN126"/>
      <c r="AFO126"/>
      <c r="AFP126"/>
      <c r="AFQ126"/>
      <c r="AFR126"/>
      <c r="AFS126"/>
      <c r="AFT126"/>
      <c r="AFU126"/>
      <c r="AFV126"/>
      <c r="AFW126"/>
      <c r="AFX126"/>
      <c r="AFY126"/>
      <c r="AFZ126"/>
      <c r="AGA126"/>
      <c r="AGB126"/>
      <c r="AGC126"/>
      <c r="AGD126"/>
      <c r="AGE126"/>
      <c r="AGF126"/>
      <c r="AGG126"/>
      <c r="AGH126"/>
      <c r="AGI126"/>
      <c r="AGJ126"/>
      <c r="AGK126"/>
      <c r="AGL126"/>
      <c r="AGM126"/>
      <c r="AGN126"/>
      <c r="AGO126"/>
      <c r="AGP126"/>
      <c r="AGQ126"/>
      <c r="AGR126"/>
      <c r="AGS126"/>
      <c r="AGT126"/>
      <c r="AGU126"/>
      <c r="AGV126"/>
      <c r="AGW126"/>
      <c r="AGX126"/>
      <c r="AGY126"/>
      <c r="AGZ126"/>
      <c r="AHA126"/>
      <c r="AHB126"/>
      <c r="AHC126"/>
      <c r="AHD126"/>
      <c r="AHE126"/>
      <c r="AHF126"/>
      <c r="AHG126"/>
      <c r="AHH126"/>
      <c r="AHI126"/>
      <c r="AHJ126"/>
      <c r="AHK126"/>
      <c r="AHL126"/>
      <c r="AHM126"/>
      <c r="AHN126"/>
      <c r="AHO126"/>
      <c r="AHP126"/>
      <c r="AHQ126"/>
      <c r="AHR126"/>
      <c r="AHS126"/>
      <c r="AHT126"/>
      <c r="AHU126"/>
      <c r="AHV126"/>
      <c r="AHW126"/>
      <c r="AHX126"/>
      <c r="AHY126"/>
      <c r="AHZ126"/>
      <c r="AIA126"/>
      <c r="AIB126"/>
      <c r="AIC126"/>
      <c r="AID126"/>
      <c r="AIE126"/>
      <c r="AIF126"/>
      <c r="AIG126"/>
      <c r="AIH126"/>
      <c r="AII126"/>
      <c r="AIJ126"/>
      <c r="AIK126"/>
      <c r="AIL126"/>
      <c r="AIM126"/>
      <c r="AIN126"/>
      <c r="AIO126"/>
      <c r="AIP126"/>
      <c r="AIQ126"/>
      <c r="AIR126"/>
      <c r="AIS126"/>
      <c r="AIT126"/>
      <c r="AIU126"/>
      <c r="AIV126"/>
      <c r="AIW126"/>
      <c r="AIX126"/>
      <c r="AIY126"/>
      <c r="AIZ126"/>
      <c r="AJA126"/>
      <c r="AJB126"/>
      <c r="AJC126"/>
      <c r="AJD126"/>
      <c r="AJE126"/>
      <c r="AJF126"/>
      <c r="AJG126"/>
      <c r="AJH126"/>
      <c r="AJI126"/>
      <c r="AJJ126"/>
      <c r="AJK126"/>
      <c r="AJL126"/>
      <c r="AJM126"/>
      <c r="AJN126"/>
      <c r="AJO126"/>
      <c r="AJP126"/>
      <c r="AJQ126"/>
      <c r="AJR126"/>
      <c r="AJS126"/>
      <c r="AJT126"/>
      <c r="AJU126"/>
      <c r="AJV126"/>
      <c r="AJW126"/>
      <c r="AJX126"/>
      <c r="AJY126"/>
      <c r="AJZ126"/>
      <c r="AKA126"/>
      <c r="AKB126"/>
      <c r="AKC126"/>
      <c r="AKD126"/>
      <c r="AKE126"/>
      <c r="AKF126"/>
      <c r="AKG126"/>
      <c r="AKH126"/>
      <c r="AKI126"/>
      <c r="AKJ126"/>
      <c r="AKK126"/>
      <c r="AKL126"/>
      <c r="AKM126"/>
      <c r="AKN126"/>
      <c r="AKO126"/>
      <c r="AKP126"/>
      <c r="AKQ126"/>
      <c r="AKR126"/>
      <c r="AKS126"/>
      <c r="AKT126"/>
      <c r="AKU126"/>
      <c r="AKV126"/>
      <c r="AKW126"/>
      <c r="AKX126"/>
      <c r="AKY126"/>
      <c r="AKZ126"/>
      <c r="ALA126"/>
      <c r="ALB126"/>
      <c r="ALC126"/>
      <c r="ALD126"/>
      <c r="ALE126"/>
      <c r="ALF126"/>
      <c r="ALG126"/>
      <c r="ALH126"/>
      <c r="ALI126"/>
      <c r="ALJ126"/>
      <c r="ALK126"/>
      <c r="ALL126"/>
      <c r="ALM126"/>
      <c r="ALN126"/>
      <c r="ALO126"/>
      <c r="ALP126"/>
      <c r="ALQ126"/>
      <c r="ALR126"/>
      <c r="ALS126"/>
      <c r="ALT126"/>
      <c r="ALU126"/>
      <c r="ALV126"/>
      <c r="ALW126"/>
      <c r="ALX126"/>
      <c r="ALY126"/>
      <c r="ALZ126"/>
      <c r="AMA126"/>
      <c r="AMB126"/>
      <c r="AMC126"/>
      <c r="AMD126"/>
      <c r="AME126"/>
      <c r="AMF126"/>
      <c r="AMG126"/>
      <c r="AMH126"/>
      <c r="AMI126"/>
      <c r="AMJ126"/>
      <c r="AMK126"/>
      <c r="AML126"/>
      <c r="AMM126"/>
      <c r="AMN126"/>
      <c r="AMO126"/>
      <c r="AMP126"/>
      <c r="AMQ126"/>
      <c r="AMR126"/>
    </row>
    <row r="127" spans="1:1032" s="67" customFormat="1" ht="26.25" customHeight="1">
      <c r="A127" s="57" t="s">
        <v>811</v>
      </c>
      <c r="B127" s="57" t="s">
        <v>812</v>
      </c>
      <c r="C127" s="58" t="s">
        <v>813</v>
      </c>
      <c r="D127" s="59" t="s">
        <v>814</v>
      </c>
      <c r="E127" s="59" t="s">
        <v>121</v>
      </c>
      <c r="F127" s="59"/>
      <c r="G127" s="59"/>
      <c r="H127" s="60"/>
      <c r="I127" s="61">
        <f>+I128+I129</f>
        <v>5</v>
      </c>
      <c r="J127" s="61">
        <f>+J128+J129</f>
        <v>5</v>
      </c>
      <c r="K127" s="61"/>
      <c r="L127" s="60"/>
      <c r="M127" s="61"/>
      <c r="N127" s="60"/>
      <c r="O127" s="60"/>
      <c r="P127" s="62"/>
      <c r="Q127" s="62"/>
      <c r="R127" s="371"/>
      <c r="S127" s="371"/>
      <c r="T127" s="479"/>
      <c r="U127" s="574"/>
      <c r="V127" s="386"/>
      <c r="W127" s="62"/>
      <c r="X127" s="62"/>
      <c r="Y127" s="62"/>
      <c r="Z127" s="63"/>
      <c r="AA127" s="64"/>
      <c r="AB127" s="64"/>
      <c r="AC127" s="64"/>
      <c r="AD127" s="65"/>
      <c r="AE127" s="65"/>
      <c r="AF127" s="65"/>
      <c r="AG127" s="64"/>
      <c r="AH127" s="64"/>
      <c r="AI127" s="64"/>
      <c r="AJ127" s="65"/>
      <c r="AK127" s="64"/>
      <c r="AL127" s="64"/>
      <c r="AM127" s="64"/>
      <c r="AN127" s="66"/>
    </row>
    <row r="128" spans="1:1032" ht="42.75" customHeight="1">
      <c r="A128" s="20" t="str">
        <f t="shared" ref="A128:G128" si="38">IF(A93="","",A93)</f>
        <v/>
      </c>
      <c r="B128" s="20" t="str">
        <f t="shared" si="38"/>
        <v>LLA2C1B</v>
      </c>
      <c r="C128" s="643" t="str">
        <f t="shared" si="38"/>
        <v>Compréhension et expression orales Espagnol S2 (groupe de 25)</v>
      </c>
      <c r="D128" s="610" t="str">
        <f t="shared" si="38"/>
        <v>LOL2C1D
LOL2J4B2</v>
      </c>
      <c r="E128" s="610" t="str">
        <f t="shared" si="38"/>
        <v>TRONC COMMUN</v>
      </c>
      <c r="F128" s="611" t="str">
        <f t="shared" si="38"/>
        <v>Portails 1 (SDL-LLCER), 2 (SDL-LEA), 4 (LANGUES) et 5 (LETTRES-LLCER)</v>
      </c>
      <c r="G128" s="37" t="str">
        <f t="shared" si="38"/>
        <v>LLCER</v>
      </c>
      <c r="H128" s="680"/>
      <c r="I128" s="613">
        <v>2</v>
      </c>
      <c r="J128" s="613">
        <v>2</v>
      </c>
      <c r="K128" s="613" t="str">
        <f t="shared" ref="K128:AN128" si="39">IF(K93="","",K93)</f>
        <v>NATANSON Brigitte</v>
      </c>
      <c r="L128" s="613">
        <f t="shared" si="39"/>
        <v>14</v>
      </c>
      <c r="M128" s="613" t="str">
        <f t="shared" si="39"/>
        <v/>
      </c>
      <c r="N128" s="613" t="str">
        <f t="shared" si="39"/>
        <v/>
      </c>
      <c r="O128" s="613"/>
      <c r="P128" s="615" t="str">
        <f t="shared" si="39"/>
        <v/>
      </c>
      <c r="Q128" s="616"/>
      <c r="R128" s="747">
        <f t="shared" ref="R128" si="40">IF(R93="","",R93)</f>
        <v>15</v>
      </c>
      <c r="S128" s="747" t="str">
        <f t="shared" si="39"/>
        <v/>
      </c>
      <c r="T128" s="478" t="str">
        <f t="shared" si="39"/>
        <v>100% CC ORAL A DISTANCE</v>
      </c>
      <c r="U128" s="579" t="str">
        <f t="shared" si="39"/>
        <v>100% CT ORAL A DISTANCE</v>
      </c>
      <c r="V128" s="389">
        <f t="shared" si="39"/>
        <v>1</v>
      </c>
      <c r="W128" s="644" t="str">
        <f t="shared" si="39"/>
        <v>CC</v>
      </c>
      <c r="X128" s="644" t="str">
        <f t="shared" si="39"/>
        <v>oral</v>
      </c>
      <c r="Y128" s="644" t="str">
        <f t="shared" si="39"/>
        <v/>
      </c>
      <c r="Z128" s="645">
        <f t="shared" si="39"/>
        <v>1</v>
      </c>
      <c r="AA128" s="640" t="str">
        <f t="shared" si="39"/>
        <v>CT</v>
      </c>
      <c r="AB128" s="640" t="str">
        <f t="shared" si="39"/>
        <v>oral</v>
      </c>
      <c r="AC128" s="640" t="str">
        <f t="shared" si="39"/>
        <v>15 min.</v>
      </c>
      <c r="AD128" s="478" t="str">
        <f t="shared" si="39"/>
        <v>100% CT ORAL A DISTANCE</v>
      </c>
      <c r="AE128" s="527" t="str">
        <f t="shared" ref="AE128" si="41">IF(AE84="","",AE84)</f>
        <v>100% CT ORAL A DISTANCE</v>
      </c>
      <c r="AF128" s="72">
        <f t="shared" si="39"/>
        <v>1</v>
      </c>
      <c r="AG128" s="644" t="str">
        <f t="shared" si="39"/>
        <v>CT</v>
      </c>
      <c r="AH128" s="644" t="str">
        <f t="shared" si="39"/>
        <v>oral</v>
      </c>
      <c r="AI128" s="644" t="str">
        <f t="shared" si="39"/>
        <v>15 min.</v>
      </c>
      <c r="AJ128" s="73">
        <f t="shared" si="39"/>
        <v>1</v>
      </c>
      <c r="AK128" s="640" t="str">
        <f t="shared" si="39"/>
        <v>CT</v>
      </c>
      <c r="AL128" s="640" t="str">
        <f t="shared" si="39"/>
        <v>oral</v>
      </c>
      <c r="AM128" s="640" t="str">
        <f t="shared" si="39"/>
        <v>15 min.</v>
      </c>
      <c r="AN128" s="613" t="str">
        <f t="shared" si="39"/>
        <v/>
      </c>
    </row>
    <row r="129" spans="1:1032" ht="42.75" customHeight="1">
      <c r="A129" s="20"/>
      <c r="B129" s="20" t="s">
        <v>815</v>
      </c>
      <c r="C129" s="643" t="s">
        <v>816</v>
      </c>
      <c r="D129" s="610" t="s">
        <v>817</v>
      </c>
      <c r="E129" s="610" t="s">
        <v>56</v>
      </c>
      <c r="F129" s="611" t="s">
        <v>478</v>
      </c>
      <c r="G129" s="37" t="s">
        <v>58</v>
      </c>
      <c r="H129" s="680"/>
      <c r="I129" s="613">
        <v>3</v>
      </c>
      <c r="J129" s="613">
        <v>3</v>
      </c>
      <c r="K129" s="37" t="s">
        <v>500</v>
      </c>
      <c r="L129" s="613">
        <v>14</v>
      </c>
      <c r="M129" s="613"/>
      <c r="N129" s="613"/>
      <c r="O129" s="613"/>
      <c r="P129" s="615">
        <v>18</v>
      </c>
      <c r="Q129" s="616"/>
      <c r="R129" s="616"/>
      <c r="S129" s="747"/>
      <c r="T129" s="478" t="s">
        <v>818</v>
      </c>
      <c r="U129" s="579" t="s">
        <v>819</v>
      </c>
      <c r="V129" s="389">
        <v>1</v>
      </c>
      <c r="W129" s="644" t="s">
        <v>62</v>
      </c>
      <c r="X129" s="644" t="s">
        <v>66</v>
      </c>
      <c r="Y129" s="644" t="s">
        <v>175</v>
      </c>
      <c r="Z129" s="645">
        <v>1</v>
      </c>
      <c r="AA129" s="640" t="s">
        <v>65</v>
      </c>
      <c r="AB129" s="640" t="s">
        <v>66</v>
      </c>
      <c r="AC129" s="640" t="s">
        <v>64</v>
      </c>
      <c r="AD129" s="349" t="s">
        <v>819</v>
      </c>
      <c r="AE129" s="527" t="str">
        <f t="shared" ref="AE129" si="42">+AD129</f>
        <v>100% CT écrit 1h30</v>
      </c>
      <c r="AF129" s="72">
        <v>1</v>
      </c>
      <c r="AG129" s="644" t="s">
        <v>65</v>
      </c>
      <c r="AH129" s="644" t="s">
        <v>66</v>
      </c>
      <c r="AI129" s="644" t="s">
        <v>64</v>
      </c>
      <c r="AJ129" s="73">
        <v>1</v>
      </c>
      <c r="AK129" s="640" t="s">
        <v>65</v>
      </c>
      <c r="AL129" s="640" t="s">
        <v>66</v>
      </c>
      <c r="AM129" s="640" t="s">
        <v>64</v>
      </c>
      <c r="AN129" s="613"/>
    </row>
    <row r="130" spans="1:1032" ht="17.25" customHeight="1">
      <c r="A130" s="57"/>
      <c r="B130" s="57"/>
      <c r="C130" s="58" t="s">
        <v>304</v>
      </c>
      <c r="D130" s="59"/>
      <c r="E130" s="59"/>
      <c r="F130" s="59"/>
      <c r="G130" s="59"/>
      <c r="H130" s="60"/>
      <c r="I130" s="61"/>
      <c r="J130" s="60"/>
      <c r="K130" s="61"/>
      <c r="L130" s="60"/>
      <c r="M130" s="61"/>
      <c r="N130" s="60"/>
      <c r="O130" s="60"/>
      <c r="P130" s="62"/>
      <c r="Q130" s="62"/>
      <c r="R130" s="62"/>
      <c r="S130" s="371"/>
      <c r="T130" s="479"/>
      <c r="U130" s="574"/>
      <c r="V130" s="386"/>
      <c r="W130" s="62"/>
      <c r="X130" s="62"/>
      <c r="Y130" s="62"/>
      <c r="Z130" s="63"/>
      <c r="AA130" s="64"/>
      <c r="AB130" s="64"/>
      <c r="AC130" s="64"/>
      <c r="AD130" s="65"/>
      <c r="AE130" s="65"/>
      <c r="AF130" s="65"/>
      <c r="AG130" s="64"/>
      <c r="AH130" s="64"/>
      <c r="AI130" s="64"/>
      <c r="AJ130" s="65"/>
      <c r="AK130" s="64"/>
      <c r="AL130" s="64"/>
      <c r="AM130" s="64"/>
      <c r="AN130" s="66"/>
      <c r="AO130" s="163"/>
      <c r="AP130" s="163"/>
      <c r="AQ130" s="163"/>
      <c r="AR130" s="163"/>
      <c r="AS130" s="163"/>
      <c r="AT130" s="163"/>
      <c r="AU130" s="163"/>
      <c r="AV130" s="163"/>
      <c r="AW130" s="163"/>
      <c r="AX130" s="163"/>
      <c r="AY130" s="163"/>
      <c r="AZ130" s="163"/>
      <c r="BA130" s="163"/>
      <c r="BB130" s="163"/>
      <c r="BC130" s="163"/>
      <c r="BD130" s="163"/>
      <c r="BE130" s="163"/>
      <c r="BF130" s="163"/>
      <c r="BG130" s="163"/>
      <c r="BH130" s="163"/>
      <c r="BI130" s="163"/>
      <c r="BJ130" s="163"/>
      <c r="BK130" s="163"/>
      <c r="BL130" s="163"/>
      <c r="BM130" s="163"/>
      <c r="BN130" s="163"/>
      <c r="BO130" s="163"/>
      <c r="BP130" s="163"/>
      <c r="BQ130" s="163"/>
      <c r="BR130" s="163"/>
      <c r="BS130" s="163"/>
      <c r="BT130" s="163"/>
      <c r="BU130" s="163"/>
      <c r="BV130" s="163"/>
      <c r="BW130" s="163"/>
      <c r="BX130" s="163"/>
      <c r="BY130" s="163"/>
      <c r="BZ130" s="163"/>
      <c r="CA130" s="163"/>
      <c r="CB130" s="163"/>
      <c r="CC130" s="163"/>
      <c r="CD130" s="163"/>
      <c r="CE130" s="163"/>
      <c r="CF130" s="163"/>
      <c r="CG130" s="163"/>
      <c r="CH130" s="163"/>
      <c r="CI130" s="163"/>
      <c r="CJ130" s="163"/>
      <c r="CK130" s="163"/>
      <c r="CL130" s="163"/>
      <c r="CM130" s="163"/>
      <c r="CN130" s="163"/>
      <c r="CO130" s="163"/>
      <c r="CP130" s="163"/>
      <c r="CQ130" s="163"/>
      <c r="CR130" s="163"/>
      <c r="CS130" s="163"/>
      <c r="CT130" s="163"/>
      <c r="CU130" s="163"/>
      <c r="CV130" s="163"/>
      <c r="CW130" s="163"/>
      <c r="CX130" s="163"/>
      <c r="CY130" s="163"/>
      <c r="CZ130" s="163"/>
      <c r="DA130" s="163"/>
      <c r="DB130" s="163"/>
      <c r="DC130" s="163"/>
      <c r="DD130" s="163"/>
      <c r="DE130" s="163"/>
      <c r="DF130" s="163"/>
      <c r="DG130" s="163"/>
      <c r="DH130" s="163"/>
      <c r="DI130" s="163"/>
      <c r="DJ130" s="163"/>
      <c r="DK130" s="163"/>
      <c r="DL130" s="163"/>
      <c r="DM130" s="163"/>
      <c r="DN130" s="163"/>
      <c r="DO130" s="163"/>
      <c r="DP130" s="163"/>
      <c r="DQ130" s="163"/>
      <c r="DR130" s="163"/>
      <c r="DS130" s="163"/>
      <c r="DT130" s="163"/>
      <c r="DU130" s="163"/>
      <c r="DV130" s="163"/>
      <c r="DW130" s="163"/>
      <c r="DX130" s="163"/>
      <c r="DY130" s="163"/>
      <c r="DZ130" s="163"/>
      <c r="EA130" s="163"/>
      <c r="EB130" s="163"/>
      <c r="EC130" s="163"/>
      <c r="ED130" s="163"/>
      <c r="EE130" s="163"/>
      <c r="EF130" s="163"/>
      <c r="EG130" s="163"/>
      <c r="EH130" s="163"/>
      <c r="EI130" s="163"/>
      <c r="EJ130" s="163"/>
      <c r="EK130" s="163"/>
      <c r="EL130" s="163"/>
      <c r="EM130" s="163"/>
      <c r="EN130" s="163"/>
      <c r="EO130" s="163"/>
      <c r="EP130" s="163"/>
      <c r="EQ130" s="163"/>
      <c r="ER130" s="163"/>
      <c r="ES130" s="163"/>
      <c r="ET130" s="163"/>
      <c r="EU130" s="163"/>
      <c r="EV130" s="163"/>
      <c r="EW130" s="163"/>
      <c r="EX130" s="163"/>
      <c r="EY130" s="163"/>
      <c r="EZ130" s="163"/>
      <c r="FA130" s="163"/>
      <c r="FB130" s="163"/>
      <c r="FC130" s="163"/>
      <c r="FD130" s="163"/>
      <c r="FE130" s="163"/>
      <c r="FF130" s="163"/>
      <c r="FG130" s="163"/>
      <c r="FH130" s="163"/>
      <c r="FI130" s="163"/>
      <c r="FJ130" s="163"/>
      <c r="FK130" s="163"/>
      <c r="FL130" s="163"/>
      <c r="FM130" s="163"/>
      <c r="FN130" s="163"/>
      <c r="FO130" s="163"/>
      <c r="FP130" s="163"/>
      <c r="FQ130" s="163"/>
      <c r="FR130" s="163"/>
      <c r="FS130" s="163"/>
      <c r="FT130" s="163"/>
      <c r="FU130" s="163"/>
      <c r="FV130" s="163"/>
      <c r="FW130" s="163"/>
      <c r="FX130" s="163"/>
      <c r="FY130" s="163"/>
      <c r="FZ130" s="163"/>
      <c r="GA130" s="163"/>
      <c r="GB130" s="163"/>
      <c r="GC130" s="163"/>
      <c r="GD130" s="163"/>
      <c r="GE130" s="163"/>
      <c r="GF130" s="163"/>
      <c r="GG130" s="163"/>
      <c r="GH130" s="163"/>
      <c r="GI130" s="163"/>
      <c r="GJ130" s="163"/>
      <c r="GK130" s="163"/>
      <c r="GL130" s="163"/>
      <c r="GM130" s="163"/>
      <c r="GN130" s="163"/>
      <c r="GO130" s="163"/>
      <c r="GP130" s="163"/>
      <c r="GQ130" s="163"/>
      <c r="GR130" s="163"/>
      <c r="GS130" s="163"/>
      <c r="GT130" s="163"/>
      <c r="GU130" s="163"/>
      <c r="GV130" s="163"/>
      <c r="GW130" s="163"/>
      <c r="GX130" s="163"/>
      <c r="GY130" s="163"/>
      <c r="GZ130" s="163"/>
      <c r="HA130" s="163"/>
      <c r="HB130" s="163"/>
      <c r="HC130" s="163"/>
      <c r="HD130" s="163"/>
      <c r="HE130" s="163"/>
      <c r="HF130" s="163"/>
      <c r="HG130" s="163"/>
      <c r="HH130" s="163"/>
      <c r="HI130" s="163"/>
      <c r="HJ130" s="163"/>
      <c r="HK130" s="163"/>
      <c r="HL130" s="163"/>
      <c r="HM130" s="163"/>
      <c r="HN130" s="163"/>
      <c r="HO130" s="163"/>
      <c r="HP130" s="163"/>
      <c r="HQ130" s="163"/>
      <c r="HR130" s="163"/>
      <c r="HS130" s="163"/>
      <c r="HT130" s="163"/>
      <c r="HU130" s="163"/>
      <c r="HV130" s="163"/>
      <c r="HW130" s="163"/>
      <c r="HX130" s="163"/>
      <c r="HY130" s="163"/>
      <c r="HZ130" s="163"/>
      <c r="IA130" s="163"/>
      <c r="IB130" s="163"/>
      <c r="IC130" s="163"/>
      <c r="ID130" s="163"/>
      <c r="IE130" s="163"/>
      <c r="IF130" s="163"/>
      <c r="IG130" s="163"/>
      <c r="IH130" s="163"/>
      <c r="II130" s="163"/>
      <c r="IJ130" s="163"/>
      <c r="IK130" s="163"/>
      <c r="IL130" s="163"/>
    </row>
    <row r="131" spans="1:1032" ht="42.75" customHeight="1">
      <c r="A131" s="20" t="str">
        <f t="shared" ref="A131:G131" si="43">IF(A100="","",A100)</f>
        <v/>
      </c>
      <c r="B131" s="20" t="str">
        <f t="shared" si="43"/>
        <v>LLA2C3A</v>
      </c>
      <c r="C131" s="643" t="str">
        <f t="shared" si="43"/>
        <v>Introduction à la civilisation espagnole S2</v>
      </c>
      <c r="D131" s="610" t="str">
        <f t="shared" si="43"/>
        <v>LOL2C30
LOL2J5B2</v>
      </c>
      <c r="E131" s="610" t="str">
        <f t="shared" si="43"/>
        <v>TRONC COMMUN</v>
      </c>
      <c r="F131" s="611" t="str">
        <f t="shared" si="43"/>
        <v>Portails 1 (SDL-LLCER), 2 (SDL-LEA), 4 (LANGUES) et 5 (LETTRES-LLCER)</v>
      </c>
      <c r="G131" s="37" t="str">
        <f t="shared" si="43"/>
        <v>LLCER</v>
      </c>
      <c r="H131" s="680"/>
      <c r="I131" s="613">
        <v>2</v>
      </c>
      <c r="J131" s="613">
        <v>2</v>
      </c>
      <c r="K131" s="613" t="str">
        <f t="shared" ref="K131:AN131" si="44">IF(K100="","",K100)</f>
        <v>DECOBERT Claire</v>
      </c>
      <c r="L131" s="613">
        <f t="shared" si="44"/>
        <v>14</v>
      </c>
      <c r="M131" s="613" t="str">
        <f t="shared" si="44"/>
        <v/>
      </c>
      <c r="N131" s="613" t="str">
        <f t="shared" si="44"/>
        <v/>
      </c>
      <c r="O131" s="613"/>
      <c r="P131" s="615">
        <f t="shared" si="44"/>
        <v>18</v>
      </c>
      <c r="Q131" s="616"/>
      <c r="R131" s="616"/>
      <c r="S131" s="747" t="str">
        <f t="shared" si="44"/>
        <v/>
      </c>
      <c r="T131" s="478" t="s">
        <v>820</v>
      </c>
      <c r="U131" s="579" t="s">
        <v>821</v>
      </c>
      <c r="V131" s="389">
        <f t="shared" si="44"/>
        <v>1</v>
      </c>
      <c r="W131" s="644" t="str">
        <f t="shared" si="44"/>
        <v>CC</v>
      </c>
      <c r="X131" s="644" t="str">
        <f t="shared" si="44"/>
        <v>écrit et oral</v>
      </c>
      <c r="Y131" s="644" t="str">
        <f t="shared" si="44"/>
        <v>1h30</v>
      </c>
      <c r="Z131" s="645">
        <f t="shared" si="44"/>
        <v>1</v>
      </c>
      <c r="AA131" s="640" t="str">
        <f t="shared" si="44"/>
        <v>CT</v>
      </c>
      <c r="AB131" s="640" t="str">
        <f t="shared" si="44"/>
        <v>oral</v>
      </c>
      <c r="AC131" s="640" t="str">
        <f t="shared" si="44"/>
        <v>10 min</v>
      </c>
      <c r="AD131" s="478" t="s">
        <v>821</v>
      </c>
      <c r="AE131" s="527" t="str">
        <f t="shared" si="44"/>
        <v>100% CT DM écrit à rendre sur Célène</v>
      </c>
      <c r="AF131" s="72">
        <f t="shared" si="44"/>
        <v>1</v>
      </c>
      <c r="AG131" s="644" t="str">
        <f t="shared" si="44"/>
        <v>CT</v>
      </c>
      <c r="AH131" s="644" t="str">
        <f t="shared" si="44"/>
        <v>oral</v>
      </c>
      <c r="AI131" s="644" t="str">
        <f t="shared" si="44"/>
        <v>10 min</v>
      </c>
      <c r="AJ131" s="73">
        <f t="shared" si="44"/>
        <v>1</v>
      </c>
      <c r="AK131" s="640" t="str">
        <f t="shared" si="44"/>
        <v>CT</v>
      </c>
      <c r="AL131" s="640" t="str">
        <f t="shared" si="44"/>
        <v>oral</v>
      </c>
      <c r="AM131" s="640" t="str">
        <f t="shared" si="44"/>
        <v>10 min</v>
      </c>
      <c r="AN131" s="613" t="str">
        <f t="shared" si="44"/>
        <v/>
      </c>
    </row>
    <row r="132" spans="1:1032" ht="51" customHeight="1">
      <c r="A132" s="51" t="s">
        <v>822</v>
      </c>
      <c r="B132" s="51" t="s">
        <v>823</v>
      </c>
      <c r="C132" s="52" t="s">
        <v>824</v>
      </c>
      <c r="D132" s="53" t="s">
        <v>825</v>
      </c>
      <c r="E132" s="53" t="s">
        <v>43</v>
      </c>
      <c r="F132" s="53"/>
      <c r="G132" s="53"/>
      <c r="H132" s="54"/>
      <c r="I132" s="54">
        <f>+I$113+I133+I137+I139+I141</f>
        <v>41</v>
      </c>
      <c r="J132" s="54">
        <f>+J$113+J133+J137+J139+J141</f>
        <v>28</v>
      </c>
      <c r="K132" s="53"/>
      <c r="L132" s="53"/>
      <c r="M132" s="53"/>
      <c r="N132" s="53"/>
      <c r="O132" s="53"/>
      <c r="P132" s="53"/>
      <c r="Q132" s="56"/>
      <c r="R132" s="56"/>
      <c r="S132" s="55"/>
      <c r="T132" s="432"/>
      <c r="U132" s="433"/>
      <c r="V132" s="187"/>
      <c r="W132" s="56"/>
      <c r="X132" s="56"/>
      <c r="Y132" s="56"/>
      <c r="Z132" s="168"/>
      <c r="AA132" s="56"/>
      <c r="AB132" s="56"/>
      <c r="AC132" s="56"/>
      <c r="AD132" s="56"/>
      <c r="AE132" s="56"/>
      <c r="AF132" s="56"/>
      <c r="AG132" s="56"/>
      <c r="AH132" s="56"/>
      <c r="AI132" s="56"/>
      <c r="AJ132" s="56"/>
      <c r="AK132" s="56"/>
      <c r="AL132" s="56"/>
      <c r="AM132" s="53"/>
      <c r="AN132" s="53"/>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c r="LK132"/>
      <c r="LL132"/>
      <c r="LM132"/>
      <c r="LN132"/>
      <c r="LO132"/>
      <c r="LP132"/>
      <c r="LQ132"/>
      <c r="LR132"/>
      <c r="LS132"/>
      <c r="LT132"/>
      <c r="LU132"/>
      <c r="LV132"/>
      <c r="LW132"/>
      <c r="LX132"/>
      <c r="LY132"/>
      <c r="LZ132"/>
      <c r="MA132"/>
      <c r="MB132"/>
      <c r="MC132"/>
      <c r="MD132"/>
      <c r="ME132"/>
      <c r="MF132"/>
      <c r="MG132"/>
      <c r="MH132"/>
      <c r="MI132"/>
      <c r="MJ132"/>
      <c r="MK132"/>
      <c r="ML132"/>
      <c r="MM132"/>
      <c r="MN132"/>
      <c r="MO132"/>
      <c r="MP132"/>
      <c r="MQ132"/>
      <c r="MR132"/>
      <c r="MS132"/>
      <c r="MT132"/>
      <c r="MU132"/>
      <c r="MV132"/>
      <c r="MW132"/>
      <c r="MX132"/>
      <c r="MY132"/>
      <c r="MZ132"/>
      <c r="NA132"/>
      <c r="NB132"/>
      <c r="NC132"/>
      <c r="ND132"/>
      <c r="NE132"/>
      <c r="NF132"/>
      <c r="NG132"/>
      <c r="NH132"/>
      <c r="NI132"/>
      <c r="NJ132"/>
      <c r="NK132"/>
      <c r="NL132"/>
      <c r="NM132"/>
      <c r="NN132"/>
      <c r="NO132"/>
      <c r="NP132"/>
      <c r="NQ132"/>
      <c r="NR132"/>
      <c r="NS132"/>
      <c r="NT132"/>
      <c r="NU132"/>
      <c r="NV132"/>
      <c r="NW132"/>
      <c r="NX132"/>
      <c r="NY132"/>
      <c r="NZ132"/>
      <c r="OA132"/>
      <c r="OB132"/>
      <c r="OC132"/>
      <c r="OD132"/>
      <c r="OE132"/>
      <c r="OF132"/>
      <c r="OG132"/>
      <c r="OH132"/>
      <c r="OI132"/>
      <c r="OJ132"/>
      <c r="OK132"/>
      <c r="OL132"/>
      <c r="OM132"/>
      <c r="ON132"/>
      <c r="OO132"/>
      <c r="OP132"/>
      <c r="OQ132"/>
      <c r="OR132"/>
      <c r="OS132"/>
      <c r="OT132"/>
      <c r="OU132"/>
      <c r="OV132"/>
      <c r="OW132"/>
      <c r="OX132"/>
      <c r="OY132"/>
      <c r="OZ132"/>
      <c r="PA132"/>
      <c r="PB132"/>
      <c r="PC132"/>
      <c r="PD132"/>
      <c r="PE132"/>
      <c r="PF132"/>
      <c r="PG132"/>
      <c r="PH132"/>
      <c r="PI132"/>
      <c r="PJ132"/>
      <c r="PK132"/>
      <c r="PL132"/>
      <c r="PM132"/>
      <c r="PN132"/>
      <c r="PO132"/>
      <c r="PP132"/>
      <c r="PQ132"/>
      <c r="PR132"/>
      <c r="PS132"/>
      <c r="PT132"/>
      <c r="PU132"/>
      <c r="PV132"/>
      <c r="PW132"/>
      <c r="PX132"/>
      <c r="PY132"/>
      <c r="PZ132"/>
      <c r="QA132"/>
      <c r="QB132"/>
      <c r="QC132"/>
      <c r="QD132"/>
      <c r="QE132"/>
      <c r="QF132"/>
      <c r="QG132"/>
      <c r="QH132"/>
      <c r="QI132"/>
      <c r="QJ132"/>
      <c r="QK132"/>
      <c r="QL132"/>
      <c r="QM132"/>
      <c r="QN132"/>
      <c r="QO132"/>
      <c r="QP132"/>
      <c r="QQ132"/>
      <c r="QR132"/>
      <c r="QS132"/>
      <c r="QT132"/>
      <c r="QU132"/>
      <c r="QV132"/>
      <c r="QW132"/>
      <c r="QX132"/>
      <c r="QY132"/>
      <c r="QZ132"/>
      <c r="RA132"/>
      <c r="RB132"/>
      <c r="RC132"/>
      <c r="RD132"/>
      <c r="RE132"/>
      <c r="RF132"/>
      <c r="RG132"/>
      <c r="RH132"/>
      <c r="RI132"/>
      <c r="RJ132"/>
      <c r="RK132"/>
      <c r="RL132"/>
      <c r="RM132"/>
      <c r="RN132"/>
      <c r="RO132"/>
      <c r="RP132"/>
      <c r="RQ132"/>
      <c r="RR132"/>
      <c r="RS132"/>
      <c r="RT132"/>
      <c r="RU132"/>
      <c r="RV132"/>
      <c r="RW132"/>
      <c r="RX132"/>
      <c r="RY132"/>
      <c r="RZ132"/>
      <c r="SA132"/>
      <c r="SB132"/>
      <c r="SC132"/>
      <c r="SD132"/>
      <c r="SE132"/>
      <c r="SF132"/>
      <c r="SG132"/>
      <c r="SH132"/>
      <c r="SI132"/>
      <c r="SJ132"/>
      <c r="SK132"/>
      <c r="SL132"/>
      <c r="SM132"/>
      <c r="SN132"/>
      <c r="SO132"/>
      <c r="SP132"/>
      <c r="SQ132"/>
      <c r="SR132"/>
      <c r="SS132"/>
      <c r="ST132"/>
      <c r="SU132"/>
      <c r="SV132"/>
      <c r="SW132"/>
      <c r="SX132"/>
      <c r="SY132"/>
      <c r="SZ132"/>
      <c r="TA132"/>
      <c r="TB132"/>
      <c r="TC132"/>
      <c r="TD132"/>
      <c r="TE132"/>
      <c r="TF132"/>
      <c r="TG132"/>
      <c r="TH132"/>
      <c r="TI132"/>
      <c r="TJ132"/>
      <c r="TK132"/>
      <c r="TL132"/>
      <c r="TM132"/>
      <c r="TN132"/>
      <c r="TO132"/>
      <c r="TP132"/>
      <c r="TQ132"/>
      <c r="TR132"/>
      <c r="TS132"/>
      <c r="TT132"/>
      <c r="TU132"/>
      <c r="TV132"/>
      <c r="TW132"/>
      <c r="TX132"/>
      <c r="TY132"/>
      <c r="TZ132"/>
      <c r="UA132"/>
      <c r="UB132"/>
      <c r="UC132"/>
      <c r="UD132"/>
      <c r="UE132"/>
      <c r="UF132"/>
      <c r="UG132"/>
      <c r="UH132"/>
      <c r="UI132"/>
      <c r="UJ132"/>
      <c r="UK132"/>
      <c r="UL132"/>
      <c r="UM132"/>
      <c r="UN132"/>
      <c r="UO132"/>
      <c r="UP132"/>
      <c r="UQ132"/>
      <c r="UR132"/>
      <c r="US132"/>
      <c r="UT132"/>
      <c r="UU132"/>
      <c r="UV132"/>
      <c r="UW132"/>
      <c r="UX132"/>
      <c r="UY132"/>
      <c r="UZ132"/>
      <c r="VA132"/>
      <c r="VB132"/>
      <c r="VC132"/>
      <c r="VD132"/>
      <c r="VE132"/>
      <c r="VF132"/>
      <c r="VG132"/>
      <c r="VH132"/>
      <c r="VI132"/>
      <c r="VJ132"/>
      <c r="VK132"/>
      <c r="VL132"/>
      <c r="VM132"/>
      <c r="VN132"/>
      <c r="VO132"/>
      <c r="VP132"/>
      <c r="VQ132"/>
      <c r="VR132"/>
      <c r="VS132"/>
      <c r="VT132"/>
      <c r="VU132"/>
      <c r="VV132"/>
      <c r="VW132"/>
      <c r="VX132"/>
      <c r="VY132"/>
      <c r="VZ132"/>
      <c r="WA132"/>
      <c r="WB132"/>
      <c r="WC132"/>
      <c r="WD132"/>
      <c r="WE132"/>
      <c r="WF132"/>
      <c r="WG132"/>
      <c r="WH132"/>
      <c r="WI132"/>
      <c r="WJ132"/>
      <c r="WK132"/>
      <c r="WL132"/>
      <c r="WM132"/>
      <c r="WN132"/>
      <c r="WO132"/>
      <c r="WP132"/>
      <c r="WQ132"/>
      <c r="WR132"/>
      <c r="WS132"/>
      <c r="WT132"/>
      <c r="WU132"/>
      <c r="WV132"/>
      <c r="WW132"/>
      <c r="WX132"/>
      <c r="WY132"/>
      <c r="WZ132"/>
      <c r="XA132"/>
      <c r="XB132"/>
      <c r="XC132"/>
      <c r="XD132"/>
      <c r="XE132"/>
      <c r="XF132"/>
      <c r="XG132"/>
      <c r="XH132"/>
      <c r="XI132"/>
      <c r="XJ132"/>
      <c r="XK132"/>
      <c r="XL132"/>
      <c r="XM132"/>
      <c r="XN132"/>
      <c r="XO132"/>
      <c r="XP132"/>
      <c r="XQ132"/>
      <c r="XR132"/>
      <c r="XS132"/>
      <c r="XT132"/>
      <c r="XU132"/>
      <c r="XV132"/>
      <c r="XW132"/>
      <c r="XX132"/>
      <c r="XY132"/>
      <c r="XZ132"/>
      <c r="YA132"/>
      <c r="YB132"/>
      <c r="YC132"/>
      <c r="YD132"/>
      <c r="YE132"/>
      <c r="YF132"/>
      <c r="YG132"/>
      <c r="YH132"/>
      <c r="YI132"/>
      <c r="YJ132"/>
      <c r="YK132"/>
      <c r="YL132"/>
      <c r="YM132"/>
      <c r="YN132"/>
      <c r="YO132"/>
      <c r="YP132"/>
      <c r="YQ132"/>
      <c r="YR132"/>
      <c r="YS132"/>
      <c r="YT132"/>
      <c r="YU132"/>
      <c r="YV132"/>
      <c r="YW132"/>
      <c r="YX132"/>
      <c r="YY132"/>
      <c r="YZ132"/>
      <c r="ZA132"/>
      <c r="ZB132"/>
      <c r="ZC132"/>
      <c r="ZD132"/>
      <c r="ZE132"/>
      <c r="ZF132"/>
      <c r="ZG132"/>
      <c r="ZH132"/>
      <c r="ZI132"/>
      <c r="ZJ132"/>
      <c r="ZK132"/>
      <c r="ZL132"/>
      <c r="ZM132"/>
      <c r="ZN132"/>
      <c r="ZO132"/>
      <c r="ZP132"/>
      <c r="ZQ132"/>
      <c r="ZR132"/>
      <c r="ZS132"/>
      <c r="ZT132"/>
      <c r="ZU132"/>
      <c r="ZV132"/>
      <c r="ZW132"/>
      <c r="ZX132"/>
      <c r="ZY132"/>
      <c r="ZZ132"/>
      <c r="AAA132"/>
      <c r="AAB132"/>
      <c r="AAC132"/>
      <c r="AAD132"/>
      <c r="AAE132"/>
      <c r="AAF132"/>
      <c r="AAG132"/>
      <c r="AAH132"/>
      <c r="AAI132"/>
      <c r="AAJ132"/>
      <c r="AAK132"/>
      <c r="AAL132"/>
      <c r="AAM132"/>
      <c r="AAN132"/>
      <c r="AAO132"/>
      <c r="AAP132"/>
      <c r="AAQ132"/>
      <c r="AAR132"/>
      <c r="AAS132"/>
      <c r="AAT132"/>
      <c r="AAU132"/>
      <c r="AAV132"/>
      <c r="AAW132"/>
      <c r="AAX132"/>
      <c r="AAY132"/>
      <c r="AAZ132"/>
      <c r="ABA132"/>
      <c r="ABB132"/>
      <c r="ABC132"/>
      <c r="ABD132"/>
      <c r="ABE132"/>
      <c r="ABF132"/>
      <c r="ABG132"/>
      <c r="ABH132"/>
      <c r="ABI132"/>
      <c r="ABJ132"/>
      <c r="ABK132"/>
      <c r="ABL132"/>
      <c r="ABM132"/>
      <c r="ABN132"/>
      <c r="ABO132"/>
      <c r="ABP132"/>
      <c r="ABQ132"/>
      <c r="ABR132"/>
      <c r="ABS132"/>
      <c r="ABT132"/>
      <c r="ABU132"/>
      <c r="ABV132"/>
      <c r="ABW132"/>
      <c r="ABX132"/>
      <c r="ABY132"/>
      <c r="ABZ132"/>
      <c r="ACA132"/>
      <c r="ACB132"/>
      <c r="ACC132"/>
      <c r="ACD132"/>
      <c r="ACE132"/>
      <c r="ACF132"/>
      <c r="ACG132"/>
      <c r="ACH132"/>
      <c r="ACI132"/>
      <c r="ACJ132"/>
      <c r="ACK132"/>
      <c r="ACL132"/>
      <c r="ACM132"/>
      <c r="ACN132"/>
      <c r="ACO132"/>
      <c r="ACP132"/>
      <c r="ACQ132"/>
      <c r="ACR132"/>
      <c r="ACS132"/>
      <c r="ACT132"/>
      <c r="ACU132"/>
      <c r="ACV132"/>
      <c r="ACW132"/>
      <c r="ACX132"/>
      <c r="ACY132"/>
      <c r="ACZ132"/>
      <c r="ADA132"/>
      <c r="ADB132"/>
      <c r="ADC132"/>
      <c r="ADD132"/>
      <c r="ADE132"/>
      <c r="ADF132"/>
      <c r="ADG132"/>
      <c r="ADH132"/>
      <c r="ADI132"/>
      <c r="ADJ132"/>
      <c r="ADK132"/>
      <c r="ADL132"/>
      <c r="ADM132"/>
      <c r="ADN132"/>
      <c r="ADO132"/>
      <c r="ADP132"/>
      <c r="ADQ132"/>
      <c r="ADR132"/>
      <c r="ADS132"/>
      <c r="ADT132"/>
      <c r="ADU132"/>
      <c r="ADV132"/>
      <c r="ADW132"/>
      <c r="ADX132"/>
      <c r="ADY132"/>
      <c r="ADZ132"/>
      <c r="AEA132"/>
      <c r="AEB132"/>
      <c r="AEC132"/>
      <c r="AED132"/>
      <c r="AEE132"/>
      <c r="AEF132"/>
      <c r="AEG132"/>
      <c r="AEH132"/>
      <c r="AEI132"/>
      <c r="AEJ132"/>
      <c r="AEK132"/>
      <c r="AEL132"/>
      <c r="AEM132"/>
      <c r="AEN132"/>
      <c r="AEO132"/>
      <c r="AEP132"/>
      <c r="AEQ132"/>
      <c r="AER132"/>
      <c r="AES132"/>
      <c r="AET132"/>
      <c r="AEU132"/>
      <c r="AEV132"/>
      <c r="AEW132"/>
      <c r="AEX132"/>
      <c r="AEY132"/>
      <c r="AEZ132"/>
      <c r="AFA132"/>
      <c r="AFB132"/>
      <c r="AFC132"/>
      <c r="AFD132"/>
      <c r="AFE132"/>
      <c r="AFF132"/>
      <c r="AFG132"/>
      <c r="AFH132"/>
      <c r="AFI132"/>
      <c r="AFJ132"/>
      <c r="AFK132"/>
      <c r="AFL132"/>
      <c r="AFM132"/>
      <c r="AFN132"/>
      <c r="AFO132"/>
      <c r="AFP132"/>
      <c r="AFQ132"/>
      <c r="AFR132"/>
      <c r="AFS132"/>
      <c r="AFT132"/>
      <c r="AFU132"/>
      <c r="AFV132"/>
      <c r="AFW132"/>
      <c r="AFX132"/>
      <c r="AFY132"/>
      <c r="AFZ132"/>
      <c r="AGA132"/>
      <c r="AGB132"/>
      <c r="AGC132"/>
      <c r="AGD132"/>
      <c r="AGE132"/>
      <c r="AGF132"/>
      <c r="AGG132"/>
      <c r="AGH132"/>
      <c r="AGI132"/>
      <c r="AGJ132"/>
      <c r="AGK132"/>
      <c r="AGL132"/>
      <c r="AGM132"/>
      <c r="AGN132"/>
      <c r="AGO132"/>
      <c r="AGP132"/>
      <c r="AGQ132"/>
      <c r="AGR132"/>
      <c r="AGS132"/>
      <c r="AGT132"/>
      <c r="AGU132"/>
      <c r="AGV132"/>
      <c r="AGW132"/>
      <c r="AGX132"/>
      <c r="AGY132"/>
      <c r="AGZ132"/>
      <c r="AHA132"/>
      <c r="AHB132"/>
      <c r="AHC132"/>
      <c r="AHD132"/>
      <c r="AHE132"/>
      <c r="AHF132"/>
      <c r="AHG132"/>
      <c r="AHH132"/>
      <c r="AHI132"/>
      <c r="AHJ132"/>
      <c r="AHK132"/>
      <c r="AHL132"/>
      <c r="AHM132"/>
      <c r="AHN132"/>
      <c r="AHO132"/>
      <c r="AHP132"/>
      <c r="AHQ132"/>
      <c r="AHR132"/>
      <c r="AHS132"/>
      <c r="AHT132"/>
      <c r="AHU132"/>
      <c r="AHV132"/>
      <c r="AHW132"/>
      <c r="AHX132"/>
      <c r="AHY132"/>
      <c r="AHZ132"/>
      <c r="AIA132"/>
      <c r="AIB132"/>
      <c r="AIC132"/>
      <c r="AID132"/>
      <c r="AIE132"/>
      <c r="AIF132"/>
      <c r="AIG132"/>
      <c r="AIH132"/>
      <c r="AII132"/>
      <c r="AIJ132"/>
      <c r="AIK132"/>
      <c r="AIL132"/>
      <c r="AIM132"/>
      <c r="AIN132"/>
      <c r="AIO132"/>
      <c r="AIP132"/>
      <c r="AIQ132"/>
      <c r="AIR132"/>
      <c r="AIS132"/>
      <c r="AIT132"/>
      <c r="AIU132"/>
      <c r="AIV132"/>
      <c r="AIW132"/>
      <c r="AIX132"/>
      <c r="AIY132"/>
      <c r="AIZ132"/>
      <c r="AJA132"/>
      <c r="AJB132"/>
      <c r="AJC132"/>
      <c r="AJD132"/>
      <c r="AJE132"/>
      <c r="AJF132"/>
      <c r="AJG132"/>
      <c r="AJH132"/>
      <c r="AJI132"/>
      <c r="AJJ132"/>
      <c r="AJK132"/>
      <c r="AJL132"/>
      <c r="AJM132"/>
      <c r="AJN132"/>
      <c r="AJO132"/>
      <c r="AJP132"/>
      <c r="AJQ132"/>
      <c r="AJR132"/>
      <c r="AJS132"/>
      <c r="AJT132"/>
      <c r="AJU132"/>
      <c r="AJV132"/>
      <c r="AJW132"/>
      <c r="AJX132"/>
      <c r="AJY132"/>
      <c r="AJZ132"/>
      <c r="AKA132"/>
      <c r="AKB132"/>
      <c r="AKC132"/>
      <c r="AKD132"/>
      <c r="AKE132"/>
      <c r="AKF132"/>
      <c r="AKG132"/>
      <c r="AKH132"/>
      <c r="AKI132"/>
      <c r="AKJ132"/>
      <c r="AKK132"/>
      <c r="AKL132"/>
      <c r="AKM132"/>
      <c r="AKN132"/>
      <c r="AKO132"/>
      <c r="AKP132"/>
      <c r="AKQ132"/>
      <c r="AKR132"/>
      <c r="AKS132"/>
      <c r="AKT132"/>
      <c r="AKU132"/>
      <c r="AKV132"/>
      <c r="AKW132"/>
      <c r="AKX132"/>
      <c r="AKY132"/>
      <c r="AKZ132"/>
      <c r="ALA132"/>
      <c r="ALB132"/>
      <c r="ALC132"/>
      <c r="ALD132"/>
      <c r="ALE132"/>
      <c r="ALF132"/>
      <c r="ALG132"/>
      <c r="ALH132"/>
      <c r="ALI132"/>
      <c r="ALJ132"/>
      <c r="ALK132"/>
      <c r="ALL132"/>
      <c r="ALM132"/>
      <c r="ALN132"/>
      <c r="ALO132"/>
      <c r="ALP132"/>
      <c r="ALQ132"/>
      <c r="ALR132"/>
      <c r="ALS132"/>
      <c r="ALT132"/>
      <c r="ALU132"/>
      <c r="ALV132"/>
      <c r="ALW132"/>
      <c r="ALX132"/>
      <c r="ALY132"/>
      <c r="ALZ132"/>
      <c r="AMA132"/>
      <c r="AMB132"/>
      <c r="AMC132"/>
      <c r="AMD132"/>
      <c r="AME132"/>
      <c r="AMF132"/>
      <c r="AMG132"/>
      <c r="AMH132"/>
      <c r="AMI132"/>
      <c r="AMJ132"/>
      <c r="AMK132"/>
      <c r="AML132"/>
      <c r="AMM132"/>
      <c r="AMN132"/>
      <c r="AMO132"/>
      <c r="AMP132"/>
      <c r="AMQ132"/>
      <c r="AMR132"/>
    </row>
    <row r="133" spans="1:1032" s="67" customFormat="1" ht="26.25" customHeight="1">
      <c r="A133" s="57" t="s">
        <v>826</v>
      </c>
      <c r="B133" s="57" t="s">
        <v>827</v>
      </c>
      <c r="C133" s="58" t="s">
        <v>828</v>
      </c>
      <c r="D133" s="59" t="s">
        <v>829</v>
      </c>
      <c r="E133" s="59" t="s">
        <v>121</v>
      </c>
      <c r="F133" s="59"/>
      <c r="G133" s="59"/>
      <c r="H133" s="60"/>
      <c r="I133" s="61">
        <f>+I134+I135</f>
        <v>12</v>
      </c>
      <c r="J133" s="61">
        <f>+J134+J135</f>
        <v>6</v>
      </c>
      <c r="K133" s="61"/>
      <c r="L133" s="60"/>
      <c r="M133" s="61"/>
      <c r="N133" s="60"/>
      <c r="O133" s="60"/>
      <c r="P133" s="62"/>
      <c r="Q133" s="62"/>
      <c r="R133" s="62"/>
      <c r="S133" s="371"/>
      <c r="T133" s="479"/>
      <c r="U133" s="574"/>
      <c r="V133" s="386"/>
      <c r="W133" s="62"/>
      <c r="X133" s="62"/>
      <c r="Y133" s="62"/>
      <c r="Z133" s="63"/>
      <c r="AA133" s="64"/>
      <c r="AB133" s="64"/>
      <c r="AC133" s="64"/>
      <c r="AD133" s="64"/>
      <c r="AE133" s="64"/>
      <c r="AF133" s="65"/>
      <c r="AG133" s="64"/>
      <c r="AH133" s="64"/>
      <c r="AI133" s="64"/>
      <c r="AJ133" s="65"/>
      <c r="AK133" s="64"/>
      <c r="AL133" s="64"/>
      <c r="AM133" s="64"/>
      <c r="AN133" s="66"/>
    </row>
    <row r="134" spans="1:1032" ht="45.75" customHeight="1">
      <c r="A134" s="20"/>
      <c r="B134" s="20" t="s">
        <v>830</v>
      </c>
      <c r="C134" s="643" t="s">
        <v>831</v>
      </c>
      <c r="D134" s="610" t="s">
        <v>832</v>
      </c>
      <c r="E134" s="610" t="s">
        <v>56</v>
      </c>
      <c r="F134" s="611" t="s">
        <v>568</v>
      </c>
      <c r="G134" s="37" t="s">
        <v>58</v>
      </c>
      <c r="H134" s="680"/>
      <c r="I134" s="613">
        <v>6</v>
      </c>
      <c r="J134" s="613">
        <v>3</v>
      </c>
      <c r="K134" s="613" t="s">
        <v>569</v>
      </c>
      <c r="L134" s="613">
        <v>15</v>
      </c>
      <c r="M134" s="613"/>
      <c r="N134" s="613"/>
      <c r="O134" s="613"/>
      <c r="P134" s="615">
        <v>18</v>
      </c>
      <c r="Q134" s="616"/>
      <c r="R134" s="616"/>
      <c r="S134" s="747"/>
      <c r="T134" s="478" t="s">
        <v>570</v>
      </c>
      <c r="U134" s="579" t="s">
        <v>570</v>
      </c>
      <c r="V134" s="389">
        <v>1</v>
      </c>
      <c r="W134" s="644" t="s">
        <v>65</v>
      </c>
      <c r="X134" s="644" t="s">
        <v>66</v>
      </c>
      <c r="Y134" s="644" t="s">
        <v>175</v>
      </c>
      <c r="Z134" s="645">
        <v>1</v>
      </c>
      <c r="AA134" s="640" t="s">
        <v>65</v>
      </c>
      <c r="AB134" s="640" t="s">
        <v>66</v>
      </c>
      <c r="AC134" s="640" t="s">
        <v>175</v>
      </c>
      <c r="AD134" s="349" t="s">
        <v>570</v>
      </c>
      <c r="AE134" s="527" t="str">
        <f t="shared" ref="AE134:AE141" si="45">+AD134</f>
        <v>100 % CT écrit à déposer sur CELENE 30 min</v>
      </c>
      <c r="AF134" s="72">
        <v>1</v>
      </c>
      <c r="AG134" s="644" t="s">
        <v>65</v>
      </c>
      <c r="AH134" s="644" t="s">
        <v>66</v>
      </c>
      <c r="AI134" s="644" t="s">
        <v>175</v>
      </c>
      <c r="AJ134" s="73">
        <v>1</v>
      </c>
      <c r="AK134" s="640" t="s">
        <v>65</v>
      </c>
      <c r="AL134" s="640" t="s">
        <v>66</v>
      </c>
      <c r="AM134" s="640" t="s">
        <v>175</v>
      </c>
      <c r="AN134" s="613"/>
    </row>
    <row r="135" spans="1:1032" ht="45.75" customHeight="1">
      <c r="A135" s="20"/>
      <c r="B135" s="281" t="s">
        <v>833</v>
      </c>
      <c r="C135" s="686" t="s">
        <v>834</v>
      </c>
      <c r="D135" s="610" t="s">
        <v>835</v>
      </c>
      <c r="E135" s="610" t="s">
        <v>56</v>
      </c>
      <c r="F135" s="611" t="s">
        <v>568</v>
      </c>
      <c r="G135" s="37" t="s">
        <v>58</v>
      </c>
      <c r="H135" s="680"/>
      <c r="I135" s="613">
        <v>6</v>
      </c>
      <c r="J135" s="613">
        <v>3</v>
      </c>
      <c r="K135" s="634" t="s">
        <v>836</v>
      </c>
      <c r="L135" s="613">
        <v>15</v>
      </c>
      <c r="M135" s="613"/>
      <c r="N135" s="613"/>
      <c r="O135" s="613"/>
      <c r="P135" s="615">
        <v>18</v>
      </c>
      <c r="Q135" s="616"/>
      <c r="R135" s="616"/>
      <c r="S135" s="747"/>
      <c r="T135" s="478" t="s">
        <v>570</v>
      </c>
      <c r="U135" s="579" t="s">
        <v>570</v>
      </c>
      <c r="V135" s="389" t="s">
        <v>575</v>
      </c>
      <c r="W135" s="644" t="s">
        <v>576</v>
      </c>
      <c r="X135" s="644" t="s">
        <v>66</v>
      </c>
      <c r="Y135" s="644" t="s">
        <v>175</v>
      </c>
      <c r="Z135" s="645">
        <v>1</v>
      </c>
      <c r="AA135" s="640" t="s">
        <v>65</v>
      </c>
      <c r="AB135" s="640" t="s">
        <v>66</v>
      </c>
      <c r="AC135" s="640" t="s">
        <v>175</v>
      </c>
      <c r="AD135" s="349" t="s">
        <v>570</v>
      </c>
      <c r="AE135" s="527" t="str">
        <f t="shared" si="45"/>
        <v>100 % CT écrit à déposer sur CELENE 30 min</v>
      </c>
      <c r="AF135" s="72">
        <v>1</v>
      </c>
      <c r="AG135" s="644" t="s">
        <v>65</v>
      </c>
      <c r="AH135" s="644" t="s">
        <v>66</v>
      </c>
      <c r="AI135" s="644" t="s">
        <v>175</v>
      </c>
      <c r="AJ135" s="73">
        <v>1</v>
      </c>
      <c r="AK135" s="640" t="s">
        <v>65</v>
      </c>
      <c r="AL135" s="640" t="s">
        <v>66</v>
      </c>
      <c r="AM135" s="640" t="s">
        <v>175</v>
      </c>
      <c r="AN135" s="613"/>
    </row>
    <row r="136" spans="1:1032" ht="26.25" customHeight="1">
      <c r="A136" s="57"/>
      <c r="B136" s="57"/>
      <c r="C136" s="58" t="s">
        <v>837</v>
      </c>
      <c r="D136" s="59"/>
      <c r="E136" s="59"/>
      <c r="F136" s="59"/>
      <c r="G136" s="59"/>
      <c r="H136" s="60"/>
      <c r="I136" s="61"/>
      <c r="J136" s="60"/>
      <c r="K136" s="61"/>
      <c r="L136" s="60"/>
      <c r="M136" s="61"/>
      <c r="N136" s="60"/>
      <c r="O136" s="60"/>
      <c r="P136" s="62"/>
      <c r="Q136" s="62"/>
      <c r="R136" s="62"/>
      <c r="S136" s="371"/>
      <c r="T136" s="479"/>
      <c r="U136" s="574"/>
      <c r="V136" s="386"/>
      <c r="W136" s="62"/>
      <c r="X136" s="62"/>
      <c r="Y136" s="62"/>
      <c r="Z136" s="63"/>
      <c r="AA136" s="64"/>
      <c r="AB136" s="64"/>
      <c r="AC136" s="64"/>
      <c r="AD136" s="65"/>
      <c r="AE136" s="65"/>
      <c r="AF136" s="65"/>
      <c r="AG136" s="64"/>
      <c r="AH136" s="64"/>
      <c r="AI136" s="64"/>
      <c r="AJ136" s="65"/>
      <c r="AK136" s="64"/>
      <c r="AL136" s="64"/>
      <c r="AM136" s="64"/>
      <c r="AN136" s="66"/>
      <c r="AO136" s="163"/>
      <c r="AP136" s="163"/>
      <c r="AQ136" s="163"/>
      <c r="AR136" s="163"/>
      <c r="AS136" s="163"/>
      <c r="AT136" s="163"/>
      <c r="AU136" s="163"/>
      <c r="AV136" s="163"/>
      <c r="AW136" s="163"/>
      <c r="AX136" s="163"/>
      <c r="AY136" s="163"/>
      <c r="AZ136" s="163"/>
      <c r="BA136" s="163"/>
      <c r="BB136" s="163"/>
      <c r="BC136" s="163"/>
      <c r="BD136" s="163"/>
      <c r="BE136" s="163"/>
      <c r="BF136" s="163"/>
      <c r="BG136" s="163"/>
      <c r="BH136" s="163"/>
      <c r="BI136" s="163"/>
      <c r="BJ136" s="163"/>
      <c r="BK136" s="163"/>
      <c r="BL136" s="163"/>
      <c r="BM136" s="163"/>
      <c r="BN136" s="163"/>
      <c r="BO136" s="163"/>
      <c r="BP136" s="163"/>
      <c r="BQ136" s="163"/>
      <c r="BR136" s="163"/>
      <c r="BS136" s="163"/>
      <c r="BT136" s="163"/>
      <c r="BU136" s="163"/>
      <c r="BV136" s="163"/>
      <c r="BW136" s="163"/>
      <c r="BX136" s="163"/>
      <c r="BY136" s="163"/>
      <c r="BZ136" s="163"/>
      <c r="CA136" s="163"/>
      <c r="CB136" s="163"/>
      <c r="CC136" s="163"/>
      <c r="CD136" s="163"/>
      <c r="CE136" s="163"/>
      <c r="CF136" s="163"/>
      <c r="CG136" s="163"/>
      <c r="CH136" s="163"/>
      <c r="CI136" s="163"/>
      <c r="CJ136" s="163"/>
      <c r="CK136" s="163"/>
      <c r="CL136" s="163"/>
      <c r="CM136" s="163"/>
      <c r="CN136" s="163"/>
      <c r="CO136" s="163"/>
      <c r="CP136" s="163"/>
      <c r="CQ136" s="163"/>
      <c r="CR136" s="163"/>
      <c r="CS136" s="163"/>
      <c r="CT136" s="163"/>
      <c r="CU136" s="163"/>
      <c r="CV136" s="163"/>
      <c r="CW136" s="163"/>
      <c r="CX136" s="163"/>
      <c r="CY136" s="163"/>
      <c r="CZ136" s="163"/>
      <c r="DA136" s="163"/>
      <c r="DB136" s="163"/>
      <c r="DC136" s="163"/>
      <c r="DD136" s="163"/>
      <c r="DE136" s="163"/>
      <c r="DF136" s="163"/>
      <c r="DG136" s="163"/>
      <c r="DH136" s="163"/>
      <c r="DI136" s="163"/>
      <c r="DJ136" s="163"/>
      <c r="DK136" s="163"/>
      <c r="DL136" s="163"/>
      <c r="DM136" s="163"/>
      <c r="DN136" s="163"/>
      <c r="DO136" s="163"/>
      <c r="DP136" s="163"/>
      <c r="DQ136" s="163"/>
      <c r="DR136" s="163"/>
      <c r="DS136" s="163"/>
      <c r="DT136" s="163"/>
      <c r="DU136" s="163"/>
      <c r="DV136" s="163"/>
      <c r="DW136" s="163"/>
      <c r="DX136" s="163"/>
      <c r="DY136" s="163"/>
      <c r="DZ136" s="163"/>
      <c r="EA136" s="163"/>
      <c r="EB136" s="163"/>
      <c r="EC136" s="163"/>
      <c r="ED136" s="163"/>
      <c r="EE136" s="163"/>
      <c r="EF136" s="163"/>
      <c r="EG136" s="163"/>
      <c r="EH136" s="163"/>
      <c r="EI136" s="163"/>
      <c r="EJ136" s="163"/>
      <c r="EK136" s="163"/>
      <c r="EL136" s="163"/>
      <c r="EM136" s="163"/>
      <c r="EN136" s="163"/>
      <c r="EO136" s="163"/>
      <c r="EP136" s="163"/>
      <c r="EQ136" s="163"/>
      <c r="ER136" s="163"/>
      <c r="ES136" s="163"/>
      <c r="ET136" s="163"/>
      <c r="EU136" s="163"/>
      <c r="EV136" s="163"/>
      <c r="EW136" s="163"/>
      <c r="EX136" s="163"/>
      <c r="EY136" s="163"/>
      <c r="EZ136" s="163"/>
      <c r="FA136" s="163"/>
      <c r="FB136" s="163"/>
      <c r="FC136" s="163"/>
      <c r="FD136" s="163"/>
      <c r="FE136" s="163"/>
      <c r="FF136" s="163"/>
      <c r="FG136" s="163"/>
      <c r="FH136" s="163"/>
      <c r="FI136" s="163"/>
      <c r="FJ136" s="163"/>
      <c r="FK136" s="163"/>
      <c r="FL136" s="163"/>
      <c r="FM136" s="163"/>
      <c r="FN136" s="163"/>
      <c r="FO136" s="163"/>
      <c r="FP136" s="163"/>
      <c r="FQ136" s="163"/>
      <c r="FR136" s="163"/>
      <c r="FS136" s="163"/>
      <c r="FT136" s="163"/>
      <c r="FU136" s="163"/>
      <c r="FV136" s="163"/>
      <c r="FW136" s="163"/>
      <c r="FX136" s="163"/>
      <c r="FY136" s="163"/>
      <c r="FZ136" s="163"/>
      <c r="GA136" s="163"/>
      <c r="GB136" s="163"/>
      <c r="GC136" s="163"/>
      <c r="GD136" s="163"/>
      <c r="GE136" s="163"/>
      <c r="GF136" s="163"/>
      <c r="GG136" s="163"/>
      <c r="GH136" s="163"/>
      <c r="GI136" s="163"/>
      <c r="GJ136" s="163"/>
      <c r="GK136" s="163"/>
      <c r="GL136" s="163"/>
      <c r="GM136" s="163"/>
      <c r="GN136" s="163"/>
      <c r="GO136" s="163"/>
      <c r="GP136" s="163"/>
      <c r="GQ136" s="163"/>
      <c r="GR136" s="163"/>
      <c r="GS136" s="163"/>
      <c r="GT136" s="163"/>
      <c r="GU136" s="163"/>
      <c r="GV136" s="163"/>
      <c r="GW136" s="163"/>
      <c r="GX136" s="163"/>
      <c r="GY136" s="163"/>
      <c r="GZ136" s="163"/>
      <c r="HA136" s="163"/>
      <c r="HB136" s="163"/>
      <c r="HC136" s="163"/>
      <c r="HD136" s="163"/>
      <c r="HE136" s="163"/>
      <c r="HF136" s="163"/>
      <c r="HG136" s="163"/>
      <c r="HH136" s="163"/>
      <c r="HI136" s="163"/>
      <c r="HJ136" s="163"/>
      <c r="HK136" s="163"/>
      <c r="HL136" s="163"/>
      <c r="HM136" s="163"/>
      <c r="HN136" s="163"/>
      <c r="HO136" s="163"/>
      <c r="HP136" s="163"/>
      <c r="HQ136" s="163"/>
      <c r="HR136" s="163"/>
      <c r="HS136" s="163"/>
      <c r="HT136" s="163"/>
      <c r="HU136" s="163"/>
      <c r="HV136" s="163"/>
      <c r="HW136" s="163"/>
      <c r="HX136" s="163"/>
      <c r="HY136" s="163"/>
      <c r="HZ136" s="163"/>
      <c r="IA136" s="163"/>
      <c r="IB136" s="163"/>
      <c r="IC136" s="163"/>
      <c r="ID136" s="163"/>
      <c r="IE136" s="163"/>
      <c r="IF136" s="163"/>
      <c r="IG136" s="163"/>
      <c r="IH136" s="163"/>
      <c r="II136" s="163"/>
      <c r="IJ136" s="163"/>
      <c r="IK136" s="163"/>
      <c r="IL136" s="163"/>
    </row>
    <row r="137" spans="1:1032" ht="42.75" customHeight="1">
      <c r="A137" s="20"/>
      <c r="B137" s="281" t="s">
        <v>838</v>
      </c>
      <c r="C137" s="686" t="s">
        <v>839</v>
      </c>
      <c r="D137" s="610" t="s">
        <v>840</v>
      </c>
      <c r="E137" s="610" t="s">
        <v>56</v>
      </c>
      <c r="F137" s="611" t="s">
        <v>568</v>
      </c>
      <c r="G137" s="37" t="s">
        <v>58</v>
      </c>
      <c r="H137" s="680"/>
      <c r="I137" s="613">
        <v>4</v>
      </c>
      <c r="J137" s="613">
        <v>2</v>
      </c>
      <c r="K137" s="634" t="s">
        <v>836</v>
      </c>
      <c r="L137" s="613">
        <v>15</v>
      </c>
      <c r="M137" s="613"/>
      <c r="N137" s="613"/>
      <c r="O137" s="613"/>
      <c r="P137" s="615">
        <v>18</v>
      </c>
      <c r="Q137" s="616"/>
      <c r="R137" s="616"/>
      <c r="S137" s="747"/>
      <c r="T137" s="478" t="s">
        <v>581</v>
      </c>
      <c r="U137" s="579" t="s">
        <v>581</v>
      </c>
      <c r="V137" s="389">
        <v>1</v>
      </c>
      <c r="W137" s="644" t="s">
        <v>65</v>
      </c>
      <c r="X137" s="644" t="s">
        <v>69</v>
      </c>
      <c r="Y137" s="644" t="s">
        <v>503</v>
      </c>
      <c r="Z137" s="645">
        <v>1</v>
      </c>
      <c r="AA137" s="640" t="s">
        <v>65</v>
      </c>
      <c r="AB137" s="640" t="s">
        <v>69</v>
      </c>
      <c r="AC137" s="640" t="s">
        <v>503</v>
      </c>
      <c r="AD137" s="349" t="s">
        <v>581</v>
      </c>
      <c r="AE137" s="527" t="str">
        <f t="shared" si="45"/>
        <v>100 % CT oral 10 min sur Teams</v>
      </c>
      <c r="AF137" s="72">
        <v>1</v>
      </c>
      <c r="AG137" s="644" t="s">
        <v>65</v>
      </c>
      <c r="AH137" s="644" t="s">
        <v>69</v>
      </c>
      <c r="AI137" s="644" t="s">
        <v>503</v>
      </c>
      <c r="AJ137" s="73">
        <v>1</v>
      </c>
      <c r="AK137" s="640" t="s">
        <v>65</v>
      </c>
      <c r="AL137" s="640" t="s">
        <v>69</v>
      </c>
      <c r="AM137" s="640" t="s">
        <v>503</v>
      </c>
      <c r="AN137" s="613"/>
    </row>
    <row r="138" spans="1:1032" ht="17.25" customHeight="1">
      <c r="A138" s="57"/>
      <c r="B138" s="57"/>
      <c r="C138" s="58" t="s">
        <v>304</v>
      </c>
      <c r="D138" s="59"/>
      <c r="E138" s="59"/>
      <c r="F138" s="59"/>
      <c r="G138" s="59"/>
      <c r="H138" s="60"/>
      <c r="I138" s="61"/>
      <c r="J138" s="60"/>
      <c r="K138" s="61"/>
      <c r="L138" s="60"/>
      <c r="M138" s="61"/>
      <c r="N138" s="60"/>
      <c r="O138" s="60"/>
      <c r="P138" s="62"/>
      <c r="Q138" s="62"/>
      <c r="R138" s="62"/>
      <c r="S138" s="371"/>
      <c r="T138" s="479"/>
      <c r="U138" s="574"/>
      <c r="V138" s="386"/>
      <c r="W138" s="62"/>
      <c r="X138" s="62"/>
      <c r="Y138" s="62"/>
      <c r="Z138" s="63"/>
      <c r="AA138" s="64"/>
      <c r="AB138" s="64"/>
      <c r="AC138" s="64"/>
      <c r="AD138" s="65"/>
      <c r="AE138" s="65"/>
      <c r="AF138" s="65"/>
      <c r="AG138" s="64"/>
      <c r="AH138" s="64"/>
      <c r="AI138" s="64"/>
      <c r="AJ138" s="65"/>
      <c r="AK138" s="64"/>
      <c r="AL138" s="64"/>
      <c r="AM138" s="64"/>
      <c r="AN138" s="66"/>
      <c r="AO138" s="163"/>
      <c r="AP138" s="163"/>
      <c r="AQ138" s="163"/>
      <c r="AR138" s="163"/>
      <c r="AS138" s="163"/>
      <c r="AT138" s="163"/>
      <c r="AU138" s="163"/>
      <c r="AV138" s="163"/>
      <c r="AW138" s="163"/>
      <c r="AX138" s="163"/>
      <c r="AY138" s="163"/>
      <c r="AZ138" s="163"/>
      <c r="BA138" s="163"/>
      <c r="BB138" s="163"/>
      <c r="BC138" s="163"/>
      <c r="BD138" s="163"/>
      <c r="BE138" s="163"/>
      <c r="BF138" s="163"/>
      <c r="BG138" s="163"/>
      <c r="BH138" s="163"/>
      <c r="BI138" s="163"/>
      <c r="BJ138" s="163"/>
      <c r="BK138" s="163"/>
      <c r="BL138" s="163"/>
      <c r="BM138" s="163"/>
      <c r="BN138" s="163"/>
      <c r="BO138" s="163"/>
      <c r="BP138" s="163"/>
      <c r="BQ138" s="163"/>
      <c r="BR138" s="163"/>
      <c r="BS138" s="163"/>
      <c r="BT138" s="163"/>
      <c r="BU138" s="163"/>
      <c r="BV138" s="163"/>
      <c r="BW138" s="163"/>
      <c r="BX138" s="163"/>
      <c r="BY138" s="163"/>
      <c r="BZ138" s="163"/>
      <c r="CA138" s="163"/>
      <c r="CB138" s="163"/>
      <c r="CC138" s="163"/>
      <c r="CD138" s="163"/>
      <c r="CE138" s="163"/>
      <c r="CF138" s="163"/>
      <c r="CG138" s="163"/>
      <c r="CH138" s="163"/>
      <c r="CI138" s="163"/>
      <c r="CJ138" s="163"/>
      <c r="CK138" s="163"/>
      <c r="CL138" s="163"/>
      <c r="CM138" s="163"/>
      <c r="CN138" s="163"/>
      <c r="CO138" s="163"/>
      <c r="CP138" s="163"/>
      <c r="CQ138" s="163"/>
      <c r="CR138" s="163"/>
      <c r="CS138" s="163"/>
      <c r="CT138" s="163"/>
      <c r="CU138" s="163"/>
      <c r="CV138" s="163"/>
      <c r="CW138" s="163"/>
      <c r="CX138" s="163"/>
      <c r="CY138" s="163"/>
      <c r="CZ138" s="163"/>
      <c r="DA138" s="163"/>
      <c r="DB138" s="163"/>
      <c r="DC138" s="163"/>
      <c r="DD138" s="163"/>
      <c r="DE138" s="163"/>
      <c r="DF138" s="163"/>
      <c r="DG138" s="163"/>
      <c r="DH138" s="163"/>
      <c r="DI138" s="163"/>
      <c r="DJ138" s="163"/>
      <c r="DK138" s="163"/>
      <c r="DL138" s="163"/>
      <c r="DM138" s="163"/>
      <c r="DN138" s="163"/>
      <c r="DO138" s="163"/>
      <c r="DP138" s="163"/>
      <c r="DQ138" s="163"/>
      <c r="DR138" s="163"/>
      <c r="DS138" s="163"/>
      <c r="DT138" s="163"/>
      <c r="DU138" s="163"/>
      <c r="DV138" s="163"/>
      <c r="DW138" s="163"/>
      <c r="DX138" s="163"/>
      <c r="DY138" s="163"/>
      <c r="DZ138" s="163"/>
      <c r="EA138" s="163"/>
      <c r="EB138" s="163"/>
      <c r="EC138" s="163"/>
      <c r="ED138" s="163"/>
      <c r="EE138" s="163"/>
      <c r="EF138" s="163"/>
      <c r="EG138" s="163"/>
      <c r="EH138" s="163"/>
      <c r="EI138" s="163"/>
      <c r="EJ138" s="163"/>
      <c r="EK138" s="163"/>
      <c r="EL138" s="163"/>
      <c r="EM138" s="163"/>
      <c r="EN138" s="163"/>
      <c r="EO138" s="163"/>
      <c r="EP138" s="163"/>
      <c r="EQ138" s="163"/>
      <c r="ER138" s="163"/>
      <c r="ES138" s="163"/>
      <c r="ET138" s="163"/>
      <c r="EU138" s="163"/>
      <c r="EV138" s="163"/>
      <c r="EW138" s="163"/>
      <c r="EX138" s="163"/>
      <c r="EY138" s="163"/>
      <c r="EZ138" s="163"/>
      <c r="FA138" s="163"/>
      <c r="FB138" s="163"/>
      <c r="FC138" s="163"/>
      <c r="FD138" s="163"/>
      <c r="FE138" s="163"/>
      <c r="FF138" s="163"/>
      <c r="FG138" s="163"/>
      <c r="FH138" s="163"/>
      <c r="FI138" s="163"/>
      <c r="FJ138" s="163"/>
      <c r="FK138" s="163"/>
      <c r="FL138" s="163"/>
      <c r="FM138" s="163"/>
      <c r="FN138" s="163"/>
      <c r="FO138" s="163"/>
      <c r="FP138" s="163"/>
      <c r="FQ138" s="163"/>
      <c r="FR138" s="163"/>
      <c r="FS138" s="163"/>
      <c r="FT138" s="163"/>
      <c r="FU138" s="163"/>
      <c r="FV138" s="163"/>
      <c r="FW138" s="163"/>
      <c r="FX138" s="163"/>
      <c r="FY138" s="163"/>
      <c r="FZ138" s="163"/>
      <c r="GA138" s="163"/>
      <c r="GB138" s="163"/>
      <c r="GC138" s="163"/>
      <c r="GD138" s="163"/>
      <c r="GE138" s="163"/>
      <c r="GF138" s="163"/>
      <c r="GG138" s="163"/>
      <c r="GH138" s="163"/>
      <c r="GI138" s="163"/>
      <c r="GJ138" s="163"/>
      <c r="GK138" s="163"/>
      <c r="GL138" s="163"/>
      <c r="GM138" s="163"/>
      <c r="GN138" s="163"/>
      <c r="GO138" s="163"/>
      <c r="GP138" s="163"/>
      <c r="GQ138" s="163"/>
      <c r="GR138" s="163"/>
      <c r="GS138" s="163"/>
      <c r="GT138" s="163"/>
      <c r="GU138" s="163"/>
      <c r="GV138" s="163"/>
      <c r="GW138" s="163"/>
      <c r="GX138" s="163"/>
      <c r="GY138" s="163"/>
      <c r="GZ138" s="163"/>
      <c r="HA138" s="163"/>
      <c r="HB138" s="163"/>
      <c r="HC138" s="163"/>
      <c r="HD138" s="163"/>
      <c r="HE138" s="163"/>
      <c r="HF138" s="163"/>
      <c r="HG138" s="163"/>
      <c r="HH138" s="163"/>
      <c r="HI138" s="163"/>
      <c r="HJ138" s="163"/>
      <c r="HK138" s="163"/>
      <c r="HL138" s="163"/>
      <c r="HM138" s="163"/>
      <c r="HN138" s="163"/>
      <c r="HO138" s="163"/>
      <c r="HP138" s="163"/>
      <c r="HQ138" s="163"/>
      <c r="HR138" s="163"/>
      <c r="HS138" s="163"/>
      <c r="HT138" s="163"/>
      <c r="HU138" s="163"/>
      <c r="HV138" s="163"/>
      <c r="HW138" s="163"/>
      <c r="HX138" s="163"/>
      <c r="HY138" s="163"/>
      <c r="HZ138" s="163"/>
      <c r="IA138" s="163"/>
      <c r="IB138" s="163"/>
      <c r="IC138" s="163"/>
      <c r="ID138" s="163"/>
      <c r="IE138" s="163"/>
      <c r="IF138" s="163"/>
      <c r="IG138" s="163"/>
      <c r="IH138" s="163"/>
      <c r="II138" s="163"/>
      <c r="IJ138" s="163"/>
      <c r="IK138" s="163"/>
      <c r="IL138" s="163"/>
    </row>
    <row r="139" spans="1:1032" ht="45.75" customHeight="1">
      <c r="A139" s="20"/>
      <c r="B139" s="20" t="s">
        <v>841</v>
      </c>
      <c r="C139" s="643" t="s">
        <v>842</v>
      </c>
      <c r="D139" s="610" t="s">
        <v>843</v>
      </c>
      <c r="E139" s="610" t="s">
        <v>56</v>
      </c>
      <c r="F139" s="611" t="s">
        <v>568</v>
      </c>
      <c r="G139" s="37" t="s">
        <v>58</v>
      </c>
      <c r="H139" s="680"/>
      <c r="I139" s="613">
        <v>4</v>
      </c>
      <c r="J139" s="613">
        <v>2</v>
      </c>
      <c r="K139" s="613" t="s">
        <v>836</v>
      </c>
      <c r="L139" s="613">
        <v>15</v>
      </c>
      <c r="M139" s="613"/>
      <c r="N139" s="613">
        <v>18</v>
      </c>
      <c r="O139" s="613"/>
      <c r="P139" s="615"/>
      <c r="Q139" s="616"/>
      <c r="R139" s="616"/>
      <c r="S139" s="747"/>
      <c r="T139" s="478" t="s">
        <v>585</v>
      </c>
      <c r="U139" s="579" t="s">
        <v>585</v>
      </c>
      <c r="V139" s="389">
        <v>1</v>
      </c>
      <c r="W139" s="644" t="s">
        <v>65</v>
      </c>
      <c r="X139" s="644" t="s">
        <v>66</v>
      </c>
      <c r="Y139" s="644" t="s">
        <v>67</v>
      </c>
      <c r="Z139" s="645">
        <v>1</v>
      </c>
      <c r="AA139" s="640" t="s">
        <v>65</v>
      </c>
      <c r="AB139" s="640" t="s">
        <v>66</v>
      </c>
      <c r="AC139" s="640" t="s">
        <v>67</v>
      </c>
      <c r="AD139" s="349" t="s">
        <v>585</v>
      </c>
      <c r="AE139" s="527" t="str">
        <f t="shared" si="45"/>
        <v>100 % CT écrit QCM sur CELENE 30 min</v>
      </c>
      <c r="AF139" s="72">
        <v>1</v>
      </c>
      <c r="AG139" s="644" t="s">
        <v>65</v>
      </c>
      <c r="AH139" s="644" t="s">
        <v>66</v>
      </c>
      <c r="AI139" s="644" t="s">
        <v>67</v>
      </c>
      <c r="AJ139" s="73">
        <v>1</v>
      </c>
      <c r="AK139" s="640" t="s">
        <v>65</v>
      </c>
      <c r="AL139" s="640" t="s">
        <v>66</v>
      </c>
      <c r="AM139" s="640" t="s">
        <v>67</v>
      </c>
      <c r="AN139" s="613"/>
    </row>
    <row r="140" spans="1:1032" ht="26.25" customHeight="1">
      <c r="A140" s="57"/>
      <c r="B140" s="57"/>
      <c r="C140" s="58" t="s">
        <v>844</v>
      </c>
      <c r="D140" s="59"/>
      <c r="E140" s="59"/>
      <c r="F140" s="59"/>
      <c r="G140" s="59"/>
      <c r="H140" s="60"/>
      <c r="I140" s="61"/>
      <c r="J140" s="60"/>
      <c r="K140" s="61"/>
      <c r="L140" s="60"/>
      <c r="M140" s="61"/>
      <c r="N140" s="60"/>
      <c r="O140" s="60"/>
      <c r="P140" s="62"/>
      <c r="Q140" s="62"/>
      <c r="R140" s="62"/>
      <c r="S140" s="371"/>
      <c r="T140" s="479"/>
      <c r="U140" s="574"/>
      <c r="V140" s="386"/>
      <c r="W140" s="62"/>
      <c r="X140" s="62"/>
      <c r="Y140" s="62"/>
      <c r="Z140" s="63"/>
      <c r="AA140" s="64"/>
      <c r="AB140" s="64"/>
      <c r="AC140" s="64"/>
      <c r="AD140" s="65"/>
      <c r="AE140" s="65"/>
      <c r="AF140" s="65"/>
      <c r="AG140" s="64"/>
      <c r="AH140" s="64"/>
      <c r="AI140" s="64"/>
      <c r="AJ140" s="65"/>
      <c r="AK140" s="64"/>
      <c r="AL140" s="64"/>
      <c r="AM140" s="64"/>
      <c r="AN140" s="66"/>
      <c r="AO140" s="163"/>
      <c r="AP140" s="163"/>
      <c r="AQ140" s="163"/>
      <c r="AR140" s="163"/>
      <c r="AS140" s="163"/>
      <c r="AT140" s="163"/>
      <c r="AU140" s="163"/>
      <c r="AV140" s="163"/>
      <c r="AW140" s="163"/>
      <c r="AX140" s="163"/>
      <c r="AY140" s="163"/>
      <c r="AZ140" s="163"/>
      <c r="BA140" s="163"/>
      <c r="BB140" s="163"/>
      <c r="BC140" s="163"/>
      <c r="BD140" s="163"/>
      <c r="BE140" s="163"/>
      <c r="BF140" s="163"/>
      <c r="BG140" s="163"/>
      <c r="BH140" s="163"/>
      <c r="BI140" s="163"/>
      <c r="BJ140" s="163"/>
      <c r="BK140" s="163"/>
      <c r="BL140" s="163"/>
      <c r="BM140" s="163"/>
      <c r="BN140" s="163"/>
      <c r="BO140" s="163"/>
      <c r="BP140" s="163"/>
      <c r="BQ140" s="163"/>
      <c r="BR140" s="163"/>
      <c r="BS140" s="163"/>
      <c r="BT140" s="163"/>
      <c r="BU140" s="163"/>
      <c r="BV140" s="163"/>
      <c r="BW140" s="163"/>
      <c r="BX140" s="163"/>
      <c r="BY140" s="163"/>
      <c r="BZ140" s="163"/>
      <c r="CA140" s="163"/>
      <c r="CB140" s="163"/>
      <c r="CC140" s="163"/>
      <c r="CD140" s="163"/>
      <c r="CE140" s="163"/>
      <c r="CF140" s="163"/>
      <c r="CG140" s="163"/>
      <c r="CH140" s="163"/>
      <c r="CI140" s="163"/>
      <c r="CJ140" s="163"/>
      <c r="CK140" s="163"/>
      <c r="CL140" s="163"/>
      <c r="CM140" s="163"/>
      <c r="CN140" s="163"/>
      <c r="CO140" s="163"/>
      <c r="CP140" s="163"/>
      <c r="CQ140" s="163"/>
      <c r="CR140" s="163"/>
      <c r="CS140" s="163"/>
      <c r="CT140" s="163"/>
      <c r="CU140" s="163"/>
      <c r="CV140" s="163"/>
      <c r="CW140" s="163"/>
      <c r="CX140" s="163"/>
      <c r="CY140" s="163"/>
      <c r="CZ140" s="163"/>
      <c r="DA140" s="163"/>
      <c r="DB140" s="163"/>
      <c r="DC140" s="163"/>
      <c r="DD140" s="163"/>
      <c r="DE140" s="163"/>
      <c r="DF140" s="163"/>
      <c r="DG140" s="163"/>
      <c r="DH140" s="163"/>
      <c r="DI140" s="163"/>
      <c r="DJ140" s="163"/>
      <c r="DK140" s="163"/>
      <c r="DL140" s="163"/>
      <c r="DM140" s="163"/>
      <c r="DN140" s="163"/>
      <c r="DO140" s="163"/>
      <c r="DP140" s="163"/>
      <c r="DQ140" s="163"/>
      <c r="DR140" s="163"/>
      <c r="DS140" s="163"/>
      <c r="DT140" s="163"/>
      <c r="DU140" s="163"/>
      <c r="DV140" s="163"/>
      <c r="DW140" s="163"/>
      <c r="DX140" s="163"/>
      <c r="DY140" s="163"/>
      <c r="DZ140" s="163"/>
      <c r="EA140" s="163"/>
      <c r="EB140" s="163"/>
      <c r="EC140" s="163"/>
      <c r="ED140" s="163"/>
      <c r="EE140" s="163"/>
      <c r="EF140" s="163"/>
      <c r="EG140" s="163"/>
      <c r="EH140" s="163"/>
      <c r="EI140" s="163"/>
      <c r="EJ140" s="163"/>
      <c r="EK140" s="163"/>
      <c r="EL140" s="163"/>
      <c r="EM140" s="163"/>
      <c r="EN140" s="163"/>
      <c r="EO140" s="163"/>
      <c r="EP140" s="163"/>
      <c r="EQ140" s="163"/>
      <c r="ER140" s="163"/>
      <c r="ES140" s="163"/>
      <c r="ET140" s="163"/>
      <c r="EU140" s="163"/>
      <c r="EV140" s="163"/>
      <c r="EW140" s="163"/>
      <c r="EX140" s="163"/>
      <c r="EY140" s="163"/>
      <c r="EZ140" s="163"/>
      <c r="FA140" s="163"/>
      <c r="FB140" s="163"/>
      <c r="FC140" s="163"/>
      <c r="FD140" s="163"/>
      <c r="FE140" s="163"/>
      <c r="FF140" s="163"/>
      <c r="FG140" s="163"/>
      <c r="FH140" s="163"/>
      <c r="FI140" s="163"/>
      <c r="FJ140" s="163"/>
      <c r="FK140" s="163"/>
      <c r="FL140" s="163"/>
      <c r="FM140" s="163"/>
      <c r="FN140" s="163"/>
      <c r="FO140" s="163"/>
      <c r="FP140" s="163"/>
      <c r="FQ140" s="163"/>
      <c r="FR140" s="163"/>
      <c r="FS140" s="163"/>
      <c r="FT140" s="163"/>
      <c r="FU140" s="163"/>
      <c r="FV140" s="163"/>
      <c r="FW140" s="163"/>
      <c r="FX140" s="163"/>
      <c r="FY140" s="163"/>
      <c r="FZ140" s="163"/>
      <c r="GA140" s="163"/>
      <c r="GB140" s="163"/>
      <c r="GC140" s="163"/>
      <c r="GD140" s="163"/>
      <c r="GE140" s="163"/>
      <c r="GF140" s="163"/>
      <c r="GG140" s="163"/>
      <c r="GH140" s="163"/>
      <c r="GI140" s="163"/>
      <c r="GJ140" s="163"/>
      <c r="GK140" s="163"/>
      <c r="GL140" s="163"/>
      <c r="GM140" s="163"/>
      <c r="GN140" s="163"/>
      <c r="GO140" s="163"/>
      <c r="GP140" s="163"/>
      <c r="GQ140" s="163"/>
      <c r="GR140" s="163"/>
      <c r="GS140" s="163"/>
      <c r="GT140" s="163"/>
      <c r="GU140" s="163"/>
      <c r="GV140" s="163"/>
      <c r="GW140" s="163"/>
      <c r="GX140" s="163"/>
      <c r="GY140" s="163"/>
      <c r="GZ140" s="163"/>
      <c r="HA140" s="163"/>
      <c r="HB140" s="163"/>
      <c r="HC140" s="163"/>
      <c r="HD140" s="163"/>
      <c r="HE140" s="163"/>
      <c r="HF140" s="163"/>
      <c r="HG140" s="163"/>
      <c r="HH140" s="163"/>
      <c r="HI140" s="163"/>
      <c r="HJ140" s="163"/>
      <c r="HK140" s="163"/>
      <c r="HL140" s="163"/>
      <c r="HM140" s="163"/>
      <c r="HN140" s="163"/>
      <c r="HO140" s="163"/>
      <c r="HP140" s="163"/>
      <c r="HQ140" s="163"/>
      <c r="HR140" s="163"/>
      <c r="HS140" s="163"/>
      <c r="HT140" s="163"/>
      <c r="HU140" s="163"/>
      <c r="HV140" s="163"/>
      <c r="HW140" s="163"/>
      <c r="HX140" s="163"/>
      <c r="HY140" s="163"/>
      <c r="HZ140" s="163"/>
      <c r="IA140" s="163"/>
      <c r="IB140" s="163"/>
      <c r="IC140" s="163"/>
      <c r="ID140" s="163"/>
      <c r="IE140" s="163"/>
      <c r="IF140" s="163"/>
      <c r="IG140" s="163"/>
      <c r="IH140" s="163"/>
      <c r="II140" s="163"/>
      <c r="IJ140" s="163"/>
      <c r="IK140" s="163"/>
      <c r="IL140" s="163"/>
    </row>
    <row r="141" spans="1:1032" ht="45.75" customHeight="1">
      <c r="A141" s="20"/>
      <c r="B141" s="281" t="s">
        <v>845</v>
      </c>
      <c r="C141" s="630" t="s">
        <v>846</v>
      </c>
      <c r="D141" s="610"/>
      <c r="E141" s="610" t="s">
        <v>56</v>
      </c>
      <c r="F141" s="611" t="s">
        <v>568</v>
      </c>
      <c r="G141" s="37" t="s">
        <v>58</v>
      </c>
      <c r="H141" s="680"/>
      <c r="I141" s="613">
        <v>6</v>
      </c>
      <c r="J141" s="613">
        <v>3</v>
      </c>
      <c r="K141" s="634" t="s">
        <v>591</v>
      </c>
      <c r="L141" s="613">
        <v>15</v>
      </c>
      <c r="M141" s="613"/>
      <c r="N141" s="613"/>
      <c r="O141" s="613"/>
      <c r="P141" s="615">
        <v>18</v>
      </c>
      <c r="Q141" s="616"/>
      <c r="R141" s="616"/>
      <c r="S141" s="747"/>
      <c r="T141" s="478" t="s">
        <v>607</v>
      </c>
      <c r="U141" s="579" t="s">
        <v>607</v>
      </c>
      <c r="V141" s="389">
        <v>1</v>
      </c>
      <c r="W141" s="644" t="s">
        <v>65</v>
      </c>
      <c r="X141" s="644" t="s">
        <v>66</v>
      </c>
      <c r="Y141" s="644" t="s">
        <v>175</v>
      </c>
      <c r="Z141" s="645">
        <v>1</v>
      </c>
      <c r="AA141" s="640" t="s">
        <v>65</v>
      </c>
      <c r="AB141" s="640" t="s">
        <v>66</v>
      </c>
      <c r="AC141" s="640" t="s">
        <v>175</v>
      </c>
      <c r="AD141" s="349" t="s">
        <v>607</v>
      </c>
      <c r="AE141" s="527" t="str">
        <f t="shared" si="45"/>
        <v>100 % CT écrit à déposer sur CELENE 1h</v>
      </c>
      <c r="AF141" s="72">
        <v>1</v>
      </c>
      <c r="AG141" s="644" t="s">
        <v>65</v>
      </c>
      <c r="AH141" s="644" t="s">
        <v>66</v>
      </c>
      <c r="AI141" s="644" t="s">
        <v>175</v>
      </c>
      <c r="AJ141" s="73">
        <v>1</v>
      </c>
      <c r="AK141" s="640" t="s">
        <v>65</v>
      </c>
      <c r="AL141" s="640" t="s">
        <v>66</v>
      </c>
      <c r="AM141" s="640" t="s">
        <v>175</v>
      </c>
      <c r="AN141" s="613"/>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c r="LK141"/>
      <c r="LL141"/>
      <c r="LM141"/>
      <c r="LN141"/>
      <c r="LO141"/>
      <c r="LP141"/>
      <c r="LQ141"/>
      <c r="LR141"/>
      <c r="LS141"/>
      <c r="LT141"/>
      <c r="LU141"/>
      <c r="LV141"/>
      <c r="LW141"/>
      <c r="LX141"/>
      <c r="LY141"/>
      <c r="LZ141"/>
      <c r="MA141"/>
      <c r="MB141"/>
      <c r="MC141"/>
      <c r="MD141"/>
      <c r="ME141"/>
      <c r="MF141"/>
      <c r="MG141"/>
      <c r="MH141"/>
      <c r="MI141"/>
      <c r="MJ141"/>
      <c r="MK141"/>
      <c r="ML141"/>
      <c r="MM141"/>
      <c r="MN141"/>
      <c r="MO141"/>
      <c r="MP141"/>
      <c r="MQ141"/>
      <c r="MR141"/>
      <c r="MS141"/>
      <c r="MT141"/>
      <c r="MU141"/>
      <c r="MV141"/>
      <c r="MW141"/>
      <c r="MX141"/>
      <c r="MY141"/>
      <c r="MZ141"/>
      <c r="NA141"/>
      <c r="NB141"/>
      <c r="NC141"/>
      <c r="ND141"/>
      <c r="NE141"/>
      <c r="NF141"/>
      <c r="NG141"/>
      <c r="NH141"/>
      <c r="NI141"/>
      <c r="NJ141"/>
      <c r="NK141"/>
      <c r="NL141"/>
      <c r="NM141"/>
      <c r="NN141"/>
      <c r="NO141"/>
      <c r="NP141"/>
      <c r="NQ141"/>
      <c r="NR141"/>
      <c r="NS141"/>
      <c r="NT141"/>
      <c r="NU141"/>
      <c r="NV141"/>
      <c r="NW141"/>
      <c r="NX141"/>
      <c r="NY141"/>
      <c r="NZ141"/>
      <c r="OA141"/>
      <c r="OB141"/>
      <c r="OC141"/>
      <c r="OD141"/>
      <c r="OE141"/>
      <c r="OF141"/>
      <c r="OG141"/>
      <c r="OH141"/>
      <c r="OI141"/>
      <c r="OJ141"/>
      <c r="OK141"/>
      <c r="OL141"/>
      <c r="OM141"/>
      <c r="ON141"/>
      <c r="OO141"/>
      <c r="OP141"/>
      <c r="OQ141"/>
      <c r="OR141"/>
      <c r="OS141"/>
      <c r="OT141"/>
      <c r="OU141"/>
      <c r="OV141"/>
      <c r="OW141"/>
      <c r="OX141"/>
      <c r="OY141"/>
      <c r="OZ141"/>
      <c r="PA141"/>
      <c r="PB141"/>
      <c r="PC141"/>
      <c r="PD141"/>
      <c r="PE141"/>
      <c r="PF141"/>
      <c r="PG141"/>
      <c r="PH141"/>
      <c r="PI141"/>
      <c r="PJ141"/>
      <c r="PK141"/>
      <c r="PL141"/>
      <c r="PM141"/>
      <c r="PN141"/>
      <c r="PO141"/>
      <c r="PP141"/>
      <c r="PQ141"/>
      <c r="PR141"/>
      <c r="PS141"/>
      <c r="PT141"/>
      <c r="PU141"/>
      <c r="PV141"/>
      <c r="PW141"/>
      <c r="PX141"/>
      <c r="PY141"/>
      <c r="PZ141"/>
      <c r="QA141"/>
      <c r="QB141"/>
      <c r="QC141"/>
      <c r="QD141"/>
      <c r="QE141"/>
      <c r="QF141"/>
      <c r="QG141"/>
      <c r="QH141"/>
      <c r="QI141"/>
      <c r="QJ141"/>
      <c r="QK141"/>
      <c r="QL141"/>
      <c r="QM141"/>
      <c r="QN141"/>
      <c r="QO141"/>
      <c r="QP141"/>
      <c r="QQ141"/>
      <c r="QR141"/>
      <c r="QS141"/>
      <c r="QT141"/>
      <c r="QU141"/>
      <c r="QV141"/>
      <c r="QW141"/>
      <c r="QX141"/>
      <c r="QY141"/>
      <c r="QZ141"/>
      <c r="RA141"/>
      <c r="RB141"/>
      <c r="RC141"/>
      <c r="RD141"/>
      <c r="RE141"/>
      <c r="RF141"/>
      <c r="RG141"/>
      <c r="RH141"/>
      <c r="RI141"/>
      <c r="RJ141"/>
      <c r="RK141"/>
      <c r="RL141"/>
      <c r="RM141"/>
      <c r="RN141"/>
      <c r="RO141"/>
      <c r="RP141"/>
      <c r="RQ141"/>
      <c r="RR141"/>
      <c r="RS141"/>
      <c r="RT141"/>
      <c r="RU141"/>
      <c r="RV141"/>
      <c r="RW141"/>
      <c r="RX141"/>
      <c r="RY141"/>
      <c r="RZ141"/>
      <c r="SA141"/>
      <c r="SB141"/>
      <c r="SC141"/>
      <c r="SD141"/>
      <c r="SE141"/>
      <c r="SF141"/>
      <c r="SG141"/>
      <c r="SH141"/>
      <c r="SI141"/>
      <c r="SJ141"/>
      <c r="SK141"/>
      <c r="SL141"/>
      <c r="SM141"/>
      <c r="SN141"/>
      <c r="SO141"/>
      <c r="SP141"/>
      <c r="SQ141"/>
      <c r="SR141"/>
      <c r="SS141"/>
      <c r="ST141"/>
      <c r="SU141"/>
      <c r="SV141"/>
      <c r="SW141"/>
      <c r="SX141"/>
      <c r="SY141"/>
      <c r="SZ141"/>
      <c r="TA141"/>
      <c r="TB141"/>
      <c r="TC141"/>
      <c r="TD141"/>
      <c r="TE141"/>
      <c r="TF141"/>
      <c r="TG141"/>
      <c r="TH141"/>
      <c r="TI141"/>
      <c r="TJ141"/>
      <c r="TK141"/>
      <c r="TL141"/>
      <c r="TM141"/>
      <c r="TN141"/>
      <c r="TO141"/>
      <c r="TP141"/>
      <c r="TQ141"/>
      <c r="TR141"/>
      <c r="TS141"/>
      <c r="TT141"/>
      <c r="TU141"/>
      <c r="TV141"/>
      <c r="TW141"/>
      <c r="TX141"/>
      <c r="TY141"/>
      <c r="TZ141"/>
      <c r="UA141"/>
      <c r="UB141"/>
      <c r="UC141"/>
      <c r="UD141"/>
      <c r="UE141"/>
      <c r="UF141"/>
      <c r="UG141"/>
      <c r="UH141"/>
      <c r="UI141"/>
      <c r="UJ141"/>
      <c r="UK141"/>
      <c r="UL141"/>
      <c r="UM141"/>
      <c r="UN141"/>
      <c r="UO141"/>
      <c r="UP141"/>
      <c r="UQ141"/>
      <c r="UR141"/>
      <c r="US141"/>
      <c r="UT141"/>
      <c r="UU141"/>
      <c r="UV141"/>
      <c r="UW141"/>
      <c r="UX141"/>
      <c r="UY141"/>
      <c r="UZ141"/>
      <c r="VA141"/>
      <c r="VB141"/>
      <c r="VC141"/>
      <c r="VD141"/>
      <c r="VE141"/>
      <c r="VF141"/>
      <c r="VG141"/>
      <c r="VH141"/>
      <c r="VI141"/>
      <c r="VJ141"/>
      <c r="VK141"/>
      <c r="VL141"/>
      <c r="VM141"/>
      <c r="VN141"/>
      <c r="VO141"/>
      <c r="VP141"/>
      <c r="VQ141"/>
      <c r="VR141"/>
      <c r="VS141"/>
      <c r="VT141"/>
      <c r="VU141"/>
      <c r="VV141"/>
      <c r="VW141"/>
      <c r="VX141"/>
      <c r="VY141"/>
      <c r="VZ141"/>
      <c r="WA141"/>
      <c r="WB141"/>
      <c r="WC141"/>
      <c r="WD141"/>
      <c r="WE141"/>
      <c r="WF141"/>
      <c r="WG141"/>
      <c r="WH141"/>
      <c r="WI141"/>
      <c r="WJ141"/>
      <c r="WK141"/>
      <c r="WL141"/>
      <c r="WM141"/>
      <c r="WN141"/>
      <c r="WO141"/>
      <c r="WP141"/>
      <c r="WQ141"/>
      <c r="WR141"/>
      <c r="WS141"/>
      <c r="WT141"/>
      <c r="WU141"/>
      <c r="WV141"/>
      <c r="WW141"/>
      <c r="WX141"/>
      <c r="WY141"/>
      <c r="WZ141"/>
      <c r="XA141"/>
      <c r="XB141"/>
      <c r="XC141"/>
      <c r="XD141"/>
      <c r="XE141"/>
      <c r="XF141"/>
      <c r="XG141"/>
      <c r="XH141"/>
      <c r="XI141"/>
      <c r="XJ141"/>
      <c r="XK141"/>
      <c r="XL141"/>
      <c r="XM141"/>
      <c r="XN141"/>
      <c r="XO141"/>
      <c r="XP141"/>
      <c r="XQ141"/>
      <c r="XR141"/>
      <c r="XS141"/>
      <c r="XT141"/>
      <c r="XU141"/>
      <c r="XV141"/>
      <c r="XW141"/>
      <c r="XX141"/>
      <c r="XY141"/>
      <c r="XZ141"/>
      <c r="YA141"/>
      <c r="YB141"/>
      <c r="YC141"/>
      <c r="YD141"/>
      <c r="YE141"/>
      <c r="YF141"/>
      <c r="YG141"/>
      <c r="YH141"/>
      <c r="YI141"/>
      <c r="YJ141"/>
      <c r="YK141"/>
      <c r="YL141"/>
      <c r="YM141"/>
      <c r="YN141"/>
      <c r="YO141"/>
      <c r="YP141"/>
      <c r="YQ141"/>
      <c r="YR141"/>
      <c r="YS141"/>
      <c r="YT141"/>
      <c r="YU141"/>
      <c r="YV141"/>
      <c r="YW141"/>
      <c r="YX141"/>
      <c r="YY141"/>
      <c r="YZ141"/>
      <c r="ZA141"/>
      <c r="ZB141"/>
      <c r="ZC141"/>
      <c r="ZD141"/>
      <c r="ZE141"/>
      <c r="ZF141"/>
      <c r="ZG141"/>
      <c r="ZH141"/>
      <c r="ZI141"/>
      <c r="ZJ141"/>
      <c r="ZK141"/>
      <c r="ZL141"/>
      <c r="ZM141"/>
      <c r="ZN141"/>
      <c r="ZO141"/>
      <c r="ZP141"/>
      <c r="ZQ141"/>
      <c r="ZR141"/>
      <c r="ZS141"/>
      <c r="ZT141"/>
      <c r="ZU141"/>
      <c r="ZV141"/>
      <c r="ZW141"/>
      <c r="ZX141"/>
      <c r="ZY141"/>
      <c r="ZZ141"/>
      <c r="AAA141"/>
      <c r="AAB141"/>
      <c r="AAC141"/>
      <c r="AAD141"/>
      <c r="AAE141"/>
      <c r="AAF141"/>
      <c r="AAG141"/>
      <c r="AAH141"/>
      <c r="AAI141"/>
      <c r="AAJ141"/>
      <c r="AAK141"/>
      <c r="AAL141"/>
      <c r="AAM141"/>
      <c r="AAN141"/>
      <c r="AAO141"/>
      <c r="AAP141"/>
      <c r="AAQ141"/>
      <c r="AAR141"/>
      <c r="AAS141"/>
      <c r="AAT141"/>
      <c r="AAU141"/>
      <c r="AAV141"/>
      <c r="AAW141"/>
      <c r="AAX141"/>
      <c r="AAY141"/>
      <c r="AAZ141"/>
      <c r="ABA141"/>
      <c r="ABB141"/>
      <c r="ABC141"/>
      <c r="ABD141"/>
      <c r="ABE141"/>
      <c r="ABF141"/>
      <c r="ABG141"/>
      <c r="ABH141"/>
      <c r="ABI141"/>
      <c r="ABJ141"/>
      <c r="ABK141"/>
      <c r="ABL141"/>
      <c r="ABM141"/>
      <c r="ABN141"/>
      <c r="ABO141"/>
      <c r="ABP141"/>
      <c r="ABQ141"/>
      <c r="ABR141"/>
      <c r="ABS141"/>
      <c r="ABT141"/>
      <c r="ABU141"/>
      <c r="ABV141"/>
      <c r="ABW141"/>
      <c r="ABX141"/>
      <c r="ABY141"/>
      <c r="ABZ141"/>
      <c r="ACA141"/>
      <c r="ACB141"/>
      <c r="ACC141"/>
      <c r="ACD141"/>
      <c r="ACE141"/>
      <c r="ACF141"/>
      <c r="ACG141"/>
      <c r="ACH141"/>
      <c r="ACI141"/>
      <c r="ACJ141"/>
      <c r="ACK141"/>
      <c r="ACL141"/>
      <c r="ACM141"/>
      <c r="ACN141"/>
      <c r="ACO141"/>
      <c r="ACP141"/>
      <c r="ACQ141"/>
      <c r="ACR141"/>
      <c r="ACS141"/>
      <c r="ACT141"/>
      <c r="ACU141"/>
      <c r="ACV141"/>
      <c r="ACW141"/>
      <c r="ACX141"/>
      <c r="ACY141"/>
      <c r="ACZ141"/>
      <c r="ADA141"/>
      <c r="ADB141"/>
      <c r="ADC141"/>
      <c r="ADD141"/>
      <c r="ADE141"/>
      <c r="ADF141"/>
      <c r="ADG141"/>
      <c r="ADH141"/>
      <c r="ADI141"/>
      <c r="ADJ141"/>
      <c r="ADK141"/>
      <c r="ADL141"/>
      <c r="ADM141"/>
      <c r="ADN141"/>
      <c r="ADO141"/>
      <c r="ADP141"/>
      <c r="ADQ141"/>
      <c r="ADR141"/>
      <c r="ADS141"/>
      <c r="ADT141"/>
      <c r="ADU141"/>
      <c r="ADV141"/>
      <c r="ADW141"/>
      <c r="ADX141"/>
      <c r="ADY141"/>
      <c r="ADZ141"/>
      <c r="AEA141"/>
      <c r="AEB141"/>
      <c r="AEC141"/>
      <c r="AED141"/>
      <c r="AEE141"/>
      <c r="AEF141"/>
      <c r="AEG141"/>
      <c r="AEH141"/>
      <c r="AEI141"/>
      <c r="AEJ141"/>
      <c r="AEK141"/>
      <c r="AEL141"/>
      <c r="AEM141"/>
      <c r="AEN141"/>
      <c r="AEO141"/>
      <c r="AEP141"/>
      <c r="AEQ141"/>
      <c r="AER141"/>
      <c r="AES141"/>
      <c r="AET141"/>
      <c r="AEU141"/>
      <c r="AEV141"/>
      <c r="AEW141"/>
      <c r="AEX141"/>
      <c r="AEY141"/>
      <c r="AEZ141"/>
      <c r="AFA141"/>
      <c r="AFB141"/>
      <c r="AFC141"/>
      <c r="AFD141"/>
      <c r="AFE141"/>
      <c r="AFF141"/>
      <c r="AFG141"/>
      <c r="AFH141"/>
      <c r="AFI141"/>
      <c r="AFJ141"/>
      <c r="AFK141"/>
      <c r="AFL141"/>
      <c r="AFM141"/>
      <c r="AFN141"/>
      <c r="AFO141"/>
      <c r="AFP141"/>
      <c r="AFQ141"/>
      <c r="AFR141"/>
      <c r="AFS141"/>
      <c r="AFT141"/>
      <c r="AFU141"/>
      <c r="AFV141"/>
      <c r="AFW141"/>
      <c r="AFX141"/>
      <c r="AFY141"/>
      <c r="AFZ141"/>
      <c r="AGA141"/>
      <c r="AGB141"/>
      <c r="AGC141"/>
      <c r="AGD141"/>
      <c r="AGE141"/>
      <c r="AGF141"/>
      <c r="AGG141"/>
      <c r="AGH141"/>
      <c r="AGI141"/>
      <c r="AGJ141"/>
      <c r="AGK141"/>
      <c r="AGL141"/>
      <c r="AGM141"/>
      <c r="AGN141"/>
      <c r="AGO141"/>
      <c r="AGP141"/>
      <c r="AGQ141"/>
      <c r="AGR141"/>
      <c r="AGS141"/>
      <c r="AGT141"/>
      <c r="AGU141"/>
      <c r="AGV141"/>
      <c r="AGW141"/>
      <c r="AGX141"/>
      <c r="AGY141"/>
      <c r="AGZ141"/>
      <c r="AHA141"/>
      <c r="AHB141"/>
      <c r="AHC141"/>
      <c r="AHD141"/>
      <c r="AHE141"/>
      <c r="AHF141"/>
      <c r="AHG141"/>
      <c r="AHH141"/>
      <c r="AHI141"/>
      <c r="AHJ141"/>
      <c r="AHK141"/>
      <c r="AHL141"/>
      <c r="AHM141"/>
      <c r="AHN141"/>
      <c r="AHO141"/>
      <c r="AHP141"/>
      <c r="AHQ141"/>
      <c r="AHR141"/>
      <c r="AHS141"/>
      <c r="AHT141"/>
      <c r="AHU141"/>
      <c r="AHV141"/>
      <c r="AHW141"/>
      <c r="AHX141"/>
      <c r="AHY141"/>
      <c r="AHZ141"/>
      <c r="AIA141"/>
      <c r="AIB141"/>
      <c r="AIC141"/>
      <c r="AID141"/>
      <c r="AIE141"/>
      <c r="AIF141"/>
      <c r="AIG141"/>
      <c r="AIH141"/>
      <c r="AII141"/>
      <c r="AIJ141"/>
      <c r="AIK141"/>
      <c r="AIL141"/>
      <c r="AIM141"/>
      <c r="AIN141"/>
      <c r="AIO141"/>
      <c r="AIP141"/>
      <c r="AIQ141"/>
      <c r="AIR141"/>
      <c r="AIS141"/>
      <c r="AIT141"/>
      <c r="AIU141"/>
      <c r="AIV141"/>
      <c r="AIW141"/>
      <c r="AIX141"/>
      <c r="AIY141"/>
      <c r="AIZ141"/>
      <c r="AJA141"/>
      <c r="AJB141"/>
      <c r="AJC141"/>
      <c r="AJD141"/>
      <c r="AJE141"/>
      <c r="AJF141"/>
      <c r="AJG141"/>
      <c r="AJH141"/>
      <c r="AJI141"/>
      <c r="AJJ141"/>
      <c r="AJK141"/>
      <c r="AJL141"/>
      <c r="AJM141"/>
      <c r="AJN141"/>
      <c r="AJO141"/>
      <c r="AJP141"/>
      <c r="AJQ141"/>
      <c r="AJR141"/>
      <c r="AJS141"/>
      <c r="AJT141"/>
      <c r="AJU141"/>
      <c r="AJV141"/>
      <c r="AJW141"/>
      <c r="AJX141"/>
      <c r="AJY141"/>
      <c r="AJZ141"/>
      <c r="AKA141"/>
      <c r="AKB141"/>
      <c r="AKC141"/>
      <c r="AKD141"/>
      <c r="AKE141"/>
      <c r="AKF141"/>
      <c r="AKG141"/>
      <c r="AKH141"/>
      <c r="AKI141"/>
      <c r="AKJ141"/>
      <c r="AKK141"/>
      <c r="AKL141"/>
      <c r="AKM141"/>
      <c r="AKN141"/>
      <c r="AKO141"/>
      <c r="AKP141"/>
      <c r="AKQ141"/>
      <c r="AKR141"/>
      <c r="AKS141"/>
      <c r="AKT141"/>
      <c r="AKU141"/>
      <c r="AKV141"/>
      <c r="AKW141"/>
      <c r="AKX141"/>
      <c r="AKY141"/>
      <c r="AKZ141"/>
      <c r="ALA141"/>
      <c r="ALB141"/>
      <c r="ALC141"/>
      <c r="ALD141"/>
      <c r="ALE141"/>
      <c r="ALF141"/>
      <c r="ALG141"/>
      <c r="ALH141"/>
      <c r="ALI141"/>
      <c r="ALJ141"/>
      <c r="ALK141"/>
      <c r="ALL141"/>
      <c r="ALM141"/>
      <c r="ALN141"/>
      <c r="ALO141"/>
      <c r="ALP141"/>
      <c r="ALQ141"/>
      <c r="ALR141"/>
      <c r="ALS141"/>
      <c r="ALT141"/>
      <c r="ALU141"/>
      <c r="ALV141"/>
      <c r="ALW141"/>
      <c r="ALX141"/>
      <c r="ALY141"/>
      <c r="ALZ141"/>
      <c r="AMA141"/>
      <c r="AMB141"/>
      <c r="AMC141"/>
      <c r="AMD141"/>
      <c r="AME141"/>
      <c r="AMF141"/>
      <c r="AMG141"/>
      <c r="AMH141"/>
      <c r="AMI141"/>
      <c r="AMJ141"/>
      <c r="AMK141"/>
      <c r="AML141"/>
      <c r="AMM141"/>
      <c r="AMN141"/>
      <c r="AMO141"/>
      <c r="AMP141"/>
      <c r="AMQ141"/>
      <c r="AMR141"/>
    </row>
    <row r="142" spans="1:1032" s="218" customFormat="1" ht="52.5" customHeight="1">
      <c r="A142" s="51" t="s">
        <v>847</v>
      </c>
      <c r="B142" s="51" t="s">
        <v>848</v>
      </c>
      <c r="C142" s="212" t="s">
        <v>849</v>
      </c>
      <c r="D142" s="213"/>
      <c r="E142" s="213" t="s">
        <v>43</v>
      </c>
      <c r="F142" s="213"/>
      <c r="G142" s="213"/>
      <c r="H142" s="214"/>
      <c r="I142" s="214">
        <f>+I$113+I143+I148+I150</f>
        <v>28</v>
      </c>
      <c r="J142" s="214">
        <f>+J$113+J143+J148+J150</f>
        <v>28</v>
      </c>
      <c r="K142" s="213"/>
      <c r="L142" s="213"/>
      <c r="M142" s="213"/>
      <c r="N142" s="213"/>
      <c r="O142" s="213"/>
      <c r="P142" s="213"/>
      <c r="Q142" s="216"/>
      <c r="R142" s="216"/>
      <c r="S142" s="215"/>
      <c r="T142" s="434"/>
      <c r="U142" s="435"/>
      <c r="V142" s="425"/>
      <c r="W142" s="216"/>
      <c r="X142" s="216"/>
      <c r="Y142" s="216"/>
      <c r="Z142" s="217"/>
      <c r="AA142" s="216"/>
      <c r="AB142" s="216"/>
      <c r="AC142" s="216"/>
      <c r="AD142" s="216"/>
      <c r="AE142" s="216"/>
      <c r="AF142" s="216"/>
      <c r="AG142" s="216"/>
      <c r="AH142" s="216"/>
      <c r="AI142" s="216"/>
      <c r="AJ142" s="216"/>
      <c r="AK142" s="216"/>
      <c r="AL142" s="216"/>
      <c r="AM142" s="213"/>
      <c r="AN142" s="213"/>
    </row>
    <row r="143" spans="1:1032" s="218" customFormat="1" ht="26.25" customHeight="1">
      <c r="A143" s="219" t="s">
        <v>850</v>
      </c>
      <c r="B143" s="219" t="s">
        <v>851</v>
      </c>
      <c r="C143" s="220" t="s">
        <v>852</v>
      </c>
      <c r="D143" s="221"/>
      <c r="E143" s="221" t="s">
        <v>121</v>
      </c>
      <c r="F143" s="221"/>
      <c r="G143" s="221"/>
      <c r="H143" s="222"/>
      <c r="I143" s="223">
        <f>+I144+I145+I146</f>
        <v>9</v>
      </c>
      <c r="J143" s="223">
        <f>+J144+J145+J146</f>
        <v>9</v>
      </c>
      <c r="K143" s="223"/>
      <c r="L143" s="222"/>
      <c r="M143" s="223"/>
      <c r="N143" s="222"/>
      <c r="O143" s="222"/>
      <c r="P143" s="224"/>
      <c r="Q143" s="224"/>
      <c r="R143" s="224"/>
      <c r="S143" s="378"/>
      <c r="T143" s="701"/>
      <c r="U143" s="702"/>
      <c r="V143" s="406"/>
      <c r="W143" s="224"/>
      <c r="X143" s="224"/>
      <c r="Y143" s="224"/>
      <c r="Z143" s="225"/>
      <c r="AA143" s="226"/>
      <c r="AB143" s="226"/>
      <c r="AC143" s="226"/>
      <c r="AD143" s="226"/>
      <c r="AE143" s="226"/>
      <c r="AF143" s="227"/>
      <c r="AG143" s="226"/>
      <c r="AH143" s="226"/>
      <c r="AI143" s="226"/>
      <c r="AJ143" s="227"/>
      <c r="AK143" s="226"/>
      <c r="AL143" s="226"/>
      <c r="AM143" s="226"/>
      <c r="AN143" s="228"/>
      <c r="AO143" s="233"/>
      <c r="AP143" s="233"/>
      <c r="AQ143" s="233"/>
      <c r="AR143" s="233"/>
      <c r="AS143" s="233"/>
      <c r="AT143" s="233"/>
      <c r="AU143" s="233"/>
      <c r="AV143" s="233"/>
      <c r="AW143" s="233"/>
      <c r="AX143" s="233"/>
      <c r="AY143" s="233"/>
      <c r="AZ143" s="233"/>
      <c r="BA143" s="233"/>
      <c r="BB143" s="233"/>
      <c r="BC143" s="233"/>
      <c r="BD143" s="233"/>
      <c r="BE143" s="233"/>
      <c r="BF143" s="233"/>
      <c r="BG143" s="233"/>
      <c r="BH143" s="233"/>
      <c r="BI143" s="233"/>
      <c r="BJ143" s="233"/>
      <c r="BK143" s="233"/>
      <c r="BL143" s="233"/>
      <c r="BM143" s="233"/>
      <c r="BN143" s="233"/>
      <c r="BO143" s="233"/>
      <c r="BP143" s="233"/>
      <c r="BQ143" s="233"/>
      <c r="BR143" s="233"/>
      <c r="BS143" s="233"/>
      <c r="BT143" s="233"/>
      <c r="BU143" s="233"/>
      <c r="BV143" s="233"/>
      <c r="BW143" s="233"/>
      <c r="BX143" s="233"/>
      <c r="BY143" s="233"/>
      <c r="BZ143" s="233"/>
      <c r="CA143" s="233"/>
      <c r="CB143" s="233"/>
      <c r="CC143" s="233"/>
      <c r="CD143" s="233"/>
      <c r="CE143" s="233"/>
      <c r="CF143" s="233"/>
      <c r="CG143" s="233"/>
      <c r="CH143" s="233"/>
      <c r="CI143" s="233"/>
      <c r="CJ143" s="233"/>
      <c r="CK143" s="233"/>
      <c r="CL143" s="233"/>
      <c r="CM143" s="233"/>
      <c r="CN143" s="233"/>
      <c r="CO143" s="233"/>
      <c r="CP143" s="233"/>
      <c r="CQ143" s="233"/>
      <c r="CR143" s="233"/>
      <c r="CS143" s="233"/>
      <c r="CT143" s="233"/>
      <c r="CU143" s="233"/>
      <c r="CV143" s="233"/>
      <c r="CW143" s="233"/>
      <c r="CX143" s="233"/>
      <c r="CY143" s="233"/>
      <c r="CZ143" s="233"/>
      <c r="DA143" s="233"/>
      <c r="DB143" s="233"/>
      <c r="DC143" s="233"/>
      <c r="DD143" s="233"/>
      <c r="DE143" s="233"/>
      <c r="DF143" s="233"/>
      <c r="DG143" s="233"/>
      <c r="DH143" s="233"/>
      <c r="DI143" s="233"/>
      <c r="DJ143" s="233"/>
      <c r="DK143" s="233"/>
      <c r="DL143" s="233"/>
      <c r="DM143" s="233"/>
      <c r="DN143" s="233"/>
      <c r="DO143" s="233"/>
      <c r="DP143" s="233"/>
      <c r="DQ143" s="233"/>
      <c r="DR143" s="233"/>
      <c r="DS143" s="233"/>
      <c r="DT143" s="233"/>
      <c r="DU143" s="233"/>
      <c r="DV143" s="233"/>
      <c r="DW143" s="233"/>
      <c r="DX143" s="233"/>
      <c r="DY143" s="233"/>
      <c r="DZ143" s="233"/>
      <c r="EA143" s="233"/>
      <c r="EB143" s="233"/>
      <c r="EC143" s="233"/>
      <c r="ED143" s="233"/>
      <c r="EE143" s="233"/>
      <c r="EF143" s="233"/>
      <c r="EG143" s="233"/>
      <c r="EH143" s="233"/>
      <c r="EI143" s="233"/>
      <c r="EJ143" s="233"/>
      <c r="EK143" s="233"/>
      <c r="EL143" s="233"/>
      <c r="EM143" s="233"/>
      <c r="EN143" s="233"/>
      <c r="EO143" s="233"/>
      <c r="EP143" s="233"/>
      <c r="EQ143" s="233"/>
      <c r="ER143" s="233"/>
      <c r="ES143" s="233"/>
      <c r="ET143" s="233"/>
      <c r="EU143" s="233"/>
      <c r="EV143" s="233"/>
      <c r="EW143" s="233"/>
      <c r="EX143" s="233"/>
      <c r="EY143" s="233"/>
      <c r="EZ143" s="233"/>
      <c r="FA143" s="233"/>
      <c r="FB143" s="233"/>
      <c r="FC143" s="233"/>
      <c r="FD143" s="233"/>
      <c r="FE143" s="233"/>
      <c r="FF143" s="233"/>
      <c r="FG143" s="233"/>
      <c r="FH143" s="233"/>
      <c r="FI143" s="233"/>
      <c r="FJ143" s="233"/>
      <c r="FK143" s="233"/>
      <c r="FL143" s="233"/>
      <c r="FM143" s="233"/>
      <c r="FN143" s="233"/>
      <c r="FO143" s="233"/>
      <c r="FP143" s="233"/>
      <c r="FQ143" s="233"/>
      <c r="FR143" s="233"/>
      <c r="FS143" s="233"/>
      <c r="FT143" s="233"/>
      <c r="FU143" s="233"/>
      <c r="FV143" s="233"/>
      <c r="FW143" s="233"/>
      <c r="FX143" s="233"/>
      <c r="FY143" s="233"/>
      <c r="FZ143" s="233"/>
      <c r="GA143" s="233"/>
      <c r="GB143" s="233"/>
      <c r="GC143" s="233"/>
      <c r="GD143" s="233"/>
      <c r="GE143" s="233"/>
      <c r="GF143" s="233"/>
      <c r="GG143" s="233"/>
      <c r="GH143" s="233"/>
      <c r="GI143" s="233"/>
      <c r="GJ143" s="233"/>
      <c r="GK143" s="233"/>
      <c r="GL143" s="233"/>
      <c r="GM143" s="233"/>
      <c r="GN143" s="233"/>
      <c r="GO143" s="233"/>
      <c r="GP143" s="233"/>
      <c r="GQ143" s="233"/>
      <c r="GR143" s="233"/>
      <c r="GS143" s="233"/>
      <c r="GT143" s="233"/>
      <c r="GU143" s="233"/>
      <c r="GV143" s="233"/>
      <c r="GW143" s="233"/>
      <c r="GX143" s="233"/>
      <c r="GY143" s="233"/>
      <c r="GZ143" s="233"/>
      <c r="HA143" s="233"/>
      <c r="HB143" s="233"/>
      <c r="HC143" s="233"/>
      <c r="HD143" s="233"/>
      <c r="HE143" s="233"/>
      <c r="HF143" s="233"/>
      <c r="HG143" s="233"/>
      <c r="HH143" s="233"/>
      <c r="HI143" s="233"/>
      <c r="HJ143" s="233"/>
      <c r="HK143" s="233"/>
      <c r="HL143" s="233"/>
      <c r="HM143" s="233"/>
      <c r="HN143" s="233"/>
      <c r="HO143" s="233"/>
      <c r="HP143" s="233"/>
      <c r="HQ143" s="233"/>
      <c r="HR143" s="233"/>
      <c r="HS143" s="233"/>
      <c r="HT143" s="233"/>
      <c r="HU143" s="233"/>
      <c r="HV143" s="233"/>
      <c r="HW143" s="233"/>
      <c r="HX143" s="233"/>
      <c r="HY143" s="233"/>
      <c r="HZ143" s="233"/>
      <c r="IA143" s="233"/>
      <c r="IB143" s="233"/>
      <c r="IC143" s="233"/>
      <c r="ID143" s="233"/>
      <c r="IE143" s="233"/>
      <c r="IF143" s="233"/>
      <c r="IG143" s="233"/>
      <c r="IH143" s="233"/>
      <c r="II143" s="233"/>
      <c r="IJ143" s="233"/>
      <c r="IK143" s="233"/>
      <c r="IL143" s="233"/>
    </row>
    <row r="144" spans="1:1032" s="218" customFormat="1" ht="81" customHeight="1">
      <c r="A144" s="229"/>
      <c r="B144" s="294" t="s">
        <v>853</v>
      </c>
      <c r="C144" s="750" t="s">
        <v>854</v>
      </c>
      <c r="D144" s="722" t="s">
        <v>855</v>
      </c>
      <c r="E144" s="722" t="s">
        <v>56</v>
      </c>
      <c r="F144" s="723"/>
      <c r="G144" s="230" t="s">
        <v>58</v>
      </c>
      <c r="H144" s="724"/>
      <c r="I144" s="725">
        <v>3</v>
      </c>
      <c r="J144" s="725">
        <v>3</v>
      </c>
      <c r="K144" s="725"/>
      <c r="L144" s="725">
        <v>15</v>
      </c>
      <c r="M144" s="725"/>
      <c r="N144" s="725"/>
      <c r="O144" s="725"/>
      <c r="P144" s="736">
        <v>18</v>
      </c>
      <c r="Q144" s="737"/>
      <c r="R144" s="737"/>
      <c r="S144" s="751"/>
      <c r="T144" s="726" t="s">
        <v>856</v>
      </c>
      <c r="U144" s="727" t="s">
        <v>857</v>
      </c>
      <c r="V144" s="408">
        <v>1</v>
      </c>
      <c r="W144" s="687" t="s">
        <v>62</v>
      </c>
      <c r="X144" s="716" t="s">
        <v>66</v>
      </c>
      <c r="Y144" s="687" t="s">
        <v>64</v>
      </c>
      <c r="Z144" s="729">
        <v>1</v>
      </c>
      <c r="AA144" s="730" t="s">
        <v>65</v>
      </c>
      <c r="AB144" s="730" t="s">
        <v>66</v>
      </c>
      <c r="AC144" s="730" t="s">
        <v>175</v>
      </c>
      <c r="AD144" s="419" t="s">
        <v>857</v>
      </c>
      <c r="AE144" s="527" t="str">
        <f>+AD144</f>
        <v>100% CT écrit à déposer sur CELENE 1h</v>
      </c>
      <c r="AF144" s="231">
        <v>1</v>
      </c>
      <c r="AG144" s="728" t="s">
        <v>65</v>
      </c>
      <c r="AH144" s="728" t="s">
        <v>66</v>
      </c>
      <c r="AI144" s="728" t="s">
        <v>175</v>
      </c>
      <c r="AJ144" s="232">
        <v>1</v>
      </c>
      <c r="AK144" s="730" t="s">
        <v>65</v>
      </c>
      <c r="AL144" s="730" t="s">
        <v>66</v>
      </c>
      <c r="AM144" s="730" t="s">
        <v>175</v>
      </c>
      <c r="AN144" s="720" t="s">
        <v>608</v>
      </c>
    </row>
    <row r="145" spans="1:1032" s="218" customFormat="1" ht="81" customHeight="1">
      <c r="A145" s="229"/>
      <c r="B145" s="294" t="s">
        <v>858</v>
      </c>
      <c r="C145" s="750" t="s">
        <v>859</v>
      </c>
      <c r="D145" s="722" t="s">
        <v>860</v>
      </c>
      <c r="E145" s="722" t="s">
        <v>56</v>
      </c>
      <c r="F145" s="723"/>
      <c r="G145" s="230" t="s">
        <v>58</v>
      </c>
      <c r="H145" s="724"/>
      <c r="I145" s="725">
        <v>3</v>
      </c>
      <c r="J145" s="725">
        <v>3</v>
      </c>
      <c r="K145" s="725"/>
      <c r="L145" s="725">
        <v>15</v>
      </c>
      <c r="M145" s="725"/>
      <c r="N145" s="725"/>
      <c r="O145" s="725"/>
      <c r="P145" s="736">
        <v>18</v>
      </c>
      <c r="Q145" s="737"/>
      <c r="R145" s="737"/>
      <c r="S145" s="751"/>
      <c r="T145" s="726" t="s">
        <v>856</v>
      </c>
      <c r="U145" s="727" t="s">
        <v>857</v>
      </c>
      <c r="V145" s="408">
        <v>1</v>
      </c>
      <c r="W145" s="687" t="s">
        <v>62</v>
      </c>
      <c r="X145" s="716" t="s">
        <v>66</v>
      </c>
      <c r="Y145" s="687" t="s">
        <v>64</v>
      </c>
      <c r="Z145" s="729">
        <v>1</v>
      </c>
      <c r="AA145" s="730" t="s">
        <v>65</v>
      </c>
      <c r="AB145" s="730" t="s">
        <v>66</v>
      </c>
      <c r="AC145" s="730" t="s">
        <v>175</v>
      </c>
      <c r="AD145" s="419" t="s">
        <v>857</v>
      </c>
      <c r="AE145" s="527" t="str">
        <f t="shared" ref="AE145:AE150" si="46">+AD145</f>
        <v>100% CT écrit à déposer sur CELENE 1h</v>
      </c>
      <c r="AF145" s="231">
        <v>1</v>
      </c>
      <c r="AG145" s="728" t="s">
        <v>65</v>
      </c>
      <c r="AH145" s="728" t="s">
        <v>66</v>
      </c>
      <c r="AI145" s="728" t="s">
        <v>175</v>
      </c>
      <c r="AJ145" s="232">
        <v>1</v>
      </c>
      <c r="AK145" s="730" t="s">
        <v>65</v>
      </c>
      <c r="AL145" s="730" t="s">
        <v>66</v>
      </c>
      <c r="AM145" s="730" t="s">
        <v>175</v>
      </c>
      <c r="AN145" s="720" t="s">
        <v>612</v>
      </c>
    </row>
    <row r="146" spans="1:1032" s="218" customFormat="1" ht="81" customHeight="1">
      <c r="A146" s="229"/>
      <c r="B146" s="294" t="s">
        <v>861</v>
      </c>
      <c r="C146" s="750" t="s">
        <v>862</v>
      </c>
      <c r="D146" s="722"/>
      <c r="E146" s="722" t="s">
        <v>56</v>
      </c>
      <c r="F146" s="723"/>
      <c r="G146" s="230" t="s">
        <v>58</v>
      </c>
      <c r="H146" s="724"/>
      <c r="I146" s="725">
        <v>3</v>
      </c>
      <c r="J146" s="725">
        <v>3</v>
      </c>
      <c r="K146" s="725"/>
      <c r="L146" s="725">
        <v>15</v>
      </c>
      <c r="M146" s="725"/>
      <c r="N146" s="725"/>
      <c r="O146" s="725"/>
      <c r="P146" s="736">
        <v>18</v>
      </c>
      <c r="Q146" s="737"/>
      <c r="R146" s="737"/>
      <c r="S146" s="751"/>
      <c r="T146" s="726" t="s">
        <v>856</v>
      </c>
      <c r="U146" s="727" t="s">
        <v>857</v>
      </c>
      <c r="V146" s="408">
        <v>1</v>
      </c>
      <c r="W146" s="687" t="s">
        <v>62</v>
      </c>
      <c r="X146" s="716" t="s">
        <v>66</v>
      </c>
      <c r="Y146" s="687" t="s">
        <v>64</v>
      </c>
      <c r="Z146" s="729">
        <v>1</v>
      </c>
      <c r="AA146" s="730" t="s">
        <v>65</v>
      </c>
      <c r="AB146" s="730" t="s">
        <v>66</v>
      </c>
      <c r="AC146" s="730" t="s">
        <v>175</v>
      </c>
      <c r="AD146" s="419" t="s">
        <v>857</v>
      </c>
      <c r="AE146" s="527" t="str">
        <f t="shared" si="46"/>
        <v>100% CT écrit à déposer sur CELENE 1h</v>
      </c>
      <c r="AF146" s="231">
        <v>1</v>
      </c>
      <c r="AG146" s="728" t="s">
        <v>65</v>
      </c>
      <c r="AH146" s="728" t="s">
        <v>66</v>
      </c>
      <c r="AI146" s="728" t="s">
        <v>175</v>
      </c>
      <c r="AJ146" s="232">
        <v>1</v>
      </c>
      <c r="AK146" s="730" t="s">
        <v>65</v>
      </c>
      <c r="AL146" s="730" t="s">
        <v>66</v>
      </c>
      <c r="AM146" s="730" t="s">
        <v>175</v>
      </c>
      <c r="AN146" s="720" t="s">
        <v>863</v>
      </c>
    </row>
    <row r="147" spans="1:1032" s="234" customFormat="1" ht="26.25" customHeight="1">
      <c r="A147" s="219"/>
      <c r="B147" s="219"/>
      <c r="C147" s="220" t="s">
        <v>837</v>
      </c>
      <c r="D147" s="221"/>
      <c r="E147" s="221"/>
      <c r="F147" s="221"/>
      <c r="G147" s="221"/>
      <c r="H147" s="222"/>
      <c r="I147" s="223"/>
      <c r="J147" s="222"/>
      <c r="K147" s="223"/>
      <c r="L147" s="222"/>
      <c r="M147" s="223"/>
      <c r="N147" s="222"/>
      <c r="O147" s="222"/>
      <c r="P147" s="224"/>
      <c r="Q147" s="224"/>
      <c r="R147" s="224"/>
      <c r="S147" s="378"/>
      <c r="T147" s="701"/>
      <c r="U147" s="702"/>
      <c r="V147" s="406"/>
      <c r="W147" s="224"/>
      <c r="X147" s="224"/>
      <c r="Y147" s="224"/>
      <c r="Z147" s="225"/>
      <c r="AA147" s="226"/>
      <c r="AB147" s="226"/>
      <c r="AC147" s="226"/>
      <c r="AD147" s="226"/>
      <c r="AE147" s="226"/>
      <c r="AF147" s="227"/>
      <c r="AG147" s="226"/>
      <c r="AH147" s="226"/>
      <c r="AI147" s="226"/>
      <c r="AJ147" s="227"/>
      <c r="AK147" s="226"/>
      <c r="AL147" s="226"/>
      <c r="AM147" s="226"/>
      <c r="AN147" s="752"/>
      <c r="AO147" s="233"/>
      <c r="AP147" s="233"/>
      <c r="AQ147" s="233"/>
      <c r="AR147" s="233"/>
      <c r="AS147" s="233"/>
      <c r="AT147" s="233"/>
      <c r="AU147" s="233"/>
      <c r="AV147" s="233"/>
      <c r="AW147" s="233"/>
      <c r="AX147" s="233"/>
      <c r="AY147" s="233"/>
      <c r="AZ147" s="233"/>
      <c r="BA147" s="233"/>
      <c r="BB147" s="233"/>
      <c r="BC147" s="233"/>
      <c r="BD147" s="233"/>
      <c r="BE147" s="233"/>
      <c r="BF147" s="233"/>
      <c r="BG147" s="233"/>
      <c r="BH147" s="233"/>
      <c r="BI147" s="233"/>
      <c r="BJ147" s="233"/>
      <c r="BK147" s="233"/>
      <c r="BL147" s="233"/>
      <c r="BM147" s="233"/>
      <c r="BN147" s="233"/>
      <c r="BO147" s="233"/>
      <c r="BP147" s="233"/>
      <c r="BQ147" s="233"/>
      <c r="BR147" s="233"/>
      <c r="BS147" s="233"/>
      <c r="BT147" s="233"/>
      <c r="BU147" s="233"/>
      <c r="BV147" s="233"/>
      <c r="BW147" s="233"/>
      <c r="BX147" s="233"/>
      <c r="BY147" s="233"/>
      <c r="BZ147" s="233"/>
      <c r="CA147" s="233"/>
      <c r="CB147" s="233"/>
      <c r="CC147" s="233"/>
      <c r="CD147" s="233"/>
      <c r="CE147" s="233"/>
      <c r="CF147" s="233"/>
      <c r="CG147" s="233"/>
      <c r="CH147" s="233"/>
      <c r="CI147" s="233"/>
      <c r="CJ147" s="233"/>
      <c r="CK147" s="233"/>
      <c r="CL147" s="233"/>
      <c r="CM147" s="233"/>
      <c r="CN147" s="233"/>
      <c r="CO147" s="233"/>
      <c r="CP147" s="233"/>
      <c r="CQ147" s="233"/>
      <c r="CR147" s="233"/>
      <c r="CS147" s="233"/>
      <c r="CT147" s="233"/>
      <c r="CU147" s="233"/>
      <c r="CV147" s="233"/>
      <c r="CW147" s="233"/>
      <c r="CX147" s="233"/>
      <c r="CY147" s="233"/>
      <c r="CZ147" s="233"/>
      <c r="DA147" s="233"/>
      <c r="DB147" s="233"/>
      <c r="DC147" s="233"/>
      <c r="DD147" s="233"/>
      <c r="DE147" s="233"/>
      <c r="DF147" s="233"/>
      <c r="DG147" s="233"/>
      <c r="DH147" s="233"/>
      <c r="DI147" s="233"/>
      <c r="DJ147" s="233"/>
      <c r="DK147" s="233"/>
      <c r="DL147" s="233"/>
      <c r="DM147" s="233"/>
      <c r="DN147" s="233"/>
      <c r="DO147" s="233"/>
      <c r="DP147" s="233"/>
      <c r="DQ147" s="233"/>
      <c r="DR147" s="233"/>
      <c r="DS147" s="233"/>
      <c r="DT147" s="233"/>
      <c r="DU147" s="233"/>
      <c r="DV147" s="233"/>
      <c r="DW147" s="233"/>
      <c r="DX147" s="233"/>
      <c r="DY147" s="233"/>
      <c r="DZ147" s="233"/>
      <c r="EA147" s="233"/>
      <c r="EB147" s="233"/>
      <c r="EC147" s="233"/>
      <c r="ED147" s="233"/>
      <c r="EE147" s="233"/>
      <c r="EF147" s="233"/>
      <c r="EG147" s="233"/>
      <c r="EH147" s="233"/>
      <c r="EI147" s="233"/>
      <c r="EJ147" s="233"/>
      <c r="EK147" s="233"/>
      <c r="EL147" s="233"/>
      <c r="EM147" s="233"/>
      <c r="EN147" s="233"/>
      <c r="EO147" s="233"/>
      <c r="EP147" s="233"/>
      <c r="EQ147" s="233"/>
      <c r="ER147" s="233"/>
      <c r="ES147" s="233"/>
      <c r="ET147" s="233"/>
      <c r="EU147" s="233"/>
      <c r="EV147" s="233"/>
      <c r="EW147" s="233"/>
      <c r="EX147" s="233"/>
      <c r="EY147" s="233"/>
      <c r="EZ147" s="233"/>
      <c r="FA147" s="233"/>
      <c r="FB147" s="233"/>
      <c r="FC147" s="233"/>
      <c r="FD147" s="233"/>
      <c r="FE147" s="233"/>
      <c r="FF147" s="233"/>
      <c r="FG147" s="233"/>
      <c r="FH147" s="233"/>
      <c r="FI147" s="233"/>
      <c r="FJ147" s="233"/>
      <c r="FK147" s="233"/>
      <c r="FL147" s="233"/>
      <c r="FM147" s="233"/>
      <c r="FN147" s="233"/>
      <c r="FO147" s="233"/>
      <c r="FP147" s="233"/>
      <c r="FQ147" s="233"/>
      <c r="FR147" s="233"/>
      <c r="FS147" s="233"/>
      <c r="FT147" s="233"/>
      <c r="FU147" s="233"/>
      <c r="FV147" s="233"/>
      <c r="FW147" s="233"/>
      <c r="FX147" s="233"/>
      <c r="FY147" s="233"/>
      <c r="FZ147" s="233"/>
      <c r="GA147" s="233"/>
      <c r="GB147" s="233"/>
      <c r="GC147" s="233"/>
      <c r="GD147" s="233"/>
      <c r="GE147" s="233"/>
      <c r="GF147" s="233"/>
      <c r="GG147" s="233"/>
      <c r="GH147" s="233"/>
      <c r="GI147" s="233"/>
      <c r="GJ147" s="233"/>
      <c r="GK147" s="233"/>
      <c r="GL147" s="233"/>
      <c r="GM147" s="233"/>
      <c r="GN147" s="233"/>
      <c r="GO147" s="233"/>
      <c r="GP147" s="233"/>
      <c r="GQ147" s="233"/>
      <c r="GR147" s="233"/>
      <c r="GS147" s="233"/>
      <c r="GT147" s="233"/>
      <c r="GU147" s="233"/>
      <c r="GV147" s="233"/>
      <c r="GW147" s="233"/>
      <c r="GX147" s="233"/>
      <c r="GY147" s="233"/>
      <c r="GZ147" s="233"/>
      <c r="HA147" s="233"/>
      <c r="HB147" s="233"/>
      <c r="HC147" s="233"/>
      <c r="HD147" s="233"/>
      <c r="HE147" s="233"/>
      <c r="HF147" s="233"/>
      <c r="HG147" s="233"/>
      <c r="HH147" s="233"/>
      <c r="HI147" s="233"/>
      <c r="HJ147" s="233"/>
      <c r="HK147" s="233"/>
      <c r="HL147" s="233"/>
      <c r="HM147" s="233"/>
      <c r="HN147" s="233"/>
      <c r="HO147" s="233"/>
      <c r="HP147" s="233"/>
      <c r="HQ147" s="233"/>
      <c r="HR147" s="233"/>
      <c r="HS147" s="233"/>
      <c r="HT147" s="233"/>
      <c r="HU147" s="233"/>
      <c r="HV147" s="233"/>
      <c r="HW147" s="233"/>
      <c r="HX147" s="233"/>
      <c r="HY147" s="233"/>
      <c r="HZ147" s="233"/>
      <c r="IA147" s="233"/>
      <c r="IB147" s="233"/>
      <c r="IC147" s="233"/>
      <c r="ID147" s="233"/>
      <c r="IE147" s="233"/>
      <c r="IF147" s="233"/>
      <c r="IG147" s="233"/>
      <c r="IH147" s="233"/>
      <c r="II147" s="233"/>
      <c r="IJ147" s="233"/>
      <c r="IK147" s="233"/>
      <c r="IL147" s="233"/>
      <c r="IM147" s="218"/>
      <c r="IN147" s="218"/>
      <c r="IO147" s="218"/>
      <c r="IP147" s="218"/>
      <c r="IQ147" s="218"/>
      <c r="IR147" s="218"/>
      <c r="IS147" s="218"/>
      <c r="IT147" s="218"/>
      <c r="IU147" s="218"/>
      <c r="IV147" s="218"/>
      <c r="IW147" s="218"/>
      <c r="IX147" s="218"/>
      <c r="IY147" s="218"/>
      <c r="IZ147" s="218"/>
      <c r="JA147" s="218"/>
      <c r="JB147" s="218"/>
      <c r="JC147" s="218"/>
      <c r="JD147" s="218"/>
      <c r="JE147" s="218"/>
      <c r="JF147" s="218"/>
      <c r="JG147" s="218"/>
      <c r="JH147" s="218"/>
      <c r="JI147" s="218"/>
      <c r="JJ147" s="218"/>
      <c r="JK147" s="218"/>
      <c r="JL147" s="218"/>
      <c r="JM147" s="218"/>
      <c r="JN147" s="218"/>
      <c r="JO147" s="218"/>
      <c r="JP147" s="218"/>
      <c r="JQ147" s="218"/>
      <c r="JR147" s="218"/>
      <c r="JS147" s="218"/>
      <c r="JT147" s="218"/>
      <c r="JU147" s="218"/>
      <c r="JV147" s="218"/>
      <c r="JW147" s="218"/>
      <c r="JX147" s="218"/>
      <c r="JY147" s="218"/>
      <c r="JZ147" s="218"/>
      <c r="KA147" s="218"/>
      <c r="KB147" s="218"/>
      <c r="KC147" s="218"/>
      <c r="KD147" s="218"/>
      <c r="KE147" s="218"/>
      <c r="KF147" s="218"/>
      <c r="KG147" s="218"/>
      <c r="KH147" s="218"/>
      <c r="KI147" s="218"/>
      <c r="KJ147" s="218"/>
      <c r="KK147" s="218"/>
      <c r="KL147" s="218"/>
      <c r="KM147" s="218"/>
      <c r="KN147" s="218"/>
      <c r="KO147" s="218"/>
      <c r="KP147" s="218"/>
      <c r="KQ147" s="218"/>
      <c r="KR147" s="218"/>
      <c r="KS147" s="218"/>
      <c r="KT147" s="218"/>
      <c r="KU147" s="218"/>
      <c r="KV147" s="218"/>
      <c r="KW147" s="218"/>
      <c r="KX147" s="218"/>
      <c r="KY147" s="218"/>
      <c r="KZ147" s="218"/>
      <c r="LA147" s="218"/>
      <c r="LB147" s="218"/>
      <c r="LC147" s="218"/>
      <c r="LD147" s="218"/>
      <c r="LE147" s="218"/>
      <c r="LF147" s="218"/>
      <c r="LG147" s="218"/>
      <c r="LH147" s="218"/>
      <c r="LI147" s="218"/>
      <c r="LJ147" s="218"/>
      <c r="LK147" s="218"/>
      <c r="LL147" s="218"/>
      <c r="LM147" s="218"/>
      <c r="LN147" s="218"/>
      <c r="LO147" s="218"/>
      <c r="LP147" s="218"/>
      <c r="LQ147" s="218"/>
      <c r="LR147" s="218"/>
      <c r="LS147" s="218"/>
      <c r="LT147" s="218"/>
      <c r="LU147" s="218"/>
      <c r="LV147" s="218"/>
      <c r="LW147" s="218"/>
      <c r="LX147" s="218"/>
      <c r="LY147" s="218"/>
      <c r="LZ147" s="218"/>
      <c r="MA147" s="218"/>
      <c r="MB147" s="218"/>
      <c r="MC147" s="218"/>
      <c r="MD147" s="218"/>
      <c r="ME147" s="218"/>
      <c r="MF147" s="218"/>
      <c r="MG147" s="218"/>
      <c r="MH147" s="218"/>
      <c r="MI147" s="218"/>
      <c r="MJ147" s="218"/>
      <c r="MK147" s="218"/>
      <c r="ML147" s="218"/>
      <c r="MM147" s="218"/>
      <c r="MN147" s="218"/>
      <c r="MO147" s="218"/>
      <c r="MP147" s="218"/>
      <c r="MQ147" s="218"/>
      <c r="MR147" s="218"/>
      <c r="MS147" s="218"/>
      <c r="MT147" s="218"/>
      <c r="MU147" s="218"/>
      <c r="MV147" s="218"/>
      <c r="MW147" s="218"/>
      <c r="MX147" s="218"/>
      <c r="MY147" s="218"/>
      <c r="MZ147" s="218"/>
      <c r="NA147" s="218"/>
      <c r="NB147" s="218"/>
      <c r="NC147" s="218"/>
      <c r="ND147" s="218"/>
      <c r="NE147" s="218"/>
      <c r="NF147" s="218"/>
      <c r="NG147" s="218"/>
      <c r="NH147" s="218"/>
      <c r="NI147" s="218"/>
      <c r="NJ147" s="218"/>
      <c r="NK147" s="218"/>
      <c r="NL147" s="218"/>
      <c r="NM147" s="218"/>
      <c r="NN147" s="218"/>
      <c r="NO147" s="218"/>
      <c r="NP147" s="218"/>
      <c r="NQ147" s="218"/>
      <c r="NR147" s="218"/>
      <c r="NS147" s="218"/>
      <c r="NT147" s="218"/>
      <c r="NU147" s="218"/>
      <c r="NV147" s="218"/>
      <c r="NW147" s="218"/>
      <c r="NX147" s="218"/>
      <c r="NY147" s="218"/>
      <c r="NZ147" s="218"/>
      <c r="OA147" s="218"/>
      <c r="OB147" s="218"/>
      <c r="OC147" s="218"/>
      <c r="OD147" s="218"/>
      <c r="OE147" s="218"/>
      <c r="OF147" s="218"/>
      <c r="OG147" s="218"/>
      <c r="OH147" s="218"/>
      <c r="OI147" s="218"/>
      <c r="OJ147" s="218"/>
      <c r="OK147" s="218"/>
      <c r="OL147" s="218"/>
      <c r="OM147" s="218"/>
      <c r="ON147" s="218"/>
      <c r="OO147" s="218"/>
      <c r="OP147" s="218"/>
      <c r="OQ147" s="218"/>
      <c r="OR147" s="218"/>
      <c r="OS147" s="218"/>
      <c r="OT147" s="218"/>
      <c r="OU147" s="218"/>
      <c r="OV147" s="218"/>
      <c r="OW147" s="218"/>
      <c r="OX147" s="218"/>
      <c r="OY147" s="218"/>
      <c r="OZ147" s="218"/>
      <c r="PA147" s="218"/>
      <c r="PB147" s="218"/>
      <c r="PC147" s="218"/>
      <c r="PD147" s="218"/>
      <c r="PE147" s="218"/>
      <c r="PF147" s="218"/>
      <c r="PG147" s="218"/>
      <c r="PH147" s="218"/>
      <c r="PI147" s="218"/>
      <c r="PJ147" s="218"/>
      <c r="PK147" s="218"/>
      <c r="PL147" s="218"/>
      <c r="PM147" s="218"/>
      <c r="PN147" s="218"/>
      <c r="PO147" s="218"/>
      <c r="PP147" s="218"/>
      <c r="PQ147" s="218"/>
      <c r="PR147" s="218"/>
      <c r="PS147" s="218"/>
      <c r="PT147" s="218"/>
      <c r="PU147" s="218"/>
      <c r="PV147" s="218"/>
      <c r="PW147" s="218"/>
      <c r="PX147" s="218"/>
      <c r="PY147" s="218"/>
      <c r="PZ147" s="218"/>
      <c r="QA147" s="218"/>
      <c r="QB147" s="218"/>
      <c r="QC147" s="218"/>
      <c r="QD147" s="218"/>
      <c r="QE147" s="218"/>
      <c r="QF147" s="218"/>
      <c r="QG147" s="218"/>
      <c r="QH147" s="218"/>
      <c r="QI147" s="218"/>
      <c r="QJ147" s="218"/>
      <c r="QK147" s="218"/>
      <c r="QL147" s="218"/>
      <c r="QM147" s="218"/>
      <c r="QN147" s="218"/>
      <c r="QO147" s="218"/>
      <c r="QP147" s="218"/>
      <c r="QQ147" s="218"/>
      <c r="QR147" s="218"/>
      <c r="QS147" s="218"/>
      <c r="QT147" s="218"/>
      <c r="QU147" s="218"/>
      <c r="QV147" s="218"/>
      <c r="QW147" s="218"/>
      <c r="QX147" s="218"/>
      <c r="QY147" s="218"/>
      <c r="QZ147" s="218"/>
      <c r="RA147" s="218"/>
      <c r="RB147" s="218"/>
      <c r="RC147" s="218"/>
      <c r="RD147" s="218"/>
      <c r="RE147" s="218"/>
      <c r="RF147" s="218"/>
      <c r="RG147" s="218"/>
      <c r="RH147" s="218"/>
      <c r="RI147" s="218"/>
      <c r="RJ147" s="218"/>
      <c r="RK147" s="218"/>
      <c r="RL147" s="218"/>
      <c r="RM147" s="218"/>
      <c r="RN147" s="218"/>
      <c r="RO147" s="218"/>
      <c r="RP147" s="218"/>
      <c r="RQ147" s="218"/>
      <c r="RR147" s="218"/>
      <c r="RS147" s="218"/>
      <c r="RT147" s="218"/>
      <c r="RU147" s="218"/>
      <c r="RV147" s="218"/>
      <c r="RW147" s="218"/>
      <c r="RX147" s="218"/>
      <c r="RY147" s="218"/>
      <c r="RZ147" s="218"/>
      <c r="SA147" s="218"/>
      <c r="SB147" s="218"/>
      <c r="SC147" s="218"/>
      <c r="SD147" s="218"/>
      <c r="SE147" s="218"/>
      <c r="SF147" s="218"/>
      <c r="SG147" s="218"/>
      <c r="SH147" s="218"/>
      <c r="SI147" s="218"/>
      <c r="SJ147" s="218"/>
      <c r="SK147" s="218"/>
      <c r="SL147" s="218"/>
      <c r="SM147" s="218"/>
      <c r="SN147" s="218"/>
      <c r="SO147" s="218"/>
      <c r="SP147" s="218"/>
      <c r="SQ147" s="218"/>
      <c r="SR147" s="218"/>
      <c r="SS147" s="218"/>
      <c r="ST147" s="218"/>
      <c r="SU147" s="218"/>
      <c r="SV147" s="218"/>
      <c r="SW147" s="218"/>
      <c r="SX147" s="218"/>
      <c r="SY147" s="218"/>
      <c r="SZ147" s="218"/>
      <c r="TA147" s="218"/>
      <c r="TB147" s="218"/>
      <c r="TC147" s="218"/>
      <c r="TD147" s="218"/>
      <c r="TE147" s="218"/>
      <c r="TF147" s="218"/>
      <c r="TG147" s="218"/>
      <c r="TH147" s="218"/>
      <c r="TI147" s="218"/>
      <c r="TJ147" s="218"/>
      <c r="TK147" s="218"/>
      <c r="TL147" s="218"/>
      <c r="TM147" s="218"/>
      <c r="TN147" s="218"/>
      <c r="TO147" s="218"/>
      <c r="TP147" s="218"/>
      <c r="TQ147" s="218"/>
      <c r="TR147" s="218"/>
      <c r="TS147" s="218"/>
      <c r="TT147" s="218"/>
      <c r="TU147" s="218"/>
      <c r="TV147" s="218"/>
      <c r="TW147" s="218"/>
      <c r="TX147" s="218"/>
      <c r="TY147" s="218"/>
      <c r="TZ147" s="218"/>
      <c r="UA147" s="218"/>
      <c r="UB147" s="218"/>
      <c r="UC147" s="218"/>
      <c r="UD147" s="218"/>
      <c r="UE147" s="218"/>
      <c r="UF147" s="218"/>
      <c r="UG147" s="218"/>
      <c r="UH147" s="218"/>
      <c r="UI147" s="218"/>
      <c r="UJ147" s="218"/>
      <c r="UK147" s="218"/>
      <c r="UL147" s="218"/>
      <c r="UM147" s="218"/>
      <c r="UN147" s="218"/>
      <c r="UO147" s="218"/>
      <c r="UP147" s="218"/>
      <c r="UQ147" s="218"/>
      <c r="UR147" s="218"/>
      <c r="US147" s="218"/>
      <c r="UT147" s="218"/>
      <c r="UU147" s="218"/>
      <c r="UV147" s="218"/>
      <c r="UW147" s="218"/>
      <c r="UX147" s="218"/>
      <c r="UY147" s="218"/>
      <c r="UZ147" s="218"/>
      <c r="VA147" s="218"/>
      <c r="VB147" s="218"/>
      <c r="VC147" s="218"/>
      <c r="VD147" s="218"/>
      <c r="VE147" s="218"/>
      <c r="VF147" s="218"/>
      <c r="VG147" s="218"/>
      <c r="VH147" s="218"/>
      <c r="VI147" s="218"/>
      <c r="VJ147" s="218"/>
      <c r="VK147" s="218"/>
      <c r="VL147" s="218"/>
      <c r="VM147" s="218"/>
      <c r="VN147" s="218"/>
      <c r="VO147" s="218"/>
      <c r="VP147" s="218"/>
      <c r="VQ147" s="218"/>
      <c r="VR147" s="218"/>
      <c r="VS147" s="218"/>
      <c r="VT147" s="218"/>
      <c r="VU147" s="218"/>
      <c r="VV147" s="218"/>
      <c r="VW147" s="218"/>
      <c r="VX147" s="218"/>
      <c r="VY147" s="218"/>
      <c r="VZ147" s="218"/>
      <c r="WA147" s="218"/>
      <c r="WB147" s="218"/>
      <c r="WC147" s="218"/>
      <c r="WD147" s="218"/>
      <c r="WE147" s="218"/>
      <c r="WF147" s="218"/>
      <c r="WG147" s="218"/>
      <c r="WH147" s="218"/>
      <c r="WI147" s="218"/>
      <c r="WJ147" s="218"/>
      <c r="WK147" s="218"/>
      <c r="WL147" s="218"/>
      <c r="WM147" s="218"/>
      <c r="WN147" s="218"/>
      <c r="WO147" s="218"/>
      <c r="WP147" s="218"/>
      <c r="WQ147" s="218"/>
      <c r="WR147" s="218"/>
      <c r="WS147" s="218"/>
      <c r="WT147" s="218"/>
      <c r="WU147" s="218"/>
      <c r="WV147" s="218"/>
      <c r="WW147" s="218"/>
      <c r="WX147" s="218"/>
      <c r="WY147" s="218"/>
      <c r="WZ147" s="218"/>
      <c r="XA147" s="218"/>
      <c r="XB147" s="218"/>
      <c r="XC147" s="218"/>
      <c r="XD147" s="218"/>
      <c r="XE147" s="218"/>
      <c r="XF147" s="218"/>
      <c r="XG147" s="218"/>
      <c r="XH147" s="218"/>
      <c r="XI147" s="218"/>
      <c r="XJ147" s="218"/>
      <c r="XK147" s="218"/>
      <c r="XL147" s="218"/>
      <c r="XM147" s="218"/>
      <c r="XN147" s="218"/>
      <c r="XO147" s="218"/>
      <c r="XP147" s="218"/>
      <c r="XQ147" s="218"/>
      <c r="XR147" s="218"/>
      <c r="XS147" s="218"/>
      <c r="XT147" s="218"/>
      <c r="XU147" s="218"/>
      <c r="XV147" s="218"/>
      <c r="XW147" s="218"/>
      <c r="XX147" s="218"/>
      <c r="XY147" s="218"/>
      <c r="XZ147" s="218"/>
      <c r="YA147" s="218"/>
      <c r="YB147" s="218"/>
      <c r="YC147" s="218"/>
      <c r="YD147" s="218"/>
      <c r="YE147" s="218"/>
      <c r="YF147" s="218"/>
      <c r="YG147" s="218"/>
      <c r="YH147" s="218"/>
      <c r="YI147" s="218"/>
      <c r="YJ147" s="218"/>
      <c r="YK147" s="218"/>
      <c r="YL147" s="218"/>
      <c r="YM147" s="218"/>
      <c r="YN147" s="218"/>
      <c r="YO147" s="218"/>
      <c r="YP147" s="218"/>
      <c r="YQ147" s="218"/>
      <c r="YR147" s="218"/>
      <c r="YS147" s="218"/>
      <c r="YT147" s="218"/>
      <c r="YU147" s="218"/>
      <c r="YV147" s="218"/>
      <c r="YW147" s="218"/>
      <c r="YX147" s="218"/>
      <c r="YY147" s="218"/>
      <c r="YZ147" s="218"/>
      <c r="ZA147" s="218"/>
      <c r="ZB147" s="218"/>
      <c r="ZC147" s="218"/>
      <c r="ZD147" s="218"/>
      <c r="ZE147" s="218"/>
      <c r="ZF147" s="218"/>
      <c r="ZG147" s="218"/>
      <c r="ZH147" s="218"/>
      <c r="ZI147" s="218"/>
      <c r="ZJ147" s="218"/>
      <c r="ZK147" s="218"/>
      <c r="ZL147" s="218"/>
      <c r="ZM147" s="218"/>
      <c r="ZN147" s="218"/>
      <c r="ZO147" s="218"/>
      <c r="ZP147" s="218"/>
      <c r="ZQ147" s="218"/>
      <c r="ZR147" s="218"/>
      <c r="ZS147" s="218"/>
      <c r="ZT147" s="218"/>
      <c r="ZU147" s="218"/>
      <c r="ZV147" s="218"/>
      <c r="ZW147" s="218"/>
      <c r="ZX147" s="218"/>
      <c r="ZY147" s="218"/>
      <c r="ZZ147" s="218"/>
      <c r="AAA147" s="218"/>
      <c r="AAB147" s="218"/>
      <c r="AAC147" s="218"/>
      <c r="AAD147" s="218"/>
      <c r="AAE147" s="218"/>
      <c r="AAF147" s="218"/>
      <c r="AAG147" s="218"/>
      <c r="AAH147" s="218"/>
      <c r="AAI147" s="218"/>
      <c r="AAJ147" s="218"/>
      <c r="AAK147" s="218"/>
      <c r="AAL147" s="218"/>
      <c r="AAM147" s="218"/>
      <c r="AAN147" s="218"/>
      <c r="AAO147" s="218"/>
      <c r="AAP147" s="218"/>
      <c r="AAQ147" s="218"/>
      <c r="AAR147" s="218"/>
      <c r="AAS147" s="218"/>
      <c r="AAT147" s="218"/>
      <c r="AAU147" s="218"/>
      <c r="AAV147" s="218"/>
      <c r="AAW147" s="218"/>
      <c r="AAX147" s="218"/>
      <c r="AAY147" s="218"/>
      <c r="AAZ147" s="218"/>
      <c r="ABA147" s="218"/>
      <c r="ABB147" s="218"/>
      <c r="ABC147" s="218"/>
      <c r="ABD147" s="218"/>
      <c r="ABE147" s="218"/>
      <c r="ABF147" s="218"/>
      <c r="ABG147" s="218"/>
      <c r="ABH147" s="218"/>
      <c r="ABI147" s="218"/>
      <c r="ABJ147" s="218"/>
      <c r="ABK147" s="218"/>
      <c r="ABL147" s="218"/>
      <c r="ABM147" s="218"/>
      <c r="ABN147" s="218"/>
      <c r="ABO147" s="218"/>
      <c r="ABP147" s="218"/>
      <c r="ABQ147" s="218"/>
      <c r="ABR147" s="218"/>
      <c r="ABS147" s="218"/>
      <c r="ABT147" s="218"/>
      <c r="ABU147" s="218"/>
      <c r="ABV147" s="218"/>
      <c r="ABW147" s="218"/>
      <c r="ABX147" s="218"/>
      <c r="ABY147" s="218"/>
      <c r="ABZ147" s="218"/>
      <c r="ACA147" s="218"/>
      <c r="ACB147" s="218"/>
      <c r="ACC147" s="218"/>
      <c r="ACD147" s="218"/>
      <c r="ACE147" s="218"/>
      <c r="ACF147" s="218"/>
      <c r="ACG147" s="218"/>
      <c r="ACH147" s="218"/>
      <c r="ACI147" s="218"/>
      <c r="ACJ147" s="218"/>
      <c r="ACK147" s="218"/>
      <c r="ACL147" s="218"/>
      <c r="ACM147" s="218"/>
      <c r="ACN147" s="218"/>
      <c r="ACO147" s="218"/>
      <c r="ACP147" s="218"/>
      <c r="ACQ147" s="218"/>
      <c r="ACR147" s="218"/>
      <c r="ACS147" s="218"/>
      <c r="ACT147" s="218"/>
      <c r="ACU147" s="218"/>
      <c r="ACV147" s="218"/>
      <c r="ACW147" s="218"/>
      <c r="ACX147" s="218"/>
      <c r="ACY147" s="218"/>
      <c r="ACZ147" s="218"/>
      <c r="ADA147" s="218"/>
      <c r="ADB147" s="218"/>
      <c r="ADC147" s="218"/>
      <c r="ADD147" s="218"/>
      <c r="ADE147" s="218"/>
      <c r="ADF147" s="218"/>
      <c r="ADG147" s="218"/>
      <c r="ADH147" s="218"/>
      <c r="ADI147" s="218"/>
      <c r="ADJ147" s="218"/>
      <c r="ADK147" s="218"/>
      <c r="ADL147" s="218"/>
      <c r="ADM147" s="218"/>
      <c r="ADN147" s="218"/>
      <c r="ADO147" s="218"/>
      <c r="ADP147" s="218"/>
      <c r="ADQ147" s="218"/>
      <c r="ADR147" s="218"/>
      <c r="ADS147" s="218"/>
      <c r="ADT147" s="218"/>
      <c r="ADU147" s="218"/>
      <c r="ADV147" s="218"/>
      <c r="ADW147" s="218"/>
      <c r="ADX147" s="218"/>
      <c r="ADY147" s="218"/>
      <c r="ADZ147" s="218"/>
      <c r="AEA147" s="218"/>
      <c r="AEB147" s="218"/>
      <c r="AEC147" s="218"/>
      <c r="AED147" s="218"/>
      <c r="AEE147" s="218"/>
      <c r="AEF147" s="218"/>
      <c r="AEG147" s="218"/>
      <c r="AEH147" s="218"/>
      <c r="AEI147" s="218"/>
      <c r="AEJ147" s="218"/>
      <c r="AEK147" s="218"/>
      <c r="AEL147" s="218"/>
      <c r="AEM147" s="218"/>
      <c r="AEN147" s="218"/>
      <c r="AEO147" s="218"/>
      <c r="AEP147" s="218"/>
      <c r="AEQ147" s="218"/>
      <c r="AER147" s="218"/>
      <c r="AES147" s="218"/>
      <c r="AET147" s="218"/>
      <c r="AEU147" s="218"/>
      <c r="AEV147" s="218"/>
      <c r="AEW147" s="218"/>
      <c r="AEX147" s="218"/>
      <c r="AEY147" s="218"/>
      <c r="AEZ147" s="218"/>
      <c r="AFA147" s="218"/>
      <c r="AFB147" s="218"/>
      <c r="AFC147" s="218"/>
      <c r="AFD147" s="218"/>
      <c r="AFE147" s="218"/>
      <c r="AFF147" s="218"/>
      <c r="AFG147" s="218"/>
      <c r="AFH147" s="218"/>
      <c r="AFI147" s="218"/>
      <c r="AFJ147" s="218"/>
      <c r="AFK147" s="218"/>
      <c r="AFL147" s="218"/>
      <c r="AFM147" s="218"/>
      <c r="AFN147" s="218"/>
      <c r="AFO147" s="218"/>
      <c r="AFP147" s="218"/>
      <c r="AFQ147" s="218"/>
      <c r="AFR147" s="218"/>
      <c r="AFS147" s="218"/>
      <c r="AFT147" s="218"/>
      <c r="AFU147" s="218"/>
      <c r="AFV147" s="218"/>
      <c r="AFW147" s="218"/>
      <c r="AFX147" s="218"/>
      <c r="AFY147" s="218"/>
      <c r="AFZ147" s="218"/>
      <c r="AGA147" s="218"/>
      <c r="AGB147" s="218"/>
      <c r="AGC147" s="218"/>
      <c r="AGD147" s="218"/>
      <c r="AGE147" s="218"/>
      <c r="AGF147" s="218"/>
      <c r="AGG147" s="218"/>
      <c r="AGH147" s="218"/>
      <c r="AGI147" s="218"/>
      <c r="AGJ147" s="218"/>
      <c r="AGK147" s="218"/>
      <c r="AGL147" s="218"/>
      <c r="AGM147" s="218"/>
      <c r="AGN147" s="218"/>
      <c r="AGO147" s="218"/>
      <c r="AGP147" s="218"/>
      <c r="AGQ147" s="218"/>
      <c r="AGR147" s="218"/>
      <c r="AGS147" s="218"/>
      <c r="AGT147" s="218"/>
      <c r="AGU147" s="218"/>
      <c r="AGV147" s="218"/>
      <c r="AGW147" s="218"/>
      <c r="AGX147" s="218"/>
      <c r="AGY147" s="218"/>
      <c r="AGZ147" s="218"/>
      <c r="AHA147" s="218"/>
      <c r="AHB147" s="218"/>
      <c r="AHC147" s="218"/>
      <c r="AHD147" s="218"/>
      <c r="AHE147" s="218"/>
      <c r="AHF147" s="218"/>
      <c r="AHG147" s="218"/>
      <c r="AHH147" s="218"/>
      <c r="AHI147" s="218"/>
      <c r="AHJ147" s="218"/>
      <c r="AHK147" s="218"/>
      <c r="AHL147" s="218"/>
      <c r="AHM147" s="218"/>
      <c r="AHN147" s="218"/>
      <c r="AHO147" s="218"/>
      <c r="AHP147" s="218"/>
      <c r="AHQ147" s="218"/>
      <c r="AHR147" s="218"/>
      <c r="AHS147" s="218"/>
      <c r="AHT147" s="218"/>
      <c r="AHU147" s="218"/>
      <c r="AHV147" s="218"/>
      <c r="AHW147" s="218"/>
      <c r="AHX147" s="218"/>
      <c r="AHY147" s="218"/>
      <c r="AHZ147" s="218"/>
      <c r="AIA147" s="218"/>
      <c r="AIB147" s="218"/>
      <c r="AIC147" s="218"/>
      <c r="AID147" s="218"/>
      <c r="AIE147" s="218"/>
      <c r="AIF147" s="218"/>
      <c r="AIG147" s="218"/>
      <c r="AIH147" s="218"/>
      <c r="AII147" s="218"/>
      <c r="AIJ147" s="218"/>
      <c r="AIK147" s="218"/>
      <c r="AIL147" s="218"/>
      <c r="AIM147" s="218"/>
      <c r="AIN147" s="218"/>
      <c r="AIO147" s="218"/>
      <c r="AIP147" s="218"/>
      <c r="AIQ147" s="218"/>
      <c r="AIR147" s="218"/>
      <c r="AIS147" s="218"/>
      <c r="AIT147" s="218"/>
      <c r="AIU147" s="218"/>
      <c r="AIV147" s="218"/>
      <c r="AIW147" s="218"/>
      <c r="AIX147" s="218"/>
      <c r="AIY147" s="218"/>
      <c r="AIZ147" s="218"/>
      <c r="AJA147" s="218"/>
      <c r="AJB147" s="218"/>
      <c r="AJC147" s="218"/>
      <c r="AJD147" s="218"/>
      <c r="AJE147" s="218"/>
      <c r="AJF147" s="218"/>
      <c r="AJG147" s="218"/>
      <c r="AJH147" s="218"/>
      <c r="AJI147" s="218"/>
      <c r="AJJ147" s="218"/>
      <c r="AJK147" s="218"/>
      <c r="AJL147" s="218"/>
      <c r="AJM147" s="218"/>
      <c r="AJN147" s="218"/>
      <c r="AJO147" s="218"/>
      <c r="AJP147" s="218"/>
      <c r="AJQ147" s="218"/>
      <c r="AJR147" s="218"/>
      <c r="AJS147" s="218"/>
      <c r="AJT147" s="218"/>
      <c r="AJU147" s="218"/>
      <c r="AJV147" s="218"/>
      <c r="AJW147" s="218"/>
      <c r="AJX147" s="218"/>
      <c r="AJY147" s="218"/>
      <c r="AJZ147" s="218"/>
      <c r="AKA147" s="218"/>
      <c r="AKB147" s="218"/>
      <c r="AKC147" s="218"/>
      <c r="AKD147" s="218"/>
      <c r="AKE147" s="218"/>
      <c r="AKF147" s="218"/>
      <c r="AKG147" s="218"/>
      <c r="AKH147" s="218"/>
      <c r="AKI147" s="218"/>
      <c r="AKJ147" s="218"/>
      <c r="AKK147" s="218"/>
      <c r="AKL147" s="218"/>
      <c r="AKM147" s="218"/>
      <c r="AKN147" s="218"/>
      <c r="AKO147" s="218"/>
      <c r="AKP147" s="218"/>
      <c r="AKQ147" s="218"/>
      <c r="AKR147" s="218"/>
      <c r="AKS147" s="218"/>
      <c r="AKT147" s="218"/>
      <c r="AKU147" s="218"/>
      <c r="AKV147" s="218"/>
      <c r="AKW147" s="218"/>
      <c r="AKX147" s="218"/>
      <c r="AKY147" s="218"/>
      <c r="AKZ147" s="218"/>
      <c r="ALA147" s="218"/>
      <c r="ALB147" s="218"/>
      <c r="ALC147" s="218"/>
      <c r="ALD147" s="218"/>
      <c r="ALE147" s="218"/>
      <c r="ALF147" s="218"/>
      <c r="ALG147" s="218"/>
      <c r="ALH147" s="218"/>
      <c r="ALI147" s="218"/>
      <c r="ALJ147" s="218"/>
      <c r="ALK147" s="218"/>
      <c r="ALL147" s="218"/>
      <c r="ALM147" s="218"/>
      <c r="ALN147" s="218"/>
      <c r="ALO147" s="218"/>
      <c r="ALP147" s="218"/>
      <c r="ALQ147" s="218"/>
      <c r="ALR147" s="218"/>
      <c r="ALS147" s="218"/>
      <c r="ALT147" s="218"/>
      <c r="ALU147" s="218"/>
      <c r="ALV147" s="218"/>
      <c r="ALW147" s="218"/>
      <c r="ALX147" s="218"/>
      <c r="ALY147" s="218"/>
      <c r="ALZ147" s="218"/>
      <c r="AMA147" s="218"/>
      <c r="AMB147" s="218"/>
      <c r="AMC147" s="218"/>
      <c r="AMD147" s="218"/>
      <c r="AME147" s="218"/>
      <c r="AMF147" s="218"/>
      <c r="AMG147" s="218"/>
      <c r="AMH147" s="218"/>
      <c r="AMI147" s="218"/>
      <c r="AMJ147" s="218"/>
      <c r="AMK147" s="218"/>
      <c r="AML147" s="218"/>
      <c r="AMM147" s="218"/>
      <c r="AMN147" s="218"/>
      <c r="AMO147" s="218"/>
      <c r="AMP147" s="218"/>
      <c r="AMQ147" s="218"/>
      <c r="AMR147" s="218"/>
    </row>
    <row r="148" spans="1:1032" s="218" customFormat="1" ht="72.75" customHeight="1">
      <c r="A148" s="229"/>
      <c r="B148" s="229" t="s">
        <v>864</v>
      </c>
      <c r="C148" s="721" t="s">
        <v>865</v>
      </c>
      <c r="D148" s="722" t="s">
        <v>866</v>
      </c>
      <c r="E148" s="722" t="s">
        <v>56</v>
      </c>
      <c r="F148" s="723"/>
      <c r="G148" s="230" t="s">
        <v>58</v>
      </c>
      <c r="H148" s="724"/>
      <c r="I148" s="725">
        <v>2</v>
      </c>
      <c r="J148" s="725">
        <v>2</v>
      </c>
      <c r="K148" s="725"/>
      <c r="L148" s="725">
        <v>15</v>
      </c>
      <c r="M148" s="725"/>
      <c r="N148" s="725"/>
      <c r="O148" s="725"/>
      <c r="P148" s="736">
        <v>18</v>
      </c>
      <c r="Q148" s="737"/>
      <c r="R148" s="737"/>
      <c r="S148" s="751"/>
      <c r="T148" s="726" t="s">
        <v>867</v>
      </c>
      <c r="U148" s="727" t="s">
        <v>868</v>
      </c>
      <c r="V148" s="408">
        <v>1</v>
      </c>
      <c r="W148" s="728" t="s">
        <v>65</v>
      </c>
      <c r="X148" s="728" t="s">
        <v>69</v>
      </c>
      <c r="Y148" s="728" t="s">
        <v>503</v>
      </c>
      <c r="Z148" s="729">
        <v>1</v>
      </c>
      <c r="AA148" s="730" t="s">
        <v>65</v>
      </c>
      <c r="AB148" s="730" t="s">
        <v>69</v>
      </c>
      <c r="AC148" s="730" t="s">
        <v>503</v>
      </c>
      <c r="AD148" s="478" t="s">
        <v>868</v>
      </c>
      <c r="AE148" s="527" t="str">
        <f t="shared" si="46"/>
        <v>100% CT oral 15 min</v>
      </c>
      <c r="AF148" s="231">
        <v>1</v>
      </c>
      <c r="AG148" s="728" t="s">
        <v>65</v>
      </c>
      <c r="AH148" s="728" t="s">
        <v>69</v>
      </c>
      <c r="AI148" s="728" t="s">
        <v>503</v>
      </c>
      <c r="AJ148" s="232">
        <v>1</v>
      </c>
      <c r="AK148" s="730" t="s">
        <v>65</v>
      </c>
      <c r="AL148" s="730" t="s">
        <v>69</v>
      </c>
      <c r="AM148" s="730" t="s">
        <v>503</v>
      </c>
      <c r="AN148" s="720" t="s">
        <v>869</v>
      </c>
    </row>
    <row r="149" spans="1:1032" s="234" customFormat="1" ht="26.25" customHeight="1">
      <c r="A149" s="219"/>
      <c r="B149" s="219"/>
      <c r="C149" s="220" t="s">
        <v>304</v>
      </c>
      <c r="D149" s="221"/>
      <c r="E149" s="221"/>
      <c r="F149" s="221"/>
      <c r="G149" s="221"/>
      <c r="H149" s="222"/>
      <c r="I149" s="223"/>
      <c r="J149" s="222"/>
      <c r="K149" s="223"/>
      <c r="L149" s="222"/>
      <c r="M149" s="223"/>
      <c r="N149" s="222"/>
      <c r="O149" s="222"/>
      <c r="P149" s="224"/>
      <c r="Q149" s="224"/>
      <c r="R149" s="224"/>
      <c r="S149" s="378"/>
      <c r="T149" s="701"/>
      <c r="U149" s="702"/>
      <c r="V149" s="406"/>
      <c r="W149" s="224"/>
      <c r="X149" s="224"/>
      <c r="Y149" s="224"/>
      <c r="Z149" s="225"/>
      <c r="AA149" s="226"/>
      <c r="AB149" s="226"/>
      <c r="AC149" s="226"/>
      <c r="AD149" s="226"/>
      <c r="AE149" s="226"/>
      <c r="AF149" s="227"/>
      <c r="AG149" s="226"/>
      <c r="AH149" s="226"/>
      <c r="AI149" s="226"/>
      <c r="AJ149" s="227"/>
      <c r="AK149" s="226"/>
      <c r="AL149" s="226"/>
      <c r="AM149" s="226"/>
      <c r="AN149" s="752"/>
      <c r="AO149" s="233"/>
      <c r="AP149" s="233"/>
      <c r="AQ149" s="233"/>
      <c r="AR149" s="233"/>
      <c r="AS149" s="233"/>
      <c r="AT149" s="233"/>
      <c r="AU149" s="233"/>
      <c r="AV149" s="233"/>
      <c r="AW149" s="233"/>
      <c r="AX149" s="233"/>
      <c r="AY149" s="233"/>
      <c r="AZ149" s="233"/>
      <c r="BA149" s="233"/>
      <c r="BB149" s="233"/>
      <c r="BC149" s="233"/>
      <c r="BD149" s="233"/>
      <c r="BE149" s="233"/>
      <c r="BF149" s="233"/>
      <c r="BG149" s="233"/>
      <c r="BH149" s="233"/>
      <c r="BI149" s="233"/>
      <c r="BJ149" s="233"/>
      <c r="BK149" s="233"/>
      <c r="BL149" s="233"/>
      <c r="BM149" s="233"/>
      <c r="BN149" s="233"/>
      <c r="BO149" s="233"/>
      <c r="BP149" s="233"/>
      <c r="BQ149" s="233"/>
      <c r="BR149" s="233"/>
      <c r="BS149" s="233"/>
      <c r="BT149" s="233"/>
      <c r="BU149" s="233"/>
      <c r="BV149" s="233"/>
      <c r="BW149" s="233"/>
      <c r="BX149" s="233"/>
      <c r="BY149" s="233"/>
      <c r="BZ149" s="233"/>
      <c r="CA149" s="233"/>
      <c r="CB149" s="233"/>
      <c r="CC149" s="233"/>
      <c r="CD149" s="233"/>
      <c r="CE149" s="233"/>
      <c r="CF149" s="233"/>
      <c r="CG149" s="233"/>
      <c r="CH149" s="233"/>
      <c r="CI149" s="233"/>
      <c r="CJ149" s="233"/>
      <c r="CK149" s="233"/>
      <c r="CL149" s="233"/>
      <c r="CM149" s="233"/>
      <c r="CN149" s="233"/>
      <c r="CO149" s="233"/>
      <c r="CP149" s="233"/>
      <c r="CQ149" s="233"/>
      <c r="CR149" s="233"/>
      <c r="CS149" s="233"/>
      <c r="CT149" s="233"/>
      <c r="CU149" s="233"/>
      <c r="CV149" s="233"/>
      <c r="CW149" s="233"/>
      <c r="CX149" s="233"/>
      <c r="CY149" s="233"/>
      <c r="CZ149" s="233"/>
      <c r="DA149" s="233"/>
      <c r="DB149" s="233"/>
      <c r="DC149" s="233"/>
      <c r="DD149" s="233"/>
      <c r="DE149" s="233"/>
      <c r="DF149" s="233"/>
      <c r="DG149" s="233"/>
      <c r="DH149" s="233"/>
      <c r="DI149" s="233"/>
      <c r="DJ149" s="233"/>
      <c r="DK149" s="233"/>
      <c r="DL149" s="233"/>
      <c r="DM149" s="233"/>
      <c r="DN149" s="233"/>
      <c r="DO149" s="233"/>
      <c r="DP149" s="233"/>
      <c r="DQ149" s="233"/>
      <c r="DR149" s="233"/>
      <c r="DS149" s="233"/>
      <c r="DT149" s="233"/>
      <c r="DU149" s="233"/>
      <c r="DV149" s="233"/>
      <c r="DW149" s="233"/>
      <c r="DX149" s="233"/>
      <c r="DY149" s="233"/>
      <c r="DZ149" s="233"/>
      <c r="EA149" s="233"/>
      <c r="EB149" s="233"/>
      <c r="EC149" s="233"/>
      <c r="ED149" s="233"/>
      <c r="EE149" s="233"/>
      <c r="EF149" s="233"/>
      <c r="EG149" s="233"/>
      <c r="EH149" s="233"/>
      <c r="EI149" s="233"/>
      <c r="EJ149" s="233"/>
      <c r="EK149" s="233"/>
      <c r="EL149" s="233"/>
      <c r="EM149" s="233"/>
      <c r="EN149" s="233"/>
      <c r="EO149" s="233"/>
      <c r="EP149" s="233"/>
      <c r="EQ149" s="233"/>
      <c r="ER149" s="233"/>
      <c r="ES149" s="233"/>
      <c r="ET149" s="233"/>
      <c r="EU149" s="233"/>
      <c r="EV149" s="233"/>
      <c r="EW149" s="233"/>
      <c r="EX149" s="233"/>
      <c r="EY149" s="233"/>
      <c r="EZ149" s="233"/>
      <c r="FA149" s="233"/>
      <c r="FB149" s="233"/>
      <c r="FC149" s="233"/>
      <c r="FD149" s="233"/>
      <c r="FE149" s="233"/>
      <c r="FF149" s="233"/>
      <c r="FG149" s="233"/>
      <c r="FH149" s="233"/>
      <c r="FI149" s="233"/>
      <c r="FJ149" s="233"/>
      <c r="FK149" s="233"/>
      <c r="FL149" s="233"/>
      <c r="FM149" s="233"/>
      <c r="FN149" s="233"/>
      <c r="FO149" s="233"/>
      <c r="FP149" s="233"/>
      <c r="FQ149" s="233"/>
      <c r="FR149" s="233"/>
      <c r="FS149" s="233"/>
      <c r="FT149" s="233"/>
      <c r="FU149" s="233"/>
      <c r="FV149" s="233"/>
      <c r="FW149" s="233"/>
      <c r="FX149" s="233"/>
      <c r="FY149" s="233"/>
      <c r="FZ149" s="233"/>
      <c r="GA149" s="233"/>
      <c r="GB149" s="233"/>
      <c r="GC149" s="233"/>
      <c r="GD149" s="233"/>
      <c r="GE149" s="233"/>
      <c r="GF149" s="233"/>
      <c r="GG149" s="233"/>
      <c r="GH149" s="233"/>
      <c r="GI149" s="233"/>
      <c r="GJ149" s="233"/>
      <c r="GK149" s="233"/>
      <c r="GL149" s="233"/>
      <c r="GM149" s="233"/>
      <c r="GN149" s="233"/>
      <c r="GO149" s="233"/>
      <c r="GP149" s="233"/>
      <c r="GQ149" s="233"/>
      <c r="GR149" s="233"/>
      <c r="GS149" s="233"/>
      <c r="GT149" s="233"/>
      <c r="GU149" s="233"/>
      <c r="GV149" s="233"/>
      <c r="GW149" s="233"/>
      <c r="GX149" s="233"/>
      <c r="GY149" s="233"/>
      <c r="GZ149" s="233"/>
      <c r="HA149" s="233"/>
      <c r="HB149" s="233"/>
      <c r="HC149" s="233"/>
      <c r="HD149" s="233"/>
      <c r="HE149" s="233"/>
      <c r="HF149" s="233"/>
      <c r="HG149" s="233"/>
      <c r="HH149" s="233"/>
      <c r="HI149" s="233"/>
      <c r="HJ149" s="233"/>
      <c r="HK149" s="233"/>
      <c r="HL149" s="233"/>
      <c r="HM149" s="233"/>
      <c r="HN149" s="233"/>
      <c r="HO149" s="233"/>
      <c r="HP149" s="233"/>
      <c r="HQ149" s="233"/>
      <c r="HR149" s="233"/>
      <c r="HS149" s="233"/>
      <c r="HT149" s="233"/>
      <c r="HU149" s="233"/>
      <c r="HV149" s="233"/>
      <c r="HW149" s="233"/>
      <c r="HX149" s="233"/>
      <c r="HY149" s="233"/>
      <c r="HZ149" s="233"/>
      <c r="IA149" s="233"/>
      <c r="IB149" s="233"/>
      <c r="IC149" s="233"/>
      <c r="ID149" s="233"/>
      <c r="IE149" s="233"/>
      <c r="IF149" s="233"/>
      <c r="IG149" s="233"/>
      <c r="IH149" s="233"/>
      <c r="II149" s="233"/>
      <c r="IJ149" s="233"/>
      <c r="IK149" s="233"/>
      <c r="IL149" s="233"/>
      <c r="IM149" s="218"/>
      <c r="IN149" s="218"/>
      <c r="IO149" s="218"/>
      <c r="IP149" s="218"/>
      <c r="IQ149" s="218"/>
      <c r="IR149" s="218"/>
      <c r="IS149" s="218"/>
      <c r="IT149" s="218"/>
      <c r="IU149" s="218"/>
      <c r="IV149" s="218"/>
      <c r="IW149" s="218"/>
      <c r="IX149" s="218"/>
      <c r="IY149" s="218"/>
      <c r="IZ149" s="218"/>
      <c r="JA149" s="218"/>
      <c r="JB149" s="218"/>
      <c r="JC149" s="218"/>
      <c r="JD149" s="218"/>
      <c r="JE149" s="218"/>
      <c r="JF149" s="218"/>
      <c r="JG149" s="218"/>
      <c r="JH149" s="218"/>
      <c r="JI149" s="218"/>
      <c r="JJ149" s="218"/>
      <c r="JK149" s="218"/>
      <c r="JL149" s="218"/>
      <c r="JM149" s="218"/>
      <c r="JN149" s="218"/>
      <c r="JO149" s="218"/>
      <c r="JP149" s="218"/>
      <c r="JQ149" s="218"/>
      <c r="JR149" s="218"/>
      <c r="JS149" s="218"/>
      <c r="JT149" s="218"/>
      <c r="JU149" s="218"/>
      <c r="JV149" s="218"/>
      <c r="JW149" s="218"/>
      <c r="JX149" s="218"/>
      <c r="JY149" s="218"/>
      <c r="JZ149" s="218"/>
      <c r="KA149" s="218"/>
      <c r="KB149" s="218"/>
      <c r="KC149" s="218"/>
      <c r="KD149" s="218"/>
      <c r="KE149" s="218"/>
      <c r="KF149" s="218"/>
      <c r="KG149" s="218"/>
      <c r="KH149" s="218"/>
      <c r="KI149" s="218"/>
      <c r="KJ149" s="218"/>
      <c r="KK149" s="218"/>
      <c r="KL149" s="218"/>
      <c r="KM149" s="218"/>
      <c r="KN149" s="218"/>
      <c r="KO149" s="218"/>
      <c r="KP149" s="218"/>
      <c r="KQ149" s="218"/>
      <c r="KR149" s="218"/>
      <c r="KS149" s="218"/>
      <c r="KT149" s="218"/>
      <c r="KU149" s="218"/>
      <c r="KV149" s="218"/>
      <c r="KW149" s="218"/>
      <c r="KX149" s="218"/>
      <c r="KY149" s="218"/>
      <c r="KZ149" s="218"/>
      <c r="LA149" s="218"/>
      <c r="LB149" s="218"/>
      <c r="LC149" s="218"/>
      <c r="LD149" s="218"/>
      <c r="LE149" s="218"/>
      <c r="LF149" s="218"/>
      <c r="LG149" s="218"/>
      <c r="LH149" s="218"/>
      <c r="LI149" s="218"/>
      <c r="LJ149" s="218"/>
      <c r="LK149" s="218"/>
      <c r="LL149" s="218"/>
      <c r="LM149" s="218"/>
      <c r="LN149" s="218"/>
      <c r="LO149" s="218"/>
      <c r="LP149" s="218"/>
      <c r="LQ149" s="218"/>
      <c r="LR149" s="218"/>
      <c r="LS149" s="218"/>
      <c r="LT149" s="218"/>
      <c r="LU149" s="218"/>
      <c r="LV149" s="218"/>
      <c r="LW149" s="218"/>
      <c r="LX149" s="218"/>
      <c r="LY149" s="218"/>
      <c r="LZ149" s="218"/>
      <c r="MA149" s="218"/>
      <c r="MB149" s="218"/>
      <c r="MC149" s="218"/>
      <c r="MD149" s="218"/>
      <c r="ME149" s="218"/>
      <c r="MF149" s="218"/>
      <c r="MG149" s="218"/>
      <c r="MH149" s="218"/>
      <c r="MI149" s="218"/>
      <c r="MJ149" s="218"/>
      <c r="MK149" s="218"/>
      <c r="ML149" s="218"/>
      <c r="MM149" s="218"/>
      <c r="MN149" s="218"/>
      <c r="MO149" s="218"/>
      <c r="MP149" s="218"/>
      <c r="MQ149" s="218"/>
      <c r="MR149" s="218"/>
      <c r="MS149" s="218"/>
      <c r="MT149" s="218"/>
      <c r="MU149" s="218"/>
      <c r="MV149" s="218"/>
      <c r="MW149" s="218"/>
      <c r="MX149" s="218"/>
      <c r="MY149" s="218"/>
      <c r="MZ149" s="218"/>
      <c r="NA149" s="218"/>
      <c r="NB149" s="218"/>
      <c r="NC149" s="218"/>
      <c r="ND149" s="218"/>
      <c r="NE149" s="218"/>
      <c r="NF149" s="218"/>
      <c r="NG149" s="218"/>
      <c r="NH149" s="218"/>
      <c r="NI149" s="218"/>
      <c r="NJ149" s="218"/>
      <c r="NK149" s="218"/>
      <c r="NL149" s="218"/>
      <c r="NM149" s="218"/>
      <c r="NN149" s="218"/>
      <c r="NO149" s="218"/>
      <c r="NP149" s="218"/>
      <c r="NQ149" s="218"/>
      <c r="NR149" s="218"/>
      <c r="NS149" s="218"/>
      <c r="NT149" s="218"/>
      <c r="NU149" s="218"/>
      <c r="NV149" s="218"/>
      <c r="NW149" s="218"/>
      <c r="NX149" s="218"/>
      <c r="NY149" s="218"/>
      <c r="NZ149" s="218"/>
      <c r="OA149" s="218"/>
      <c r="OB149" s="218"/>
      <c r="OC149" s="218"/>
      <c r="OD149" s="218"/>
      <c r="OE149" s="218"/>
      <c r="OF149" s="218"/>
      <c r="OG149" s="218"/>
      <c r="OH149" s="218"/>
      <c r="OI149" s="218"/>
      <c r="OJ149" s="218"/>
      <c r="OK149" s="218"/>
      <c r="OL149" s="218"/>
      <c r="OM149" s="218"/>
      <c r="ON149" s="218"/>
      <c r="OO149" s="218"/>
      <c r="OP149" s="218"/>
      <c r="OQ149" s="218"/>
      <c r="OR149" s="218"/>
      <c r="OS149" s="218"/>
      <c r="OT149" s="218"/>
      <c r="OU149" s="218"/>
      <c r="OV149" s="218"/>
      <c r="OW149" s="218"/>
      <c r="OX149" s="218"/>
      <c r="OY149" s="218"/>
      <c r="OZ149" s="218"/>
      <c r="PA149" s="218"/>
      <c r="PB149" s="218"/>
      <c r="PC149" s="218"/>
      <c r="PD149" s="218"/>
      <c r="PE149" s="218"/>
      <c r="PF149" s="218"/>
      <c r="PG149" s="218"/>
      <c r="PH149" s="218"/>
      <c r="PI149" s="218"/>
      <c r="PJ149" s="218"/>
      <c r="PK149" s="218"/>
      <c r="PL149" s="218"/>
      <c r="PM149" s="218"/>
      <c r="PN149" s="218"/>
      <c r="PO149" s="218"/>
      <c r="PP149" s="218"/>
      <c r="PQ149" s="218"/>
      <c r="PR149" s="218"/>
      <c r="PS149" s="218"/>
      <c r="PT149" s="218"/>
      <c r="PU149" s="218"/>
      <c r="PV149" s="218"/>
      <c r="PW149" s="218"/>
      <c r="PX149" s="218"/>
      <c r="PY149" s="218"/>
      <c r="PZ149" s="218"/>
      <c r="QA149" s="218"/>
      <c r="QB149" s="218"/>
      <c r="QC149" s="218"/>
      <c r="QD149" s="218"/>
      <c r="QE149" s="218"/>
      <c r="QF149" s="218"/>
      <c r="QG149" s="218"/>
      <c r="QH149" s="218"/>
      <c r="QI149" s="218"/>
      <c r="QJ149" s="218"/>
      <c r="QK149" s="218"/>
      <c r="QL149" s="218"/>
      <c r="QM149" s="218"/>
      <c r="QN149" s="218"/>
      <c r="QO149" s="218"/>
      <c r="QP149" s="218"/>
      <c r="QQ149" s="218"/>
      <c r="QR149" s="218"/>
      <c r="QS149" s="218"/>
      <c r="QT149" s="218"/>
      <c r="QU149" s="218"/>
      <c r="QV149" s="218"/>
      <c r="QW149" s="218"/>
      <c r="QX149" s="218"/>
      <c r="QY149" s="218"/>
      <c r="QZ149" s="218"/>
      <c r="RA149" s="218"/>
      <c r="RB149" s="218"/>
      <c r="RC149" s="218"/>
      <c r="RD149" s="218"/>
      <c r="RE149" s="218"/>
      <c r="RF149" s="218"/>
      <c r="RG149" s="218"/>
      <c r="RH149" s="218"/>
      <c r="RI149" s="218"/>
      <c r="RJ149" s="218"/>
      <c r="RK149" s="218"/>
      <c r="RL149" s="218"/>
      <c r="RM149" s="218"/>
      <c r="RN149" s="218"/>
      <c r="RO149" s="218"/>
      <c r="RP149" s="218"/>
      <c r="RQ149" s="218"/>
      <c r="RR149" s="218"/>
      <c r="RS149" s="218"/>
      <c r="RT149" s="218"/>
      <c r="RU149" s="218"/>
      <c r="RV149" s="218"/>
      <c r="RW149" s="218"/>
      <c r="RX149" s="218"/>
      <c r="RY149" s="218"/>
      <c r="RZ149" s="218"/>
      <c r="SA149" s="218"/>
      <c r="SB149" s="218"/>
      <c r="SC149" s="218"/>
      <c r="SD149" s="218"/>
      <c r="SE149" s="218"/>
      <c r="SF149" s="218"/>
      <c r="SG149" s="218"/>
      <c r="SH149" s="218"/>
      <c r="SI149" s="218"/>
      <c r="SJ149" s="218"/>
      <c r="SK149" s="218"/>
      <c r="SL149" s="218"/>
      <c r="SM149" s="218"/>
      <c r="SN149" s="218"/>
      <c r="SO149" s="218"/>
      <c r="SP149" s="218"/>
      <c r="SQ149" s="218"/>
      <c r="SR149" s="218"/>
      <c r="SS149" s="218"/>
      <c r="ST149" s="218"/>
      <c r="SU149" s="218"/>
      <c r="SV149" s="218"/>
      <c r="SW149" s="218"/>
      <c r="SX149" s="218"/>
      <c r="SY149" s="218"/>
      <c r="SZ149" s="218"/>
      <c r="TA149" s="218"/>
      <c r="TB149" s="218"/>
      <c r="TC149" s="218"/>
      <c r="TD149" s="218"/>
      <c r="TE149" s="218"/>
      <c r="TF149" s="218"/>
      <c r="TG149" s="218"/>
      <c r="TH149" s="218"/>
      <c r="TI149" s="218"/>
      <c r="TJ149" s="218"/>
      <c r="TK149" s="218"/>
      <c r="TL149" s="218"/>
      <c r="TM149" s="218"/>
      <c r="TN149" s="218"/>
      <c r="TO149" s="218"/>
      <c r="TP149" s="218"/>
      <c r="TQ149" s="218"/>
      <c r="TR149" s="218"/>
      <c r="TS149" s="218"/>
      <c r="TT149" s="218"/>
      <c r="TU149" s="218"/>
      <c r="TV149" s="218"/>
      <c r="TW149" s="218"/>
      <c r="TX149" s="218"/>
      <c r="TY149" s="218"/>
      <c r="TZ149" s="218"/>
      <c r="UA149" s="218"/>
      <c r="UB149" s="218"/>
      <c r="UC149" s="218"/>
      <c r="UD149" s="218"/>
      <c r="UE149" s="218"/>
      <c r="UF149" s="218"/>
      <c r="UG149" s="218"/>
      <c r="UH149" s="218"/>
      <c r="UI149" s="218"/>
      <c r="UJ149" s="218"/>
      <c r="UK149" s="218"/>
      <c r="UL149" s="218"/>
      <c r="UM149" s="218"/>
      <c r="UN149" s="218"/>
      <c r="UO149" s="218"/>
      <c r="UP149" s="218"/>
      <c r="UQ149" s="218"/>
      <c r="UR149" s="218"/>
      <c r="US149" s="218"/>
      <c r="UT149" s="218"/>
      <c r="UU149" s="218"/>
      <c r="UV149" s="218"/>
      <c r="UW149" s="218"/>
      <c r="UX149" s="218"/>
      <c r="UY149" s="218"/>
      <c r="UZ149" s="218"/>
      <c r="VA149" s="218"/>
      <c r="VB149" s="218"/>
      <c r="VC149" s="218"/>
      <c r="VD149" s="218"/>
      <c r="VE149" s="218"/>
      <c r="VF149" s="218"/>
      <c r="VG149" s="218"/>
      <c r="VH149" s="218"/>
      <c r="VI149" s="218"/>
      <c r="VJ149" s="218"/>
      <c r="VK149" s="218"/>
      <c r="VL149" s="218"/>
      <c r="VM149" s="218"/>
      <c r="VN149" s="218"/>
      <c r="VO149" s="218"/>
      <c r="VP149" s="218"/>
      <c r="VQ149" s="218"/>
      <c r="VR149" s="218"/>
      <c r="VS149" s="218"/>
      <c r="VT149" s="218"/>
      <c r="VU149" s="218"/>
      <c r="VV149" s="218"/>
      <c r="VW149" s="218"/>
      <c r="VX149" s="218"/>
      <c r="VY149" s="218"/>
      <c r="VZ149" s="218"/>
      <c r="WA149" s="218"/>
      <c r="WB149" s="218"/>
      <c r="WC149" s="218"/>
      <c r="WD149" s="218"/>
      <c r="WE149" s="218"/>
      <c r="WF149" s="218"/>
      <c r="WG149" s="218"/>
      <c r="WH149" s="218"/>
      <c r="WI149" s="218"/>
      <c r="WJ149" s="218"/>
      <c r="WK149" s="218"/>
      <c r="WL149" s="218"/>
      <c r="WM149" s="218"/>
      <c r="WN149" s="218"/>
      <c r="WO149" s="218"/>
      <c r="WP149" s="218"/>
      <c r="WQ149" s="218"/>
      <c r="WR149" s="218"/>
      <c r="WS149" s="218"/>
      <c r="WT149" s="218"/>
      <c r="WU149" s="218"/>
      <c r="WV149" s="218"/>
      <c r="WW149" s="218"/>
      <c r="WX149" s="218"/>
      <c r="WY149" s="218"/>
      <c r="WZ149" s="218"/>
      <c r="XA149" s="218"/>
      <c r="XB149" s="218"/>
      <c r="XC149" s="218"/>
      <c r="XD149" s="218"/>
      <c r="XE149" s="218"/>
      <c r="XF149" s="218"/>
      <c r="XG149" s="218"/>
      <c r="XH149" s="218"/>
      <c r="XI149" s="218"/>
      <c r="XJ149" s="218"/>
      <c r="XK149" s="218"/>
      <c r="XL149" s="218"/>
      <c r="XM149" s="218"/>
      <c r="XN149" s="218"/>
      <c r="XO149" s="218"/>
      <c r="XP149" s="218"/>
      <c r="XQ149" s="218"/>
      <c r="XR149" s="218"/>
      <c r="XS149" s="218"/>
      <c r="XT149" s="218"/>
      <c r="XU149" s="218"/>
      <c r="XV149" s="218"/>
      <c r="XW149" s="218"/>
      <c r="XX149" s="218"/>
      <c r="XY149" s="218"/>
      <c r="XZ149" s="218"/>
      <c r="YA149" s="218"/>
      <c r="YB149" s="218"/>
      <c r="YC149" s="218"/>
      <c r="YD149" s="218"/>
      <c r="YE149" s="218"/>
      <c r="YF149" s="218"/>
      <c r="YG149" s="218"/>
      <c r="YH149" s="218"/>
      <c r="YI149" s="218"/>
      <c r="YJ149" s="218"/>
      <c r="YK149" s="218"/>
      <c r="YL149" s="218"/>
      <c r="YM149" s="218"/>
      <c r="YN149" s="218"/>
      <c r="YO149" s="218"/>
      <c r="YP149" s="218"/>
      <c r="YQ149" s="218"/>
      <c r="YR149" s="218"/>
      <c r="YS149" s="218"/>
      <c r="YT149" s="218"/>
      <c r="YU149" s="218"/>
      <c r="YV149" s="218"/>
      <c r="YW149" s="218"/>
      <c r="YX149" s="218"/>
      <c r="YY149" s="218"/>
      <c r="YZ149" s="218"/>
      <c r="ZA149" s="218"/>
      <c r="ZB149" s="218"/>
      <c r="ZC149" s="218"/>
      <c r="ZD149" s="218"/>
      <c r="ZE149" s="218"/>
      <c r="ZF149" s="218"/>
      <c r="ZG149" s="218"/>
      <c r="ZH149" s="218"/>
      <c r="ZI149" s="218"/>
      <c r="ZJ149" s="218"/>
      <c r="ZK149" s="218"/>
      <c r="ZL149" s="218"/>
      <c r="ZM149" s="218"/>
      <c r="ZN149" s="218"/>
      <c r="ZO149" s="218"/>
      <c r="ZP149" s="218"/>
      <c r="ZQ149" s="218"/>
      <c r="ZR149" s="218"/>
      <c r="ZS149" s="218"/>
      <c r="ZT149" s="218"/>
      <c r="ZU149" s="218"/>
      <c r="ZV149" s="218"/>
      <c r="ZW149" s="218"/>
      <c r="ZX149" s="218"/>
      <c r="ZY149" s="218"/>
      <c r="ZZ149" s="218"/>
      <c r="AAA149" s="218"/>
      <c r="AAB149" s="218"/>
      <c r="AAC149" s="218"/>
      <c r="AAD149" s="218"/>
      <c r="AAE149" s="218"/>
      <c r="AAF149" s="218"/>
      <c r="AAG149" s="218"/>
      <c r="AAH149" s="218"/>
      <c r="AAI149" s="218"/>
      <c r="AAJ149" s="218"/>
      <c r="AAK149" s="218"/>
      <c r="AAL149" s="218"/>
      <c r="AAM149" s="218"/>
      <c r="AAN149" s="218"/>
      <c r="AAO149" s="218"/>
      <c r="AAP149" s="218"/>
      <c r="AAQ149" s="218"/>
      <c r="AAR149" s="218"/>
      <c r="AAS149" s="218"/>
      <c r="AAT149" s="218"/>
      <c r="AAU149" s="218"/>
      <c r="AAV149" s="218"/>
      <c r="AAW149" s="218"/>
      <c r="AAX149" s="218"/>
      <c r="AAY149" s="218"/>
      <c r="AAZ149" s="218"/>
      <c r="ABA149" s="218"/>
      <c r="ABB149" s="218"/>
      <c r="ABC149" s="218"/>
      <c r="ABD149" s="218"/>
      <c r="ABE149" s="218"/>
      <c r="ABF149" s="218"/>
      <c r="ABG149" s="218"/>
      <c r="ABH149" s="218"/>
      <c r="ABI149" s="218"/>
      <c r="ABJ149" s="218"/>
      <c r="ABK149" s="218"/>
      <c r="ABL149" s="218"/>
      <c r="ABM149" s="218"/>
      <c r="ABN149" s="218"/>
      <c r="ABO149" s="218"/>
      <c r="ABP149" s="218"/>
      <c r="ABQ149" s="218"/>
      <c r="ABR149" s="218"/>
      <c r="ABS149" s="218"/>
      <c r="ABT149" s="218"/>
      <c r="ABU149" s="218"/>
      <c r="ABV149" s="218"/>
      <c r="ABW149" s="218"/>
      <c r="ABX149" s="218"/>
      <c r="ABY149" s="218"/>
      <c r="ABZ149" s="218"/>
      <c r="ACA149" s="218"/>
      <c r="ACB149" s="218"/>
      <c r="ACC149" s="218"/>
      <c r="ACD149" s="218"/>
      <c r="ACE149" s="218"/>
      <c r="ACF149" s="218"/>
      <c r="ACG149" s="218"/>
      <c r="ACH149" s="218"/>
      <c r="ACI149" s="218"/>
      <c r="ACJ149" s="218"/>
      <c r="ACK149" s="218"/>
      <c r="ACL149" s="218"/>
      <c r="ACM149" s="218"/>
      <c r="ACN149" s="218"/>
      <c r="ACO149" s="218"/>
      <c r="ACP149" s="218"/>
      <c r="ACQ149" s="218"/>
      <c r="ACR149" s="218"/>
      <c r="ACS149" s="218"/>
      <c r="ACT149" s="218"/>
      <c r="ACU149" s="218"/>
      <c r="ACV149" s="218"/>
      <c r="ACW149" s="218"/>
      <c r="ACX149" s="218"/>
      <c r="ACY149" s="218"/>
      <c r="ACZ149" s="218"/>
      <c r="ADA149" s="218"/>
      <c r="ADB149" s="218"/>
      <c r="ADC149" s="218"/>
      <c r="ADD149" s="218"/>
      <c r="ADE149" s="218"/>
      <c r="ADF149" s="218"/>
      <c r="ADG149" s="218"/>
      <c r="ADH149" s="218"/>
      <c r="ADI149" s="218"/>
      <c r="ADJ149" s="218"/>
      <c r="ADK149" s="218"/>
      <c r="ADL149" s="218"/>
      <c r="ADM149" s="218"/>
      <c r="ADN149" s="218"/>
      <c r="ADO149" s="218"/>
      <c r="ADP149" s="218"/>
      <c r="ADQ149" s="218"/>
      <c r="ADR149" s="218"/>
      <c r="ADS149" s="218"/>
      <c r="ADT149" s="218"/>
      <c r="ADU149" s="218"/>
      <c r="ADV149" s="218"/>
      <c r="ADW149" s="218"/>
      <c r="ADX149" s="218"/>
      <c r="ADY149" s="218"/>
      <c r="ADZ149" s="218"/>
      <c r="AEA149" s="218"/>
      <c r="AEB149" s="218"/>
      <c r="AEC149" s="218"/>
      <c r="AED149" s="218"/>
      <c r="AEE149" s="218"/>
      <c r="AEF149" s="218"/>
      <c r="AEG149" s="218"/>
      <c r="AEH149" s="218"/>
      <c r="AEI149" s="218"/>
      <c r="AEJ149" s="218"/>
      <c r="AEK149" s="218"/>
      <c r="AEL149" s="218"/>
      <c r="AEM149" s="218"/>
      <c r="AEN149" s="218"/>
      <c r="AEO149" s="218"/>
      <c r="AEP149" s="218"/>
      <c r="AEQ149" s="218"/>
      <c r="AER149" s="218"/>
      <c r="AES149" s="218"/>
      <c r="AET149" s="218"/>
      <c r="AEU149" s="218"/>
      <c r="AEV149" s="218"/>
      <c r="AEW149" s="218"/>
      <c r="AEX149" s="218"/>
      <c r="AEY149" s="218"/>
      <c r="AEZ149" s="218"/>
      <c r="AFA149" s="218"/>
      <c r="AFB149" s="218"/>
      <c r="AFC149" s="218"/>
      <c r="AFD149" s="218"/>
      <c r="AFE149" s="218"/>
      <c r="AFF149" s="218"/>
      <c r="AFG149" s="218"/>
      <c r="AFH149" s="218"/>
      <c r="AFI149" s="218"/>
      <c r="AFJ149" s="218"/>
      <c r="AFK149" s="218"/>
      <c r="AFL149" s="218"/>
      <c r="AFM149" s="218"/>
      <c r="AFN149" s="218"/>
      <c r="AFO149" s="218"/>
      <c r="AFP149" s="218"/>
      <c r="AFQ149" s="218"/>
      <c r="AFR149" s="218"/>
      <c r="AFS149" s="218"/>
      <c r="AFT149" s="218"/>
      <c r="AFU149" s="218"/>
      <c r="AFV149" s="218"/>
      <c r="AFW149" s="218"/>
      <c r="AFX149" s="218"/>
      <c r="AFY149" s="218"/>
      <c r="AFZ149" s="218"/>
      <c r="AGA149" s="218"/>
      <c r="AGB149" s="218"/>
      <c r="AGC149" s="218"/>
      <c r="AGD149" s="218"/>
      <c r="AGE149" s="218"/>
      <c r="AGF149" s="218"/>
      <c r="AGG149" s="218"/>
      <c r="AGH149" s="218"/>
      <c r="AGI149" s="218"/>
      <c r="AGJ149" s="218"/>
      <c r="AGK149" s="218"/>
      <c r="AGL149" s="218"/>
      <c r="AGM149" s="218"/>
      <c r="AGN149" s="218"/>
      <c r="AGO149" s="218"/>
      <c r="AGP149" s="218"/>
      <c r="AGQ149" s="218"/>
      <c r="AGR149" s="218"/>
      <c r="AGS149" s="218"/>
      <c r="AGT149" s="218"/>
      <c r="AGU149" s="218"/>
      <c r="AGV149" s="218"/>
      <c r="AGW149" s="218"/>
      <c r="AGX149" s="218"/>
      <c r="AGY149" s="218"/>
      <c r="AGZ149" s="218"/>
      <c r="AHA149" s="218"/>
      <c r="AHB149" s="218"/>
      <c r="AHC149" s="218"/>
      <c r="AHD149" s="218"/>
      <c r="AHE149" s="218"/>
      <c r="AHF149" s="218"/>
      <c r="AHG149" s="218"/>
      <c r="AHH149" s="218"/>
      <c r="AHI149" s="218"/>
      <c r="AHJ149" s="218"/>
      <c r="AHK149" s="218"/>
      <c r="AHL149" s="218"/>
      <c r="AHM149" s="218"/>
      <c r="AHN149" s="218"/>
      <c r="AHO149" s="218"/>
      <c r="AHP149" s="218"/>
      <c r="AHQ149" s="218"/>
      <c r="AHR149" s="218"/>
      <c r="AHS149" s="218"/>
      <c r="AHT149" s="218"/>
      <c r="AHU149" s="218"/>
      <c r="AHV149" s="218"/>
      <c r="AHW149" s="218"/>
      <c r="AHX149" s="218"/>
      <c r="AHY149" s="218"/>
      <c r="AHZ149" s="218"/>
      <c r="AIA149" s="218"/>
      <c r="AIB149" s="218"/>
      <c r="AIC149" s="218"/>
      <c r="AID149" s="218"/>
      <c r="AIE149" s="218"/>
      <c r="AIF149" s="218"/>
      <c r="AIG149" s="218"/>
      <c r="AIH149" s="218"/>
      <c r="AII149" s="218"/>
      <c r="AIJ149" s="218"/>
      <c r="AIK149" s="218"/>
      <c r="AIL149" s="218"/>
      <c r="AIM149" s="218"/>
      <c r="AIN149" s="218"/>
      <c r="AIO149" s="218"/>
      <c r="AIP149" s="218"/>
      <c r="AIQ149" s="218"/>
      <c r="AIR149" s="218"/>
      <c r="AIS149" s="218"/>
      <c r="AIT149" s="218"/>
      <c r="AIU149" s="218"/>
      <c r="AIV149" s="218"/>
      <c r="AIW149" s="218"/>
      <c r="AIX149" s="218"/>
      <c r="AIY149" s="218"/>
      <c r="AIZ149" s="218"/>
      <c r="AJA149" s="218"/>
      <c r="AJB149" s="218"/>
      <c r="AJC149" s="218"/>
      <c r="AJD149" s="218"/>
      <c r="AJE149" s="218"/>
      <c r="AJF149" s="218"/>
      <c r="AJG149" s="218"/>
      <c r="AJH149" s="218"/>
      <c r="AJI149" s="218"/>
      <c r="AJJ149" s="218"/>
      <c r="AJK149" s="218"/>
      <c r="AJL149" s="218"/>
      <c r="AJM149" s="218"/>
      <c r="AJN149" s="218"/>
      <c r="AJO149" s="218"/>
      <c r="AJP149" s="218"/>
      <c r="AJQ149" s="218"/>
      <c r="AJR149" s="218"/>
      <c r="AJS149" s="218"/>
      <c r="AJT149" s="218"/>
      <c r="AJU149" s="218"/>
      <c r="AJV149" s="218"/>
      <c r="AJW149" s="218"/>
      <c r="AJX149" s="218"/>
      <c r="AJY149" s="218"/>
      <c r="AJZ149" s="218"/>
      <c r="AKA149" s="218"/>
      <c r="AKB149" s="218"/>
      <c r="AKC149" s="218"/>
      <c r="AKD149" s="218"/>
      <c r="AKE149" s="218"/>
      <c r="AKF149" s="218"/>
      <c r="AKG149" s="218"/>
      <c r="AKH149" s="218"/>
      <c r="AKI149" s="218"/>
      <c r="AKJ149" s="218"/>
      <c r="AKK149" s="218"/>
      <c r="AKL149" s="218"/>
      <c r="AKM149" s="218"/>
      <c r="AKN149" s="218"/>
      <c r="AKO149" s="218"/>
      <c r="AKP149" s="218"/>
      <c r="AKQ149" s="218"/>
      <c r="AKR149" s="218"/>
      <c r="AKS149" s="218"/>
      <c r="AKT149" s="218"/>
      <c r="AKU149" s="218"/>
      <c r="AKV149" s="218"/>
      <c r="AKW149" s="218"/>
      <c r="AKX149" s="218"/>
      <c r="AKY149" s="218"/>
      <c r="AKZ149" s="218"/>
      <c r="ALA149" s="218"/>
      <c r="ALB149" s="218"/>
      <c r="ALC149" s="218"/>
      <c r="ALD149" s="218"/>
      <c r="ALE149" s="218"/>
      <c r="ALF149" s="218"/>
      <c r="ALG149" s="218"/>
      <c r="ALH149" s="218"/>
      <c r="ALI149" s="218"/>
      <c r="ALJ149" s="218"/>
      <c r="ALK149" s="218"/>
      <c r="ALL149" s="218"/>
      <c r="ALM149" s="218"/>
      <c r="ALN149" s="218"/>
      <c r="ALO149" s="218"/>
      <c r="ALP149" s="218"/>
      <c r="ALQ149" s="218"/>
      <c r="ALR149" s="218"/>
      <c r="ALS149" s="218"/>
      <c r="ALT149" s="218"/>
      <c r="ALU149" s="218"/>
      <c r="ALV149" s="218"/>
      <c r="ALW149" s="218"/>
      <c r="ALX149" s="218"/>
      <c r="ALY149" s="218"/>
      <c r="ALZ149" s="218"/>
      <c r="AMA149" s="218"/>
      <c r="AMB149" s="218"/>
      <c r="AMC149" s="218"/>
      <c r="AMD149" s="218"/>
      <c r="AME149" s="218"/>
      <c r="AMF149" s="218"/>
      <c r="AMG149" s="218"/>
      <c r="AMH149" s="218"/>
      <c r="AMI149" s="218"/>
      <c r="AMJ149" s="218"/>
      <c r="AMK149" s="218"/>
      <c r="AML149" s="218"/>
      <c r="AMM149" s="218"/>
      <c r="AMN149" s="218"/>
      <c r="AMO149" s="218"/>
      <c r="AMP149" s="218"/>
      <c r="AMQ149" s="218"/>
      <c r="AMR149" s="218"/>
    </row>
    <row r="150" spans="1:1032" s="218" customFormat="1" ht="72.75" customHeight="1">
      <c r="A150" s="229"/>
      <c r="B150" s="229" t="s">
        <v>870</v>
      </c>
      <c r="C150" s="721" t="s">
        <v>871</v>
      </c>
      <c r="D150" s="722" t="s">
        <v>872</v>
      </c>
      <c r="E150" s="722" t="s">
        <v>56</v>
      </c>
      <c r="F150" s="723"/>
      <c r="G150" s="230" t="s">
        <v>58</v>
      </c>
      <c r="H150" s="724"/>
      <c r="I150" s="725">
        <v>2</v>
      </c>
      <c r="J150" s="725">
        <v>2</v>
      </c>
      <c r="K150" s="725"/>
      <c r="L150" s="725">
        <v>15</v>
      </c>
      <c r="M150" s="725"/>
      <c r="N150" s="725"/>
      <c r="O150" s="725"/>
      <c r="P150" s="736">
        <v>18</v>
      </c>
      <c r="Q150" s="737"/>
      <c r="R150" s="737"/>
      <c r="S150" s="751"/>
      <c r="T150" s="436" t="s">
        <v>200</v>
      </c>
      <c r="U150" s="437" t="s">
        <v>622</v>
      </c>
      <c r="V150" s="408">
        <v>1</v>
      </c>
      <c r="W150" s="687" t="s">
        <v>62</v>
      </c>
      <c r="X150" s="716" t="s">
        <v>66</v>
      </c>
      <c r="Y150" s="687" t="s">
        <v>64</v>
      </c>
      <c r="Z150" s="729">
        <v>1</v>
      </c>
      <c r="AA150" s="730" t="s">
        <v>65</v>
      </c>
      <c r="AB150" s="730" t="s">
        <v>66</v>
      </c>
      <c r="AC150" s="730" t="s">
        <v>67</v>
      </c>
      <c r="AD150" s="753" t="s">
        <v>622</v>
      </c>
      <c r="AE150" s="527" t="str">
        <f t="shared" si="46"/>
        <v>100 % CT dossier à déposer sur CELENE</v>
      </c>
      <c r="AF150" s="231">
        <v>1</v>
      </c>
      <c r="AG150" s="728" t="s">
        <v>65</v>
      </c>
      <c r="AH150" s="728" t="s">
        <v>66</v>
      </c>
      <c r="AI150" s="728" t="s">
        <v>67</v>
      </c>
      <c r="AJ150" s="232">
        <v>1</v>
      </c>
      <c r="AK150" s="730" t="s">
        <v>65</v>
      </c>
      <c r="AL150" s="730" t="s">
        <v>66</v>
      </c>
      <c r="AM150" s="730" t="s">
        <v>67</v>
      </c>
      <c r="AN150" s="720" t="s">
        <v>623</v>
      </c>
    </row>
    <row r="151" spans="1:1032" ht="26.25" customHeight="1">
      <c r="A151" s="85"/>
      <c r="B151" s="85"/>
      <c r="C151" s="169"/>
      <c r="D151" s="110"/>
      <c r="E151" s="110"/>
      <c r="F151" s="110"/>
      <c r="G151" s="110"/>
      <c r="H151" s="173" t="s">
        <v>873</v>
      </c>
      <c r="I151" s="174"/>
      <c r="J151" s="174"/>
      <c r="K151" s="174"/>
      <c r="L151" s="174"/>
      <c r="M151" s="174"/>
      <c r="N151" s="110"/>
      <c r="O151" s="110"/>
      <c r="P151" s="110"/>
      <c r="Q151" s="110"/>
      <c r="R151" s="110"/>
      <c r="S151" s="110"/>
      <c r="T151" s="754"/>
      <c r="U151" s="438"/>
      <c r="V151" s="87"/>
      <c r="W151" s="87"/>
      <c r="X151" s="87"/>
      <c r="Y151" s="87"/>
      <c r="Z151" s="170"/>
      <c r="AA151" s="87"/>
      <c r="AB151" s="87"/>
      <c r="AC151" s="87"/>
      <c r="AD151" s="87"/>
      <c r="AE151" s="87"/>
      <c r="AF151" s="87"/>
      <c r="AG151" s="87"/>
      <c r="AH151" s="87"/>
      <c r="AI151" s="87"/>
      <c r="AJ151" s="87"/>
      <c r="AK151" s="87"/>
      <c r="AL151" s="87"/>
      <c r="AM151" s="88"/>
      <c r="AN151" s="174"/>
    </row>
  </sheetData>
  <mergeCells count="27">
    <mergeCell ref="R2:S2"/>
    <mergeCell ref="P2:Q2"/>
    <mergeCell ref="N2:O2"/>
    <mergeCell ref="T1:U2"/>
    <mergeCell ref="AD1:AE2"/>
    <mergeCell ref="D59:J59"/>
    <mergeCell ref="AF1:AM1"/>
    <mergeCell ref="AN1:AN3"/>
    <mergeCell ref="V2:Y2"/>
    <mergeCell ref="Z2:AC2"/>
    <mergeCell ref="AF2:AI2"/>
    <mergeCell ref="AJ2:AM2"/>
    <mergeCell ref="K1:K3"/>
    <mergeCell ref="L1:L3"/>
    <mergeCell ref="M1:M3"/>
    <mergeCell ref="N1:S1"/>
    <mergeCell ref="V1:AC1"/>
    <mergeCell ref="F1:F3"/>
    <mergeCell ref="G1:G3"/>
    <mergeCell ref="H1:H3"/>
    <mergeCell ref="I1:I3"/>
    <mergeCell ref="J1:J3"/>
    <mergeCell ref="A1:A3"/>
    <mergeCell ref="B1:B3"/>
    <mergeCell ref="C1:C3"/>
    <mergeCell ref="D1:D3"/>
    <mergeCell ref="E1:E3"/>
  </mergeCells>
  <dataValidations count="7">
    <dataValidation type="list" allowBlank="1" showInputMessage="1" showErrorMessage="1" sqref="X29:X30 AB29:AB30 AH29:AH30 AL29:AL30 X32:X37 AB32:AB37 AH32:AH37 AL32:AL37 X40:X48 AB40:AB48 AH40:AH48 AL40:AL48 AL16:AL24 AB51:AB58 AH51:AH58 AL51:AL58 X65:X72 AB65:AB72 AH65:AH72 AL65:AL72 X82 AB82 AH82 AL82 X85 AB85 AH85 AL85 X91:X99 AB91:AB99 AH91:AH99 AL91:AL99 AB103:AB104 AH103:AH104 AL103:AL104 AL8:AL14 X107 AB107 AH107 AL107 X110 AB110 AH110 AL110 X114:X116 AB114:AB116 AH114:AH116 AL114:AL116 X120 AB120 AH120 AL120 X123:X124 AB123:AB124 AH123:AH124 AL123:AL124 X127 AB127 AH127 AL127 X130 AB130 AH130 AL130 X132:X133 AB132:AB133 AH132:AH133 AL132:AL133 X136 AB136 AH136 AL136 X138 AB138 AH138 AL138 X140 AB140 AH140 AL140 X51:X58 AB142:AB150 AH142:AH150 AL142:AL150 AB16:AB22 X16:X22 X147:X149 X24 AB24 AH16:AH24 X142:X143 X8:X14 AB8:AB14 AH8:AH14 AL101 AH101 AB101 X101 X103:X104 AD149" xr:uid="{00000000-0002-0000-0300-000000000000}">
      <formula1>natu</formula1>
      <formula2>0</formula2>
    </dataValidation>
    <dataValidation type="list" allowBlank="1" showInputMessage="1" showErrorMessage="1" sqref="W29:W30 AA29:AA30 AG29:AG30 AK29:AK30 W32:W37 AA32:AA37 AG32:AG37 AK32:AK37 AK8:AK14 AA40:AA48 AG40:AG48 AK40:AK48 AA51:AA58 AG51:AG58 AK51:AK58 AK24 W65:W72 AA65:AA72 AG65:AG72 AK65:AK72 W82 AA82 AG82 AK82 W85 AA85 AG85 AK85 W91:W99 AA91:AA99 AG91:AG99 AK91:AK99 AA103:AA104 AG103:AG104 AK103:AK104 W40:W48 W107 AA107 AG107 AK107 W110 AA110 AG110 AK110 W114:W116 AA114:AA116 AG114:AG116 AK114:AK116 W120 AA120 AG120 AK120 W123:W124 AA123:AA124 AG123:AG124 AK123:AK124 W127 AA127 AG127 AK127 W130 AA130 AG130 AK130 W132:W133 AA132:AA133 AG132:AG133 AK132:AK133 W136 AA136 AG136 AK136 W138 AA138 AG138 AK138 W140 AA140 AG140 AK140 W142:W143 AA142:AA150 AG142:AG150 AK142:AK150 W51:W58 AK16:AK22 AG16:AG22 AA16:AA22 W16:W22 W147:W149 W24 AA24 AG24 W8:W14 AA8:AA14 AG8:AG14 AK101 AG101 AA101 W101 W103:W104 AD147" xr:uid="{00000000-0002-0000-0300-000001000000}">
      <formula1>moda</formula1>
      <formula2>0</formula2>
    </dataValidation>
    <dataValidation type="list" allowBlank="1" showInputMessage="1" showErrorMessage="1" sqref="W63 AA63 AG63 AK63 W88 AA88 AG88 AK88 W100 AA100 AG100 AK100 W141 AA141 AG141 AK139 AK141 AA121:AA122 AG121:AG122 AK121:AK122 W125:W126 AA125:AA126 AG125:AG126 AK125:AK126 W129 AA129 AG129 AK129 W134:W135 AA134:AA135 AG134:AG135 AK134:AK135 W137 AA137 AG137 AK137 W139 AA139 AG139" xr:uid="{00000000-0002-0000-0300-000002000000}">
      <formula1>mod</formula1>
      <formula2>0</formula2>
    </dataValidation>
    <dataValidation type="list" allowBlank="1" showInputMessage="1" showErrorMessage="1" sqref="X63 AB63 AH63 AL63 X88 AB88 AH88 AL88 X100 AB100 AH100 AL100 AH141 AL141 X141 AB141 X121:X122 AB121:AB122 AH121:AH122 AL121:AL122 X125:X126 AB125:AB126 AH125:AH126 AL125:AL126 X129 AB129 AH129 AL129 X134:X135 AB134:AB135 AH134:AH135 AL134:AL135 X137 AB137 AH137 AL137 X139 AB139 AH139 AL139" xr:uid="{00000000-0002-0000-0300-000003000000}">
      <formula1>nat</formula1>
      <formula2>0</formula2>
    </dataValidation>
    <dataValidation type="list" allowBlank="1" showInputMessage="1" showErrorMessage="1" sqref="W121:W122" xr:uid="{00000000-0002-0000-0300-000004000000}">
      <formula1>mod</formula1>
    </dataValidation>
    <dataValidation type="list" allowBlank="1" showInputMessage="1" showErrorMessage="1" sqref="W144 W146 W150" xr:uid="{00000000-0002-0000-0300-000005000000}">
      <formula1>moda</formula1>
    </dataValidation>
    <dataValidation type="list" allowBlank="1" showInputMessage="1" showErrorMessage="1" sqref="X144:X146 X150" xr:uid="{00000000-0002-0000-0300-000006000000}">
      <formula1>natu</formula1>
    </dataValidation>
  </dataValidations>
  <pageMargins left="0.31496062992125984" right="0.31496062992125984" top="0.35433070866141736" bottom="0.35433070866141736" header="0.31496062992125984" footer="0.51181102362204722"/>
  <pageSetup paperSize="8" scale="55" firstPageNumber="0" fitToWidth="3" fitToHeight="20" orientation="landscape" r:id="rId1"/>
  <headerFooter>
    <oddHeader>&amp;R&amp;D</oddHeader>
    <oddFooter>&amp;R&amp;A / &amp;D</oddFooter>
  </headerFooter>
  <rowBreaks count="4" manualBreakCount="4">
    <brk id="30" max="38" man="1"/>
    <brk id="81" max="38" man="1"/>
    <brk id="111" max="38" man="1"/>
    <brk id="141" max="38" man="1"/>
  </rowBreaks>
  <colBreaks count="2" manualBreakCount="2">
    <brk id="19" max="150" man="1"/>
    <brk id="29" max="15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T115"/>
  <sheetViews>
    <sheetView view="pageBreakPreview" zoomScale="70" zoomScaleNormal="80" zoomScaleSheetLayoutView="70" zoomScalePageLayoutView="85" workbookViewId="0">
      <pane xSplit="4" ySplit="3" topLeftCell="E103" activePane="bottomRight" state="frozen"/>
      <selection pane="bottomRight" activeCell="C75" sqref="C75"/>
      <selection pane="bottomLeft" activeCell="AD3" sqref="AD3"/>
      <selection pane="topRight" activeCell="AD3" sqref="AD3"/>
    </sheetView>
  </sheetViews>
  <sheetFormatPr defaultColWidth="9.140625" defaultRowHeight="15"/>
  <cols>
    <col min="1" max="2" width="14" style="1" customWidth="1"/>
    <col min="3" max="3" width="44.5703125" style="2" customWidth="1"/>
    <col min="4" max="4" width="15.7109375" style="2" customWidth="1"/>
    <col min="5" max="5" width="16" style="2" customWidth="1"/>
    <col min="6" max="6" width="36.140625" style="2" customWidth="1"/>
    <col min="7" max="7" width="9.5703125" style="2" customWidth="1"/>
    <col min="8" max="8" width="14" style="2" customWidth="1"/>
    <col min="9" max="9" width="8.5703125" style="2" customWidth="1"/>
    <col min="10" max="10" width="8.140625" style="2" customWidth="1"/>
    <col min="11" max="11" width="16.28515625" style="2" customWidth="1"/>
    <col min="12" max="13" width="8.5703125" style="2" customWidth="1"/>
    <col min="14" max="19" width="15.5703125" style="2" customWidth="1"/>
    <col min="20" max="21" width="31.85546875" style="2" customWidth="1"/>
    <col min="22" max="22" width="15.5703125" style="1" customWidth="1"/>
    <col min="23" max="23" width="13.140625" style="1" customWidth="1"/>
    <col min="24" max="24" width="12.7109375" style="1" customWidth="1"/>
    <col min="25" max="29" width="11.5703125" style="1" customWidth="1"/>
    <col min="30" max="31" width="31.85546875" style="1" customWidth="1"/>
    <col min="32" max="39" width="11.5703125" style="1" customWidth="1"/>
    <col min="40" max="40" width="60.85546875" style="2" customWidth="1"/>
    <col min="41" max="1032" width="11.42578125" style="3"/>
  </cols>
  <sheetData>
    <row r="1" spans="1:40" ht="75" customHeight="1">
      <c r="A1" s="755" t="s">
        <v>0</v>
      </c>
      <c r="B1" s="755" t="s">
        <v>1</v>
      </c>
      <c r="C1" s="755" t="s">
        <v>2</v>
      </c>
      <c r="D1" s="755" t="s">
        <v>3</v>
      </c>
      <c r="E1" s="755" t="s">
        <v>4</v>
      </c>
      <c r="F1" s="755" t="s">
        <v>5</v>
      </c>
      <c r="G1" s="755" t="s">
        <v>6</v>
      </c>
      <c r="H1" s="755" t="s">
        <v>7</v>
      </c>
      <c r="I1" s="755" t="s">
        <v>8</v>
      </c>
      <c r="J1" s="755" t="s">
        <v>9</v>
      </c>
      <c r="K1" s="755" t="s">
        <v>10</v>
      </c>
      <c r="L1" s="755" t="s">
        <v>11</v>
      </c>
      <c r="M1" s="553" t="s">
        <v>12</v>
      </c>
      <c r="N1" s="658" t="s">
        <v>13</v>
      </c>
      <c r="O1" s="555"/>
      <c r="P1" s="555"/>
      <c r="Q1" s="555"/>
      <c r="R1" s="555"/>
      <c r="S1" s="555"/>
      <c r="T1" s="549" t="s">
        <v>14</v>
      </c>
      <c r="U1" s="550"/>
      <c r="V1" s="544" t="s">
        <v>15</v>
      </c>
      <c r="W1" s="544"/>
      <c r="X1" s="544"/>
      <c r="Y1" s="544"/>
      <c r="Z1" s="544"/>
      <c r="AA1" s="544"/>
      <c r="AB1" s="544"/>
      <c r="AC1" s="544"/>
      <c r="AD1" s="551" t="s">
        <v>16</v>
      </c>
      <c r="AE1" s="563"/>
      <c r="AF1" s="756" t="s">
        <v>17</v>
      </c>
      <c r="AG1" s="756"/>
      <c r="AH1" s="756"/>
      <c r="AI1" s="756"/>
      <c r="AJ1" s="756"/>
      <c r="AK1" s="756"/>
      <c r="AL1" s="756"/>
      <c r="AM1" s="756"/>
      <c r="AN1" s="755" t="s">
        <v>18</v>
      </c>
    </row>
    <row r="2" spans="1:40" ht="25.5" customHeight="1">
      <c r="A2" s="755"/>
      <c r="B2" s="755"/>
      <c r="C2" s="755"/>
      <c r="D2" s="755"/>
      <c r="E2" s="755"/>
      <c r="F2" s="755"/>
      <c r="G2" s="755"/>
      <c r="H2" s="755"/>
      <c r="I2" s="755"/>
      <c r="J2" s="755"/>
      <c r="K2" s="755"/>
      <c r="L2" s="755"/>
      <c r="M2" s="755"/>
      <c r="N2" s="757" t="s">
        <v>19</v>
      </c>
      <c r="O2" s="757"/>
      <c r="P2" s="757" t="s">
        <v>20</v>
      </c>
      <c r="Q2" s="757"/>
      <c r="R2" s="757" t="s">
        <v>21</v>
      </c>
      <c r="S2" s="556"/>
      <c r="T2" s="660"/>
      <c r="U2" s="661"/>
      <c r="V2" s="544" t="s">
        <v>22</v>
      </c>
      <c r="W2" s="756"/>
      <c r="X2" s="756"/>
      <c r="Y2" s="756"/>
      <c r="Z2" s="758" t="s">
        <v>23</v>
      </c>
      <c r="AA2" s="758"/>
      <c r="AB2" s="758"/>
      <c r="AC2" s="758"/>
      <c r="AD2" s="564"/>
      <c r="AE2" s="565"/>
      <c r="AF2" s="756" t="s">
        <v>22</v>
      </c>
      <c r="AG2" s="756"/>
      <c r="AH2" s="756"/>
      <c r="AI2" s="756"/>
      <c r="AJ2" s="758" t="s">
        <v>23</v>
      </c>
      <c r="AK2" s="758"/>
      <c r="AL2" s="758"/>
      <c r="AM2" s="758"/>
      <c r="AN2" s="755"/>
    </row>
    <row r="3" spans="1:40" ht="25.5" customHeight="1">
      <c r="A3" s="755"/>
      <c r="B3" s="755"/>
      <c r="C3" s="755"/>
      <c r="D3" s="755"/>
      <c r="E3" s="755"/>
      <c r="F3" s="755"/>
      <c r="G3" s="755"/>
      <c r="H3" s="755"/>
      <c r="I3" s="755"/>
      <c r="J3" s="755"/>
      <c r="K3" s="755"/>
      <c r="L3" s="755"/>
      <c r="M3" s="755"/>
      <c r="N3" s="596" t="s">
        <v>24</v>
      </c>
      <c r="O3" s="597" t="s">
        <v>25</v>
      </c>
      <c r="P3" s="596" t="s">
        <v>24</v>
      </c>
      <c r="Q3" s="597" t="s">
        <v>25</v>
      </c>
      <c r="R3" s="596" t="s">
        <v>24</v>
      </c>
      <c r="S3" s="597" t="s">
        <v>25</v>
      </c>
      <c r="T3" s="759" t="s">
        <v>22</v>
      </c>
      <c r="U3" s="760" t="s">
        <v>23</v>
      </c>
      <c r="V3" s="539" t="s">
        <v>26</v>
      </c>
      <c r="W3" s="761" t="s">
        <v>27</v>
      </c>
      <c r="X3" s="761" t="s">
        <v>28</v>
      </c>
      <c r="Y3" s="761" t="s">
        <v>29</v>
      </c>
      <c r="Z3" s="762" t="s">
        <v>26</v>
      </c>
      <c r="AA3" s="762" t="s">
        <v>27</v>
      </c>
      <c r="AB3" s="762" t="s">
        <v>28</v>
      </c>
      <c r="AC3" s="762" t="s">
        <v>29</v>
      </c>
      <c r="AD3" s="759" t="s">
        <v>22</v>
      </c>
      <c r="AE3" s="760" t="s">
        <v>23</v>
      </c>
      <c r="AF3" s="761" t="s">
        <v>26</v>
      </c>
      <c r="AG3" s="761" t="s">
        <v>27</v>
      </c>
      <c r="AH3" s="761" t="s">
        <v>28</v>
      </c>
      <c r="AI3" s="761" t="s">
        <v>29</v>
      </c>
      <c r="AJ3" s="762" t="s">
        <v>26</v>
      </c>
      <c r="AK3" s="762" t="s">
        <v>27</v>
      </c>
      <c r="AL3" s="762" t="s">
        <v>28</v>
      </c>
      <c r="AM3" s="762" t="s">
        <v>29</v>
      </c>
      <c r="AN3" s="755"/>
    </row>
    <row r="4" spans="1:40" ht="23.25" customHeight="1">
      <c r="A4" s="763" t="s">
        <v>874</v>
      </c>
      <c r="B4" s="763" t="s">
        <v>875</v>
      </c>
      <c r="C4" s="10" t="s">
        <v>876</v>
      </c>
      <c r="D4" s="6"/>
      <c r="E4" s="7"/>
      <c r="F4" s="7"/>
      <c r="G4" s="7"/>
      <c r="H4" s="7"/>
      <c r="I4" s="6"/>
      <c r="J4" s="6"/>
      <c r="K4" s="6"/>
      <c r="L4" s="6"/>
      <c r="M4" s="6"/>
      <c r="N4" s="6"/>
      <c r="O4" s="6"/>
      <c r="P4" s="6"/>
      <c r="Q4" s="9"/>
      <c r="R4" s="764"/>
      <c r="S4" s="8"/>
      <c r="T4" s="765"/>
      <c r="U4" s="766"/>
      <c r="V4" s="381"/>
      <c r="W4" s="9"/>
      <c r="X4" s="9"/>
      <c r="Y4" s="9"/>
      <c r="Z4" s="9"/>
      <c r="AA4" s="9"/>
      <c r="AB4" s="9"/>
      <c r="AC4" s="9"/>
      <c r="AD4" s="9"/>
      <c r="AE4" s="9"/>
      <c r="AF4" s="9"/>
      <c r="AG4" s="9"/>
      <c r="AH4" s="9"/>
      <c r="AI4" s="9"/>
      <c r="AJ4" s="9"/>
      <c r="AK4" s="9"/>
      <c r="AL4" s="9"/>
      <c r="AM4" s="6"/>
      <c r="AN4" s="6"/>
    </row>
    <row r="5" spans="1:40" ht="23.25" customHeight="1">
      <c r="A5" s="763" t="s">
        <v>877</v>
      </c>
      <c r="B5" s="763" t="s">
        <v>878</v>
      </c>
      <c r="C5" s="767" t="s">
        <v>879</v>
      </c>
      <c r="D5" s="11" t="s">
        <v>36</v>
      </c>
      <c r="E5" s="7" t="s">
        <v>37</v>
      </c>
      <c r="F5" s="7"/>
      <c r="G5" s="7"/>
      <c r="H5" s="7"/>
      <c r="I5" s="6"/>
      <c r="J5" s="6"/>
      <c r="K5" s="6"/>
      <c r="L5" s="6"/>
      <c r="M5" s="6"/>
      <c r="N5" s="6"/>
      <c r="O5" s="6"/>
      <c r="P5" s="6"/>
      <c r="Q5" s="9"/>
      <c r="R5" s="764"/>
      <c r="S5" s="8"/>
      <c r="T5" s="765"/>
      <c r="U5" s="766"/>
      <c r="V5" s="381"/>
      <c r="W5" s="9"/>
      <c r="X5" s="9"/>
      <c r="Y5" s="9"/>
      <c r="Z5" s="9"/>
      <c r="AA5" s="9"/>
      <c r="AB5" s="9"/>
      <c r="AC5" s="9"/>
      <c r="AD5" s="9"/>
      <c r="AE5" s="9"/>
      <c r="AF5" s="9"/>
      <c r="AG5" s="9"/>
      <c r="AH5" s="9"/>
      <c r="AI5" s="9"/>
      <c r="AJ5" s="9"/>
      <c r="AK5" s="9"/>
      <c r="AL5" s="9"/>
      <c r="AM5" s="6"/>
      <c r="AN5" s="764"/>
    </row>
    <row r="6" spans="1:40" ht="23.25" customHeight="1">
      <c r="A6" s="768"/>
      <c r="B6" s="768"/>
      <c r="C6" s="183" t="s">
        <v>38</v>
      </c>
      <c r="D6" s="769"/>
      <c r="E6" s="768"/>
      <c r="F6" s="768"/>
      <c r="G6" s="768"/>
      <c r="H6" s="768"/>
      <c r="I6" s="768">
        <f>+SUM(I7:I10)</f>
        <v>13</v>
      </c>
      <c r="J6" s="768">
        <f>+SUM(J7:J10)</f>
        <v>13</v>
      </c>
      <c r="K6" s="769"/>
      <c r="L6" s="769"/>
      <c r="M6" s="769"/>
      <c r="N6" s="769"/>
      <c r="O6" s="769"/>
      <c r="P6" s="769"/>
      <c r="Q6" s="161"/>
      <c r="R6" s="769"/>
      <c r="S6" s="161"/>
      <c r="T6" s="770"/>
      <c r="U6" s="771"/>
      <c r="V6" s="382"/>
      <c r="W6" s="769"/>
      <c r="X6" s="769"/>
      <c r="Y6" s="769"/>
      <c r="Z6" s="769"/>
      <c r="AA6" s="769"/>
      <c r="AB6" s="769"/>
      <c r="AC6" s="769"/>
      <c r="AD6" s="769"/>
      <c r="AE6" s="769"/>
      <c r="AF6" s="769"/>
      <c r="AG6" s="769"/>
      <c r="AH6" s="769"/>
      <c r="AI6" s="769"/>
      <c r="AJ6" s="769"/>
      <c r="AK6" s="769"/>
      <c r="AL6" s="769"/>
      <c r="AM6" s="769"/>
      <c r="AN6" s="124"/>
    </row>
    <row r="7" spans="1:40" ht="74.25" customHeight="1">
      <c r="A7" s="772" t="str">
        <f>IF('Portail 3 SDL-LETTRES covid'!A12="","",'Portail 3 SDL-LETTRES covid'!A12)</f>
        <v/>
      </c>
      <c r="B7" s="21" t="str">
        <f>IF('Portail 3 SDL-LETTRES covid'!B12="","",'Portail 3 SDL-LETTRES covid'!B12)</f>
        <v>LLA1G10</v>
      </c>
      <c r="C7" s="184" t="str">
        <f>IF('Portail 3 SDL-LETTRES covid'!C12="","",'Portail 3 SDL-LETTRES covid'!C12)</f>
        <v>Romantismes</v>
      </c>
      <c r="D7" s="773" t="str">
        <f>IF('Portail 3 SDL-LETTRES covid'!D12="","",'Portail 3 SDL-LETTRES covid'!D12)</f>
        <v/>
      </c>
      <c r="E7" s="773" t="s">
        <v>880</v>
      </c>
      <c r="F7" s="774" t="str">
        <f>IF('Portail 3 SDL-LETTRES covid'!F12="","",'Portail 3 SDL-LETTRES covid'!F12)</f>
        <v>Portails 3 (SDL-LETTRES), 5 (LETTRES-LLCER) et 6 (HISTOIRE-LETTRES)</v>
      </c>
      <c r="G7" s="773" t="str">
        <f>IF('Portail 3 SDL-LETTRES covid'!G12="","",'Portail 3 SDL-LETTRES covid'!G12)</f>
        <v>LETTRES</v>
      </c>
      <c r="H7" s="775"/>
      <c r="I7" s="776">
        <v>5</v>
      </c>
      <c r="J7" s="776">
        <v>5</v>
      </c>
      <c r="K7" s="776" t="str">
        <f>IF('Portail 3 SDL-LETTRES covid'!K12="","",'Portail 3 SDL-LETTRES covid'!K12)</f>
        <v>DERUELLE Aude</v>
      </c>
      <c r="L7" s="777" t="str">
        <f>IF('Portail 3 SDL-LETTRES covid'!L12="","",'Portail 3 SDL-LETTRES covid'!L12)</f>
        <v>09</v>
      </c>
      <c r="M7" s="776" t="str">
        <f>IF('Portail 3 SDL-LETTRES covid'!M12="","",'Portail 3 SDL-LETTRES covid'!M12)</f>
        <v/>
      </c>
      <c r="N7" s="776">
        <f>IF('Portail 3 SDL-LETTRES covid'!N12="","",'Portail 3 SDL-LETTRES covid'!N12)</f>
        <v>18</v>
      </c>
      <c r="O7" s="776"/>
      <c r="P7" s="778">
        <f>IF('Portail 3 SDL-LETTRES covid'!P12="","",'Portail 3 SDL-LETTRES covid'!P12)</f>
        <v>18</v>
      </c>
      <c r="Q7" s="374"/>
      <c r="R7" s="157" t="str">
        <f>IF('Portail 3 SDL-LETTRES covid'!R12="","",'Portail 3 SDL-LETTRES covid'!R12)</f>
        <v/>
      </c>
      <c r="S7" s="157" t="str">
        <f>IF('Portail 3 SDL-LETTRES covid'!S12="","",'Portail 3 SDL-LETTRES covid'!S12)</f>
        <v/>
      </c>
      <c r="T7" s="779" t="str">
        <f>IF('Portail 3 SDL-LETTRES covid'!T12="","",'Portail 3 SDL-LETTRES covid'!T12)</f>
        <v>100% CC</v>
      </c>
      <c r="U7" s="780" t="str">
        <f>IF('Portail 3 SDL-LETTRES covid'!U12="","",'Portail 3 SDL-LETTRES covid'!U12)</f>
        <v>100 % CT (dossier) dépôt du sujet et retour des copies sur CELENE</v>
      </c>
      <c r="V7" s="111">
        <f>IF('Portail 3 SDL-LETTRES covid'!V12="","",'Portail 3 SDL-LETTRES covid'!V12)</f>
        <v>1</v>
      </c>
      <c r="W7" s="781" t="str">
        <f>IF('Portail 3 SDL-LETTRES covid'!W12="","",'Portail 3 SDL-LETTRES covid'!W12)</f>
        <v>CC</v>
      </c>
      <c r="X7" s="781" t="str">
        <f>IF('Portail 3 SDL-LETTRES covid'!X12="","",'Portail 3 SDL-LETTRES covid'!X12)</f>
        <v/>
      </c>
      <c r="Y7" s="781" t="str">
        <f>IF('Portail 3 SDL-LETTRES covid'!Y12="","",'Portail 3 SDL-LETTRES covid'!Y12)</f>
        <v/>
      </c>
      <c r="Z7" s="782">
        <f>IF('Portail 3 SDL-LETTRES covid'!Z12="","",'Portail 3 SDL-LETTRES covid'!Z12)</f>
        <v>1</v>
      </c>
      <c r="AA7" s="783" t="str">
        <f>IF('Portail 3 SDL-LETTRES covid'!AA12="","",'Portail 3 SDL-LETTRES covid'!AA12)</f>
        <v>CT</v>
      </c>
      <c r="AB7" s="783" t="str">
        <f>IF('Portail 3 SDL-LETTRES covid'!AB12="","",'Portail 3 SDL-LETTRES covid'!AB12)</f>
        <v>écrit</v>
      </c>
      <c r="AC7" s="783" t="str">
        <f>IF('Portail 3 SDL-LETTRES covid'!AC12="","",'Portail 3 SDL-LETTRES covid'!AC12)</f>
        <v>3h00</v>
      </c>
      <c r="AD7" s="779" t="str">
        <f>IF('Portail 3 SDL-LETTRES covid'!AD12="","",'Portail 3 SDL-LETTRES covid'!AD12)</f>
        <v>100 % CT (dossier) dépôt du sujet et retour des copies sur CELENE</v>
      </c>
      <c r="AE7" s="784" t="str">
        <f t="shared" ref="AE7:AE11" si="0">+AD7</f>
        <v>100 % CT (dossier) dépôt du sujet et retour des copies sur CELENE</v>
      </c>
      <c r="AF7" s="785">
        <f>IF('Portail 3 SDL-LETTRES covid'!AF12="","",'Portail 3 SDL-LETTRES covid'!AF12)</f>
        <v>1</v>
      </c>
      <c r="AG7" s="781" t="str">
        <f>IF('Portail 3 SDL-LETTRES covid'!AG12="","",'Portail 3 SDL-LETTRES covid'!AG12)</f>
        <v>CT</v>
      </c>
      <c r="AH7" s="781" t="str">
        <f>IF('Portail 3 SDL-LETTRES covid'!AH12="","",'Portail 3 SDL-LETTRES covid'!AH12)</f>
        <v>écrit</v>
      </c>
      <c r="AI7" s="781" t="str">
        <f>IF('Portail 3 SDL-LETTRES covid'!AI12="","",'Portail 3 SDL-LETTRES covid'!AI12)</f>
        <v>3h00</v>
      </c>
      <c r="AJ7" s="786">
        <f>IF('Portail 3 SDL-LETTRES covid'!AJ12="","",'Portail 3 SDL-LETTRES covid'!AJ12)</f>
        <v>1</v>
      </c>
      <c r="AK7" s="783" t="str">
        <f>IF('Portail 3 SDL-LETTRES covid'!AK12="","",'Portail 3 SDL-LETTRES covid'!AK12)</f>
        <v>CT</v>
      </c>
      <c r="AL7" s="783" t="str">
        <f>IF('Portail 3 SDL-LETTRES covid'!AL12="","",'Portail 3 SDL-LETTRES covid'!AL12)</f>
        <v>écrit</v>
      </c>
      <c r="AM7" s="783" t="str">
        <f>IF('Portail 3 SDL-LETTRES covid'!AM12="","",'Portail 3 SDL-LETTRES covid'!AM12)</f>
        <v>3h00</v>
      </c>
      <c r="AN7" s="42" t="str">
        <f>IF('Portail 3 SDL-LETTRES covid'!AN12="","",'Portail 3 SDL-LETTRES covid'!AN12)</f>
        <v/>
      </c>
    </row>
    <row r="8" spans="1:40" ht="74.25" customHeight="1">
      <c r="A8" s="772" t="str">
        <f>IF('Portail 3 SDL-LETTRES covid'!A13="","",'Portail 3 SDL-LETTRES covid'!A13)</f>
        <v/>
      </c>
      <c r="B8" s="21" t="str">
        <f>IF('Portail 3 SDL-LETTRES covid'!B13="","",'Portail 3 SDL-LETTRES covid'!B13)</f>
        <v>LLA1G21</v>
      </c>
      <c r="C8" s="184" t="str">
        <f>IF('Portail 3 SDL-LETTRES covid'!C13="","",'Portail 3 SDL-LETTRES covid'!C13)</f>
        <v>Mythes et littérature</v>
      </c>
      <c r="D8" s="773" t="str">
        <f>IF('Portail 3 SDL-LETTRES covid'!D13="","",'Portail 3 SDL-LETTRES covid'!D13)</f>
        <v>LLA1G20</v>
      </c>
      <c r="E8" s="773" t="s">
        <v>880</v>
      </c>
      <c r="F8" s="774" t="str">
        <f>IF('Portail 3 SDL-LETTRES covid'!F13="","",'Portail 3 SDL-LETTRES covid'!F13)</f>
        <v>Portails 3 (SDL-LETTRES), 5 (LETTRES-LLCER) et 6 (HISTOIRE-LETTRES)</v>
      </c>
      <c r="G8" s="773" t="str">
        <f>IF('Portail 3 SDL-LETTRES covid'!G13="","",'Portail 3 SDL-LETTRES covid'!G13)</f>
        <v>LETTRES</v>
      </c>
      <c r="H8" s="775"/>
      <c r="I8" s="776">
        <f>IF('Portail 3 SDL-LETTRES covid'!I13="","",'Portail 3 SDL-LETTRES covid'!I13)</f>
        <v>3</v>
      </c>
      <c r="J8" s="776">
        <f>IF('Portail 3 SDL-LETTRES covid'!J13="","",'Portail 3 SDL-LETTRES covid'!J13)</f>
        <v>3</v>
      </c>
      <c r="K8" s="776" t="str">
        <f>IF('Portail 3 SDL-LETTRES covid'!K13="","",'Portail 3 SDL-LETTRES covid'!K13)</f>
        <v>CALTOT Pierre-Alain</v>
      </c>
      <c r="L8" s="777" t="str">
        <f>IF('Portail 3 SDL-LETTRES covid'!L13="","",'Portail 3 SDL-LETTRES covid'!L13)</f>
        <v>08</v>
      </c>
      <c r="M8" s="776" t="str">
        <f>IF('Portail 3 SDL-LETTRES covid'!M13="","",'Portail 3 SDL-LETTRES covid'!M13)</f>
        <v/>
      </c>
      <c r="N8" s="776" t="str">
        <f>IF('Portail 3 SDL-LETTRES covid'!N13="","",'Portail 3 SDL-LETTRES covid'!N13)</f>
        <v/>
      </c>
      <c r="O8" s="776"/>
      <c r="P8" s="778">
        <f>IF('Portail 3 SDL-LETTRES covid'!P13="","",'Portail 3 SDL-LETTRES covid'!P13)</f>
        <v>18</v>
      </c>
      <c r="Q8" s="374"/>
      <c r="R8" s="157" t="str">
        <f>IF('Portail 3 SDL-LETTRES covid'!R13="","",'Portail 3 SDL-LETTRES covid'!R13)</f>
        <v/>
      </c>
      <c r="S8" s="157" t="str">
        <f>IF('Portail 3 SDL-LETTRES covid'!S13="","",'Portail 3 SDL-LETTRES covid'!S13)</f>
        <v/>
      </c>
      <c r="T8" s="779" t="str">
        <f>IF('Portail 3 SDL-LETTRES covid'!T13="","",'Portail 3 SDL-LETTRES covid'!T13)</f>
        <v>100% CC</v>
      </c>
      <c r="U8" s="780" t="str">
        <f>IF('Portail 3 SDL-LETTRES covid'!U13="","",'Portail 3 SDL-LETTRES covid'!U13)</f>
        <v>100 % CT (dossier) dépôt du sujet et retour des copies sur CELENE</v>
      </c>
      <c r="V8" s="111">
        <f>IF('Portail 3 SDL-LETTRES covid'!V13="","",'Portail 3 SDL-LETTRES covid'!V13)</f>
        <v>1</v>
      </c>
      <c r="W8" s="781" t="str">
        <f>IF('Portail 3 SDL-LETTRES covid'!W13="","",'Portail 3 SDL-LETTRES covid'!W13)</f>
        <v>CC</v>
      </c>
      <c r="X8" s="781" t="str">
        <f>IF('Portail 3 SDL-LETTRES covid'!X13="","",'Portail 3 SDL-LETTRES covid'!X13)</f>
        <v/>
      </c>
      <c r="Y8" s="781" t="str">
        <f>IF('Portail 3 SDL-LETTRES covid'!Y13="","",'Portail 3 SDL-LETTRES covid'!Y13)</f>
        <v/>
      </c>
      <c r="Z8" s="782">
        <f>IF('Portail 3 SDL-LETTRES covid'!Z13="","",'Portail 3 SDL-LETTRES covid'!Z13)</f>
        <v>1</v>
      </c>
      <c r="AA8" s="783" t="str">
        <f>IF('Portail 3 SDL-LETTRES covid'!AA13="","",'Portail 3 SDL-LETTRES covid'!AA13)</f>
        <v>CT</v>
      </c>
      <c r="AB8" s="783" t="str">
        <f>IF('Portail 3 SDL-LETTRES covid'!AB13="","",'Portail 3 SDL-LETTRES covid'!AB13)</f>
        <v>écrit</v>
      </c>
      <c r="AC8" s="783" t="str">
        <f>IF('Portail 3 SDL-LETTRES covid'!AC13="","",'Portail 3 SDL-LETTRES covid'!AC13)</f>
        <v>3h00</v>
      </c>
      <c r="AD8" s="779" t="str">
        <f>IF('Portail 3 SDL-LETTRES covid'!AD13="","",'Portail 3 SDL-LETTRES covid'!AD13)</f>
        <v>100 % CT (dossier) dépôt du sujet et retour des copies sur CELENE</v>
      </c>
      <c r="AE8" s="784" t="str">
        <f t="shared" si="0"/>
        <v>100 % CT (dossier) dépôt du sujet et retour des copies sur CELENE</v>
      </c>
      <c r="AF8" s="785">
        <f>IF('Portail 3 SDL-LETTRES covid'!AF13="","",'Portail 3 SDL-LETTRES covid'!AF13)</f>
        <v>1</v>
      </c>
      <c r="AG8" s="781" t="str">
        <f>IF('Portail 3 SDL-LETTRES covid'!AG13="","",'Portail 3 SDL-LETTRES covid'!AG13)</f>
        <v>CT</v>
      </c>
      <c r="AH8" s="781" t="str">
        <f>IF('Portail 3 SDL-LETTRES covid'!AH13="","",'Portail 3 SDL-LETTRES covid'!AH13)</f>
        <v>écrit</v>
      </c>
      <c r="AI8" s="781" t="str">
        <f>IF('Portail 3 SDL-LETTRES covid'!AI13="","",'Portail 3 SDL-LETTRES covid'!AI13)</f>
        <v>3h00</v>
      </c>
      <c r="AJ8" s="786">
        <f>IF('Portail 3 SDL-LETTRES covid'!AJ13="","",'Portail 3 SDL-LETTRES covid'!AJ13)</f>
        <v>1</v>
      </c>
      <c r="AK8" s="783" t="str">
        <f>IF('Portail 3 SDL-LETTRES covid'!AK13="","",'Portail 3 SDL-LETTRES covid'!AK13)</f>
        <v>CT</v>
      </c>
      <c r="AL8" s="783" t="str">
        <f>IF('Portail 3 SDL-LETTRES covid'!AL13="","",'Portail 3 SDL-LETTRES covid'!AL13)</f>
        <v>écrit</v>
      </c>
      <c r="AM8" s="783" t="str">
        <f>IF('Portail 3 SDL-LETTRES covid'!AM13="","",'Portail 3 SDL-LETTRES covid'!AM13)</f>
        <v>3h00</v>
      </c>
      <c r="AN8" s="42" t="str">
        <f>IF('Portail 3 SDL-LETTRES covid'!AN13="","",'Portail 3 SDL-LETTRES covid'!AN13)</f>
        <v/>
      </c>
    </row>
    <row r="9" spans="1:40" ht="74.25" customHeight="1">
      <c r="A9" s="772" t="str">
        <f>IF('Portail 3 SDL-LETTRES covid'!A14="","",'Portail 3 SDL-LETTRES covid'!A14)</f>
        <v/>
      </c>
      <c r="B9" s="21" t="str">
        <f>IF('Portail 3 SDL-LETTRES covid'!B14="","",'Portail 3 SDL-LETTRES covid'!B14)</f>
        <v>LLA1G31</v>
      </c>
      <c r="C9" s="184" t="str">
        <f>IF('Portail 3 SDL-LETTRES covid'!C14="","",'Portail 3 SDL-LETTRES covid'!C14)</f>
        <v xml:space="preserve">Littérature des Lumières  </v>
      </c>
      <c r="D9" s="773" t="str">
        <f>IF('Portail 3 SDL-LETTRES covid'!D14="","",'Portail 3 SDL-LETTRES covid'!D14)</f>
        <v>LLA1G30</v>
      </c>
      <c r="E9" s="773" t="s">
        <v>880</v>
      </c>
      <c r="F9" s="774" t="str">
        <f>IF('Portail 3 SDL-LETTRES covid'!F14="","",'Portail 3 SDL-LETTRES covid'!F14)</f>
        <v>Portails 3 (SDL-LETTRES), 5 (LETTRES-LLCER) et 6 (HISTOIRE-LETTRES)</v>
      </c>
      <c r="G9" s="773" t="str">
        <f>IF('Portail 3 SDL-LETTRES covid'!G14="","",'Portail 3 SDL-LETTRES covid'!G14)</f>
        <v>LETTRES</v>
      </c>
      <c r="H9" s="775"/>
      <c r="I9" s="776">
        <f>IF('Portail 3 SDL-LETTRES covid'!I14="","",'Portail 3 SDL-LETTRES covid'!I14)</f>
        <v>3</v>
      </c>
      <c r="J9" s="776">
        <f>IF('Portail 3 SDL-LETTRES covid'!J14="","",'Portail 3 SDL-LETTRES covid'!J14)</f>
        <v>3</v>
      </c>
      <c r="K9" s="787" t="str">
        <f>IF('Portail 3 SDL-LETTRES covid'!K14="","",'Portail 3 SDL-LETTRES covid'!K14)</f>
        <v>LOUBERE Stéphanie</v>
      </c>
      <c r="L9" s="777" t="str">
        <f>IF('Portail 3 SDL-LETTRES covid'!L14="","",'Portail 3 SDL-LETTRES covid'!L14)</f>
        <v>09</v>
      </c>
      <c r="M9" s="776" t="str">
        <f>IF('Portail 3 SDL-LETTRES covid'!M14="","",'Portail 3 SDL-LETTRES covid'!M14)</f>
        <v/>
      </c>
      <c r="N9" s="776">
        <f>IF('Portail 3 SDL-LETTRES covid'!N14="","",'Portail 3 SDL-LETTRES covid'!N14)</f>
        <v>12</v>
      </c>
      <c r="O9" s="776"/>
      <c r="P9" s="778">
        <f>IF('Portail 3 SDL-LETTRES covid'!P14="","",'Portail 3 SDL-LETTRES covid'!P14)</f>
        <v>12</v>
      </c>
      <c r="Q9" s="374"/>
      <c r="R9" s="157" t="str">
        <f>IF('Portail 3 SDL-LETTRES covid'!R14="","",'Portail 3 SDL-LETTRES covid'!R14)</f>
        <v/>
      </c>
      <c r="S9" s="157" t="str">
        <f>IF('Portail 3 SDL-LETTRES covid'!S14="","",'Portail 3 SDL-LETTRES covid'!S14)</f>
        <v/>
      </c>
      <c r="T9" s="779" t="str">
        <f>IF('Portail 3 SDL-LETTRES covid'!T14="","",'Portail 3 SDL-LETTRES covid'!T14)</f>
        <v>100% CC</v>
      </c>
      <c r="U9" s="780" t="str">
        <f>IF('Portail 3 SDL-LETTRES covid'!U14="","",'Portail 3 SDL-LETTRES covid'!U14)</f>
        <v>100 % CT (dossier)</v>
      </c>
      <c r="V9" s="111">
        <f>IF('Portail 3 SDL-LETTRES covid'!V14="","",'Portail 3 SDL-LETTRES covid'!V14)</f>
        <v>1</v>
      </c>
      <c r="W9" s="781" t="str">
        <f>IF('Portail 3 SDL-LETTRES covid'!W14="","",'Portail 3 SDL-LETTRES covid'!W14)</f>
        <v>CC</v>
      </c>
      <c r="X9" s="781" t="str">
        <f>IF('Portail 3 SDL-LETTRES covid'!X14="","",'Portail 3 SDL-LETTRES covid'!X14)</f>
        <v/>
      </c>
      <c r="Y9" s="781" t="str">
        <f>IF('Portail 3 SDL-LETTRES covid'!Y14="","",'Portail 3 SDL-LETTRES covid'!Y14)</f>
        <v/>
      </c>
      <c r="Z9" s="782">
        <f>IF('Portail 3 SDL-LETTRES covid'!Z14="","",'Portail 3 SDL-LETTRES covid'!Z14)</f>
        <v>1</v>
      </c>
      <c r="AA9" s="783" t="str">
        <f>IF('Portail 3 SDL-LETTRES covid'!AA14="","",'Portail 3 SDL-LETTRES covid'!AA14)</f>
        <v>CT</v>
      </c>
      <c r="AB9" s="783" t="str">
        <f>IF('Portail 3 SDL-LETTRES covid'!AB14="","",'Portail 3 SDL-LETTRES covid'!AB14)</f>
        <v>écrit</v>
      </c>
      <c r="AC9" s="783" t="str">
        <f>IF('Portail 3 SDL-LETTRES covid'!AC14="","",'Portail 3 SDL-LETTRES covid'!AC14)</f>
        <v>2h00</v>
      </c>
      <c r="AD9" s="779" t="str">
        <f>IF('Portail 3 SDL-LETTRES covid'!AD14="","",'Portail 3 SDL-LETTRES covid'!AD14)</f>
        <v>100 % CT (dossier)</v>
      </c>
      <c r="AE9" s="784" t="str">
        <f t="shared" si="0"/>
        <v>100 % CT (dossier)</v>
      </c>
      <c r="AF9" s="785">
        <f>IF('Portail 3 SDL-LETTRES covid'!AF14="","",'Portail 3 SDL-LETTRES covid'!AF14)</f>
        <v>1</v>
      </c>
      <c r="AG9" s="781" t="str">
        <f>IF('Portail 3 SDL-LETTRES covid'!AG14="","",'Portail 3 SDL-LETTRES covid'!AG14)</f>
        <v>CT</v>
      </c>
      <c r="AH9" s="781" t="str">
        <f>IF('Portail 3 SDL-LETTRES covid'!AH14="","",'Portail 3 SDL-LETTRES covid'!AH14)</f>
        <v>écrit</v>
      </c>
      <c r="AI9" s="781" t="str">
        <f>IF('Portail 3 SDL-LETTRES covid'!AI14="","",'Portail 3 SDL-LETTRES covid'!AI14)</f>
        <v>2h00</v>
      </c>
      <c r="AJ9" s="786">
        <f>IF('Portail 3 SDL-LETTRES covid'!AJ14="","",'Portail 3 SDL-LETTRES covid'!AJ14)</f>
        <v>1</v>
      </c>
      <c r="AK9" s="783" t="str">
        <f>IF('Portail 3 SDL-LETTRES covid'!AK14="","",'Portail 3 SDL-LETTRES covid'!AK14)</f>
        <v>CT</v>
      </c>
      <c r="AL9" s="783" t="str">
        <f>IF('Portail 3 SDL-LETTRES covid'!AL14="","",'Portail 3 SDL-LETTRES covid'!AL14)</f>
        <v>écrit</v>
      </c>
      <c r="AM9" s="783" t="str">
        <f>IF('Portail 3 SDL-LETTRES covid'!AM14="","",'Portail 3 SDL-LETTRES covid'!AM14)</f>
        <v>2h00</v>
      </c>
      <c r="AN9" s="42" t="str">
        <f>IF('Portail 3 SDL-LETTRES covid'!AN14="","",'Portail 3 SDL-LETTRES covid'!AN14)</f>
        <v/>
      </c>
    </row>
    <row r="10" spans="1:40" ht="74.25" customHeight="1">
      <c r="A10" s="772" t="str">
        <f>IF('Portail 3 SDL-LETTRES covid'!A15="","",'Portail 3 SDL-LETTRES covid'!A15)</f>
        <v/>
      </c>
      <c r="B10" s="21" t="str">
        <f>IF('Portail 3 SDL-LETTRES covid'!B15="","",'Portail 3 SDL-LETTRES covid'!B15)</f>
        <v>LLA1G41</v>
      </c>
      <c r="C10" s="184" t="str">
        <f>IF('Portail 3 SDL-LETTRES covid'!C15="","",'Portail 3 SDL-LETTRES covid'!C15)</f>
        <v>Méthodologie du travail universitaire en Lettres</v>
      </c>
      <c r="D10" s="773" t="str">
        <f>IF('Portail 3 SDL-LETTRES covid'!D15="","",'Portail 3 SDL-LETTRES covid'!D15)</f>
        <v>LLA1G40</v>
      </c>
      <c r="E10" s="773" t="s">
        <v>880</v>
      </c>
      <c r="F10" s="774" t="str">
        <f>IF('Portail 3 SDL-LETTRES covid'!F15="","",'Portail 3 SDL-LETTRES covid'!F15)</f>
        <v>Portails 3 (SDL-LETTRES), 5 (LETTRES-LLCER) et 6 (HISTOIRE-LETTRES)</v>
      </c>
      <c r="G10" s="773" t="str">
        <f>IF('Portail 3 SDL-LETTRES covid'!G15="","",'Portail 3 SDL-LETTRES covid'!G15)</f>
        <v>LETTRES</v>
      </c>
      <c r="H10" s="775"/>
      <c r="I10" s="776">
        <v>2</v>
      </c>
      <c r="J10" s="776">
        <v>2</v>
      </c>
      <c r="K10" s="776" t="str">
        <f>IF('Portail 3 SDL-LETTRES covid'!K15="","",'Portail 3 SDL-LETTRES covid'!K15)</f>
        <v>BARUT Benoît</v>
      </c>
      <c r="L10" s="777" t="str">
        <f>IF('Portail 3 SDL-LETTRES covid'!L15="","",'Portail 3 SDL-LETTRES covid'!L15)</f>
        <v>09</v>
      </c>
      <c r="M10" s="776" t="str">
        <f>IF('Portail 3 SDL-LETTRES covid'!M15="","",'Portail 3 SDL-LETTRES covid'!M15)</f>
        <v/>
      </c>
      <c r="N10" s="776" t="str">
        <f>IF('Portail 3 SDL-LETTRES covid'!N15="","",'Portail 3 SDL-LETTRES covid'!N15)</f>
        <v/>
      </c>
      <c r="O10" s="776"/>
      <c r="P10" s="778">
        <f>IF('Portail 3 SDL-LETTRES covid'!P15="","",'Portail 3 SDL-LETTRES covid'!P15)</f>
        <v>18</v>
      </c>
      <c r="Q10" s="374"/>
      <c r="R10" s="157" t="str">
        <f>IF('Portail 3 SDL-LETTRES covid'!R15="","",'Portail 3 SDL-LETTRES covid'!R15)</f>
        <v/>
      </c>
      <c r="S10" s="157" t="str">
        <f>IF('Portail 3 SDL-LETTRES covid'!S15="","",'Portail 3 SDL-LETTRES covid'!S15)</f>
        <v/>
      </c>
      <c r="T10" s="779" t="str">
        <f>IF('Portail 3 SDL-LETTRES covid'!T15="","",'Portail 3 SDL-LETTRES covid'!T15)</f>
        <v>100% CC</v>
      </c>
      <c r="U10" s="780" t="str">
        <f>IF('Portail 3 SDL-LETTRES covid'!U15="","",'Portail 3 SDL-LETTRES covid'!U15)</f>
        <v>100 % CT (dossier). Dépôt du sujet sur CELENE le xx/12/2020 ; retour des copies par mail (benoit.barut@univ-orleans.fr) dans la journée</v>
      </c>
      <c r="V10" s="111">
        <f>IF('Portail 3 SDL-LETTRES covid'!V15="","",'Portail 3 SDL-LETTRES covid'!V15)</f>
        <v>1</v>
      </c>
      <c r="W10" s="781" t="str">
        <f>IF('Portail 3 SDL-LETTRES covid'!W15="","",'Portail 3 SDL-LETTRES covid'!W15)</f>
        <v>CC</v>
      </c>
      <c r="X10" s="781" t="str">
        <f>IF('Portail 3 SDL-LETTRES covid'!X15="","",'Portail 3 SDL-LETTRES covid'!X15)</f>
        <v/>
      </c>
      <c r="Y10" s="781" t="str">
        <f>IF('Portail 3 SDL-LETTRES covid'!Y15="","",'Portail 3 SDL-LETTRES covid'!Y15)</f>
        <v/>
      </c>
      <c r="Z10" s="782">
        <f>IF('Portail 3 SDL-LETTRES covid'!Z15="","",'Portail 3 SDL-LETTRES covid'!Z15)</f>
        <v>1</v>
      </c>
      <c r="AA10" s="783" t="str">
        <f>IF('Portail 3 SDL-LETTRES covid'!AA15="","",'Portail 3 SDL-LETTRES covid'!AA15)</f>
        <v>CT</v>
      </c>
      <c r="AB10" s="783" t="str">
        <f>IF('Portail 3 SDL-LETTRES covid'!AB15="","",'Portail 3 SDL-LETTRES covid'!AB15)</f>
        <v>écrit</v>
      </c>
      <c r="AC10" s="783" t="str">
        <f>IF('Portail 3 SDL-LETTRES covid'!AC15="","",'Portail 3 SDL-LETTRES covid'!AC15)</f>
        <v>2h00</v>
      </c>
      <c r="AD10" s="779" t="str">
        <f>IF('Portail 3 SDL-LETTRES covid'!AD15="","",'Portail 3 SDL-LETTRES covid'!AD15)</f>
        <v>100 % CT (dossier). Dépôt du sujet sur CELENE le xx/06/2021 ; retour des copies par mail (benoit.barut@univ-orleans.fr) dans la journée</v>
      </c>
      <c r="AE10" s="784" t="str">
        <f t="shared" si="0"/>
        <v>100 % CT (dossier). Dépôt du sujet sur CELENE le xx/06/2021 ; retour des copies par mail (benoit.barut@univ-orleans.fr) dans la journée</v>
      </c>
      <c r="AF10" s="785">
        <f>IF('Portail 3 SDL-LETTRES covid'!AF15="","",'Portail 3 SDL-LETTRES covid'!AF15)</f>
        <v>1</v>
      </c>
      <c r="AG10" s="781" t="str">
        <f>IF('Portail 3 SDL-LETTRES covid'!AG15="","",'Portail 3 SDL-LETTRES covid'!AG15)</f>
        <v>CT</v>
      </c>
      <c r="AH10" s="781" t="str">
        <f>IF('Portail 3 SDL-LETTRES covid'!AH15="","",'Portail 3 SDL-LETTRES covid'!AH15)</f>
        <v>écrit</v>
      </c>
      <c r="AI10" s="781" t="str">
        <f>IF('Portail 3 SDL-LETTRES covid'!AI15="","",'Portail 3 SDL-LETTRES covid'!AI15)</f>
        <v>2h00</v>
      </c>
      <c r="AJ10" s="786">
        <f>IF('Portail 3 SDL-LETTRES covid'!AJ15="","",'Portail 3 SDL-LETTRES covid'!AJ15)</f>
        <v>1</v>
      </c>
      <c r="AK10" s="783" t="str">
        <f>IF('Portail 3 SDL-LETTRES covid'!AK15="","",'Portail 3 SDL-LETTRES covid'!AK15)</f>
        <v>CT</v>
      </c>
      <c r="AL10" s="783" t="str">
        <f>IF('Portail 3 SDL-LETTRES covid'!AL15="","",'Portail 3 SDL-LETTRES covid'!AL15)</f>
        <v>écrit</v>
      </c>
      <c r="AM10" s="783" t="str">
        <f>IF('Portail 3 SDL-LETTRES covid'!AM15="","",'Portail 3 SDL-LETTRES covid'!AM15)</f>
        <v>2h00</v>
      </c>
      <c r="AN10" s="42" t="str">
        <f>IF('Portail 3 SDL-LETTRES covid'!AN15="","",'Portail 3 SDL-LETTRES covid'!AN15)</f>
        <v/>
      </c>
    </row>
    <row r="11" spans="1:40" ht="74.25" customHeight="1">
      <c r="A11" s="772"/>
      <c r="B11" s="21" t="s">
        <v>881</v>
      </c>
      <c r="C11" s="184" t="s">
        <v>882</v>
      </c>
      <c r="D11" s="773"/>
      <c r="E11" s="773" t="s">
        <v>880</v>
      </c>
      <c r="F11" s="774" t="s">
        <v>883</v>
      </c>
      <c r="G11" s="773" t="s">
        <v>170</v>
      </c>
      <c r="H11" s="775"/>
      <c r="I11" s="776">
        <v>2</v>
      </c>
      <c r="J11" s="776">
        <v>2</v>
      </c>
      <c r="K11" s="776" t="s">
        <v>338</v>
      </c>
      <c r="L11" s="777" t="s">
        <v>260</v>
      </c>
      <c r="M11" s="776"/>
      <c r="N11" s="776"/>
      <c r="O11" s="776"/>
      <c r="P11" s="778"/>
      <c r="Q11" s="374"/>
      <c r="R11" s="157">
        <v>18</v>
      </c>
      <c r="S11" s="157"/>
      <c r="T11" s="779" t="s">
        <v>76</v>
      </c>
      <c r="U11" s="780" t="s">
        <v>884</v>
      </c>
      <c r="V11" s="111">
        <v>1</v>
      </c>
      <c r="W11" s="781" t="s">
        <v>62</v>
      </c>
      <c r="X11" s="781"/>
      <c r="Y11" s="781"/>
      <c r="Z11" s="782">
        <v>1</v>
      </c>
      <c r="AA11" s="783" t="s">
        <v>65</v>
      </c>
      <c r="AB11" s="783" t="s">
        <v>99</v>
      </c>
      <c r="AC11" s="783"/>
      <c r="AD11" s="692" t="s">
        <v>885</v>
      </c>
      <c r="AE11" s="784" t="str">
        <f t="shared" si="0"/>
        <v>100% CT dossier. Dépôt du sujet sur CELENE le xx/06/2021 ; retour des copies sur CELENE jusqu'au xx/xx/2021.</v>
      </c>
      <c r="AF11" s="785">
        <v>1</v>
      </c>
      <c r="AG11" s="781" t="s">
        <v>65</v>
      </c>
      <c r="AH11" s="781" t="s">
        <v>99</v>
      </c>
      <c r="AI11" s="781"/>
      <c r="AJ11" s="786">
        <v>1</v>
      </c>
      <c r="AK11" s="783" t="s">
        <v>65</v>
      </c>
      <c r="AL11" s="783" t="s">
        <v>99</v>
      </c>
      <c r="AM11" s="783"/>
      <c r="AN11" s="42"/>
    </row>
    <row r="12" spans="1:40">
      <c r="A12" s="35"/>
      <c r="B12" s="35"/>
      <c r="C12" s="788"/>
      <c r="D12" s="773"/>
      <c r="E12" s="789"/>
      <c r="F12" s="790"/>
      <c r="G12" s="789"/>
      <c r="H12" s="775"/>
      <c r="I12" s="776"/>
      <c r="J12" s="776"/>
      <c r="K12" s="776"/>
      <c r="L12" s="776"/>
      <c r="M12" s="776"/>
      <c r="N12" s="42"/>
      <c r="O12" s="42"/>
      <c r="P12" s="613"/>
      <c r="Q12" s="693"/>
      <c r="R12" s="43"/>
      <c r="S12" s="43"/>
      <c r="T12" s="791"/>
      <c r="U12" s="792"/>
      <c r="V12" s="385"/>
      <c r="W12" s="793"/>
      <c r="X12" s="793"/>
      <c r="Y12" s="793"/>
      <c r="Z12" s="793"/>
      <c r="AA12" s="793"/>
      <c r="AB12" s="793"/>
      <c r="AC12" s="793"/>
      <c r="AD12" s="793"/>
      <c r="AE12" s="793"/>
      <c r="AF12" s="793"/>
      <c r="AG12" s="793"/>
      <c r="AH12" s="773"/>
      <c r="AI12" s="793"/>
      <c r="AJ12" s="793"/>
      <c r="AK12" s="793"/>
      <c r="AL12" s="773"/>
      <c r="AM12" s="793"/>
      <c r="AN12" s="776"/>
    </row>
    <row r="13" spans="1:40" ht="23.25" customHeight="1">
      <c r="A13" s="133"/>
      <c r="B13" s="133"/>
      <c r="C13" s="46" t="s">
        <v>886</v>
      </c>
      <c r="D13" s="47"/>
      <c r="E13" s="48"/>
      <c r="F13" s="48"/>
      <c r="G13" s="48"/>
      <c r="H13" s="90"/>
      <c r="I13" s="47"/>
      <c r="J13" s="47"/>
      <c r="K13" s="47"/>
      <c r="L13" s="47"/>
      <c r="M13" s="47"/>
      <c r="N13" s="47"/>
      <c r="O13" s="47"/>
      <c r="P13" s="47"/>
      <c r="Q13" s="50"/>
      <c r="R13" s="49"/>
      <c r="S13" s="49"/>
      <c r="T13" s="794"/>
      <c r="U13" s="795"/>
      <c r="V13" s="98"/>
      <c r="W13" s="50"/>
      <c r="X13" s="50"/>
      <c r="Y13" s="50"/>
      <c r="Z13" s="50"/>
      <c r="AA13" s="50"/>
      <c r="AB13" s="50"/>
      <c r="AC13" s="50"/>
      <c r="AD13" s="50"/>
      <c r="AE13" s="50"/>
      <c r="AF13" s="50"/>
      <c r="AG13" s="50"/>
      <c r="AH13" s="50"/>
      <c r="AI13" s="50"/>
      <c r="AJ13" s="50"/>
      <c r="AK13" s="50"/>
      <c r="AL13" s="50"/>
      <c r="AM13" s="47"/>
      <c r="AN13" s="47"/>
    </row>
    <row r="14" spans="1:40" ht="23.25" customHeight="1">
      <c r="A14" s="796" t="s">
        <v>887</v>
      </c>
      <c r="B14" s="797" t="s">
        <v>888</v>
      </c>
      <c r="C14" s="52" t="s">
        <v>889</v>
      </c>
      <c r="D14" s="53"/>
      <c r="E14" s="54" t="s">
        <v>43</v>
      </c>
      <c r="F14" s="54"/>
      <c r="G14" s="54"/>
      <c r="H14" s="54"/>
      <c r="I14" s="54">
        <f>+I6+I15+I22+I23+I24</f>
        <v>28</v>
      </c>
      <c r="J14" s="54">
        <f>+J6+J15+J22+J23+J24</f>
        <v>28</v>
      </c>
      <c r="K14" s="53"/>
      <c r="L14" s="53"/>
      <c r="M14" s="53"/>
      <c r="N14" s="53"/>
      <c r="O14" s="53"/>
      <c r="P14" s="53"/>
      <c r="Q14" s="56"/>
      <c r="R14" s="55"/>
      <c r="S14" s="55"/>
      <c r="T14" s="798"/>
      <c r="U14" s="799"/>
      <c r="V14" s="187"/>
      <c r="W14" s="56"/>
      <c r="X14" s="56"/>
      <c r="Y14" s="56"/>
      <c r="Z14" s="56"/>
      <c r="AA14" s="56"/>
      <c r="AB14" s="56"/>
      <c r="AC14" s="56"/>
      <c r="AD14" s="56"/>
      <c r="AE14" s="56"/>
      <c r="AF14" s="56"/>
      <c r="AG14" s="56"/>
      <c r="AH14" s="56"/>
      <c r="AI14" s="56"/>
      <c r="AJ14" s="56"/>
      <c r="AK14" s="56"/>
      <c r="AL14" s="56"/>
      <c r="AM14" s="53"/>
      <c r="AN14" s="53"/>
    </row>
    <row r="15" spans="1:40" s="67" customFormat="1" ht="36.75" customHeight="1">
      <c r="A15" s="800" t="str">
        <f>IF('Portail 4 LLCER-LEA covid'!A7="","",'Portail 4 LLCER-LEA covid'!A7)</f>
        <v>LOLA1L25</v>
      </c>
      <c r="B15" s="801" t="str">
        <f>IF('Portail 4 LLCER-LEA covid'!B7="","",'Portail 4 LLCER-LEA covid'!B7)</f>
        <v>LLA1B11</v>
      </c>
      <c r="C15" s="802" t="str">
        <f>IF('Portail 4 LLCER-LEA covid'!C7="","",'Portail 4 LLCER-LEA covid'!C7)</f>
        <v>Pratique et structure de la langue : Anglais S1</v>
      </c>
      <c r="D15" s="803" t="str">
        <f>IF('Portail 4 LLCER-LEA covid'!D7="","",'Portail 4 LLCER-LEA covid'!D7)</f>
        <v>LLA1B10</v>
      </c>
      <c r="E15" s="803" t="str">
        <f>IF('Portail 4 LLCER-LEA covid'!E7="","",'Portail 4 LLCER-LEA covid'!E7)</f>
        <v>BLOC/CHAPEAU</v>
      </c>
      <c r="F15" s="803" t="str">
        <f>IF('Portail 4 LLCER-LEA covid'!F7="","",'Portail 4 LLCER-LEA covid'!F7)</f>
        <v>Portails 1 (SDL-LLCER), 2 (SDL-LEA), 4 (LANGUES) et 5 (LETTRES-LLCER)</v>
      </c>
      <c r="G15" s="803" t="str">
        <f>IF('Portail 4 LLCER-LEA covid'!G7="","",'Portail 4 LLCER-LEA covid'!G7)</f>
        <v/>
      </c>
      <c r="H15" s="804"/>
      <c r="I15" s="805">
        <f>+I18+I19</f>
        <v>7</v>
      </c>
      <c r="J15" s="805">
        <f>+J18+J19</f>
        <v>7</v>
      </c>
      <c r="K15" s="805" t="str">
        <f>IF('Portail 4 LLCER-LEA covid'!K7="","",'Portail 4 LLCER-LEA covid'!K7)</f>
        <v/>
      </c>
      <c r="L15" s="804" t="str">
        <f>IF('Portail 4 LLCER-LEA covid'!L7="","",'Portail 4 LLCER-LEA covid'!L7)</f>
        <v/>
      </c>
      <c r="M15" s="805" t="str">
        <f>IF('Portail 4 LLCER-LEA covid'!M7="","",'Portail 4 LLCER-LEA covid'!M7)</f>
        <v/>
      </c>
      <c r="N15" s="804" t="str">
        <f>IF('Portail 4 LLCER-LEA covid'!N7="","",'Portail 4 LLCER-LEA covid'!N7)</f>
        <v/>
      </c>
      <c r="O15" s="804"/>
      <c r="P15" s="806" t="str">
        <f>IF('Portail 4 LLCER-LEA covid'!P7="","",'Portail 4 LLCER-LEA covid'!P7)</f>
        <v/>
      </c>
      <c r="Q15" s="371"/>
      <c r="R15" s="371" t="str">
        <f>IF('Portail 4 LLCER-LEA covid'!R7="","",'Portail 4 LLCER-LEA covid'!R7)</f>
        <v/>
      </c>
      <c r="S15" s="371" t="str">
        <f>IF('Portail 4 LLCER-LEA covid'!S7="","",'Portail 4 LLCER-LEA covid'!S7)</f>
        <v/>
      </c>
      <c r="T15" s="807"/>
      <c r="U15" s="808"/>
      <c r="V15" s="386" t="str">
        <f>IF('Portail 4 LLCER-LEA covid'!V7="","",'Portail 4 LLCER-LEA covid'!V7)</f>
        <v/>
      </c>
      <c r="W15" s="806" t="str">
        <f>IF('Portail 4 LLCER-LEA covid'!W7="","",'Portail 4 LLCER-LEA covid'!W7)</f>
        <v/>
      </c>
      <c r="X15" s="806" t="str">
        <f>IF('Portail 4 LLCER-LEA covid'!X7="","",'Portail 4 LLCER-LEA covid'!X7)</f>
        <v/>
      </c>
      <c r="Y15" s="806" t="str">
        <f>IF('Portail 4 LLCER-LEA covid'!Y7="","",'Portail 4 LLCER-LEA covid'!Y7)</f>
        <v/>
      </c>
      <c r="Z15" s="63" t="str">
        <f>IF('Portail 4 LLCER-LEA covid'!Z7="","",'Portail 4 LLCER-LEA covid'!Z7)</f>
        <v/>
      </c>
      <c r="AA15" s="809" t="str">
        <f>IF('Portail 4 LLCER-LEA covid'!AA7="","",'Portail 4 LLCER-LEA covid'!AA7)</f>
        <v/>
      </c>
      <c r="AB15" s="809" t="str">
        <f>IF('Portail 4 LLCER-LEA covid'!AB7="","",'Portail 4 LLCER-LEA covid'!AB7)</f>
        <v/>
      </c>
      <c r="AC15" s="809" t="str">
        <f>IF('Portail 4 LLCER-LEA covid'!AC7="","",'Portail 4 LLCER-LEA covid'!AC7)</f>
        <v/>
      </c>
      <c r="AD15" s="809"/>
      <c r="AE15" s="809"/>
      <c r="AF15" s="810" t="str">
        <f>IF('Portail 4 LLCER-LEA covid'!AF7="","",'Portail 4 LLCER-LEA covid'!AF7)</f>
        <v/>
      </c>
      <c r="AG15" s="809" t="str">
        <f>IF('Portail 4 LLCER-LEA covid'!AG7="","",'Portail 4 LLCER-LEA covid'!AG7)</f>
        <v/>
      </c>
      <c r="AH15" s="809" t="str">
        <f>IF('Portail 4 LLCER-LEA covid'!AH7="","",'Portail 4 LLCER-LEA covid'!AH7)</f>
        <v/>
      </c>
      <c r="AI15" s="809" t="str">
        <f>IF('Portail 4 LLCER-LEA covid'!AI7="","",'Portail 4 LLCER-LEA covid'!AI7)</f>
        <v/>
      </c>
      <c r="AJ15" s="810" t="str">
        <f>IF('Portail 4 LLCER-LEA covid'!AJ7="","",'Portail 4 LLCER-LEA covid'!AJ7)</f>
        <v/>
      </c>
      <c r="AK15" s="809" t="str">
        <f>IF('Portail 4 LLCER-LEA covid'!AK7="","",'Portail 4 LLCER-LEA covid'!AK7)</f>
        <v/>
      </c>
      <c r="AL15" s="809" t="str">
        <f>IF('Portail 4 LLCER-LEA covid'!AL7="","",'Portail 4 LLCER-LEA covid'!AL7)</f>
        <v/>
      </c>
      <c r="AM15" s="809" t="str">
        <f>IF('Portail 4 LLCER-LEA covid'!AM7="","",'Portail 4 LLCER-LEA covid'!AM7)</f>
        <v/>
      </c>
      <c r="AN15" s="811" t="str">
        <f>IF('Portail 4 LLCER-LEA covid'!AN7="","",'Portail 4 LLCER-LEA covid'!AN7)</f>
        <v/>
      </c>
    </row>
    <row r="16" spans="1:40" ht="36" customHeight="1">
      <c r="A16" s="812" t="str">
        <f>IF('Portail 4 LLCER-LEA covid'!A8="","",'Portail 4 LLCER-LEA covid'!A8)</f>
        <v/>
      </c>
      <c r="B16" s="812" t="str">
        <f>IF('Portail 4 LLCER-LEA covid'!B8="","",'Portail 4 LLCER-LEA covid'!B8)</f>
        <v>LLA1B1A</v>
      </c>
      <c r="C16" s="665" t="str">
        <f>IF('Portail 4 LLCER-LEA covid'!C8="","",'Portail 4 LLCER-LEA covid'!C8)</f>
        <v>Linguistique Anglais S1</v>
      </c>
      <c r="D16" s="666" t="str">
        <f>IF('Portail 4 LLCER-LEA covid'!D8="","",'Portail 4 LLCER-LEA covid'!D8)</f>
        <v>LOL1B2E</v>
      </c>
      <c r="E16" s="666" t="str">
        <f>IF('Portail 4 LLCER-LEA covid'!E8="","",'Portail 4 LLCER-LEA covid'!E8)</f>
        <v>TRONC COMMUN</v>
      </c>
      <c r="F16" s="667" t="str">
        <f>IF('Portail 4 LLCER-LEA covid'!F8="","",'Portail 4 LLCER-LEA covid'!F8)</f>
        <v>Portails 1 (SDL-LLCER), 2 (SDL-LEA), 4 (LANGUES) et 5 (LETTRES-LLCER)</v>
      </c>
      <c r="G16" s="813" t="str">
        <f>IF('Portail 4 LLCER-LEA covid'!G8="","",'Portail 4 LLCER-LEA covid'!G8)</f>
        <v>LLCER</v>
      </c>
      <c r="H16" s="668"/>
      <c r="I16" s="669">
        <v>2</v>
      </c>
      <c r="J16" s="669">
        <v>2</v>
      </c>
      <c r="K16" s="668" t="str">
        <f>IF('Portail 4 LLCER-LEA covid'!K8="","",'Portail 4 LLCER-LEA covid'!K8)</f>
        <v>SERPOLLET Noëlle</v>
      </c>
      <c r="L16" s="669">
        <f>IF('Portail 4 LLCER-LEA covid'!L8="","",'Portail 4 LLCER-LEA covid'!L8)</f>
        <v>11</v>
      </c>
      <c r="M16" s="669" t="str">
        <f>IF('Portail 4 LLCER-LEA covid'!M8="","",'Portail 4 LLCER-LEA covid'!M8)</f>
        <v/>
      </c>
      <c r="N16" s="669">
        <f>IF('Portail 4 LLCER-LEA covid'!N8="","",'Portail 4 LLCER-LEA covid'!N8)</f>
        <v>6</v>
      </c>
      <c r="O16" s="669"/>
      <c r="P16" s="670" t="str">
        <f>IF('Portail 4 LLCER-LEA covid'!P8="","",'Portail 4 LLCER-LEA covid'!P8)</f>
        <v/>
      </c>
      <c r="Q16" s="671"/>
      <c r="R16" s="420" t="str">
        <f>IF('Portail 4 LLCER-LEA covid'!R8="","",'Portail 4 LLCER-LEA covid'!R8)</f>
        <v/>
      </c>
      <c r="S16" s="420" t="str">
        <f>IF('Portail 4 LLCER-LEA covid'!S8="","",'Portail 4 LLCER-LEA covid'!S8)</f>
        <v/>
      </c>
      <c r="T16" s="814"/>
      <c r="U16" s="815"/>
      <c r="V16" s="387">
        <f>IF('Portail 4 LLCER-LEA covid'!V8="","",'Portail 4 LLCER-LEA covid'!V8)</f>
        <v>1</v>
      </c>
      <c r="W16" s="672" t="str">
        <f>IF('Portail 4 LLCER-LEA covid'!W8="","",'Portail 4 LLCER-LEA covid'!W8)</f>
        <v>CT</v>
      </c>
      <c r="X16" s="672" t="str">
        <f>IF('Portail 4 LLCER-LEA covid'!X8="","",'Portail 4 LLCER-LEA covid'!X8)</f>
        <v>écrit</v>
      </c>
      <c r="Y16" s="672" t="str">
        <f>IF('Portail 4 LLCER-LEA covid'!Y8="","",'Portail 4 LLCER-LEA covid'!Y8)</f>
        <v>1h00</v>
      </c>
      <c r="Z16" s="313">
        <f>IF('Portail 4 LLCER-LEA covid'!Z8="","",'Portail 4 LLCER-LEA covid'!Z8)</f>
        <v>1</v>
      </c>
      <c r="AA16" s="673" t="str">
        <f>IF('Portail 4 LLCER-LEA covid'!AA8="","",'Portail 4 LLCER-LEA covid'!AA8)</f>
        <v>CT</v>
      </c>
      <c r="AB16" s="673" t="str">
        <f>IF('Portail 4 LLCER-LEA covid'!AB8="","",'Portail 4 LLCER-LEA covid'!AB8)</f>
        <v>écrit</v>
      </c>
      <c r="AC16" s="673" t="str">
        <f>IF('Portail 4 LLCER-LEA covid'!AC8="","",'Portail 4 LLCER-LEA covid'!AC8)</f>
        <v>1h00</v>
      </c>
      <c r="AD16" s="361"/>
      <c r="AE16" s="361"/>
      <c r="AF16" s="311">
        <f>IF('Portail 4 LLCER-LEA covid'!AF8="","",'Portail 4 LLCER-LEA covid'!AF8)</f>
        <v>1</v>
      </c>
      <c r="AG16" s="672" t="str">
        <f>IF('Portail 4 LLCER-LEA covid'!AG8="","",'Portail 4 LLCER-LEA covid'!AG8)</f>
        <v>CT</v>
      </c>
      <c r="AH16" s="672" t="str">
        <f>IF('Portail 4 LLCER-LEA covid'!AH8="","",'Portail 4 LLCER-LEA covid'!AH8)</f>
        <v>écrit</v>
      </c>
      <c r="AI16" s="672" t="str">
        <f>IF('Portail 4 LLCER-LEA covid'!AI8="","",'Portail 4 LLCER-LEA covid'!AI8)</f>
        <v>1h00</v>
      </c>
      <c r="AJ16" s="313">
        <f>IF('Portail 4 LLCER-LEA covid'!AJ8="","",'Portail 4 LLCER-LEA covid'!AJ8)</f>
        <v>1</v>
      </c>
      <c r="AK16" s="673" t="str">
        <f>IF('Portail 4 LLCER-LEA covid'!AK8="","",'Portail 4 LLCER-LEA covid'!AK8)</f>
        <v>CT</v>
      </c>
      <c r="AL16" s="673" t="str">
        <f>IF('Portail 4 LLCER-LEA covid'!AL8="","",'Portail 4 LLCER-LEA covid'!AL8)</f>
        <v>écrit</v>
      </c>
      <c r="AM16" s="673" t="str">
        <f>IF('Portail 4 LLCER-LEA covid'!AM8="","",'Portail 4 LLCER-LEA covid'!AM8)</f>
        <v>1h00</v>
      </c>
      <c r="AN16" s="669" t="str">
        <f>IF('Portail 4 LLCER-LEA covid'!AN8="","",'Portail 4 LLCER-LEA covid'!AN8)</f>
        <v/>
      </c>
    </row>
    <row r="17" spans="1:1032" ht="36" customHeight="1">
      <c r="A17" s="812" t="str">
        <f>IF('Portail 4 LLCER-LEA covid'!A9="","",'Portail 4 LLCER-LEA covid'!A9)</f>
        <v/>
      </c>
      <c r="B17" s="812" t="str">
        <f>IF('Portail 4 LLCER-LEA covid'!B9="","",'Portail 4 LLCER-LEA covid'!B9)</f>
        <v>LLA1B1B</v>
      </c>
      <c r="C17" s="665" t="str">
        <f>IF('Portail 4 LLCER-LEA covid'!C9="","",'Portail 4 LLCER-LEA covid'!C9)</f>
        <v>Grammaire anglaise S1</v>
      </c>
      <c r="D17" s="666" t="str">
        <f>IF('Portail 4 LLCER-LEA covid'!D9="","",'Portail 4 LLCER-LEA covid'!D9)</f>
        <v>LOL1B2A
LOL1J1A</v>
      </c>
      <c r="E17" s="666" t="str">
        <f>IF('Portail 4 LLCER-LEA covid'!E9="","",'Portail 4 LLCER-LEA covid'!E9)</f>
        <v>TRONC COMMUN</v>
      </c>
      <c r="F17" s="667" t="str">
        <f>IF('Portail 4 LLCER-LEA covid'!F9="","",'Portail 4 LLCER-LEA covid'!F9)</f>
        <v>Portails 1 (SDL-LLCER), 2 (SDL-LEA), 4 (LANGUES) et 5 (LETTRES-LLCER)</v>
      </c>
      <c r="G17" s="813" t="str">
        <f>IF('Portail 4 LLCER-LEA covid'!G9="","",'Portail 4 LLCER-LEA covid'!G9)</f>
        <v>LLCER</v>
      </c>
      <c r="H17" s="668"/>
      <c r="I17" s="669">
        <v>2</v>
      </c>
      <c r="J17" s="669">
        <v>2</v>
      </c>
      <c r="K17" s="668" t="str">
        <f>IF('Portail 4 LLCER-LEA covid'!K9="","",'Portail 4 LLCER-LEA covid'!K9)</f>
        <v>SCHMITT Pierre</v>
      </c>
      <c r="L17" s="669">
        <f>IF('Portail 4 LLCER-LEA covid'!L9="","",'Portail 4 LLCER-LEA covid'!L9)</f>
        <v>11</v>
      </c>
      <c r="M17" s="669" t="str">
        <f>IF('Portail 4 LLCER-LEA covid'!M9="","",'Portail 4 LLCER-LEA covid'!M9)</f>
        <v/>
      </c>
      <c r="N17" s="669">
        <f>IF('Portail 4 LLCER-LEA covid'!N9="","",'Portail 4 LLCER-LEA covid'!N9)</f>
        <v>6</v>
      </c>
      <c r="O17" s="669"/>
      <c r="P17" s="670">
        <f>IF('Portail 4 LLCER-LEA covid'!P9="","",'Portail 4 LLCER-LEA covid'!P9)</f>
        <v>12</v>
      </c>
      <c r="Q17" s="671"/>
      <c r="R17" s="420" t="str">
        <f>IF('Portail 4 LLCER-LEA covid'!R9="","",'Portail 4 LLCER-LEA covid'!R9)</f>
        <v/>
      </c>
      <c r="S17" s="420" t="str">
        <f>IF('Portail 4 LLCER-LEA covid'!S9="","",'Portail 4 LLCER-LEA covid'!S9)</f>
        <v/>
      </c>
      <c r="T17" s="814"/>
      <c r="U17" s="815"/>
      <c r="V17" s="387">
        <f>IF('Portail 4 LLCER-LEA covid'!V9="","",'Portail 4 LLCER-LEA covid'!V9)</f>
        <v>1</v>
      </c>
      <c r="W17" s="672" t="str">
        <f>IF('Portail 4 LLCER-LEA covid'!W9="","",'Portail 4 LLCER-LEA covid'!W9)</f>
        <v>CC</v>
      </c>
      <c r="X17" s="672" t="str">
        <f>IF('Portail 4 LLCER-LEA covid'!X9="","",'Portail 4 LLCER-LEA covid'!X9)</f>
        <v>écrit</v>
      </c>
      <c r="Y17" s="672" t="str">
        <f>IF('Portail 4 LLCER-LEA covid'!Y9="","",'Portail 4 LLCER-LEA covid'!Y9)</f>
        <v>1h00</v>
      </c>
      <c r="Z17" s="313">
        <f>IF('Portail 4 LLCER-LEA covid'!Z9="","",'Portail 4 LLCER-LEA covid'!Z9)</f>
        <v>1</v>
      </c>
      <c r="AA17" s="673" t="str">
        <f>IF('Portail 4 LLCER-LEA covid'!AA9="","",'Portail 4 LLCER-LEA covid'!AA9)</f>
        <v>CT</v>
      </c>
      <c r="AB17" s="673" t="str">
        <f>IF('Portail 4 LLCER-LEA covid'!AB9="","",'Portail 4 LLCER-LEA covid'!AB9)</f>
        <v>écrit</v>
      </c>
      <c r="AC17" s="674" t="str">
        <f>IF('Portail 4 LLCER-LEA covid'!AC9="","",'Portail 4 LLCER-LEA covid'!AC9)</f>
        <v>1h00</v>
      </c>
      <c r="AD17" s="816"/>
      <c r="AE17" s="816"/>
      <c r="AF17" s="311">
        <f>IF('Portail 4 LLCER-LEA covid'!AF9="","",'Portail 4 LLCER-LEA covid'!AF9)</f>
        <v>1</v>
      </c>
      <c r="AG17" s="672" t="str">
        <f>IF('Portail 4 LLCER-LEA covid'!AG9="","",'Portail 4 LLCER-LEA covid'!AG9)</f>
        <v>CT</v>
      </c>
      <c r="AH17" s="672" t="str">
        <f>IF('Portail 4 LLCER-LEA covid'!AH9="","",'Portail 4 LLCER-LEA covid'!AH9)</f>
        <v>écrit</v>
      </c>
      <c r="AI17" s="672" t="str">
        <f>IF('Portail 4 LLCER-LEA covid'!AI9="","",'Portail 4 LLCER-LEA covid'!AI9)</f>
        <v>1h00</v>
      </c>
      <c r="AJ17" s="313">
        <f>IF('Portail 4 LLCER-LEA covid'!AJ9="","",'Portail 4 LLCER-LEA covid'!AJ9)</f>
        <v>1</v>
      </c>
      <c r="AK17" s="673" t="str">
        <f>IF('Portail 4 LLCER-LEA covid'!AK9="","",'Portail 4 LLCER-LEA covid'!AK9)</f>
        <v>CT</v>
      </c>
      <c r="AL17" s="673" t="str">
        <f>IF('Portail 4 LLCER-LEA covid'!AL9="","",'Portail 4 LLCER-LEA covid'!AL9)</f>
        <v>écrit</v>
      </c>
      <c r="AM17" s="673" t="str">
        <f>IF('Portail 4 LLCER-LEA covid'!AM9="","",'Portail 4 LLCER-LEA covid'!AM9)</f>
        <v>1h00</v>
      </c>
      <c r="AN17" s="669" t="str">
        <f>IF('Portail 4 LLCER-LEA covid'!AN9="","",'Portail 4 LLCER-LEA covid'!AN9)</f>
        <v/>
      </c>
    </row>
    <row r="18" spans="1:1032" s="317" customFormat="1" ht="36" customHeight="1">
      <c r="A18" s="817" t="str">
        <f>IF('Portail 4 LLCER-LEA covid'!A10="","",'Portail 4 LLCER-LEA covid'!A10)</f>
        <v/>
      </c>
      <c r="B18" s="817" t="str">
        <f>IF('Portail 4 LLCER-LEA covid'!B10="","",'Portail 4 LLCER-LEA covid'!B10)</f>
        <v>LLA1B1D</v>
      </c>
      <c r="C18" s="630" t="str">
        <f>IF('Portail 4 LLCER-LEA covid'!C10="","",'Portail 4 LLCER-LEA covid'!C10)</f>
        <v>Grammaire et linguistique Anglais S1</v>
      </c>
      <c r="D18" s="631" t="str">
        <f>IF('Portail 4 LLCER-LEA covid'!D10="","",'Portail 4 LLCER-LEA covid'!D10)</f>
        <v>LLA1B1A+LLA1B1B</v>
      </c>
      <c r="E18" s="631" t="str">
        <f>IF('Portail 4 LLCER-LEA covid'!E10="","",'Portail 4 LLCER-LEA covid'!E10)</f>
        <v>TRONC COMMUN</v>
      </c>
      <c r="F18" s="632" t="str">
        <f>IF('Portail 4 LLCER-LEA covid'!F10="","",'Portail 4 LLCER-LEA covid'!F10)</f>
        <v>Portails 1 (SDL-LLCER), 2 (SDL-LEA), 4 (LANGUES) et 5 (LETTRES-LLCER)</v>
      </c>
      <c r="G18" s="818" t="str">
        <f>IF('Portail 4 LLCER-LEA covid'!G10="","",'Portail 4 LLCER-LEA covid'!G10)</f>
        <v>LLCER</v>
      </c>
      <c r="H18" s="633"/>
      <c r="I18" s="634">
        <v>4</v>
      </c>
      <c r="J18" s="634">
        <v>4</v>
      </c>
      <c r="K18" s="634" t="str">
        <f>IF('Portail 4 LLCER-LEA covid'!K10="","",'Portail 4 LLCER-LEA covid'!K10)</f>
        <v>SCHMITT Pierre</v>
      </c>
      <c r="L18" s="634">
        <f>IF('Portail 4 LLCER-LEA covid'!L10="","",'Portail 4 LLCER-LEA covid'!L10)</f>
        <v>11</v>
      </c>
      <c r="M18" s="634" t="str">
        <f>IF('Portail 4 LLCER-LEA covid'!M10="","",'Portail 4 LLCER-LEA covid'!M10)</f>
        <v/>
      </c>
      <c r="N18" s="634">
        <f>IF('Portail 4 LLCER-LEA covid'!N10="","",'Portail 4 LLCER-LEA covid'!N10)</f>
        <v>12</v>
      </c>
      <c r="O18" s="634"/>
      <c r="P18" s="635">
        <f>IF('Portail 4 LLCER-LEA covid'!P10="","",'Portail 4 LLCER-LEA covid'!P10)</f>
        <v>0</v>
      </c>
      <c r="Q18" s="635">
        <f>IF('Portail 4 LLCER-LEA covid'!Q10="","",'Portail 4 LLCER-LEA covid'!Q10)</f>
        <v>18</v>
      </c>
      <c r="R18" s="440" t="str">
        <f>IF('Portail 4 LLCER-LEA covid'!R10="","",'Portail 4 LLCER-LEA covid'!R10)</f>
        <v/>
      </c>
      <c r="S18" s="440" t="str">
        <f>IF('Portail 4 LLCER-LEA covid'!S10="","",'Portail 4 LLCER-LEA covid'!S10)</f>
        <v/>
      </c>
      <c r="T18" s="779" t="str">
        <f>IF('Portail 4 LLCER-LEA covid'!T10="","",'Portail 4 LLCER-LEA covid'!T10)</f>
        <v>100% CC</v>
      </c>
      <c r="U18" s="780" t="str">
        <f>IF('Portail 4 LLCER-LEA covid'!U10="","",'Portail 4 LLCER-LEA covid'!U10)</f>
        <v>100% CT 2h00 CELENE</v>
      </c>
      <c r="V18" s="398">
        <f>IF('Portail 4 LLCER-LEA covid'!V10="","",'Portail 4 LLCER-LEA covid'!V10)</f>
        <v>1</v>
      </c>
      <c r="W18" s="819" t="str">
        <f>IF('Portail 4 LLCER-LEA covid'!W10="","",'Portail 4 LLCER-LEA covid'!W10)</f>
        <v>CC</v>
      </c>
      <c r="X18" s="819" t="str">
        <f>IF('Portail 4 LLCER-LEA covid'!X10="","",'Portail 4 LLCER-LEA covid'!X10)</f>
        <v>écrit</v>
      </c>
      <c r="Y18" s="820" t="str">
        <f>IF('Portail 4 LLCER-LEA covid'!Y10="","",'Portail 4 LLCER-LEA covid'!Y10)</f>
        <v>1h30</v>
      </c>
      <c r="Z18" s="821">
        <f>IF('Portail 4 LLCER-LEA covid'!Z10="","",'Portail 4 LLCER-LEA covid'!Z10)</f>
        <v>1</v>
      </c>
      <c r="AA18" s="822" t="str">
        <f>IF('Portail 4 LLCER-LEA covid'!AA10="","",'Portail 4 LLCER-LEA covid'!AA10)</f>
        <v>CT</v>
      </c>
      <c r="AB18" s="822" t="str">
        <f>IF('Portail 4 LLCER-LEA covid'!AB10="","",'Portail 4 LLCER-LEA covid'!AB10)</f>
        <v>écrit</v>
      </c>
      <c r="AC18" s="441" t="str">
        <f>IF('Portail 4 LLCER-LEA covid'!AC10="","",'Portail 4 LLCER-LEA covid'!AC10)</f>
        <v>1h30</v>
      </c>
      <c r="AD18" s="823" t="str">
        <f>IF('Portail 4 LLCER-LEA covid'!AD10="","",'Portail 4 LLCER-LEA covid'!AD10)</f>
        <v>100% CT 2h00 CELENE</v>
      </c>
      <c r="AE18" s="824" t="str">
        <f t="shared" ref="AE18:AE19" si="1">+AD18</f>
        <v>100% CT 2h00 CELENE</v>
      </c>
      <c r="AF18" s="825">
        <f>IF('Portail 4 LLCER-LEA covid'!AF10="","",'Portail 4 LLCER-LEA covid'!AF10)</f>
        <v>1</v>
      </c>
      <c r="AG18" s="819" t="str">
        <f>IF('Portail 4 LLCER-LEA covid'!AG10="","",'Portail 4 LLCER-LEA covid'!AG10)</f>
        <v>CT</v>
      </c>
      <c r="AH18" s="819" t="str">
        <f>IF('Portail 4 LLCER-LEA covid'!AH10="","",'Portail 4 LLCER-LEA covid'!AH10)</f>
        <v>écrit</v>
      </c>
      <c r="AI18" s="820" t="str">
        <f>IF('Portail 4 LLCER-LEA covid'!AI10="","",'Portail 4 LLCER-LEA covid'!AI10)</f>
        <v>1h30</v>
      </c>
      <c r="AJ18" s="821">
        <f>IF('Portail 4 LLCER-LEA covid'!AJ10="","",'Portail 4 LLCER-LEA covid'!AJ10)</f>
        <v>1</v>
      </c>
      <c r="AK18" s="822" t="str">
        <f>IF('Portail 4 LLCER-LEA covid'!AK10="","",'Portail 4 LLCER-LEA covid'!AK10)</f>
        <v>CT</v>
      </c>
      <c r="AL18" s="822" t="str">
        <f>IF('Portail 4 LLCER-LEA covid'!AL10="","",'Portail 4 LLCER-LEA covid'!AL10)</f>
        <v>écrit</v>
      </c>
      <c r="AM18" s="820" t="str">
        <f>IF('Portail 4 LLCER-LEA covid'!AM10="","",'Portail 4 LLCER-LEA covid'!AM10)</f>
        <v>1h30</v>
      </c>
      <c r="AN18" s="826" t="str">
        <f>IF('Portail 4 LLCER-LEA covid'!AN10="","",'Portail 4 LLCER-LEA covid'!AN10)</f>
        <v/>
      </c>
      <c r="AO18" s="316"/>
      <c r="AP18" s="316"/>
      <c r="AQ18" s="316"/>
      <c r="AR18" s="316"/>
      <c r="AS18" s="316"/>
      <c r="AT18" s="316"/>
      <c r="AU18" s="316"/>
      <c r="AV18" s="316"/>
      <c r="AW18" s="316"/>
      <c r="AX18" s="316"/>
      <c r="AY18" s="316"/>
      <c r="AZ18" s="316"/>
      <c r="BA18" s="316"/>
      <c r="BB18" s="316"/>
      <c r="BC18" s="316"/>
      <c r="BD18" s="316"/>
      <c r="BE18" s="316"/>
      <c r="BF18" s="316"/>
      <c r="BG18" s="316"/>
      <c r="BH18" s="316"/>
      <c r="BI18" s="316"/>
      <c r="BJ18" s="316"/>
      <c r="BK18" s="316"/>
      <c r="BL18" s="316"/>
      <c r="BM18" s="316"/>
      <c r="BN18" s="316"/>
      <c r="BO18" s="316"/>
      <c r="BP18" s="316"/>
      <c r="BQ18" s="316"/>
      <c r="BR18" s="316"/>
      <c r="BS18" s="316"/>
      <c r="BT18" s="316"/>
      <c r="BU18" s="316"/>
      <c r="BV18" s="316"/>
      <c r="BW18" s="316"/>
      <c r="BX18" s="316"/>
      <c r="BY18" s="316"/>
      <c r="BZ18" s="316"/>
      <c r="CA18" s="316"/>
      <c r="CB18" s="316"/>
      <c r="CC18" s="316"/>
      <c r="CD18" s="316"/>
      <c r="CE18" s="316"/>
      <c r="CF18" s="316"/>
      <c r="CG18" s="316"/>
      <c r="CH18" s="316"/>
      <c r="CI18" s="316"/>
      <c r="CJ18" s="316"/>
      <c r="CK18" s="316"/>
      <c r="CL18" s="316"/>
      <c r="CM18" s="316"/>
      <c r="CN18" s="316"/>
      <c r="CO18" s="316"/>
      <c r="CP18" s="316"/>
      <c r="CQ18" s="316"/>
      <c r="CR18" s="316"/>
      <c r="CS18" s="316"/>
      <c r="CT18" s="316"/>
      <c r="CU18" s="316"/>
      <c r="CV18" s="316"/>
      <c r="CW18" s="316"/>
      <c r="CX18" s="316"/>
      <c r="CY18" s="316"/>
      <c r="CZ18" s="316"/>
      <c r="DA18" s="316"/>
      <c r="DB18" s="316"/>
      <c r="DC18" s="316"/>
      <c r="DD18" s="316"/>
      <c r="DE18" s="316"/>
      <c r="DF18" s="316"/>
      <c r="DG18" s="316"/>
      <c r="DH18" s="316"/>
      <c r="DI18" s="316"/>
      <c r="DJ18" s="316"/>
      <c r="DK18" s="316"/>
      <c r="DL18" s="316"/>
      <c r="DM18" s="316"/>
      <c r="DN18" s="316"/>
      <c r="DO18" s="316"/>
      <c r="DP18" s="316"/>
      <c r="DQ18" s="316"/>
      <c r="DR18" s="316"/>
      <c r="DS18" s="316"/>
      <c r="DT18" s="316"/>
      <c r="DU18" s="316"/>
      <c r="DV18" s="316"/>
      <c r="DW18" s="316"/>
      <c r="DX18" s="316"/>
      <c r="DY18" s="316"/>
      <c r="DZ18" s="316"/>
      <c r="EA18" s="316"/>
      <c r="EB18" s="316"/>
      <c r="EC18" s="316"/>
      <c r="ED18" s="316"/>
      <c r="EE18" s="316"/>
      <c r="EF18" s="316"/>
      <c r="EG18" s="316"/>
      <c r="EH18" s="316"/>
      <c r="EI18" s="316"/>
      <c r="EJ18" s="316"/>
      <c r="EK18" s="316"/>
      <c r="EL18" s="316"/>
      <c r="EM18" s="316"/>
      <c r="EN18" s="316"/>
      <c r="EO18" s="316"/>
      <c r="EP18" s="316"/>
      <c r="EQ18" s="316"/>
      <c r="ER18" s="316"/>
      <c r="ES18" s="316"/>
      <c r="ET18" s="316"/>
      <c r="EU18" s="316"/>
      <c r="EV18" s="316"/>
      <c r="EW18" s="316"/>
      <c r="EX18" s="316"/>
      <c r="EY18" s="316"/>
      <c r="EZ18" s="316"/>
      <c r="FA18" s="316"/>
      <c r="FB18" s="316"/>
      <c r="FC18" s="316"/>
      <c r="FD18" s="316"/>
      <c r="FE18" s="316"/>
      <c r="FF18" s="316"/>
      <c r="FG18" s="316"/>
      <c r="FH18" s="316"/>
      <c r="FI18" s="316"/>
      <c r="FJ18" s="316"/>
      <c r="FK18" s="316"/>
      <c r="FL18" s="316"/>
      <c r="FM18" s="316"/>
      <c r="FN18" s="316"/>
      <c r="FO18" s="316"/>
      <c r="FP18" s="316"/>
      <c r="FQ18" s="316"/>
      <c r="FR18" s="316"/>
      <c r="FS18" s="316"/>
      <c r="FT18" s="316"/>
      <c r="FU18" s="316"/>
      <c r="FV18" s="316"/>
      <c r="FW18" s="316"/>
      <c r="FX18" s="316"/>
      <c r="FY18" s="316"/>
      <c r="FZ18" s="316"/>
      <c r="GA18" s="316"/>
      <c r="GB18" s="316"/>
      <c r="GC18" s="316"/>
      <c r="GD18" s="316"/>
      <c r="GE18" s="316"/>
      <c r="GF18" s="316"/>
      <c r="GG18" s="316"/>
      <c r="GH18" s="316"/>
      <c r="GI18" s="316"/>
      <c r="GJ18" s="316"/>
      <c r="GK18" s="316"/>
      <c r="GL18" s="316"/>
      <c r="GM18" s="316"/>
      <c r="GN18" s="316"/>
      <c r="GO18" s="316"/>
      <c r="GP18" s="316"/>
      <c r="GQ18" s="316"/>
      <c r="GR18" s="316"/>
      <c r="GS18" s="316"/>
      <c r="GT18" s="316"/>
      <c r="GU18" s="316"/>
      <c r="GV18" s="316"/>
      <c r="GW18" s="316"/>
      <c r="GX18" s="316"/>
      <c r="GY18" s="316"/>
      <c r="GZ18" s="316"/>
      <c r="HA18" s="316"/>
      <c r="HB18" s="316"/>
      <c r="HC18" s="316"/>
      <c r="HD18" s="316"/>
      <c r="HE18" s="316"/>
      <c r="HF18" s="316"/>
      <c r="HG18" s="316"/>
      <c r="HH18" s="316"/>
      <c r="HI18" s="316"/>
      <c r="HJ18" s="316"/>
      <c r="HK18" s="316"/>
      <c r="HL18" s="316"/>
      <c r="HM18" s="316"/>
      <c r="HN18" s="316"/>
      <c r="HO18" s="316"/>
      <c r="HP18" s="316"/>
      <c r="HQ18" s="316"/>
      <c r="HR18" s="316"/>
      <c r="HS18" s="316"/>
      <c r="HT18" s="316"/>
      <c r="HU18" s="316"/>
      <c r="HV18" s="316"/>
      <c r="HW18" s="316"/>
      <c r="HX18" s="316"/>
      <c r="HY18" s="316"/>
      <c r="HZ18" s="316"/>
      <c r="IA18" s="316"/>
      <c r="IB18" s="316"/>
      <c r="IC18" s="316"/>
      <c r="ID18" s="316"/>
      <c r="IE18" s="316"/>
      <c r="IF18" s="316"/>
      <c r="IG18" s="316"/>
      <c r="IH18" s="316"/>
      <c r="II18" s="316"/>
      <c r="IJ18" s="316"/>
      <c r="IK18" s="316"/>
      <c r="IL18" s="316"/>
      <c r="IM18" s="316"/>
      <c r="IN18" s="316"/>
      <c r="IO18" s="316"/>
      <c r="IP18" s="316"/>
      <c r="IQ18" s="316"/>
      <c r="IR18" s="316"/>
      <c r="IS18" s="316"/>
      <c r="IT18" s="316"/>
      <c r="IU18" s="316"/>
      <c r="IV18" s="316"/>
      <c r="IW18" s="316"/>
      <c r="IX18" s="316"/>
      <c r="IY18" s="316"/>
      <c r="IZ18" s="316"/>
      <c r="JA18" s="316"/>
      <c r="JB18" s="316"/>
      <c r="JC18" s="316"/>
      <c r="JD18" s="316"/>
      <c r="JE18" s="316"/>
      <c r="JF18" s="316"/>
      <c r="JG18" s="316"/>
      <c r="JH18" s="316"/>
      <c r="JI18" s="316"/>
      <c r="JJ18" s="316"/>
      <c r="JK18" s="316"/>
      <c r="JL18" s="316"/>
      <c r="JM18" s="316"/>
      <c r="JN18" s="316"/>
      <c r="JO18" s="316"/>
      <c r="JP18" s="316"/>
      <c r="JQ18" s="316"/>
      <c r="JR18" s="316"/>
      <c r="JS18" s="316"/>
      <c r="JT18" s="316"/>
      <c r="JU18" s="316"/>
      <c r="JV18" s="316"/>
      <c r="JW18" s="316"/>
      <c r="JX18" s="316"/>
      <c r="JY18" s="316"/>
      <c r="JZ18" s="316"/>
      <c r="KA18" s="316"/>
      <c r="KB18" s="316"/>
      <c r="KC18" s="316"/>
      <c r="KD18" s="316"/>
      <c r="KE18" s="316"/>
      <c r="KF18" s="316"/>
      <c r="KG18" s="316"/>
      <c r="KH18" s="316"/>
      <c r="KI18" s="316"/>
      <c r="KJ18" s="316"/>
      <c r="KK18" s="316"/>
      <c r="KL18" s="316"/>
      <c r="KM18" s="316"/>
      <c r="KN18" s="316"/>
      <c r="KO18" s="316"/>
      <c r="KP18" s="316"/>
      <c r="KQ18" s="316"/>
      <c r="KR18" s="316"/>
      <c r="KS18" s="316"/>
      <c r="KT18" s="316"/>
      <c r="KU18" s="316"/>
      <c r="KV18" s="316"/>
      <c r="KW18" s="316"/>
      <c r="KX18" s="316"/>
      <c r="KY18" s="316"/>
      <c r="KZ18" s="316"/>
      <c r="LA18" s="316"/>
      <c r="LB18" s="316"/>
      <c r="LC18" s="316"/>
      <c r="LD18" s="316"/>
      <c r="LE18" s="316"/>
      <c r="LF18" s="316"/>
      <c r="LG18" s="316"/>
      <c r="LH18" s="316"/>
      <c r="LI18" s="316"/>
      <c r="LJ18" s="316"/>
      <c r="LK18" s="316"/>
      <c r="LL18" s="316"/>
      <c r="LM18" s="316"/>
      <c r="LN18" s="316"/>
      <c r="LO18" s="316"/>
      <c r="LP18" s="316"/>
      <c r="LQ18" s="316"/>
      <c r="LR18" s="316"/>
      <c r="LS18" s="316"/>
      <c r="LT18" s="316"/>
      <c r="LU18" s="316"/>
      <c r="LV18" s="316"/>
      <c r="LW18" s="316"/>
      <c r="LX18" s="316"/>
      <c r="LY18" s="316"/>
      <c r="LZ18" s="316"/>
      <c r="MA18" s="316"/>
      <c r="MB18" s="316"/>
      <c r="MC18" s="316"/>
      <c r="MD18" s="316"/>
      <c r="ME18" s="316"/>
      <c r="MF18" s="316"/>
      <c r="MG18" s="316"/>
      <c r="MH18" s="316"/>
      <c r="MI18" s="316"/>
      <c r="MJ18" s="316"/>
      <c r="MK18" s="316"/>
      <c r="ML18" s="316"/>
      <c r="MM18" s="316"/>
      <c r="MN18" s="316"/>
      <c r="MO18" s="316"/>
      <c r="MP18" s="316"/>
      <c r="MQ18" s="316"/>
      <c r="MR18" s="316"/>
      <c r="MS18" s="316"/>
      <c r="MT18" s="316"/>
      <c r="MU18" s="316"/>
      <c r="MV18" s="316"/>
      <c r="MW18" s="316"/>
      <c r="MX18" s="316"/>
      <c r="MY18" s="316"/>
      <c r="MZ18" s="316"/>
      <c r="NA18" s="316"/>
      <c r="NB18" s="316"/>
      <c r="NC18" s="316"/>
      <c r="ND18" s="316"/>
      <c r="NE18" s="316"/>
      <c r="NF18" s="316"/>
      <c r="NG18" s="316"/>
      <c r="NH18" s="316"/>
      <c r="NI18" s="316"/>
      <c r="NJ18" s="316"/>
      <c r="NK18" s="316"/>
      <c r="NL18" s="316"/>
      <c r="NM18" s="316"/>
      <c r="NN18" s="316"/>
      <c r="NO18" s="316"/>
      <c r="NP18" s="316"/>
      <c r="NQ18" s="316"/>
      <c r="NR18" s="316"/>
      <c r="NS18" s="316"/>
      <c r="NT18" s="316"/>
      <c r="NU18" s="316"/>
      <c r="NV18" s="316"/>
      <c r="NW18" s="316"/>
      <c r="NX18" s="316"/>
      <c r="NY18" s="316"/>
      <c r="NZ18" s="316"/>
      <c r="OA18" s="316"/>
      <c r="OB18" s="316"/>
      <c r="OC18" s="316"/>
      <c r="OD18" s="316"/>
      <c r="OE18" s="316"/>
      <c r="OF18" s="316"/>
      <c r="OG18" s="316"/>
      <c r="OH18" s="316"/>
      <c r="OI18" s="316"/>
      <c r="OJ18" s="316"/>
      <c r="OK18" s="316"/>
      <c r="OL18" s="316"/>
      <c r="OM18" s="316"/>
      <c r="ON18" s="316"/>
      <c r="OO18" s="316"/>
      <c r="OP18" s="316"/>
      <c r="OQ18" s="316"/>
      <c r="OR18" s="316"/>
      <c r="OS18" s="316"/>
      <c r="OT18" s="316"/>
      <c r="OU18" s="316"/>
      <c r="OV18" s="316"/>
      <c r="OW18" s="316"/>
      <c r="OX18" s="316"/>
      <c r="OY18" s="316"/>
      <c r="OZ18" s="316"/>
      <c r="PA18" s="316"/>
      <c r="PB18" s="316"/>
      <c r="PC18" s="316"/>
      <c r="PD18" s="316"/>
      <c r="PE18" s="316"/>
      <c r="PF18" s="316"/>
      <c r="PG18" s="316"/>
      <c r="PH18" s="316"/>
      <c r="PI18" s="316"/>
      <c r="PJ18" s="316"/>
      <c r="PK18" s="316"/>
      <c r="PL18" s="316"/>
      <c r="PM18" s="316"/>
      <c r="PN18" s="316"/>
      <c r="PO18" s="316"/>
      <c r="PP18" s="316"/>
      <c r="PQ18" s="316"/>
      <c r="PR18" s="316"/>
      <c r="PS18" s="316"/>
      <c r="PT18" s="316"/>
      <c r="PU18" s="316"/>
      <c r="PV18" s="316"/>
      <c r="PW18" s="316"/>
      <c r="PX18" s="316"/>
      <c r="PY18" s="316"/>
      <c r="PZ18" s="316"/>
      <c r="QA18" s="316"/>
      <c r="QB18" s="316"/>
      <c r="QC18" s="316"/>
      <c r="QD18" s="316"/>
      <c r="QE18" s="316"/>
      <c r="QF18" s="316"/>
      <c r="QG18" s="316"/>
      <c r="QH18" s="316"/>
      <c r="QI18" s="316"/>
      <c r="QJ18" s="316"/>
      <c r="QK18" s="316"/>
      <c r="QL18" s="316"/>
      <c r="QM18" s="316"/>
      <c r="QN18" s="316"/>
      <c r="QO18" s="316"/>
      <c r="QP18" s="316"/>
      <c r="QQ18" s="316"/>
      <c r="QR18" s="316"/>
      <c r="QS18" s="316"/>
      <c r="QT18" s="316"/>
      <c r="QU18" s="316"/>
      <c r="QV18" s="316"/>
      <c r="QW18" s="316"/>
      <c r="QX18" s="316"/>
      <c r="QY18" s="316"/>
      <c r="QZ18" s="316"/>
      <c r="RA18" s="316"/>
      <c r="RB18" s="316"/>
      <c r="RC18" s="316"/>
      <c r="RD18" s="316"/>
      <c r="RE18" s="316"/>
      <c r="RF18" s="316"/>
      <c r="RG18" s="316"/>
      <c r="RH18" s="316"/>
      <c r="RI18" s="316"/>
      <c r="RJ18" s="316"/>
      <c r="RK18" s="316"/>
      <c r="RL18" s="316"/>
      <c r="RM18" s="316"/>
      <c r="RN18" s="316"/>
      <c r="RO18" s="316"/>
      <c r="RP18" s="316"/>
      <c r="RQ18" s="316"/>
      <c r="RR18" s="316"/>
      <c r="RS18" s="316"/>
      <c r="RT18" s="316"/>
      <c r="RU18" s="316"/>
      <c r="RV18" s="316"/>
      <c r="RW18" s="316"/>
      <c r="RX18" s="316"/>
      <c r="RY18" s="316"/>
      <c r="RZ18" s="316"/>
      <c r="SA18" s="316"/>
      <c r="SB18" s="316"/>
      <c r="SC18" s="316"/>
      <c r="SD18" s="316"/>
      <c r="SE18" s="316"/>
      <c r="SF18" s="316"/>
      <c r="SG18" s="316"/>
      <c r="SH18" s="316"/>
      <c r="SI18" s="316"/>
      <c r="SJ18" s="316"/>
      <c r="SK18" s="316"/>
      <c r="SL18" s="316"/>
      <c r="SM18" s="316"/>
      <c r="SN18" s="316"/>
      <c r="SO18" s="316"/>
      <c r="SP18" s="316"/>
      <c r="SQ18" s="316"/>
      <c r="SR18" s="316"/>
      <c r="SS18" s="316"/>
      <c r="ST18" s="316"/>
      <c r="SU18" s="316"/>
      <c r="SV18" s="316"/>
      <c r="SW18" s="316"/>
      <c r="SX18" s="316"/>
      <c r="SY18" s="316"/>
      <c r="SZ18" s="316"/>
      <c r="TA18" s="316"/>
      <c r="TB18" s="316"/>
      <c r="TC18" s="316"/>
      <c r="TD18" s="316"/>
      <c r="TE18" s="316"/>
      <c r="TF18" s="316"/>
      <c r="TG18" s="316"/>
      <c r="TH18" s="316"/>
      <c r="TI18" s="316"/>
      <c r="TJ18" s="316"/>
      <c r="TK18" s="316"/>
      <c r="TL18" s="316"/>
      <c r="TM18" s="316"/>
      <c r="TN18" s="316"/>
      <c r="TO18" s="316"/>
      <c r="TP18" s="316"/>
      <c r="TQ18" s="316"/>
      <c r="TR18" s="316"/>
      <c r="TS18" s="316"/>
      <c r="TT18" s="316"/>
      <c r="TU18" s="316"/>
      <c r="TV18" s="316"/>
      <c r="TW18" s="316"/>
      <c r="TX18" s="316"/>
      <c r="TY18" s="316"/>
      <c r="TZ18" s="316"/>
      <c r="UA18" s="316"/>
      <c r="UB18" s="316"/>
      <c r="UC18" s="316"/>
      <c r="UD18" s="316"/>
      <c r="UE18" s="316"/>
      <c r="UF18" s="316"/>
      <c r="UG18" s="316"/>
      <c r="UH18" s="316"/>
      <c r="UI18" s="316"/>
      <c r="UJ18" s="316"/>
      <c r="UK18" s="316"/>
      <c r="UL18" s="316"/>
      <c r="UM18" s="316"/>
      <c r="UN18" s="316"/>
      <c r="UO18" s="316"/>
      <c r="UP18" s="316"/>
      <c r="UQ18" s="316"/>
      <c r="UR18" s="316"/>
      <c r="US18" s="316"/>
      <c r="UT18" s="316"/>
      <c r="UU18" s="316"/>
      <c r="UV18" s="316"/>
      <c r="UW18" s="316"/>
      <c r="UX18" s="316"/>
      <c r="UY18" s="316"/>
      <c r="UZ18" s="316"/>
      <c r="VA18" s="316"/>
      <c r="VB18" s="316"/>
      <c r="VC18" s="316"/>
      <c r="VD18" s="316"/>
      <c r="VE18" s="316"/>
      <c r="VF18" s="316"/>
      <c r="VG18" s="316"/>
      <c r="VH18" s="316"/>
      <c r="VI18" s="316"/>
      <c r="VJ18" s="316"/>
      <c r="VK18" s="316"/>
      <c r="VL18" s="316"/>
      <c r="VM18" s="316"/>
      <c r="VN18" s="316"/>
      <c r="VO18" s="316"/>
      <c r="VP18" s="316"/>
      <c r="VQ18" s="316"/>
      <c r="VR18" s="316"/>
      <c r="VS18" s="316"/>
      <c r="VT18" s="316"/>
      <c r="VU18" s="316"/>
      <c r="VV18" s="316"/>
      <c r="VW18" s="316"/>
      <c r="VX18" s="316"/>
      <c r="VY18" s="316"/>
      <c r="VZ18" s="316"/>
      <c r="WA18" s="316"/>
      <c r="WB18" s="316"/>
      <c r="WC18" s="316"/>
      <c r="WD18" s="316"/>
      <c r="WE18" s="316"/>
      <c r="WF18" s="316"/>
      <c r="WG18" s="316"/>
      <c r="WH18" s="316"/>
      <c r="WI18" s="316"/>
      <c r="WJ18" s="316"/>
      <c r="WK18" s="316"/>
      <c r="WL18" s="316"/>
      <c r="WM18" s="316"/>
      <c r="WN18" s="316"/>
      <c r="WO18" s="316"/>
      <c r="WP18" s="316"/>
      <c r="WQ18" s="316"/>
      <c r="WR18" s="316"/>
      <c r="WS18" s="316"/>
      <c r="WT18" s="316"/>
      <c r="WU18" s="316"/>
      <c r="WV18" s="316"/>
      <c r="WW18" s="316"/>
      <c r="WX18" s="316"/>
      <c r="WY18" s="316"/>
      <c r="WZ18" s="316"/>
      <c r="XA18" s="316"/>
      <c r="XB18" s="316"/>
      <c r="XC18" s="316"/>
      <c r="XD18" s="316"/>
      <c r="XE18" s="316"/>
      <c r="XF18" s="316"/>
      <c r="XG18" s="316"/>
      <c r="XH18" s="316"/>
      <c r="XI18" s="316"/>
      <c r="XJ18" s="316"/>
      <c r="XK18" s="316"/>
      <c r="XL18" s="316"/>
      <c r="XM18" s="316"/>
      <c r="XN18" s="316"/>
      <c r="XO18" s="316"/>
      <c r="XP18" s="316"/>
      <c r="XQ18" s="316"/>
      <c r="XR18" s="316"/>
      <c r="XS18" s="316"/>
      <c r="XT18" s="316"/>
      <c r="XU18" s="316"/>
      <c r="XV18" s="316"/>
      <c r="XW18" s="316"/>
      <c r="XX18" s="316"/>
      <c r="XY18" s="316"/>
      <c r="XZ18" s="316"/>
      <c r="YA18" s="316"/>
      <c r="YB18" s="316"/>
      <c r="YC18" s="316"/>
      <c r="YD18" s="316"/>
      <c r="YE18" s="316"/>
      <c r="YF18" s="316"/>
      <c r="YG18" s="316"/>
      <c r="YH18" s="316"/>
      <c r="YI18" s="316"/>
      <c r="YJ18" s="316"/>
      <c r="YK18" s="316"/>
      <c r="YL18" s="316"/>
      <c r="YM18" s="316"/>
      <c r="YN18" s="316"/>
      <c r="YO18" s="316"/>
      <c r="YP18" s="316"/>
      <c r="YQ18" s="316"/>
      <c r="YR18" s="316"/>
      <c r="YS18" s="316"/>
      <c r="YT18" s="316"/>
      <c r="YU18" s="316"/>
      <c r="YV18" s="316"/>
      <c r="YW18" s="316"/>
      <c r="YX18" s="316"/>
      <c r="YY18" s="316"/>
      <c r="YZ18" s="316"/>
      <c r="ZA18" s="316"/>
      <c r="ZB18" s="316"/>
      <c r="ZC18" s="316"/>
      <c r="ZD18" s="316"/>
      <c r="ZE18" s="316"/>
      <c r="ZF18" s="316"/>
      <c r="ZG18" s="316"/>
      <c r="ZH18" s="316"/>
      <c r="ZI18" s="316"/>
      <c r="ZJ18" s="316"/>
      <c r="ZK18" s="316"/>
      <c r="ZL18" s="316"/>
      <c r="ZM18" s="316"/>
      <c r="ZN18" s="316"/>
      <c r="ZO18" s="316"/>
      <c r="ZP18" s="316"/>
      <c r="ZQ18" s="316"/>
      <c r="ZR18" s="316"/>
      <c r="ZS18" s="316"/>
      <c r="ZT18" s="316"/>
      <c r="ZU18" s="316"/>
      <c r="ZV18" s="316"/>
      <c r="ZW18" s="316"/>
      <c r="ZX18" s="316"/>
      <c r="ZY18" s="316"/>
      <c r="ZZ18" s="316"/>
      <c r="AAA18" s="316"/>
      <c r="AAB18" s="316"/>
      <c r="AAC18" s="316"/>
      <c r="AAD18" s="316"/>
      <c r="AAE18" s="316"/>
      <c r="AAF18" s="316"/>
      <c r="AAG18" s="316"/>
      <c r="AAH18" s="316"/>
      <c r="AAI18" s="316"/>
      <c r="AAJ18" s="316"/>
      <c r="AAK18" s="316"/>
      <c r="AAL18" s="316"/>
      <c r="AAM18" s="316"/>
      <c r="AAN18" s="316"/>
      <c r="AAO18" s="316"/>
      <c r="AAP18" s="316"/>
      <c r="AAQ18" s="316"/>
      <c r="AAR18" s="316"/>
      <c r="AAS18" s="316"/>
      <c r="AAT18" s="316"/>
      <c r="AAU18" s="316"/>
      <c r="AAV18" s="316"/>
      <c r="AAW18" s="316"/>
      <c r="AAX18" s="316"/>
      <c r="AAY18" s="316"/>
      <c r="AAZ18" s="316"/>
      <c r="ABA18" s="316"/>
      <c r="ABB18" s="316"/>
      <c r="ABC18" s="316"/>
      <c r="ABD18" s="316"/>
      <c r="ABE18" s="316"/>
      <c r="ABF18" s="316"/>
      <c r="ABG18" s="316"/>
      <c r="ABH18" s="316"/>
      <c r="ABI18" s="316"/>
      <c r="ABJ18" s="316"/>
      <c r="ABK18" s="316"/>
      <c r="ABL18" s="316"/>
      <c r="ABM18" s="316"/>
      <c r="ABN18" s="316"/>
      <c r="ABO18" s="316"/>
      <c r="ABP18" s="316"/>
      <c r="ABQ18" s="316"/>
      <c r="ABR18" s="316"/>
      <c r="ABS18" s="316"/>
      <c r="ABT18" s="316"/>
      <c r="ABU18" s="316"/>
      <c r="ABV18" s="316"/>
      <c r="ABW18" s="316"/>
      <c r="ABX18" s="316"/>
      <c r="ABY18" s="316"/>
      <c r="ABZ18" s="316"/>
      <c r="ACA18" s="316"/>
      <c r="ACB18" s="316"/>
      <c r="ACC18" s="316"/>
      <c r="ACD18" s="316"/>
      <c r="ACE18" s="316"/>
      <c r="ACF18" s="316"/>
      <c r="ACG18" s="316"/>
      <c r="ACH18" s="316"/>
      <c r="ACI18" s="316"/>
      <c r="ACJ18" s="316"/>
      <c r="ACK18" s="316"/>
      <c r="ACL18" s="316"/>
      <c r="ACM18" s="316"/>
      <c r="ACN18" s="316"/>
      <c r="ACO18" s="316"/>
      <c r="ACP18" s="316"/>
      <c r="ACQ18" s="316"/>
      <c r="ACR18" s="316"/>
      <c r="ACS18" s="316"/>
      <c r="ACT18" s="316"/>
      <c r="ACU18" s="316"/>
      <c r="ACV18" s="316"/>
      <c r="ACW18" s="316"/>
      <c r="ACX18" s="316"/>
      <c r="ACY18" s="316"/>
      <c r="ACZ18" s="316"/>
      <c r="ADA18" s="316"/>
      <c r="ADB18" s="316"/>
      <c r="ADC18" s="316"/>
      <c r="ADD18" s="316"/>
      <c r="ADE18" s="316"/>
      <c r="ADF18" s="316"/>
      <c r="ADG18" s="316"/>
      <c r="ADH18" s="316"/>
      <c r="ADI18" s="316"/>
      <c r="ADJ18" s="316"/>
      <c r="ADK18" s="316"/>
      <c r="ADL18" s="316"/>
      <c r="ADM18" s="316"/>
      <c r="ADN18" s="316"/>
      <c r="ADO18" s="316"/>
      <c r="ADP18" s="316"/>
      <c r="ADQ18" s="316"/>
      <c r="ADR18" s="316"/>
      <c r="ADS18" s="316"/>
      <c r="ADT18" s="316"/>
      <c r="ADU18" s="316"/>
      <c r="ADV18" s="316"/>
      <c r="ADW18" s="316"/>
      <c r="ADX18" s="316"/>
      <c r="ADY18" s="316"/>
      <c r="ADZ18" s="316"/>
      <c r="AEA18" s="316"/>
      <c r="AEB18" s="316"/>
      <c r="AEC18" s="316"/>
      <c r="AED18" s="316"/>
      <c r="AEE18" s="316"/>
      <c r="AEF18" s="316"/>
      <c r="AEG18" s="316"/>
      <c r="AEH18" s="316"/>
      <c r="AEI18" s="316"/>
      <c r="AEJ18" s="316"/>
      <c r="AEK18" s="316"/>
      <c r="AEL18" s="316"/>
      <c r="AEM18" s="316"/>
      <c r="AEN18" s="316"/>
      <c r="AEO18" s="316"/>
      <c r="AEP18" s="316"/>
      <c r="AEQ18" s="316"/>
      <c r="AER18" s="316"/>
      <c r="AES18" s="316"/>
      <c r="AET18" s="316"/>
      <c r="AEU18" s="316"/>
      <c r="AEV18" s="316"/>
      <c r="AEW18" s="316"/>
      <c r="AEX18" s="316"/>
      <c r="AEY18" s="316"/>
      <c r="AEZ18" s="316"/>
      <c r="AFA18" s="316"/>
      <c r="AFB18" s="316"/>
      <c r="AFC18" s="316"/>
      <c r="AFD18" s="316"/>
      <c r="AFE18" s="316"/>
      <c r="AFF18" s="316"/>
      <c r="AFG18" s="316"/>
      <c r="AFH18" s="316"/>
      <c r="AFI18" s="316"/>
      <c r="AFJ18" s="316"/>
      <c r="AFK18" s="316"/>
      <c r="AFL18" s="316"/>
      <c r="AFM18" s="316"/>
      <c r="AFN18" s="316"/>
      <c r="AFO18" s="316"/>
      <c r="AFP18" s="316"/>
      <c r="AFQ18" s="316"/>
      <c r="AFR18" s="316"/>
      <c r="AFS18" s="316"/>
      <c r="AFT18" s="316"/>
      <c r="AFU18" s="316"/>
      <c r="AFV18" s="316"/>
      <c r="AFW18" s="316"/>
      <c r="AFX18" s="316"/>
      <c r="AFY18" s="316"/>
      <c r="AFZ18" s="316"/>
      <c r="AGA18" s="316"/>
      <c r="AGB18" s="316"/>
      <c r="AGC18" s="316"/>
      <c r="AGD18" s="316"/>
      <c r="AGE18" s="316"/>
      <c r="AGF18" s="316"/>
      <c r="AGG18" s="316"/>
      <c r="AGH18" s="316"/>
      <c r="AGI18" s="316"/>
      <c r="AGJ18" s="316"/>
      <c r="AGK18" s="316"/>
      <c r="AGL18" s="316"/>
      <c r="AGM18" s="316"/>
      <c r="AGN18" s="316"/>
      <c r="AGO18" s="316"/>
      <c r="AGP18" s="316"/>
      <c r="AGQ18" s="316"/>
      <c r="AGR18" s="316"/>
      <c r="AGS18" s="316"/>
      <c r="AGT18" s="316"/>
      <c r="AGU18" s="316"/>
      <c r="AGV18" s="316"/>
      <c r="AGW18" s="316"/>
      <c r="AGX18" s="316"/>
      <c r="AGY18" s="316"/>
      <c r="AGZ18" s="316"/>
      <c r="AHA18" s="316"/>
      <c r="AHB18" s="316"/>
      <c r="AHC18" s="316"/>
      <c r="AHD18" s="316"/>
      <c r="AHE18" s="316"/>
      <c r="AHF18" s="316"/>
      <c r="AHG18" s="316"/>
      <c r="AHH18" s="316"/>
      <c r="AHI18" s="316"/>
      <c r="AHJ18" s="316"/>
      <c r="AHK18" s="316"/>
      <c r="AHL18" s="316"/>
      <c r="AHM18" s="316"/>
      <c r="AHN18" s="316"/>
      <c r="AHO18" s="316"/>
      <c r="AHP18" s="316"/>
      <c r="AHQ18" s="316"/>
      <c r="AHR18" s="316"/>
      <c r="AHS18" s="316"/>
      <c r="AHT18" s="316"/>
      <c r="AHU18" s="316"/>
      <c r="AHV18" s="316"/>
      <c r="AHW18" s="316"/>
      <c r="AHX18" s="316"/>
      <c r="AHY18" s="316"/>
      <c r="AHZ18" s="316"/>
      <c r="AIA18" s="316"/>
      <c r="AIB18" s="316"/>
      <c r="AIC18" s="316"/>
      <c r="AID18" s="316"/>
      <c r="AIE18" s="316"/>
      <c r="AIF18" s="316"/>
      <c r="AIG18" s="316"/>
      <c r="AIH18" s="316"/>
      <c r="AII18" s="316"/>
      <c r="AIJ18" s="316"/>
      <c r="AIK18" s="316"/>
      <c r="AIL18" s="316"/>
      <c r="AIM18" s="316"/>
      <c r="AIN18" s="316"/>
      <c r="AIO18" s="316"/>
      <c r="AIP18" s="316"/>
      <c r="AIQ18" s="316"/>
      <c r="AIR18" s="316"/>
      <c r="AIS18" s="316"/>
      <c r="AIT18" s="316"/>
      <c r="AIU18" s="316"/>
      <c r="AIV18" s="316"/>
      <c r="AIW18" s="316"/>
      <c r="AIX18" s="316"/>
      <c r="AIY18" s="316"/>
      <c r="AIZ18" s="316"/>
      <c r="AJA18" s="316"/>
      <c r="AJB18" s="316"/>
      <c r="AJC18" s="316"/>
      <c r="AJD18" s="316"/>
      <c r="AJE18" s="316"/>
      <c r="AJF18" s="316"/>
      <c r="AJG18" s="316"/>
      <c r="AJH18" s="316"/>
      <c r="AJI18" s="316"/>
      <c r="AJJ18" s="316"/>
      <c r="AJK18" s="316"/>
      <c r="AJL18" s="316"/>
      <c r="AJM18" s="316"/>
      <c r="AJN18" s="316"/>
      <c r="AJO18" s="316"/>
      <c r="AJP18" s="316"/>
      <c r="AJQ18" s="316"/>
      <c r="AJR18" s="316"/>
      <c r="AJS18" s="316"/>
      <c r="AJT18" s="316"/>
      <c r="AJU18" s="316"/>
      <c r="AJV18" s="316"/>
      <c r="AJW18" s="316"/>
      <c r="AJX18" s="316"/>
      <c r="AJY18" s="316"/>
      <c r="AJZ18" s="316"/>
      <c r="AKA18" s="316"/>
      <c r="AKB18" s="316"/>
      <c r="AKC18" s="316"/>
      <c r="AKD18" s="316"/>
      <c r="AKE18" s="316"/>
      <c r="AKF18" s="316"/>
      <c r="AKG18" s="316"/>
      <c r="AKH18" s="316"/>
      <c r="AKI18" s="316"/>
      <c r="AKJ18" s="316"/>
      <c r="AKK18" s="316"/>
      <c r="AKL18" s="316"/>
      <c r="AKM18" s="316"/>
      <c r="AKN18" s="316"/>
      <c r="AKO18" s="316"/>
      <c r="AKP18" s="316"/>
      <c r="AKQ18" s="316"/>
      <c r="AKR18" s="316"/>
      <c r="AKS18" s="316"/>
      <c r="AKT18" s="316"/>
      <c r="AKU18" s="316"/>
      <c r="AKV18" s="316"/>
      <c r="AKW18" s="316"/>
      <c r="AKX18" s="316"/>
      <c r="AKY18" s="316"/>
      <c r="AKZ18" s="316"/>
      <c r="ALA18" s="316"/>
      <c r="ALB18" s="316"/>
      <c r="ALC18" s="316"/>
      <c r="ALD18" s="316"/>
      <c r="ALE18" s="316"/>
      <c r="ALF18" s="316"/>
      <c r="ALG18" s="316"/>
      <c r="ALH18" s="316"/>
      <c r="ALI18" s="316"/>
      <c r="ALJ18" s="316"/>
      <c r="ALK18" s="316"/>
      <c r="ALL18" s="316"/>
      <c r="ALM18" s="316"/>
      <c r="ALN18" s="316"/>
      <c r="ALO18" s="316"/>
      <c r="ALP18" s="316"/>
      <c r="ALQ18" s="316"/>
      <c r="ALR18" s="316"/>
      <c r="ALS18" s="316"/>
      <c r="ALT18" s="316"/>
      <c r="ALU18" s="316"/>
      <c r="ALV18" s="316"/>
      <c r="ALW18" s="316"/>
      <c r="ALX18" s="316"/>
      <c r="ALY18" s="316"/>
      <c r="ALZ18" s="316"/>
      <c r="AMA18" s="316"/>
      <c r="AMB18" s="316"/>
      <c r="AMC18" s="316"/>
      <c r="AMD18" s="316"/>
      <c r="AME18" s="316"/>
      <c r="AMF18" s="316"/>
      <c r="AMG18" s="316"/>
      <c r="AMH18" s="316"/>
      <c r="AMI18" s="316"/>
      <c r="AMJ18" s="316"/>
      <c r="AMK18" s="316"/>
      <c r="AML18" s="316"/>
      <c r="AMM18" s="316"/>
      <c r="AMN18" s="316"/>
      <c r="AMO18" s="316"/>
      <c r="AMP18" s="316"/>
      <c r="AMQ18" s="316"/>
      <c r="AMR18" s="316"/>
    </row>
    <row r="19" spans="1:1032" ht="90.75" customHeight="1">
      <c r="A19" s="772" t="str">
        <f>IF('Portail 4 LLCER-LEA covid'!A11="","",'Portail 4 LLCER-LEA covid'!A11)</f>
        <v>ECTS Multiples</v>
      </c>
      <c r="B19" s="319" t="str">
        <f>IF('Portail 4 LLCER-LEA covid'!B11="","",'Portail 4 LLCER-LEA covid'!B11)</f>
        <v>LLA1B1C</v>
      </c>
      <c r="C19" s="827" t="str">
        <f>IF('Portail 4 LLCER-LEA covid'!C11="","",'Portail 4 LLCER-LEA covid'!C11)</f>
        <v>Phonétique - expression et compréhension orales Anglais S1 (Libellé court = Phonétique Anglais S1)</v>
      </c>
      <c r="D19" s="23" t="str">
        <f>IF('Portail 4 LLCER-LEA covid'!D11="","",'Portail 4 LLCER-LEA covid'!D11)</f>
        <v>LOL1J2B
LOL1B11
ou/et
LOL1B1E
LOL1B1C
LOL1B1D</v>
      </c>
      <c r="E19" s="773" t="str">
        <f>IF('Portail 4 LLCER-LEA covid'!E11="","",'Portail 4 LLCER-LEA covid'!E11)</f>
        <v>TRONC COMMUN</v>
      </c>
      <c r="F19" s="611" t="str">
        <f>IF('Portail 4 LLCER-LEA covid'!F11="","",'Portail 4 LLCER-LEA covid'!F11)</f>
        <v>Portails 1 (SDL-LLCER), 2 (SDL-LEA), 4 (LANGUES) et 5 (LETTRES-LLCER)</v>
      </c>
      <c r="G19" s="610" t="str">
        <f>IF('Portail 4 LLCER-LEA covid'!G11="","",'Portail 4 LLCER-LEA covid'!G11)</f>
        <v>LLCER</v>
      </c>
      <c r="H19" s="680"/>
      <c r="I19" s="634">
        <v>3</v>
      </c>
      <c r="J19" s="634">
        <v>3</v>
      </c>
      <c r="K19" s="613" t="str">
        <f>IF('Portail 4 LLCER-LEA covid'!K11="","",'Portail 4 LLCER-LEA covid'!K11)</f>
        <v>SERPOLLET Noëlle</v>
      </c>
      <c r="L19" s="614">
        <f>IF('Portail 4 LLCER-LEA covid'!L11="","",'Portail 4 LLCER-LEA covid'!L11)</f>
        <v>11</v>
      </c>
      <c r="M19" s="613" t="str">
        <f>IF('Portail 4 LLCER-LEA covid'!M11="","",'Portail 4 LLCER-LEA covid'!M11)</f>
        <v/>
      </c>
      <c r="N19" s="613">
        <f>IF('Portail 4 LLCER-LEA covid'!N11="","",'Portail 4 LLCER-LEA covid'!N11)</f>
        <v>6</v>
      </c>
      <c r="O19" s="613"/>
      <c r="P19" s="615" t="str">
        <f>IF('Portail 4 LLCER-LEA covid'!P11="","",'Portail 4 LLCER-LEA covid'!P11)</f>
        <v/>
      </c>
      <c r="Q19" s="616"/>
      <c r="R19" s="157">
        <f>IF('Portail 4 LLCER-LEA covid'!R11="","",'Portail 4 LLCER-LEA covid'!R11)</f>
        <v>12</v>
      </c>
      <c r="S19" s="157" t="str">
        <f>IF('Portail 4 LLCER-LEA covid'!S11="","",'Portail 4 LLCER-LEA covid'!S11)</f>
        <v/>
      </c>
      <c r="T19" s="779" t="str">
        <f>IF('Portail 4 LLCER-LEA covid'!T11="","",'Portail 4 LLCER-LEA covid'!T11)</f>
        <v>100% CC</v>
      </c>
      <c r="U19" s="780" t="str">
        <f>IF('Portail 4 LLCER-LEA covid'!U11="","",'Portail 4 LLCER-LEA covid'!U11)</f>
        <v>100% CT/ Dossier</v>
      </c>
      <c r="V19" s="111" t="str">
        <f>IF('Portail 4 LLCER-LEA covid'!V11="","",'Portail 4 LLCER-LEA covid'!V11)</f>
        <v>40% Ecrit
40% Oral
20% participation</v>
      </c>
      <c r="W19" s="781" t="str">
        <f>IF('Portail 4 LLCER-LEA covid'!W11="","",'Portail 4 LLCER-LEA covid'!W11)</f>
        <v>CC</v>
      </c>
      <c r="X19" s="781" t="str">
        <f>IF('Portail 4 LLCER-LEA covid'!X11="","",'Portail 4 LLCER-LEA covid'!X11)</f>
        <v>écrit et oral</v>
      </c>
      <c r="Y19" s="781" t="str">
        <f>IF('Portail 4 LLCER-LEA covid'!Y11="","",'Portail 4 LLCER-LEA covid'!Y11)</f>
        <v>1h00 écrit et 15 min. oral</v>
      </c>
      <c r="Z19" s="782">
        <f>IF('Portail 4 LLCER-LEA covid'!Z11="","",'Portail 4 LLCER-LEA covid'!Z11)</f>
        <v>1</v>
      </c>
      <c r="AA19" s="783" t="str">
        <f>IF('Portail 4 LLCER-LEA covid'!AA11="","",'Portail 4 LLCER-LEA covid'!AA11)</f>
        <v>CT</v>
      </c>
      <c r="AB19" s="783" t="str">
        <f>IF('Portail 4 LLCER-LEA covid'!AB11="","",'Portail 4 LLCER-LEA covid'!AB11)</f>
        <v>oral</v>
      </c>
      <c r="AC19" s="783" t="str">
        <f>IF('Portail 4 LLCER-LEA covid'!AC11="","",'Portail 4 LLCER-LEA covid'!AC11)</f>
        <v>15 min.</v>
      </c>
      <c r="AD19" s="779" t="str">
        <f>IF('Portail 4 LLCER-LEA covid'!AD11="","",'Portail 4 LLCER-LEA covid'!AD11)</f>
        <v>100% CT/ Dossier</v>
      </c>
      <c r="AE19" s="784" t="str">
        <f t="shared" si="1"/>
        <v>100% CT/ Dossier</v>
      </c>
      <c r="AF19" s="785">
        <f>IF('Portail 4 LLCER-LEA covid'!AF11="","",'Portail 4 LLCER-LEA covid'!AF11)</f>
        <v>1</v>
      </c>
      <c r="AG19" s="781" t="str">
        <f>IF('Portail 4 LLCER-LEA covid'!AG11="","",'Portail 4 LLCER-LEA covid'!AG11)</f>
        <v>CT</v>
      </c>
      <c r="AH19" s="781" t="str">
        <f>IF('Portail 4 LLCER-LEA covid'!AH11="","",'Portail 4 LLCER-LEA covid'!AH11)</f>
        <v>oral</v>
      </c>
      <c r="AI19" s="781" t="str">
        <f>IF('Portail 4 LLCER-LEA covid'!AI11="","",'Portail 4 LLCER-LEA covid'!AI11)</f>
        <v>15 min.</v>
      </c>
      <c r="AJ19" s="786">
        <f>IF('Portail 4 LLCER-LEA covid'!AJ11="","",'Portail 4 LLCER-LEA covid'!AJ11)</f>
        <v>1</v>
      </c>
      <c r="AK19" s="783" t="str">
        <f>IF('Portail 4 LLCER-LEA covid'!AK11="","",'Portail 4 LLCER-LEA covid'!AK11)</f>
        <v>CT</v>
      </c>
      <c r="AL19" s="783" t="str">
        <f>IF('Portail 4 LLCER-LEA covid'!AL11="","",'Portail 4 LLCER-LEA covid'!AL11)</f>
        <v>oral</v>
      </c>
      <c r="AM19" s="783" t="str">
        <f>IF('Portail 4 LLCER-LEA covid'!AM11="","",'Portail 4 LLCER-LEA covid'!AM11)</f>
        <v>15 min.</v>
      </c>
      <c r="AN19" s="776" t="str">
        <f>IF('Portail 4 LLCER-LEA covid'!AN11="","",'Portail 4 LLCER-LEA covid'!AN11)</f>
        <v/>
      </c>
    </row>
    <row r="20" spans="1:1032" s="67" customFormat="1" ht="24.75" customHeight="1">
      <c r="A20" s="801" t="str">
        <f>IF('Portail 4 LLCER-LEA covid'!A12="","",'Portail 4 LLCER-LEA covid'!A12)</f>
        <v/>
      </c>
      <c r="B20" s="828" t="str">
        <f>+'Portail 1 SDL-LLCER covid'!B19</f>
        <v>LLA1B43</v>
      </c>
      <c r="C20" s="829" t="str">
        <f>+'Portail 1 SDL-LLCER covid'!C19</f>
        <v xml:space="preserve">Cultures du monde anglophone au lieu de Civilisation </v>
      </c>
      <c r="D20" s="803" t="str">
        <f>IF('Portail 4 LLCER-LEA covid'!D12="","",'Portail 4 LLCER-LEA covid'!D12)</f>
        <v/>
      </c>
      <c r="E20" s="803" t="str">
        <f>IF('Portail 4 LLCER-LEA covid'!E12="","",'Portail 4 LLCER-LEA covid'!E12)</f>
        <v/>
      </c>
      <c r="F20" s="803" t="str">
        <f>IF('Portail 4 LLCER-LEA covid'!F12="","",'Portail 4 LLCER-LEA covid'!F12)</f>
        <v/>
      </c>
      <c r="G20" s="803" t="str">
        <f>IF('Portail 4 LLCER-LEA covid'!G12="","",'Portail 4 LLCER-LEA covid'!G12)</f>
        <v/>
      </c>
      <c r="H20" s="804"/>
      <c r="I20" s="805"/>
      <c r="J20" s="804"/>
      <c r="K20" s="805" t="str">
        <f>IF('Portail 4 LLCER-LEA covid'!K12="","",'Portail 4 LLCER-LEA covid'!K12)</f>
        <v/>
      </c>
      <c r="L20" s="804" t="str">
        <f>IF('Portail 4 LLCER-LEA covid'!L12="","",'Portail 4 LLCER-LEA covid'!L12)</f>
        <v/>
      </c>
      <c r="M20" s="805" t="str">
        <f>IF('Portail 4 LLCER-LEA covid'!M12="","",'Portail 4 LLCER-LEA covid'!M12)</f>
        <v/>
      </c>
      <c r="N20" s="804" t="str">
        <f>IF('Portail 4 LLCER-LEA covid'!N12="","",'Portail 4 LLCER-LEA covid'!N12)</f>
        <v/>
      </c>
      <c r="O20" s="804"/>
      <c r="P20" s="806" t="str">
        <f>IF('Portail 4 LLCER-LEA covid'!P12="","",'Portail 4 LLCER-LEA covid'!P12)</f>
        <v/>
      </c>
      <c r="Q20" s="371"/>
      <c r="R20" s="371" t="str">
        <f>IF('Portail 4 LLCER-LEA covid'!R12="","",'Portail 4 LLCER-LEA covid'!R12)</f>
        <v/>
      </c>
      <c r="S20" s="371" t="str">
        <f>IF('Portail 4 LLCER-LEA covid'!S12="","",'Portail 4 LLCER-LEA covid'!S12)</f>
        <v/>
      </c>
      <c r="T20" s="807"/>
      <c r="U20" s="808"/>
      <c r="V20" s="386" t="str">
        <f>IF('Portail 4 LLCER-LEA covid'!V12="","",'Portail 4 LLCER-LEA covid'!V12)</f>
        <v/>
      </c>
      <c r="W20" s="806" t="str">
        <f>IF('Portail 4 LLCER-LEA covid'!W12="","",'Portail 4 LLCER-LEA covid'!W12)</f>
        <v/>
      </c>
      <c r="X20" s="806" t="str">
        <f>IF('Portail 4 LLCER-LEA covid'!X12="","",'Portail 4 LLCER-LEA covid'!X12)</f>
        <v/>
      </c>
      <c r="Y20" s="806" t="str">
        <f>IF('Portail 4 LLCER-LEA covid'!Y12="","",'Portail 4 LLCER-LEA covid'!Y12)</f>
        <v/>
      </c>
      <c r="Z20" s="63" t="str">
        <f>IF('Portail 4 LLCER-LEA covid'!Z12="","",'Portail 4 LLCER-LEA covid'!Z12)</f>
        <v/>
      </c>
      <c r="AA20" s="809" t="str">
        <f>IF('Portail 4 LLCER-LEA covid'!AA12="","",'Portail 4 LLCER-LEA covid'!AA12)</f>
        <v/>
      </c>
      <c r="AB20" s="809" t="str">
        <f>IF('Portail 4 LLCER-LEA covid'!AB12="","",'Portail 4 LLCER-LEA covid'!AB12)</f>
        <v/>
      </c>
      <c r="AC20" s="809" t="str">
        <f>IF('Portail 4 LLCER-LEA covid'!AC12="","",'Portail 4 LLCER-LEA covid'!AC12)</f>
        <v/>
      </c>
      <c r="AD20" s="809"/>
      <c r="AE20" s="809"/>
      <c r="AF20" s="810" t="str">
        <f>IF('Portail 4 LLCER-LEA covid'!AF12="","",'Portail 4 LLCER-LEA covid'!AF12)</f>
        <v/>
      </c>
      <c r="AG20" s="809" t="str">
        <f>IF('Portail 4 LLCER-LEA covid'!AG12="","",'Portail 4 LLCER-LEA covid'!AG12)</f>
        <v/>
      </c>
      <c r="AH20" s="809" t="str">
        <f>IF('Portail 4 LLCER-LEA covid'!AH12="","",'Portail 4 LLCER-LEA covid'!AH12)</f>
        <v/>
      </c>
      <c r="AI20" s="809" t="str">
        <f>IF('Portail 4 LLCER-LEA covid'!AI12="","",'Portail 4 LLCER-LEA covid'!AI12)</f>
        <v/>
      </c>
      <c r="AJ20" s="810" t="str">
        <f>IF('Portail 4 LLCER-LEA covid'!AJ12="","",'Portail 4 LLCER-LEA covid'!AJ12)</f>
        <v/>
      </c>
      <c r="AK20" s="809" t="str">
        <f>IF('Portail 4 LLCER-LEA covid'!AK12="","",'Portail 4 LLCER-LEA covid'!AK12)</f>
        <v/>
      </c>
      <c r="AL20" s="809" t="str">
        <f>IF('Portail 4 LLCER-LEA covid'!AL12="","",'Portail 4 LLCER-LEA covid'!AL12)</f>
        <v/>
      </c>
      <c r="AM20" s="809" t="str">
        <f>IF('Portail 4 LLCER-LEA covid'!AM12="","",'Portail 4 LLCER-LEA covid'!AM12)</f>
        <v/>
      </c>
      <c r="AN20" s="811" t="str">
        <f>IF('Portail 4 LLCER-LEA covid'!AN12="","",'Portail 4 LLCER-LEA covid'!AN12)</f>
        <v/>
      </c>
    </row>
    <row r="21" spans="1:1032" ht="36" customHeight="1">
      <c r="A21" s="812" t="str">
        <f>IF('Portail 4 LLCER-LEA covid'!A13="","",'Portail 4 LLCER-LEA covid'!A13)</f>
        <v/>
      </c>
      <c r="B21" s="812" t="str">
        <f>IF('Portail 4 LLCER-LEA covid'!B13="","",'Portail 4 LLCER-LEA covid'!B13)</f>
        <v>LLA1B20</v>
      </c>
      <c r="C21" s="665" t="str">
        <f>IF('Portail 4 LLCER-LEA covid'!C13="","",'Portail 4 LLCER-LEA covid'!C13)</f>
        <v>Méthodologie de la civilisation britannique et américaine (Libellé court = Méthodo civi GB et US)</v>
      </c>
      <c r="D21" s="666" t="str">
        <f>IF('Portail 4 LLCER-LEA covid'!D13="","",'Portail 4 LLCER-LEA covid'!D13)</f>
        <v>LOL1B3B
LOL1J5A</v>
      </c>
      <c r="E21" s="666" t="str">
        <f>IF('Portail 4 LLCER-LEA covid'!E13="","",'Portail 4 LLCER-LEA covid'!E13)</f>
        <v>TRONC COMMUN</v>
      </c>
      <c r="F21" s="667" t="str">
        <f>IF('Portail 4 LLCER-LEA covid'!F13="","",'Portail 4 LLCER-LEA covid'!F13)</f>
        <v>Portails  4 (LANGUES) et 5 (LETTRES-LLCER)</v>
      </c>
      <c r="G21" s="813" t="str">
        <f>IF('Portail 4 LLCER-LEA covid'!G13="","",'Portail 4 LLCER-LEA covid'!G13)</f>
        <v>LLCER</v>
      </c>
      <c r="H21" s="668"/>
      <c r="I21" s="669">
        <v>3</v>
      </c>
      <c r="J21" s="669">
        <v>3</v>
      </c>
      <c r="K21" s="668" t="str">
        <f>IF('Portail 4 LLCER-LEA covid'!K13="","",'Portail 4 LLCER-LEA covid'!K13)</f>
        <v>LAINE Ariane</v>
      </c>
      <c r="L21" s="669">
        <f>IF('Portail 4 LLCER-LEA covid'!L13="","",'Portail 4 LLCER-LEA covid'!L13)</f>
        <v>11</v>
      </c>
      <c r="M21" s="669" t="str">
        <f>IF('Portail 4 LLCER-LEA covid'!M13="","",'Portail 4 LLCER-LEA covid'!M13)</f>
        <v/>
      </c>
      <c r="N21" s="669" t="str">
        <f>IF('Portail 4 LLCER-LEA covid'!N13="","",'Portail 4 LLCER-LEA covid'!N13)</f>
        <v/>
      </c>
      <c r="O21" s="669"/>
      <c r="P21" s="670">
        <f>IF('Portail 4 LLCER-LEA covid'!P13="","",'Portail 4 LLCER-LEA covid'!P13)</f>
        <v>0</v>
      </c>
      <c r="Q21" s="671"/>
      <c r="R21" s="420" t="str">
        <f>IF('Portail 4 LLCER-LEA covid'!R13="","",'Portail 4 LLCER-LEA covid'!R13)</f>
        <v/>
      </c>
      <c r="S21" s="420" t="str">
        <f>IF('Portail 4 LLCER-LEA covid'!S13="","",'Portail 4 LLCER-LEA covid'!S13)</f>
        <v/>
      </c>
      <c r="T21" s="814"/>
      <c r="U21" s="815"/>
      <c r="V21" s="387">
        <f>IF('Portail 4 LLCER-LEA covid'!V13="","",'Portail 4 LLCER-LEA covid'!V13)</f>
        <v>1</v>
      </c>
      <c r="W21" s="672" t="str">
        <f>IF('Portail 4 LLCER-LEA covid'!W13="","",'Portail 4 LLCER-LEA covid'!W13)</f>
        <v>CC</v>
      </c>
      <c r="X21" s="672" t="str">
        <f>IF('Portail 4 LLCER-LEA covid'!X13="","",'Portail 4 LLCER-LEA covid'!X13)</f>
        <v>écrit</v>
      </c>
      <c r="Y21" s="672" t="str">
        <f>IF('Portail 4 LLCER-LEA covid'!Y13="","",'Portail 4 LLCER-LEA covid'!Y13)</f>
        <v>1h00</v>
      </c>
      <c r="Z21" s="313">
        <f>IF('Portail 4 LLCER-LEA covid'!Z13="","",'Portail 4 LLCER-LEA covid'!Z13)</f>
        <v>1</v>
      </c>
      <c r="AA21" s="673" t="str">
        <f>IF('Portail 4 LLCER-LEA covid'!AA13="","",'Portail 4 LLCER-LEA covid'!AA13)</f>
        <v>CT</v>
      </c>
      <c r="AB21" s="673" t="str">
        <f>IF('Portail 4 LLCER-LEA covid'!AB13="","",'Portail 4 LLCER-LEA covid'!AB13)</f>
        <v>écrit</v>
      </c>
      <c r="AC21" s="673" t="str">
        <f>IF('Portail 4 LLCER-LEA covid'!AC13="","",'Portail 4 LLCER-LEA covid'!AC13)</f>
        <v>1h00</v>
      </c>
      <c r="AD21" s="361"/>
      <c r="AE21" s="361"/>
      <c r="AF21" s="311">
        <f>IF('Portail 4 LLCER-LEA covid'!AF13="","",'Portail 4 LLCER-LEA covid'!AF13)</f>
        <v>1</v>
      </c>
      <c r="AG21" s="672" t="str">
        <f>IF('Portail 4 LLCER-LEA covid'!AG13="","",'Portail 4 LLCER-LEA covid'!AG13)</f>
        <v>CT</v>
      </c>
      <c r="AH21" s="672" t="str">
        <f>IF('Portail 4 LLCER-LEA covid'!AH13="","",'Portail 4 LLCER-LEA covid'!AH13)</f>
        <v>écrit</v>
      </c>
      <c r="AI21" s="672" t="str">
        <f>IF('Portail 4 LLCER-LEA covid'!AI13="","",'Portail 4 LLCER-LEA covid'!AI13)</f>
        <v>1h00</v>
      </c>
      <c r="AJ21" s="313">
        <f>IF('Portail 4 LLCER-LEA covid'!AJ13="","",'Portail 4 LLCER-LEA covid'!AJ13)</f>
        <v>1</v>
      </c>
      <c r="AK21" s="673" t="str">
        <f>IF('Portail 4 LLCER-LEA covid'!AK13="","",'Portail 4 LLCER-LEA covid'!AK13)</f>
        <v>CT</v>
      </c>
      <c r="AL21" s="673" t="str">
        <f>IF('Portail 4 LLCER-LEA covid'!AL13="","",'Portail 4 LLCER-LEA covid'!AL13)</f>
        <v>écrit</v>
      </c>
      <c r="AM21" s="673" t="str">
        <f>IF('Portail 4 LLCER-LEA covid'!AM13="","",'Portail 4 LLCER-LEA covid'!AM13)</f>
        <v>1h00</v>
      </c>
      <c r="AN21" s="669" t="str">
        <f>IF('Portail 4 LLCER-LEA covid'!AN13="","",'Portail 4 LLCER-LEA covid'!AN13)</f>
        <v/>
      </c>
    </row>
    <row r="22" spans="1:1032" ht="81" customHeight="1">
      <c r="A22" s="830" t="str">
        <f>IF(OR('Portail 4 LLCER-LEA covid'!A27="",'Portail 4 LLCER-LEA covid'!A27=0),"",'Portail 4 LLCER-LEA covid'!A27)</f>
        <v>ECTS multiples</v>
      </c>
      <c r="B22" s="817" t="str">
        <f>IF(OR('Portail 4 LLCER-LEA covid'!B27="",'Portail 4 LLCER-LEA covid'!B27=0),"",'Portail 4 LLCER-LEA covid'!B27)</f>
        <v>LLA1B4A3</v>
      </c>
      <c r="C22" s="643" t="str">
        <f>IF(OR('Portail 4 LLCER-LEA covid'!C27="",'Portail 4 LLCER-LEA covid'!C27=0),"",'Portail 4 LLCER-LEA covid'!C27)</f>
        <v>Texte, scène, écran Anglais S1</v>
      </c>
      <c r="D22" s="610" t="str">
        <f>IF(OR('Portail 4 LLCER-LEA covid'!D27="",'Portail 4 LLCER-LEA covid'!D27=0),"",'Portail 4 LLCER-LEA covid'!D27)</f>
        <v>LLA1B4A1</v>
      </c>
      <c r="E22" s="610" t="str">
        <f>IF(OR('Portail 4 LLCER-LEA covid'!E27="",'Portail 4 LLCER-LEA covid'!E27=0),"",'Portail 4 LLCER-LEA covid'!E27)</f>
        <v>CHOIX TRONC COMMUN</v>
      </c>
      <c r="F22" s="632" t="str">
        <f>IF(OR('Portail 4 LLCER-LEA covid'!F27="",'Portail 4 LLCER-LEA covid'!F27=0),"",'Portail 4 LLCER-LEA covid'!F27)</f>
        <v>Portails 4 (LANGUES) et 5 (LETTRES-LLCER)</v>
      </c>
      <c r="G22" s="773" t="str">
        <f>IF(OR('Portail 4 LLCER-LEA covid'!G27="",'Portail 4 LLCER-LEA covid'!G27=0),"",'Portail 4 LLCER-LEA covid'!G27)</f>
        <v>LLCER</v>
      </c>
      <c r="H22" s="680"/>
      <c r="I22" s="634">
        <v>3</v>
      </c>
      <c r="J22" s="634">
        <v>3</v>
      </c>
      <c r="K22" s="613" t="str">
        <f>IF(OR('Portail 4 LLCER-LEA covid'!K27="",'Portail 4 LLCER-LEA covid'!K27=0),"",'Portail 4 LLCER-LEA covid'!K27)</f>
        <v>SCAILLET Agnès</v>
      </c>
      <c r="L22" s="613">
        <f>IF(OR('Portail 4 LLCER-LEA covid'!L27="",'Portail 4 LLCER-LEA covid'!L27=0),"",'Portail 4 LLCER-LEA covid'!L27)</f>
        <v>11</v>
      </c>
      <c r="M22" s="613" t="str">
        <f>IF(OR('Portail 4 LLCER-LEA covid'!M27="",'Portail 4 LLCER-LEA covid'!M27=0),"",'Portail 4 LLCER-LEA covid'!M27)</f>
        <v/>
      </c>
      <c r="N22" s="613" t="str">
        <f>IF(OR('Portail 4 LLCER-LEA covid'!N27="",'Portail 4 LLCER-LEA covid'!N27=0),"",'Portail 4 LLCER-LEA covid'!N27)</f>
        <v/>
      </c>
      <c r="O22" s="613"/>
      <c r="P22" s="635" t="str">
        <f>IF(OR('Portail 4 LLCER-LEA covid'!P27="",'Portail 4 LLCER-LEA covid'!P27=0),"",'Portail 4 LLCER-LEA covid'!P27)</f>
        <v/>
      </c>
      <c r="Q22" s="635">
        <f>IF(OR('Portail 4 LLCER-LEA covid'!Q27="",'Portail 4 LLCER-LEA covid'!Q27=0),"",'Portail 4 LLCER-LEA covid'!Q27)</f>
        <v>18</v>
      </c>
      <c r="R22" s="157" t="str">
        <f>IF(OR('Portail 4 LLCER-LEA covid'!R27="",'Portail 4 LLCER-LEA covid'!R27=0),"",'Portail 4 LLCER-LEA covid'!R27)</f>
        <v/>
      </c>
      <c r="S22" s="157" t="str">
        <f>IF(OR('Portail 4 LLCER-LEA covid'!S27="",'Portail 4 LLCER-LEA covid'!S27=0),"",'Portail 4 LLCER-LEA covid'!S27)</f>
        <v/>
      </c>
      <c r="T22" s="779" t="str">
        <f>IF(OR('Portail 4 LLCER-LEA covid'!T27="",'Portail 4 LLCER-LEA covid'!T27=0),"",'Portail 4 LLCER-LEA covid'!T27)</f>
        <v>CC 100%</v>
      </c>
      <c r="U22" s="780" t="str">
        <f>IF(OR('Portail 4 LLCER-LEA covid'!U27="",'Portail 4 LLCER-LEA covid'!U27=0),"",'Portail 4 LLCER-LEA covid'!U27)</f>
        <v>100% CT 3h Célène</v>
      </c>
      <c r="V22" s="389">
        <f>IF(OR('Portail 4 LLCER-LEA covid'!V27="",'Portail 4 LLCER-LEA covid'!V27=0),"",'Portail 4 LLCER-LEA covid'!V27)</f>
        <v>1</v>
      </c>
      <c r="W22" s="644" t="str">
        <f>IF(OR('Portail 4 LLCER-LEA covid'!W27="",'Portail 4 LLCER-LEA covid'!W27=0),"",'Portail 4 LLCER-LEA covid'!W27)</f>
        <v>CC</v>
      </c>
      <c r="X22" s="644" t="str">
        <f>IF(OR('Portail 4 LLCER-LEA covid'!X27="",'Portail 4 LLCER-LEA covid'!X27=0),"",'Portail 4 LLCER-LEA covid'!X27)</f>
        <v>écrit</v>
      </c>
      <c r="Y22" s="644" t="str">
        <f>IF(OR('Portail 4 LLCER-LEA covid'!Y27="",'Portail 4 LLCER-LEA covid'!Y27=0),"",'Portail 4 LLCER-LEA covid'!Y27)</f>
        <v>1h30</v>
      </c>
      <c r="Z22" s="645">
        <f>IF(OR('Portail 4 LLCER-LEA covid'!Z27="",'Portail 4 LLCER-LEA covid'!Z27=0),"",'Portail 4 LLCER-LEA covid'!Z27)</f>
        <v>1</v>
      </c>
      <c r="AA22" s="640" t="str">
        <f>IF(OR('Portail 4 LLCER-LEA covid'!AA27="",'Portail 4 LLCER-LEA covid'!AA27=0),"",'Portail 4 LLCER-LEA covid'!AA27)</f>
        <v>CT</v>
      </c>
      <c r="AB22" s="640" t="str">
        <f>IF(OR('Portail 4 LLCER-LEA covid'!AB27="",'Portail 4 LLCER-LEA covid'!AB27=0),"",'Portail 4 LLCER-LEA covid'!AB27)</f>
        <v>écrit</v>
      </c>
      <c r="AC22" s="640" t="str">
        <f>IF(OR('Portail 4 LLCER-LEA covid'!AC27="",'Portail 4 LLCER-LEA covid'!AC27=0),"",'Portail 4 LLCER-LEA covid'!AC27)</f>
        <v>1h30</v>
      </c>
      <c r="AD22" s="779" t="str">
        <f>IF(OR('Portail 4 LLCER-LEA covid'!AD27="",'Portail 4 LLCER-LEA covid'!AD27=0),"",'Portail 4 LLCER-LEA covid'!AD27)</f>
        <v>100% CT 3h Célène</v>
      </c>
      <c r="AE22" s="784" t="str">
        <f t="shared" ref="AE22:AE23" si="2">+AD22</f>
        <v>100% CT 3h Célène</v>
      </c>
      <c r="AF22" s="72">
        <f>IF(OR('Portail 4 LLCER-LEA covid'!AF27="",'Portail 4 LLCER-LEA covid'!AF27=0),"",'Portail 4 LLCER-LEA covid'!AF27)</f>
        <v>1</v>
      </c>
      <c r="AG22" s="644" t="str">
        <f>IF(OR('Portail 4 LLCER-LEA covid'!AG27="",'Portail 4 LLCER-LEA covid'!AG27=0),"",'Portail 4 LLCER-LEA covid'!AG27)</f>
        <v>CT</v>
      </c>
      <c r="AH22" s="644" t="str">
        <f>IF(OR('Portail 4 LLCER-LEA covid'!AH27="",'Portail 4 LLCER-LEA covid'!AH27=0),"",'Portail 4 LLCER-LEA covid'!AH27)</f>
        <v>écrit</v>
      </c>
      <c r="AI22" s="644" t="str">
        <f>IF(OR('Portail 4 LLCER-LEA covid'!AI27="",'Portail 4 LLCER-LEA covid'!AI27=0),"",'Portail 4 LLCER-LEA covid'!AI27)</f>
        <v>2h00</v>
      </c>
      <c r="AJ22" s="73">
        <f>IF(OR('Portail 4 LLCER-LEA covid'!AJ27="",'Portail 4 LLCER-LEA covid'!AJ27=0),"",'Portail 4 LLCER-LEA covid'!AJ27)</f>
        <v>1</v>
      </c>
      <c r="AK22" s="640" t="str">
        <f>IF(OR('Portail 4 LLCER-LEA covid'!AK27="",'Portail 4 LLCER-LEA covid'!AK27=0),"",'Portail 4 LLCER-LEA covid'!AK27)</f>
        <v>CT</v>
      </c>
      <c r="AL22" s="640" t="str">
        <f>IF(OR('Portail 4 LLCER-LEA covid'!AL27="",'Portail 4 LLCER-LEA covid'!AL27=0),"",'Portail 4 LLCER-LEA covid'!AL27)</f>
        <v>écrit</v>
      </c>
      <c r="AM22" s="640" t="str">
        <f>IF(OR('Portail 4 LLCER-LEA covid'!AM27="",'Portail 4 LLCER-LEA covid'!AM27=0),"",'Portail 4 LLCER-LEA covid'!AM27)</f>
        <v>2h00</v>
      </c>
      <c r="AN22" s="613" t="str">
        <f>IF(OR('Portail 4 LLCER-LEA covid'!AN27="",'Portail 4 LLCER-LEA covid'!AN27=0),"",'Portail 4 LLCER-LEA covid'!AN27)</f>
        <v/>
      </c>
    </row>
    <row r="23" spans="1:1032" ht="81" customHeight="1">
      <c r="A23" s="830" t="str">
        <f>IF(OR('Portail 4 LLCER-LEA covid'!A28="",'Portail 4 LLCER-LEA covid'!A28=0),"",'Portail 4 LLCER-LEA covid'!A28)</f>
        <v>ECTS multiples</v>
      </c>
      <c r="B23" s="817" t="str">
        <f>IF(OR('Portail 4 LLCER-LEA covid'!B28="",'Portail 4 LLCER-LEA covid'!B28=0),"",'Portail 4 LLCER-LEA covid'!B28)</f>
        <v>LLA1B4A4</v>
      </c>
      <c r="C23" s="643" t="str">
        <f>IF(OR('Portail 4 LLCER-LEA covid'!C28="",'Portail 4 LLCER-LEA covid'!C28=0),"",'Portail 4 LLCER-LEA covid'!C28)</f>
        <v xml:space="preserve">Méthodologie littéraire Anglais </v>
      </c>
      <c r="D23" s="610" t="str">
        <f>IF(OR('Portail 4 LLCER-LEA covid'!D28="",'Portail 4 LLCER-LEA covid'!D28=0),"",'Portail 4 LLCER-LEA covid'!D28)</f>
        <v>LOL1B3A
LLA1B4A2</v>
      </c>
      <c r="E23" s="610" t="str">
        <f>IF(OR('Portail 4 LLCER-LEA covid'!E28="",'Portail 4 LLCER-LEA covid'!E28=0),"",'Portail 4 LLCER-LEA covid'!E28)</f>
        <v>CHOIX TRONC COMMUN</v>
      </c>
      <c r="F23" s="632" t="str">
        <f>IF(OR('Portail 4 LLCER-LEA covid'!F28="",'Portail 4 LLCER-LEA covid'!F28=0),"",'Portail 4 LLCER-LEA covid'!F28)</f>
        <v>Portails  1 (SDL-LLCER, 4 (LANGUES) et 5 (LETTRES-LLCER)</v>
      </c>
      <c r="G23" s="773" t="str">
        <f>IF(OR('Portail 4 LLCER-LEA covid'!G28="",'Portail 4 LLCER-LEA covid'!G28=0),"",'Portail 4 LLCER-LEA covid'!G28)</f>
        <v>LLCER</v>
      </c>
      <c r="H23" s="680"/>
      <c r="I23" s="634">
        <v>3</v>
      </c>
      <c r="J23" s="634">
        <v>3</v>
      </c>
      <c r="K23" s="613" t="str">
        <f>IF(OR('Portail 4 LLCER-LEA covid'!K28="",'Portail 4 LLCER-LEA covid'!K28=0),"",'Portail 4 LLCER-LEA covid'!K28)</f>
        <v>FRENEE Samantha</v>
      </c>
      <c r="L23" s="613">
        <f>IF(OR('Portail 4 LLCER-LEA covid'!L28="",'Portail 4 LLCER-LEA covid'!L28=0),"",'Portail 4 LLCER-LEA covid'!L28)</f>
        <v>11</v>
      </c>
      <c r="M23" s="613" t="str">
        <f>IF(OR('Portail 4 LLCER-LEA covid'!M28="",'Portail 4 LLCER-LEA covid'!M28=0),"",'Portail 4 LLCER-LEA covid'!M28)</f>
        <v/>
      </c>
      <c r="N23" s="613" t="str">
        <f>IF(OR('Portail 4 LLCER-LEA covid'!N28="",'Portail 4 LLCER-LEA covid'!N28=0),"",'Portail 4 LLCER-LEA covid'!N28)</f>
        <v/>
      </c>
      <c r="O23" s="613"/>
      <c r="P23" s="635" t="str">
        <f>IF(OR('Portail 4 LLCER-LEA covid'!P28="",'Portail 4 LLCER-LEA covid'!P28=0),"",'Portail 4 LLCER-LEA covid'!P28)</f>
        <v/>
      </c>
      <c r="Q23" s="635">
        <f>IF(OR('Portail 4 LLCER-LEA covid'!Q28="",'Portail 4 LLCER-LEA covid'!Q28=0),"",'Portail 4 LLCER-LEA covid'!Q28)</f>
        <v>12</v>
      </c>
      <c r="R23" s="157" t="str">
        <f>IF(OR('Portail 4 LLCER-LEA covid'!R28="",'Portail 4 LLCER-LEA covid'!R28=0),"",'Portail 4 LLCER-LEA covid'!R28)</f>
        <v/>
      </c>
      <c r="S23" s="157" t="str">
        <f>IF(OR('Portail 4 LLCER-LEA covid'!S28="",'Portail 4 LLCER-LEA covid'!S28=0),"",'Portail 4 LLCER-LEA covid'!S28)</f>
        <v/>
      </c>
      <c r="T23" s="779" t="str">
        <f>IF(OR('Portail 4 LLCER-LEA covid'!T28="",'Portail 4 LLCER-LEA covid'!T28=0),"",'Portail 4 LLCER-LEA covid'!T28)</f>
        <v>100% CC</v>
      </c>
      <c r="U23" s="780" t="str">
        <f>IF(OR('Portail 4 LLCER-LEA covid'!U28="",'Portail 4 LLCER-LEA covid'!U28=0),"",'Portail 4 LLCER-LEA covid'!U28)</f>
        <v>100% CT écrit 1h30 Célène</v>
      </c>
      <c r="V23" s="389">
        <f>IF(OR('Portail 4 LLCER-LEA covid'!V28="",'Portail 4 LLCER-LEA covid'!V28=0),"",'Portail 4 LLCER-LEA covid'!V28)</f>
        <v>1</v>
      </c>
      <c r="W23" s="644" t="str">
        <f>IF(OR('Portail 4 LLCER-LEA covid'!W28="",'Portail 4 LLCER-LEA covid'!W28=0),"",'Portail 4 LLCER-LEA covid'!W28)</f>
        <v>CC</v>
      </c>
      <c r="X23" s="644" t="str">
        <f>IF(OR('Portail 4 LLCER-LEA covid'!X28="",'Portail 4 LLCER-LEA covid'!X28=0),"",'Portail 4 LLCER-LEA covid'!X28)</f>
        <v>écrit</v>
      </c>
      <c r="Y23" s="644" t="str">
        <f>IF(OR('Portail 4 LLCER-LEA covid'!Y28="",'Portail 4 LLCER-LEA covid'!Y28=0),"",'Portail 4 LLCER-LEA covid'!Y28)</f>
        <v>1h00</v>
      </c>
      <c r="Z23" s="645">
        <f>IF(OR('Portail 4 LLCER-LEA covid'!Z28="",'Portail 4 LLCER-LEA covid'!Z28=0),"",'Portail 4 LLCER-LEA covid'!Z28)</f>
        <v>1</v>
      </c>
      <c r="AA23" s="640" t="str">
        <f>IF(OR('Portail 4 LLCER-LEA covid'!AA28="",'Portail 4 LLCER-LEA covid'!AA28=0),"",'Portail 4 LLCER-LEA covid'!AA28)</f>
        <v>CT</v>
      </c>
      <c r="AB23" s="640" t="str">
        <f>IF(OR('Portail 4 LLCER-LEA covid'!AB28="",'Portail 4 LLCER-LEA covid'!AB28=0),"",'Portail 4 LLCER-LEA covid'!AB28)</f>
        <v>écrit</v>
      </c>
      <c r="AC23" s="640" t="str">
        <f>IF(OR('Portail 4 LLCER-LEA covid'!AC28="",'Portail 4 LLCER-LEA covid'!AC28=0),"",'Portail 4 LLCER-LEA covid'!AC28)</f>
        <v>1h00</v>
      </c>
      <c r="AD23" s="779" t="str">
        <f>IF(OR('Portail 4 LLCER-LEA covid'!AD28="",'Portail 4 LLCER-LEA covid'!AD28=0),"",'Portail 4 LLCER-LEA covid'!AD28)</f>
        <v>100% CT écrit 1h30 Célène</v>
      </c>
      <c r="AE23" s="784" t="str">
        <f t="shared" si="2"/>
        <v>100% CT écrit 1h30 Célène</v>
      </c>
      <c r="AF23" s="72">
        <f>IF(OR('Portail 4 LLCER-LEA covid'!AF28="",'Portail 4 LLCER-LEA covid'!AF28=0),"",'Portail 4 LLCER-LEA covid'!AF28)</f>
        <v>1</v>
      </c>
      <c r="AG23" s="644" t="str">
        <f>IF(OR('Portail 4 LLCER-LEA covid'!AG28="",'Portail 4 LLCER-LEA covid'!AG28=0),"",'Portail 4 LLCER-LEA covid'!AG28)</f>
        <v>CT</v>
      </c>
      <c r="AH23" s="644" t="str">
        <f>IF(OR('Portail 4 LLCER-LEA covid'!AH28="",'Portail 4 LLCER-LEA covid'!AH28=0),"",'Portail 4 LLCER-LEA covid'!AH28)</f>
        <v>écrit</v>
      </c>
      <c r="AI23" s="644" t="str">
        <f>IF(OR('Portail 4 LLCER-LEA covid'!AI28="",'Portail 4 LLCER-LEA covid'!AI28=0),"",'Portail 4 LLCER-LEA covid'!AI28)</f>
        <v>1h00</v>
      </c>
      <c r="AJ23" s="73">
        <f>IF(OR('Portail 4 LLCER-LEA covid'!AJ28="",'Portail 4 LLCER-LEA covid'!AJ28=0),"",'Portail 4 LLCER-LEA covid'!AJ28)</f>
        <v>1</v>
      </c>
      <c r="AK23" s="640" t="str">
        <f>IF(OR('Portail 4 LLCER-LEA covid'!AK28="",'Portail 4 LLCER-LEA covid'!AK28=0),"",'Portail 4 LLCER-LEA covid'!AK28)</f>
        <v>CT</v>
      </c>
      <c r="AL23" s="640" t="str">
        <f>IF(OR('Portail 4 LLCER-LEA covid'!AL28="",'Portail 4 LLCER-LEA covid'!AL28=0),"",'Portail 4 LLCER-LEA covid'!AL28)</f>
        <v>écrit</v>
      </c>
      <c r="AM23" s="640" t="str">
        <f>IF(OR('Portail 4 LLCER-LEA covid'!AM28="",'Portail 4 LLCER-LEA covid'!AM28=0),"",'Portail 4 LLCER-LEA covid'!AM28)</f>
        <v>1h00</v>
      </c>
      <c r="AN23" s="613" t="str">
        <f>IF(OR('Portail 4 LLCER-LEA covid'!AN28="",'Portail 4 LLCER-LEA covid'!AN28=0),"",'Portail 4 LLCER-LEA covid'!AN28)</f>
        <v/>
      </c>
    </row>
    <row r="24" spans="1:1032" s="67" customFormat="1" ht="37.5" customHeight="1">
      <c r="A24" s="801" t="str">
        <f>IF('Portail 1 SDL-LLCER covid'!A25="","",'Portail 1 SDL-LLCER covid'!A25)</f>
        <v>LCLA1H05</v>
      </c>
      <c r="B24" s="801" t="str">
        <f>IF('Portail 1 SDL-LLCER covid'!B25="","",'Portail 1 SDL-LLCER covid'!B25)</f>
        <v>LLA1LAN4</v>
      </c>
      <c r="C24" s="802" t="str">
        <f>IF('Portail 1 SDL-LLCER covid'!C25="","",'Portail 1 SDL-LLCER covid'!C25)</f>
        <v>Choix Langue vivante S1 - ANG</v>
      </c>
      <c r="D24" s="803" t="str">
        <f>IF('Portail 1 SDL-LLCER covid'!D25="","",'Portail 1 SDL-LLCER covid'!D25)</f>
        <v/>
      </c>
      <c r="E24" s="803" t="str">
        <f>IF('Portail 1 SDL-LLCER covid'!E25="","",'Portail 1 SDL-LLCER covid'!E25)</f>
        <v>OBLIG CHOIX</v>
      </c>
      <c r="F24" s="803" t="str">
        <f>IF('Portail 1 SDL-LLCER covid'!F25="","",'Portail 1 SDL-LLCER covid'!F25)</f>
        <v>Portails 1 (SDL-LLCER ANGLAIS) et 5 (LETTRES-LLCER ANGLAIS)</v>
      </c>
      <c r="G24" s="803" t="str">
        <f>IF('Portail 1 SDL-LLCER covid'!G25="","",'Portail 1 SDL-LLCER covid'!G25)</f>
        <v/>
      </c>
      <c r="H24" s="802" t="str">
        <f>IF('Portail 1 SDL-LLCER covid'!H25="","",'Portail 1 SDL-LLCER covid'!H25)</f>
        <v>1 UE / 2 ECTS</v>
      </c>
      <c r="I24" s="805">
        <v>2</v>
      </c>
      <c r="J24" s="804">
        <v>2</v>
      </c>
      <c r="K24" s="805" t="str">
        <f>IF('Portail 1 SDL-LLCER covid'!K25="","",'Portail 1 SDL-LLCER covid'!K25)</f>
        <v/>
      </c>
      <c r="L24" s="804" t="str">
        <f>IF('Portail 1 SDL-LLCER covid'!L25="","",'Portail 1 SDL-LLCER covid'!L25)</f>
        <v/>
      </c>
      <c r="M24" s="805" t="str">
        <f>IF('Portail 1 SDL-LLCER covid'!M25="","",'Portail 1 SDL-LLCER covid'!M25)</f>
        <v/>
      </c>
      <c r="N24" s="804" t="str">
        <f>IF('Portail 1 SDL-LLCER covid'!N25="","",'Portail 1 SDL-LLCER covid'!N25)</f>
        <v/>
      </c>
      <c r="O24" s="804"/>
      <c r="P24" s="806" t="str">
        <f>IF('Portail 1 SDL-LLCER covid'!P25="","",'Portail 1 SDL-LLCER covid'!P25)</f>
        <v/>
      </c>
      <c r="Q24" s="371"/>
      <c r="R24" s="371" t="str">
        <f>IF('Portail 1 SDL-LLCER covid'!R25="","",'Portail 1 SDL-LLCER covid'!R25)</f>
        <v/>
      </c>
      <c r="S24" s="371" t="str">
        <f>IF('Portail 1 SDL-LLCER covid'!S25="","",'Portail 1 SDL-LLCER covid'!S25)</f>
        <v/>
      </c>
      <c r="T24" s="807"/>
      <c r="U24" s="808"/>
      <c r="V24" s="386" t="str">
        <f>IF('Portail 1 SDL-LLCER covid'!V25="","",'Portail 1 SDL-LLCER covid'!V25)</f>
        <v/>
      </c>
      <c r="W24" s="806" t="str">
        <f>IF('Portail 1 SDL-LLCER covid'!W25="","",'Portail 1 SDL-LLCER covid'!W25)</f>
        <v/>
      </c>
      <c r="X24" s="806" t="str">
        <f>IF('Portail 1 SDL-LLCER covid'!X25="","",'Portail 1 SDL-LLCER covid'!X25)</f>
        <v/>
      </c>
      <c r="Y24" s="806" t="str">
        <f>IF('Portail 1 SDL-LLCER covid'!Y25="","",'Portail 1 SDL-LLCER covid'!Y25)</f>
        <v/>
      </c>
      <c r="Z24" s="63" t="str">
        <f>IF('Portail 1 SDL-LLCER covid'!Z25="","",'Portail 1 SDL-LLCER covid'!Z25)</f>
        <v/>
      </c>
      <c r="AA24" s="809" t="str">
        <f>IF('Portail 1 SDL-LLCER covid'!AA25="","",'Portail 1 SDL-LLCER covid'!AA25)</f>
        <v/>
      </c>
      <c r="AB24" s="809" t="str">
        <f>IF('Portail 1 SDL-LLCER covid'!AB25="","",'Portail 1 SDL-LLCER covid'!AB25)</f>
        <v/>
      </c>
      <c r="AC24" s="809" t="str">
        <f>IF('Portail 1 SDL-LLCER covid'!AC25="","",'Portail 1 SDL-LLCER covid'!AC25)</f>
        <v/>
      </c>
      <c r="AD24" s="809"/>
      <c r="AE24" s="809"/>
      <c r="AF24" s="810" t="str">
        <f>IF('Portail 1 SDL-LLCER covid'!AF25="","",'Portail 1 SDL-LLCER covid'!AF25)</f>
        <v/>
      </c>
      <c r="AG24" s="809" t="str">
        <f>IF('Portail 1 SDL-LLCER covid'!AG25="","",'Portail 1 SDL-LLCER covid'!AG25)</f>
        <v/>
      </c>
      <c r="AH24" s="809" t="str">
        <f>IF('Portail 1 SDL-LLCER covid'!AH25="","",'Portail 1 SDL-LLCER covid'!AH25)</f>
        <v/>
      </c>
      <c r="AI24" s="809" t="str">
        <f>IF('Portail 1 SDL-LLCER covid'!AI25="","",'Portail 1 SDL-LLCER covid'!AI25)</f>
        <v/>
      </c>
      <c r="AJ24" s="810" t="str">
        <f>IF('Portail 1 SDL-LLCER covid'!AJ25="","",'Portail 1 SDL-LLCER covid'!AJ25)</f>
        <v/>
      </c>
      <c r="AK24" s="809" t="str">
        <f>IF('Portail 1 SDL-LLCER covid'!AK25="","",'Portail 1 SDL-LLCER covid'!AK25)</f>
        <v/>
      </c>
      <c r="AL24" s="809" t="str">
        <f>IF('Portail 1 SDL-LLCER covid'!AL25="","",'Portail 1 SDL-LLCER covid'!AL25)</f>
        <v/>
      </c>
      <c r="AM24" s="809" t="str">
        <f>IF('Portail 1 SDL-LLCER covid'!AM25="","",'Portail 1 SDL-LLCER covid'!AM25)</f>
        <v/>
      </c>
      <c r="AN24" s="811" t="str">
        <f>IF('Portail 1 SDL-LLCER covid'!AN25="","",'Portail 1 SDL-LLCER covid'!AN25)</f>
        <v/>
      </c>
    </row>
    <row r="25" spans="1:1032" ht="63" customHeight="1">
      <c r="A25" s="772" t="str">
        <f>IF(OR('Portail 3 SDL-LETTRES covid'!A18="",'Portail 3 SDL-LETTRES covid'!A18=0),"",'Portail 3 SDL-LETTRES covid'!A18)</f>
        <v/>
      </c>
      <c r="B25" s="21" t="str">
        <f>IF(OR('Portail 3 SDL-LETTRES covid'!B18="",'Portail 3 SDL-LETTRES covid'!B18=0),"",'Portail 3 SDL-LETTRES covid'!B18)</f>
        <v>LLA1ALL</v>
      </c>
      <c r="C25" s="827" t="str">
        <f>IF(OR('Portail 3 SDL-LETTRES covid'!C18="",'Portail 3 SDL-LETTRES covid'!C18=0),"",'Portail 3 SDL-LETTRES covid'!C18)</f>
        <v>Allemand S1</v>
      </c>
      <c r="D25" s="23" t="str">
        <f>IF(OR('Portail 3 SDL-LETTRES covid'!D18="",'Portail 3 SDL-LETTRES covid'!D18=0),"",'Portail 3 SDL-LETTRES covid'!D18)</f>
        <v>LOL1H4A
LOL1B6A
LOL1C7A</v>
      </c>
      <c r="E25" s="773" t="str">
        <f>IF(OR('Portail 3 SDL-LETTRES covid'!E18="",'Portail 3 SDL-LETTRES covid'!E18=0),"",'Portail 3 SDL-LETTRES covid'!E18)</f>
        <v>CHOIX TRONC COMMUN</v>
      </c>
      <c r="F25" s="611" t="str">
        <f>IF(OR('Portail 3 SDL-LETTRES covid'!F18="",'Portail 3 SDL-LETTRES covid'!F18=0),"",'Portail 3 SDL-LETTRES covid'!F18)</f>
        <v>Portails 1 (SDL-LLCER), 3 (SDL-LETTRES), 5 (LETTRES-LLCER ), 6 (HISTOIRE-LETTRES), 7 (HISTOIRE-GEO) et 8 (HISTOIRE-DROIT)</v>
      </c>
      <c r="G25" s="610" t="str">
        <f>IF(OR('Portail 3 SDL-LETTRES covid'!G18="",'Portail 3 SDL-LETTRES covid'!G18=0),"",'Portail 3 SDL-LETTRES covid'!G18)</f>
        <v>LEA</v>
      </c>
      <c r="H25" s="680"/>
      <c r="I25" s="613">
        <v>2</v>
      </c>
      <c r="J25" s="613">
        <v>2</v>
      </c>
      <c r="K25" s="613" t="str">
        <f>IF(OR('Portail 3 SDL-LETTRES covid'!K18="",'Portail 3 SDL-LETTRES covid'!K18=0),"",'Portail 3 SDL-LETTRES covid'!K18)</f>
        <v>FLEURY Alain</v>
      </c>
      <c r="L25" s="614">
        <f>IF(OR('Portail 3 SDL-LETTRES covid'!L18="",'Portail 3 SDL-LETTRES covid'!L18=0),"",'Portail 3 SDL-LETTRES covid'!L18)</f>
        <v>12</v>
      </c>
      <c r="M25" s="613" t="str">
        <f>IF(OR('Portail 3 SDL-LETTRES covid'!M18="",'Portail 3 SDL-LETTRES covid'!M18=0),"",'Portail 3 SDL-LETTRES covid'!M18)</f>
        <v/>
      </c>
      <c r="N25" s="613" t="str">
        <f>IF(OR('Portail 3 SDL-LETTRES covid'!N18="",'Portail 3 SDL-LETTRES covid'!N18=0),"",'Portail 3 SDL-LETTRES covid'!N18)</f>
        <v/>
      </c>
      <c r="O25" s="613"/>
      <c r="P25" s="615">
        <f>IF(OR('Portail 3 SDL-LETTRES covid'!P18="",'Portail 3 SDL-LETTRES covid'!P18=0),"",'Portail 3 SDL-LETTRES covid'!P18)</f>
        <v>18</v>
      </c>
      <c r="Q25" s="616"/>
      <c r="R25" s="157" t="str">
        <f>IF(OR('Portail 3 SDL-LETTRES covid'!R18="",'Portail 3 SDL-LETTRES covid'!R18=0),"",'Portail 3 SDL-LETTRES covid'!R18)</f>
        <v/>
      </c>
      <c r="S25" s="157" t="str">
        <f>IF(OR('Portail 3 SDL-LETTRES covid'!S18="",'Portail 3 SDL-LETTRES covid'!S18=0),"",'Portail 3 SDL-LETTRES covid'!S18)</f>
        <v/>
      </c>
      <c r="T25" s="779" t="str">
        <f>IF(OR('Portail 3 SDL-LETTRES covid'!T18="",'Portail 3 SDL-LETTRES covid'!T18=0),"",'Portail 3 SDL-LETTRES covid'!T18)</f>
        <v>100% CC DM avec dépôt de sujet et copie par mail</v>
      </c>
      <c r="U25" s="780" t="str">
        <f>IF(OR('Portail 3 SDL-LETTRES covid'!U18="",'Portail 3 SDL-LETTRES covid'!U18=0),"",'Portail 3 SDL-LETTRES covid'!U18)</f>
        <v>100% CT DM avec dépôt de sujet et copie par mail</v>
      </c>
      <c r="V25" s="395">
        <f>IF(OR('Portail 3 SDL-LETTRES covid'!V18="",'Portail 3 SDL-LETTRES covid'!V18=0),"",'Portail 3 SDL-LETTRES covid'!V18)</f>
        <v>1</v>
      </c>
      <c r="W25" s="644" t="str">
        <f>IF(OR('Portail 3 SDL-LETTRES covid'!W18="",'Portail 3 SDL-LETTRES covid'!W18=0),"",'Portail 3 SDL-LETTRES covid'!W18)</f>
        <v>CC</v>
      </c>
      <c r="X25" s="644" t="str">
        <f>IF(OR('Portail 3 SDL-LETTRES covid'!X18="",'Portail 3 SDL-LETTRES covid'!X18=0),"",'Portail 3 SDL-LETTRES covid'!X18)</f>
        <v>écrit et oral</v>
      </c>
      <c r="Y25" s="644" t="str">
        <f>IF(OR('Portail 3 SDL-LETTRES covid'!Y18="",'Portail 3 SDL-LETTRES covid'!Y18=0),"",'Portail 3 SDL-LETTRES covid'!Y18)</f>
        <v>1h30</v>
      </c>
      <c r="Z25" s="645">
        <f>IF(OR('Portail 3 SDL-LETTRES covid'!Z18="",'Portail 3 SDL-LETTRES covid'!Z18=0),"",'Portail 3 SDL-LETTRES covid'!Z18)</f>
        <v>1</v>
      </c>
      <c r="AA25" s="640" t="str">
        <f>IF(OR('Portail 3 SDL-LETTRES covid'!AA18="",'Portail 3 SDL-LETTRES covid'!AA18=0),"",'Portail 3 SDL-LETTRES covid'!AA18)</f>
        <v>CT</v>
      </c>
      <c r="AB25" s="640" t="str">
        <f>IF(OR('Portail 3 SDL-LETTRES covid'!AB18="",'Portail 3 SDL-LETTRES covid'!AB18=0),"",'Portail 3 SDL-LETTRES covid'!AB18)</f>
        <v>écrit</v>
      </c>
      <c r="AC25" s="640" t="str">
        <f>IF(OR('Portail 3 SDL-LETTRES covid'!AC18="",'Portail 3 SDL-LETTRES covid'!AC18=0),"",'Portail 3 SDL-LETTRES covid'!AC18)</f>
        <v>2h00</v>
      </c>
      <c r="AD25" s="779" t="str">
        <f>IF(OR('Portail 3 SDL-LETTRES covid'!AD18="",'Portail 3 SDL-LETTRES covid'!AD18=0),"",'Portail 3 SDL-LETTRES covid'!AD18)</f>
        <v>100% CT oral à distance 15 min. Contacter enseignant au préalable par téléphone</v>
      </c>
      <c r="AE25" s="784" t="str">
        <f t="shared" ref="AE25:AE27" si="3">+AD25</f>
        <v>100% CT oral à distance 15 min. Contacter enseignant au préalable par téléphone</v>
      </c>
      <c r="AF25" s="831">
        <f>IF(OR('Portail 3 SDL-LETTRES covid'!AF18="",'Portail 3 SDL-LETTRES covid'!AF18=0),"",'Portail 3 SDL-LETTRES covid'!AF18)</f>
        <v>1</v>
      </c>
      <c r="AG25" s="644" t="str">
        <f>IF(OR('Portail 3 SDL-LETTRES covid'!AG18="",'Portail 3 SDL-LETTRES covid'!AG18=0),"",'Portail 3 SDL-LETTRES covid'!AG18)</f>
        <v>CT</v>
      </c>
      <c r="AH25" s="644" t="str">
        <f>IF(OR('Portail 3 SDL-LETTRES covid'!AH18="",'Portail 3 SDL-LETTRES covid'!AH18=0),"",'Portail 3 SDL-LETTRES covid'!AH18)</f>
        <v>oral</v>
      </c>
      <c r="AI25" s="644" t="str">
        <f>IF(OR('Portail 3 SDL-LETTRES covid'!AI18="",'Portail 3 SDL-LETTRES covid'!AI18=0),"",'Portail 3 SDL-LETTRES covid'!AI18)</f>
        <v>15 min.</v>
      </c>
      <c r="AJ25" s="646">
        <f>IF(OR('Portail 3 SDL-LETTRES covid'!AJ18="",'Portail 3 SDL-LETTRES covid'!AJ18=0),"",'Portail 3 SDL-LETTRES covid'!AJ18)</f>
        <v>1</v>
      </c>
      <c r="AK25" s="640" t="str">
        <f>IF(OR('Portail 3 SDL-LETTRES covid'!AK18="",'Portail 3 SDL-LETTRES covid'!AK18=0),"",'Portail 3 SDL-LETTRES covid'!AK18)</f>
        <v>CT</v>
      </c>
      <c r="AL25" s="640" t="str">
        <f>IF(OR('Portail 3 SDL-LETTRES covid'!AL18="",'Portail 3 SDL-LETTRES covid'!AL18=0),"",'Portail 3 SDL-LETTRES covid'!AL18)</f>
        <v>oral</v>
      </c>
      <c r="AM25" s="640" t="str">
        <f>IF(OR('Portail 3 SDL-LETTRES covid'!AM18="",'Portail 3 SDL-LETTRES covid'!AM18=0),"",'Portail 3 SDL-LETTRES covid'!AM18)</f>
        <v>15 min.</v>
      </c>
      <c r="AN25" s="613" t="str">
        <f>IF(OR('Portail 3 SDL-LETTRES covid'!AN18="",'Portail 3 SDL-LETTRES covid'!AN18=0),"",'Portail 3 SDL-LETTRES covid'!AN18)</f>
        <v/>
      </c>
    </row>
    <row r="26" spans="1:1032" ht="63" customHeight="1">
      <c r="A26" s="772" t="str">
        <f>IF('Portail 1 SDL-LLCER covid'!A27="","",'Portail 1 SDL-LLCER covid'!A27)</f>
        <v/>
      </c>
      <c r="B26" s="21" t="str">
        <f>IF('Portail 1 SDL-LLCER covid'!B27="","",'Portail 1 SDL-LLCER covid'!B27)</f>
        <v>LLA1L1A</v>
      </c>
      <c r="C26" s="827" t="str">
        <f>IF('Portail 1 SDL-LLCER covid'!C27="","",'Portail 1 SDL-LLCER covid'!C27)</f>
        <v xml:space="preserve">Liste de lecture S1 Anglais (non présentiel - 1hTD pour 8 étudiants)  </v>
      </c>
      <c r="D26" s="23" t="str">
        <f>IF('Portail 1 SDL-LLCER covid'!D27="","",'Portail 1 SDL-LLCER covid'!D27)</f>
        <v/>
      </c>
      <c r="E26" s="773" t="str">
        <f>IF('Portail 1 SDL-LLCER covid'!E27="","",'Portail 1 SDL-LLCER covid'!E27)</f>
        <v>CHOIX TRONC COMMUN</v>
      </c>
      <c r="F26" s="611" t="str">
        <f>IF('Portail 1 SDL-LLCER covid'!F27="","",'Portail 1 SDL-LLCER covid'!F27)</f>
        <v>Portails 1 (SDL-LLCER) et 5 (LETTRES-LLCER)</v>
      </c>
      <c r="G26" s="610" t="str">
        <f>IF('Portail 1 SDL-LLCER covid'!G27="","",'Portail 1 SDL-LLCER covid'!G27)</f>
        <v>LLCER</v>
      </c>
      <c r="H26" s="680"/>
      <c r="I26" s="613">
        <v>2</v>
      </c>
      <c r="J26" s="613">
        <v>2</v>
      </c>
      <c r="K26" s="613" t="str">
        <f>IF('Portail 1 SDL-LLCER covid'!K27="","",'Portail 1 SDL-LLCER covid'!K27)</f>
        <v>CLOISEAU Gilles</v>
      </c>
      <c r="L26" s="614">
        <f>IF('Portail 1 SDL-LLCER covid'!L27="","",'Portail 1 SDL-LLCER covid'!L27)</f>
        <v>11</v>
      </c>
      <c r="M26" s="613" t="str">
        <f>IF('Portail 1 SDL-LLCER covid'!M27="","",'Portail 1 SDL-LLCER covid'!M27)</f>
        <v/>
      </c>
      <c r="N26" s="613" t="str">
        <f>IF('Portail 1 SDL-LLCER covid'!N27="","",'Portail 1 SDL-LLCER covid'!N27)</f>
        <v/>
      </c>
      <c r="O26" s="613"/>
      <c r="P26" s="615" t="str">
        <f>IF('Portail 1 SDL-LLCER covid'!P27="","",'Portail 1 SDL-LLCER covid'!P27)</f>
        <v/>
      </c>
      <c r="Q26" s="616"/>
      <c r="R26" s="157" t="str">
        <f>IF('Portail 1 SDL-LLCER covid'!R27="","",'Portail 1 SDL-LLCER covid'!R27)</f>
        <v/>
      </c>
      <c r="S26" s="157" t="str">
        <f>IF('Portail 1 SDL-LLCER covid'!S27="","",'Portail 1 SDL-LLCER covid'!S27)</f>
        <v/>
      </c>
      <c r="T26" s="779" t="str">
        <f>IF('Portail 1 SDL-LLCER covid'!T27="","",'Portail 1 SDL-LLCER covid'!T27)</f>
        <v>100% CC</v>
      </c>
      <c r="U26" s="780" t="str">
        <f>IF('Portail 1 SDL-LLCER covid'!U27="","",'Portail 1 SDL-LLCER covid'!U27)</f>
        <v>100% CT / Dossier</v>
      </c>
      <c r="V26" s="395">
        <f>IF('Portail 1 SDL-LLCER covid'!V27="","",'Portail 1 SDL-LLCER covid'!V27)</f>
        <v>1</v>
      </c>
      <c r="W26" s="644" t="str">
        <f>IF('Portail 1 SDL-LLCER covid'!W27="","",'Portail 1 SDL-LLCER covid'!W27)</f>
        <v>CC</v>
      </c>
      <c r="X26" s="644" t="str">
        <f>IF('Portail 1 SDL-LLCER covid'!X27="","",'Portail 1 SDL-LLCER covid'!X27)</f>
        <v>oral</v>
      </c>
      <c r="Y26" s="644" t="str">
        <f>IF('Portail 1 SDL-LLCER covid'!Y27="","",'Portail 1 SDL-LLCER covid'!Y27)</f>
        <v/>
      </c>
      <c r="Z26" s="645">
        <f>IF('Portail 1 SDL-LLCER covid'!Z27="","",'Portail 1 SDL-LLCER covid'!Z27)</f>
        <v>1</v>
      </c>
      <c r="AA26" s="640" t="str">
        <f>IF('Portail 1 SDL-LLCER covid'!AA27="","",'Portail 1 SDL-LLCER covid'!AA27)</f>
        <v>CT</v>
      </c>
      <c r="AB26" s="640" t="str">
        <f>IF('Portail 1 SDL-LLCER covid'!AB27="","",'Portail 1 SDL-LLCER covid'!AB27)</f>
        <v>oral</v>
      </c>
      <c r="AC26" s="696" t="str">
        <f>IF('Portail 1 SDL-LLCER covid'!AC27="","",'Portail 1 SDL-LLCER covid'!AC27)</f>
        <v/>
      </c>
      <c r="AD26" s="779" t="str">
        <f>IF('Portail 1 SDL-LLCER covid'!AD27="","",'Portail 1 SDL-LLCER covid'!AD27)</f>
        <v>100% CT / Dossier</v>
      </c>
      <c r="AE26" s="784" t="str">
        <f t="shared" si="3"/>
        <v>100% CT / Dossier</v>
      </c>
      <c r="AF26" s="831">
        <f>IF('Portail 1 SDL-LLCER covid'!AF27="","",'Portail 1 SDL-LLCER covid'!AF27)</f>
        <v>1</v>
      </c>
      <c r="AG26" s="644" t="str">
        <f>IF('Portail 1 SDL-LLCER covid'!AG27="","",'Portail 1 SDL-LLCER covid'!AG27)</f>
        <v>CT</v>
      </c>
      <c r="AH26" s="644" t="str">
        <f>IF('Portail 1 SDL-LLCER covid'!AH27="","",'Portail 1 SDL-LLCER covid'!AH27)</f>
        <v>oral</v>
      </c>
      <c r="AI26" s="676" t="str">
        <f>IF('Portail 1 SDL-LLCER covid'!AI27="","",'Portail 1 SDL-LLCER covid'!AI27)</f>
        <v/>
      </c>
      <c r="AJ26" s="646">
        <f>IF('Portail 1 SDL-LLCER covid'!AJ27="","",'Portail 1 SDL-LLCER covid'!AJ27)</f>
        <v>1</v>
      </c>
      <c r="AK26" s="640" t="str">
        <f>IF('Portail 1 SDL-LLCER covid'!AK27="","",'Portail 1 SDL-LLCER covid'!AK27)</f>
        <v>CT</v>
      </c>
      <c r="AL26" s="640" t="str">
        <f>IF('Portail 1 SDL-LLCER covid'!AL27="","",'Portail 1 SDL-LLCER covid'!AL27)</f>
        <v>oral</v>
      </c>
      <c r="AM26" s="696" t="str">
        <f>IF('Portail 1 SDL-LLCER covid'!AM27="","",'Portail 1 SDL-LLCER covid'!AM27)</f>
        <v/>
      </c>
      <c r="AN26" s="613" t="str">
        <f>IF('Portail 1 SDL-LLCER covid'!AN27="","",'Portail 1 SDL-LLCER covid'!AN27)</f>
        <v/>
      </c>
    </row>
    <row r="27" spans="1:1032" ht="63" customHeight="1">
      <c r="A27" s="772" t="str">
        <f>IF('Portail 1 SDL-LLCER covid'!A28="","",'Portail 1 SDL-LLCER covid'!A28)</f>
        <v/>
      </c>
      <c r="B27" s="21" t="str">
        <f>IF('Portail 1 SDL-LLCER covid'!B28="","",'Portail 1 SDL-LLCER covid'!B28)</f>
        <v>LLA1ESP</v>
      </c>
      <c r="C27" s="827" t="str">
        <f>IF('Portail 1 SDL-LLCER covid'!C28="","",'Portail 1 SDL-LLCER covid'!C28)</f>
        <v>Espagnol S1</v>
      </c>
      <c r="D27" s="23" t="str">
        <f>IF('Portail 1 SDL-LLCER covid'!D28="","",'Portail 1 SDL-LLCER covid'!D28)</f>
        <v>LOL1D7C
LOL1E4F
LOL1H4C
LOL1G7C</v>
      </c>
      <c r="E27" s="773" t="str">
        <f>IF('Portail 1 SDL-LLCER covid'!E28="","",'Portail 1 SDL-LLCER covid'!E28)</f>
        <v>CHOIX TRONC COMMUN</v>
      </c>
      <c r="F27" s="611" t="str">
        <f>IF('Portail 1 SDL-LLCER covid'!F28="","",'Portail 1 SDL-LLCER covid'!F28)</f>
        <v>Portails 3 (SDL-LETTRES), 5 (LETTRES-LLCER ), 6 (HISTOIRE-LETTRES), 7 (HISTOIRE-GEO) et 8 (HISTOIRE-DROIT)</v>
      </c>
      <c r="G27" s="610" t="str">
        <f>IF('Portail 1 SDL-LLCER covid'!G28="","",'Portail 1 SDL-LLCER covid'!G28)</f>
        <v>LLCER</v>
      </c>
      <c r="H27" s="680" t="str">
        <f>IF('Portail 1 SDL-LLCER covid'!H28="","",'Portail 1 SDL-LLCER covid'!H28)</f>
        <v/>
      </c>
      <c r="I27" s="613">
        <f>IF('Portail 1 SDL-LLCER covid'!I28="","",'Portail 1 SDL-LLCER covid'!I28)</f>
        <v>2</v>
      </c>
      <c r="J27" s="613">
        <f>IF('Portail 1 SDL-LLCER covid'!J28="","",'Portail 1 SDL-LLCER covid'!J28)</f>
        <v>2</v>
      </c>
      <c r="K27" s="613" t="str">
        <f>IF('Portail 1 SDL-LLCER covid'!K28="","",'Portail 1 SDL-LLCER covid'!K28)</f>
        <v>EYMAR Marcos</v>
      </c>
      <c r="L27" s="614" t="str">
        <f>IF('Portail 1 SDL-LLCER covid'!L28="","",'Portail 1 SDL-LLCER covid'!L28)</f>
        <v>14</v>
      </c>
      <c r="M27" s="613" t="str">
        <f>IF('Portail 1 SDL-LLCER covid'!M28="","",'Portail 1 SDL-LLCER covid'!M28)</f>
        <v/>
      </c>
      <c r="N27" s="613" t="str">
        <f>IF('Portail 1 SDL-LLCER covid'!N28="","",'Portail 1 SDL-LLCER covid'!N28)</f>
        <v/>
      </c>
      <c r="O27" s="613"/>
      <c r="P27" s="615">
        <f>IF('Portail 1 SDL-LLCER covid'!P28="","",'Portail 1 SDL-LLCER covid'!P28)</f>
        <v>18</v>
      </c>
      <c r="Q27" s="616"/>
      <c r="R27" s="157" t="str">
        <f>IF('Portail 1 SDL-LLCER covid'!R28="","",'Portail 1 SDL-LLCER covid'!R28)</f>
        <v/>
      </c>
      <c r="S27" s="157" t="str">
        <f>IF('Portail 1 SDL-LLCER covid'!S28="","",'Portail 1 SDL-LLCER covid'!S28)</f>
        <v/>
      </c>
      <c r="T27" s="779" t="str">
        <f>IF('Portail 1 SDL-LLCER covid'!T28="","",'Portail 1 SDL-LLCER covid'!T28)</f>
        <v>100% CC. 50% oral à distance, 50% DM écrit</v>
      </c>
      <c r="U27" s="780" t="str">
        <f>IF('Portail 1 SDL-LLCER covid'!U28="","",'Portail 1 SDL-LLCER covid'!U28)</f>
        <v>100% CT oral à distance</v>
      </c>
      <c r="V27" s="395">
        <f>IF('Portail 1 SDL-LLCER covid'!V28="","",'Portail 1 SDL-LLCER covid'!V28)</f>
        <v>1</v>
      </c>
      <c r="W27" s="644" t="str">
        <f>IF('Portail 1 SDL-LLCER covid'!W28="","",'Portail 1 SDL-LLCER covid'!W28)</f>
        <v>CC</v>
      </c>
      <c r="X27" s="644" t="str">
        <f>IF('Portail 1 SDL-LLCER covid'!X28="","",'Portail 1 SDL-LLCER covid'!X28)</f>
        <v/>
      </c>
      <c r="Y27" s="644" t="str">
        <f>IF('Portail 1 SDL-LLCER covid'!Y28="","",'Portail 1 SDL-LLCER covid'!Y28)</f>
        <v/>
      </c>
      <c r="Z27" s="645">
        <f>IF('Portail 1 SDL-LLCER covid'!Z28="","",'Portail 1 SDL-LLCER covid'!Z28)</f>
        <v>1</v>
      </c>
      <c r="AA27" s="640" t="str">
        <f>IF('Portail 1 SDL-LLCER covid'!AA28="","",'Portail 1 SDL-LLCER covid'!AA28)</f>
        <v>CT</v>
      </c>
      <c r="AB27" s="640" t="str">
        <f>IF('Portail 1 SDL-LLCER covid'!AB28="","",'Portail 1 SDL-LLCER covid'!AB28)</f>
        <v>écrit</v>
      </c>
      <c r="AC27" s="640" t="str">
        <f>IF('Portail 1 SDL-LLCER covid'!AC28="","",'Portail 1 SDL-LLCER covid'!AC28)</f>
        <v>2h00</v>
      </c>
      <c r="AD27" s="779" t="str">
        <f>IF('Portail 1 SDL-LLCER covid'!AD28="","",'Portail 1 SDL-LLCER covid'!AD28)</f>
        <v>100% CT oral à distance</v>
      </c>
      <c r="AE27" s="784" t="str">
        <f t="shared" si="3"/>
        <v>100% CT oral à distance</v>
      </c>
      <c r="AF27" s="831">
        <f>IF('Portail 1 SDL-LLCER covid'!AF28="","",'Portail 1 SDL-LLCER covid'!AF28)</f>
        <v>1</v>
      </c>
      <c r="AG27" s="644" t="str">
        <f>IF('Portail 1 SDL-LLCER covid'!AG28="","",'Portail 1 SDL-LLCER covid'!AG28)</f>
        <v>CT</v>
      </c>
      <c r="AH27" s="644" t="str">
        <f>IF('Portail 1 SDL-LLCER covid'!AH28="","",'Portail 1 SDL-LLCER covid'!AH28)</f>
        <v>écrit</v>
      </c>
      <c r="AI27" s="644" t="str">
        <f>IF('Portail 1 SDL-LLCER covid'!AI28="","",'Portail 1 SDL-LLCER covid'!AI28)</f>
        <v>2h00</v>
      </c>
      <c r="AJ27" s="646">
        <f>IF('Portail 1 SDL-LLCER covid'!AJ28="","",'Portail 1 SDL-LLCER covid'!AJ28)</f>
        <v>1</v>
      </c>
      <c r="AK27" s="640" t="str">
        <f>IF('Portail 1 SDL-LLCER covid'!AK28="","",'Portail 1 SDL-LLCER covid'!AK28)</f>
        <v>CT</v>
      </c>
      <c r="AL27" s="640" t="str">
        <f>IF('Portail 1 SDL-LLCER covid'!AL28="","",'Portail 1 SDL-LLCER covid'!AL28)</f>
        <v>écrit</v>
      </c>
      <c r="AM27" s="640" t="str">
        <f>IF('Portail 1 SDL-LLCER covid'!AM28="","",'Portail 1 SDL-LLCER covid'!AM28)</f>
        <v>2h00</v>
      </c>
      <c r="AN27" s="613" t="str">
        <f>IF('Portail 1 SDL-LLCER covid'!AN28="","",'Portail 1 SDL-LLCER covid'!AN28)</f>
        <v/>
      </c>
    </row>
    <row r="28" spans="1:1032">
      <c r="A28" s="773"/>
      <c r="B28" s="773"/>
      <c r="C28" s="832"/>
      <c r="D28" s="832"/>
      <c r="E28" s="832"/>
      <c r="F28" s="832"/>
      <c r="G28" s="832"/>
      <c r="H28" s="832"/>
      <c r="I28" s="832"/>
      <c r="J28" s="832"/>
      <c r="K28" s="832"/>
      <c r="L28" s="832"/>
      <c r="M28" s="832"/>
      <c r="N28" s="832"/>
      <c r="O28" s="832"/>
      <c r="P28" s="832"/>
      <c r="Q28" s="178"/>
      <c r="R28" s="178"/>
      <c r="S28" s="178"/>
      <c r="T28" s="833"/>
      <c r="U28" s="834"/>
      <c r="AN28" s="832"/>
    </row>
    <row r="29" spans="1:1032" ht="21" customHeight="1">
      <c r="A29" s="797" t="s">
        <v>890</v>
      </c>
      <c r="B29" s="797" t="s">
        <v>891</v>
      </c>
      <c r="C29" s="52" t="s">
        <v>892</v>
      </c>
      <c r="D29" s="53"/>
      <c r="E29" s="54" t="s">
        <v>43</v>
      </c>
      <c r="F29" s="54"/>
      <c r="G29" s="54"/>
      <c r="H29" s="54"/>
      <c r="I29" s="54">
        <f>+I30+I35+I36+I37+I$6+I38</f>
        <v>28</v>
      </c>
      <c r="J29" s="54">
        <f>+J30+J35+J36+J37+J$6+J38</f>
        <v>28</v>
      </c>
      <c r="K29" s="53"/>
      <c r="L29" s="53"/>
      <c r="M29" s="53"/>
      <c r="N29" s="53"/>
      <c r="O29" s="53"/>
      <c r="P29" s="53"/>
      <c r="Q29" s="56"/>
      <c r="R29" s="55"/>
      <c r="S29" s="55"/>
      <c r="T29" s="798"/>
      <c r="U29" s="799"/>
      <c r="V29" s="187"/>
      <c r="W29" s="56"/>
      <c r="X29" s="56"/>
      <c r="Y29" s="56"/>
      <c r="Z29" s="56"/>
      <c r="AA29" s="56"/>
      <c r="AB29" s="56"/>
      <c r="AC29" s="56"/>
      <c r="AD29" s="56"/>
      <c r="AE29" s="56"/>
      <c r="AF29" s="56"/>
      <c r="AG29" s="56"/>
      <c r="AH29" s="56"/>
      <c r="AI29" s="56"/>
      <c r="AJ29" s="56"/>
      <c r="AK29" s="56"/>
      <c r="AL29" s="56"/>
      <c r="AM29" s="53"/>
      <c r="AN29" s="53"/>
    </row>
    <row r="30" spans="1:1032" s="67" customFormat="1" ht="33" customHeight="1">
      <c r="A30" s="801" t="str">
        <f>IF('Portail 4 LLCER-LEA covid'!A31="","",'Portail 4 LLCER-LEA covid'!A31)</f>
        <v>LOLA1L15</v>
      </c>
      <c r="B30" s="801" t="str">
        <f>IF('Portail 4 LLCER-LEA covid'!B31="","",'Portail 4 LLCER-LEA covid'!B31)</f>
        <v>LLA1C10</v>
      </c>
      <c r="C30" s="802" t="str">
        <f>IF('Portail 4 LLCER-LEA covid'!C31="","",'Portail 4 LLCER-LEA covid'!C31)</f>
        <v>Pratique et structure de la langue S1 : Espagnol</v>
      </c>
      <c r="D30" s="803" t="str">
        <f>IF('Portail 4 LLCER-LEA covid'!D31="","",'Portail 4 LLCER-LEA covid'!D31)</f>
        <v>LOL1C10 ?</v>
      </c>
      <c r="E30" s="803" t="str">
        <f>IF('Portail 4 LLCER-LEA covid'!E31="","",'Portail 4 LLCER-LEA covid'!E31)</f>
        <v>BLOC/CHAPEAU</v>
      </c>
      <c r="F30" s="803" t="str">
        <f>IF('Portail 4 LLCER-LEA covid'!F31="","",'Portail 4 LLCER-LEA covid'!F31)</f>
        <v>Portails 1 (SDL-LLCER), 2 (SDL-LEA), 4 (LANGUES) et 5 (LETTRES-LLCER)</v>
      </c>
      <c r="G30" s="803" t="str">
        <f>IF('Portail 4 LLCER-LEA covid'!G31="","",'Portail 4 LLCER-LEA covid'!G31)</f>
        <v/>
      </c>
      <c r="H30" s="804"/>
      <c r="I30" s="805">
        <f>+I31+I32+I33</f>
        <v>6</v>
      </c>
      <c r="J30" s="804">
        <f>+J31+J32+J33</f>
        <v>6</v>
      </c>
      <c r="K30" s="805" t="str">
        <f>IF('Portail 4 LLCER-LEA covid'!K31="","",'Portail 4 LLCER-LEA covid'!K31)</f>
        <v/>
      </c>
      <c r="L30" s="804" t="str">
        <f>IF('Portail 4 LLCER-LEA covid'!L31="","",'Portail 4 LLCER-LEA covid'!L31)</f>
        <v/>
      </c>
      <c r="M30" s="805" t="str">
        <f>IF('Portail 4 LLCER-LEA covid'!M31="","",'Portail 4 LLCER-LEA covid'!M31)</f>
        <v/>
      </c>
      <c r="N30" s="804" t="str">
        <f>IF('Portail 4 LLCER-LEA covid'!N31="","",'Portail 4 LLCER-LEA covid'!N31)</f>
        <v/>
      </c>
      <c r="O30" s="804"/>
      <c r="P30" s="806" t="str">
        <f>IF('Portail 4 LLCER-LEA covid'!P31="","",'Portail 4 LLCER-LEA covid'!P31)</f>
        <v/>
      </c>
      <c r="Q30" s="371"/>
      <c r="R30" s="371" t="str">
        <f>IF('Portail 4 LLCER-LEA covid'!R31="","",'Portail 4 LLCER-LEA covid'!R31)</f>
        <v/>
      </c>
      <c r="S30" s="371" t="str">
        <f>IF('Portail 4 LLCER-LEA covid'!S31="","",'Portail 4 LLCER-LEA covid'!S31)</f>
        <v/>
      </c>
      <c r="T30" s="807"/>
      <c r="U30" s="808"/>
      <c r="V30" s="386" t="str">
        <f>IF('Portail 4 LLCER-LEA covid'!V31="","",'Portail 4 LLCER-LEA covid'!V31)</f>
        <v/>
      </c>
      <c r="W30" s="806" t="str">
        <f>IF('Portail 4 LLCER-LEA covid'!W31="","",'Portail 4 LLCER-LEA covid'!W31)</f>
        <v/>
      </c>
      <c r="X30" s="806" t="str">
        <f>IF('Portail 4 LLCER-LEA covid'!X31="","",'Portail 4 LLCER-LEA covid'!X31)</f>
        <v/>
      </c>
      <c r="Y30" s="806" t="str">
        <f>IF('Portail 4 LLCER-LEA covid'!Y31="","",'Portail 4 LLCER-LEA covid'!Y31)</f>
        <v/>
      </c>
      <c r="Z30" s="63" t="str">
        <f>IF('Portail 4 LLCER-LEA covid'!Z31="","",'Portail 4 LLCER-LEA covid'!Z31)</f>
        <v/>
      </c>
      <c r="AA30" s="809" t="str">
        <f>IF('Portail 4 LLCER-LEA covid'!AA31="","",'Portail 4 LLCER-LEA covid'!AA31)</f>
        <v/>
      </c>
      <c r="AB30" s="809" t="str">
        <f>IF('Portail 4 LLCER-LEA covid'!AB31="","",'Portail 4 LLCER-LEA covid'!AB31)</f>
        <v/>
      </c>
      <c r="AC30" s="809" t="str">
        <f>IF('Portail 4 LLCER-LEA covid'!AC31="","",'Portail 4 LLCER-LEA covid'!AC31)</f>
        <v/>
      </c>
      <c r="AD30" s="809"/>
      <c r="AE30" s="809"/>
      <c r="AF30" s="810" t="str">
        <f>IF('Portail 4 LLCER-LEA covid'!AF31="","",'Portail 4 LLCER-LEA covid'!AF31)</f>
        <v/>
      </c>
      <c r="AG30" s="809" t="str">
        <f>IF('Portail 4 LLCER-LEA covid'!AG31="","",'Portail 4 LLCER-LEA covid'!AG31)</f>
        <v/>
      </c>
      <c r="AH30" s="809" t="str">
        <f>IF('Portail 4 LLCER-LEA covid'!AH31="","",'Portail 4 LLCER-LEA covid'!AH31)</f>
        <v/>
      </c>
      <c r="AI30" s="809" t="str">
        <f>IF('Portail 4 LLCER-LEA covid'!AI31="","",'Portail 4 LLCER-LEA covid'!AI31)</f>
        <v/>
      </c>
      <c r="AJ30" s="810" t="str">
        <f>IF('Portail 4 LLCER-LEA covid'!AJ31="","",'Portail 4 LLCER-LEA covid'!AJ31)</f>
        <v/>
      </c>
      <c r="AK30" s="809" t="str">
        <f>IF('Portail 4 LLCER-LEA covid'!AK31="","",'Portail 4 LLCER-LEA covid'!AK31)</f>
        <v/>
      </c>
      <c r="AL30" s="809" t="str">
        <f>IF('Portail 4 LLCER-LEA covid'!AL31="","",'Portail 4 LLCER-LEA covid'!AL31)</f>
        <v/>
      </c>
      <c r="AM30" s="809" t="str">
        <f>IF('Portail 4 LLCER-LEA covid'!AM31="","",'Portail 4 LLCER-LEA covid'!AM31)</f>
        <v/>
      </c>
      <c r="AN30" s="811" t="str">
        <f>IF('Portail 4 LLCER-LEA covid'!AN31="","",'Portail 4 LLCER-LEA covid'!AN31)</f>
        <v/>
      </c>
    </row>
    <row r="31" spans="1:1032" ht="139.5" customHeight="1">
      <c r="A31" s="772" t="str">
        <f>IF('Portail 4 LLCER-LEA covid'!A32="","",'Portail 4 LLCER-LEA covid'!A32)</f>
        <v/>
      </c>
      <c r="B31" s="21" t="str">
        <f>IF('Portail 4 LLCER-LEA covid'!B32="","",'Portail 4 LLCER-LEA covid'!B32)</f>
        <v>LLA1C1A</v>
      </c>
      <c r="C31" s="827" t="str">
        <f>IF('Portail 4 LLCER-LEA covid'!C32="","",'Portail 4 LLCER-LEA covid'!C32)</f>
        <v>Version Espagnol S1</v>
      </c>
      <c r="D31" s="23" t="str">
        <f>IF('Portail 4 LLCER-LEA covid'!D32="","",'Portail 4 LLCER-LEA covid'!D32)</f>
        <v>LOL1C2C
LOL1J3B2</v>
      </c>
      <c r="E31" s="773" t="str">
        <f>IF('Portail 4 LLCER-LEA covid'!E32="","",'Portail 4 LLCER-LEA covid'!E32)</f>
        <v>CHOIX TRONC COMMUN</v>
      </c>
      <c r="F31" s="611" t="str">
        <f>IF('Portail 4 LLCER-LEA covid'!F32="","",'Portail 4 LLCER-LEA covid'!F32)</f>
        <v>Portails 1 (SDL-LLCER), 2 (SDL-LEA), 4 (LANGUES) et 5 (LETTRES-LLCER)</v>
      </c>
      <c r="G31" s="610" t="str">
        <f>IF('Portail 4 LLCER-LEA covid'!G32="","",'Portail 4 LLCER-LEA covid'!G32)</f>
        <v>LLCER</v>
      </c>
      <c r="H31" s="680"/>
      <c r="I31" s="613">
        <v>2</v>
      </c>
      <c r="J31" s="613">
        <v>2</v>
      </c>
      <c r="K31" s="613" t="str">
        <f>IF('Portail 4 LLCER-LEA covid'!K32="","",'Portail 4 LLCER-LEA covid'!K32)</f>
        <v>BACCON Annie</v>
      </c>
      <c r="L31" s="614">
        <f>IF('Portail 4 LLCER-LEA covid'!L32="","",'Portail 4 LLCER-LEA covid'!L32)</f>
        <v>14</v>
      </c>
      <c r="M31" s="613" t="str">
        <f>IF('Portail 4 LLCER-LEA covid'!M32="","",'Portail 4 LLCER-LEA covid'!M32)</f>
        <v/>
      </c>
      <c r="N31" s="613" t="str">
        <f>IF('Portail 4 LLCER-LEA covid'!N32="","",'Portail 4 LLCER-LEA covid'!N32)</f>
        <v/>
      </c>
      <c r="O31" s="613"/>
      <c r="P31" s="615">
        <f>IF('Portail 4 LLCER-LEA covid'!P32="","",'Portail 4 LLCER-LEA covid'!P32)</f>
        <v>18</v>
      </c>
      <c r="Q31" s="616"/>
      <c r="R31" s="157" t="str">
        <f>IF('Portail 4 LLCER-LEA covid'!R32="","",'Portail 4 LLCER-LEA covid'!R32)</f>
        <v/>
      </c>
      <c r="S31" s="157" t="str">
        <f>IF('Portail 4 LLCER-LEA covid'!S32="","",'Portail 4 LLCER-LEA covid'!S32)</f>
        <v/>
      </c>
      <c r="T31" s="779" t="str">
        <f>IF('Portail 4 LLCER-LEA covid'!T32="","",'Portail 4 LLCER-LEA covid'!T32)</f>
        <v>100% CT à distance - devoir en temps limité sur Célène - 1h30</v>
      </c>
      <c r="U31" s="780" t="str">
        <f>IF('Portail 4 LLCER-LEA covid'!U32="","",'Portail 4 LLCER-LEA covid'!U32)</f>
        <v>100% CT à distance - devoir en temps limité sur Célène - 1h30</v>
      </c>
      <c r="V31" s="395">
        <f>IF('Portail 4 LLCER-LEA covid'!V32="","",'Portail 4 LLCER-LEA covid'!V32)</f>
        <v>1</v>
      </c>
      <c r="W31" s="644" t="str">
        <f>IF('Portail 4 LLCER-LEA covid'!W32="","",'Portail 4 LLCER-LEA covid'!W32)</f>
        <v>CC</v>
      </c>
      <c r="X31" s="644" t="str">
        <f>IF('Portail 4 LLCER-LEA covid'!X32="","",'Portail 4 LLCER-LEA covid'!X32)</f>
        <v>écrit</v>
      </c>
      <c r="Y31" s="644" t="str">
        <f>IF('Portail 4 LLCER-LEA covid'!Y32="","",'Portail 4 LLCER-LEA covid'!Y32)</f>
        <v>1h00</v>
      </c>
      <c r="Z31" s="645">
        <f>IF('Portail 4 LLCER-LEA covid'!Z32="","",'Portail 4 LLCER-LEA covid'!Z32)</f>
        <v>1</v>
      </c>
      <c r="AA31" s="640" t="str">
        <f>IF('Portail 4 LLCER-LEA covid'!AA32="","",'Portail 4 LLCER-LEA covid'!AA32)</f>
        <v>CT</v>
      </c>
      <c r="AB31" s="640" t="str">
        <f>IF('Portail 4 LLCER-LEA covid'!AB32="","",'Portail 4 LLCER-LEA covid'!AB32)</f>
        <v>écrit</v>
      </c>
      <c r="AC31" s="640" t="str">
        <f>IF('Portail 4 LLCER-LEA covid'!AC32="","",'Portail 4 LLCER-LEA covid'!AC32)</f>
        <v>1h30</v>
      </c>
      <c r="AD31" s="779" t="str">
        <f>IF('Portail 4 LLCER-LEA covid'!AD32="","",'Portail 4 LLCER-LEA covid'!AD32)</f>
        <v>100% CT à distance - devoir en temps limité sur Célène - 1h30</v>
      </c>
      <c r="AE31" s="784" t="str">
        <f>+AD31</f>
        <v>100% CT à distance - devoir en temps limité sur Célène - 1h30</v>
      </c>
      <c r="AF31" s="831">
        <f>IF('Portail 4 LLCER-LEA covid'!AF32="","",'Portail 4 LLCER-LEA covid'!AF32)</f>
        <v>1</v>
      </c>
      <c r="AG31" s="644" t="str">
        <f>IF('Portail 4 LLCER-LEA covid'!AG32="","",'Portail 4 LLCER-LEA covid'!AG32)</f>
        <v>CT</v>
      </c>
      <c r="AH31" s="644" t="str">
        <f>IF('Portail 4 LLCER-LEA covid'!AH32="","",'Portail 4 LLCER-LEA covid'!AH32)</f>
        <v>écrit</v>
      </c>
      <c r="AI31" s="644" t="str">
        <f>IF('Portail 4 LLCER-LEA covid'!AI32="","",'Portail 4 LLCER-LEA covid'!AI32)</f>
        <v>1h30</v>
      </c>
      <c r="AJ31" s="646">
        <f>IF('Portail 4 LLCER-LEA covid'!AJ32="","",'Portail 4 LLCER-LEA covid'!AJ32)</f>
        <v>1</v>
      </c>
      <c r="AK31" s="640" t="str">
        <f>IF('Portail 4 LLCER-LEA covid'!AK32="","",'Portail 4 LLCER-LEA covid'!AK32)</f>
        <v>CT</v>
      </c>
      <c r="AL31" s="640" t="str">
        <f>IF('Portail 4 LLCER-LEA covid'!AL32="","",'Portail 4 LLCER-LEA covid'!AL32)</f>
        <v>écrit</v>
      </c>
      <c r="AM31" s="640" t="str">
        <f>IF('Portail 4 LLCER-LEA covid'!AM32="","",'Portail 4 LLCER-LEA covid'!AM32)</f>
        <v>1h30</v>
      </c>
      <c r="AN31" s="613" t="str">
        <f>IF('Portail 4 LLCER-LEA covid'!AN32="","",'Portail 4 LLCER-LEA covid'!AN32)</f>
        <v/>
      </c>
    </row>
    <row r="32" spans="1:1032" ht="139.5" customHeight="1">
      <c r="A32" s="772" t="str">
        <f>IF('Portail 4 LLCER-LEA covid'!A33="","",'Portail 4 LLCER-LEA covid'!A33)</f>
        <v/>
      </c>
      <c r="B32" s="835" t="str">
        <f>IF('Portail 4 LLCER-LEA covid'!B33="","",'Portail 4 LLCER-LEA covid'!B33)</f>
        <v>LLA1C1B</v>
      </c>
      <c r="C32" s="686" t="str">
        <f>IF('Portail 4 LLCER-LEA covid'!C33="","",'Portail 4 LLCER-LEA covid'!C33)</f>
        <v>Grammaire espagnole S1</v>
      </c>
      <c r="D32" s="610" t="str">
        <f>IF('Portail 4 LLCER-LEA covid'!D33="","",'Portail 4 LLCER-LEA covid'!D33)</f>
        <v>LOL1C2D
LOL1J3B1</v>
      </c>
      <c r="E32" s="610" t="str">
        <f>IF('Portail 4 LLCER-LEA covid'!E33="","",'Portail 4 LLCER-LEA covid'!E33)</f>
        <v>CHOIX TRONC COMMUN</v>
      </c>
      <c r="F32" s="611" t="str">
        <f>IF('Portail 4 LLCER-LEA covid'!F33="","",'Portail 4 LLCER-LEA covid'!F33)</f>
        <v>Portails 1 (SDL-LLCER), 2 (SDL-LEA), 4 (LANGUES) et 5 (LETTRES-LLCER)</v>
      </c>
      <c r="G32" s="773" t="str">
        <f>IF('Portail 4 LLCER-LEA covid'!G33="","",'Portail 4 LLCER-LEA covid'!G33)</f>
        <v>LLCER</v>
      </c>
      <c r="H32" s="680"/>
      <c r="I32" s="613">
        <v>2</v>
      </c>
      <c r="J32" s="613">
        <v>2</v>
      </c>
      <c r="K32" s="773" t="str">
        <f>IF('Portail 4 LLCER-LEA covid'!K33="","",'Portail 4 LLCER-LEA covid'!K33)</f>
        <v>GINESTA-MUNOZ Magali</v>
      </c>
      <c r="L32" s="613">
        <f>IF('Portail 4 LLCER-LEA covid'!L33="","",'Portail 4 LLCER-LEA covid'!L33)</f>
        <v>14</v>
      </c>
      <c r="M32" s="613" t="str">
        <f>IF('Portail 4 LLCER-LEA covid'!M33="","",'Portail 4 LLCER-LEA covid'!M33)</f>
        <v/>
      </c>
      <c r="N32" s="613" t="str">
        <f>IF('Portail 4 LLCER-LEA covid'!N33="","",'Portail 4 LLCER-LEA covid'!N33)</f>
        <v/>
      </c>
      <c r="O32" s="613"/>
      <c r="P32" s="613">
        <f>IF('Portail 4 LLCER-LEA covid'!P33="","",'Portail 4 LLCER-LEA covid'!P33)</f>
        <v>18</v>
      </c>
      <c r="Q32" s="693"/>
      <c r="R32" s="157" t="str">
        <f>IF('Portail 4 LLCER-LEA covid'!R33="","",'Portail 4 LLCER-LEA covid'!R33)</f>
        <v/>
      </c>
      <c r="S32" s="157" t="str">
        <f>IF('Portail 4 LLCER-LEA covid'!S33="","",'Portail 4 LLCER-LEA covid'!S33)</f>
        <v/>
      </c>
      <c r="T32" s="779" t="str">
        <f>IF('Portail 4 LLCER-LEA covid'!T33="","",'Portail 4 LLCER-LEA covid'!T33)</f>
        <v>100 % CT écrit sur CELENE 1h</v>
      </c>
      <c r="U32" s="780" t="str">
        <f>IF('Portail 4 LLCER-LEA covid'!U33="","",'Portail 4 LLCER-LEA covid'!U33)</f>
        <v>100 % CT écrit sur CELENE 1h</v>
      </c>
      <c r="V32" s="389">
        <f>IF('Portail 4 LLCER-LEA covid'!V33="","",'Portail 4 LLCER-LEA covid'!V33)</f>
        <v>1</v>
      </c>
      <c r="W32" s="644" t="str">
        <f>IF('Portail 4 LLCER-LEA covid'!W33="","",'Portail 4 LLCER-LEA covid'!W33)</f>
        <v>CC</v>
      </c>
      <c r="X32" s="644" t="str">
        <f>IF('Portail 4 LLCER-LEA covid'!X33="","",'Portail 4 LLCER-LEA covid'!X33)</f>
        <v>écrit</v>
      </c>
      <c r="Y32" s="694" t="str">
        <f>IF('Portail 4 LLCER-LEA covid'!Y33="","",'Portail 4 LLCER-LEA covid'!Y33)</f>
        <v>1h30</v>
      </c>
      <c r="Z32" s="645">
        <f>IF('Portail 4 LLCER-LEA covid'!Z33="","",'Portail 4 LLCER-LEA covid'!Z33)</f>
        <v>1</v>
      </c>
      <c r="AA32" s="640" t="str">
        <f>IF('Portail 4 LLCER-LEA covid'!AA33="","",'Portail 4 LLCER-LEA covid'!AA33)</f>
        <v>CT</v>
      </c>
      <c r="AB32" s="640" t="str">
        <f>IF('Portail 4 LLCER-LEA covid'!AB33="","",'Portail 4 LLCER-LEA covid'!AB33)</f>
        <v>écrit</v>
      </c>
      <c r="AC32" s="696" t="str">
        <f>IF('Portail 4 LLCER-LEA covid'!AC33="","",'Portail 4 LLCER-LEA covid'!AC33)</f>
        <v>1h00</v>
      </c>
      <c r="AD32" s="779" t="str">
        <f>IF('Portail 4 LLCER-LEA covid'!AD33="","",'Portail 4 LLCER-LEA covid'!AD33)</f>
        <v>100 % CT écrit sur CELENE 1h</v>
      </c>
      <c r="AE32" s="784" t="str">
        <f t="shared" ref="AE32:AE33" si="4">+AD32</f>
        <v>100 % CT écrit sur CELENE 1h</v>
      </c>
      <c r="AF32" s="72">
        <f>IF('Portail 4 LLCER-LEA covid'!AF33="","",'Portail 4 LLCER-LEA covid'!AF33)</f>
        <v>1</v>
      </c>
      <c r="AG32" s="644" t="str">
        <f>IF('Portail 4 LLCER-LEA covid'!AG33="","",'Portail 4 LLCER-LEA covid'!AG33)</f>
        <v>CT</v>
      </c>
      <c r="AH32" s="644" t="str">
        <f>IF('Portail 4 LLCER-LEA covid'!AH33="","",'Portail 4 LLCER-LEA covid'!AH33)</f>
        <v>écrit</v>
      </c>
      <c r="AI32" s="696" t="str">
        <f>IF('Portail 4 LLCER-LEA covid'!AI33="","",'Portail 4 LLCER-LEA covid'!AI33)</f>
        <v>1h00</v>
      </c>
      <c r="AJ32" s="73">
        <f>IF('Portail 4 LLCER-LEA covid'!AJ33="","",'Portail 4 LLCER-LEA covid'!AJ33)</f>
        <v>1</v>
      </c>
      <c r="AK32" s="640" t="str">
        <f>IF('Portail 4 LLCER-LEA covid'!AK33="","",'Portail 4 LLCER-LEA covid'!AK33)</f>
        <v>CT</v>
      </c>
      <c r="AL32" s="640" t="str">
        <f>IF('Portail 4 LLCER-LEA covid'!AL33="","",'Portail 4 LLCER-LEA covid'!AL33)</f>
        <v>écrit</v>
      </c>
      <c r="AM32" s="696" t="str">
        <f>IF('Portail 4 LLCER-LEA covid'!AM33="","",'Portail 4 LLCER-LEA covid'!AM33)</f>
        <v>1h00</v>
      </c>
      <c r="AN32" s="613" t="str">
        <f>IF('Portail 4 LLCER-LEA covid'!AN33="","",'Portail 4 LLCER-LEA covid'!AN33)</f>
        <v/>
      </c>
    </row>
    <row r="33" spans="1:40 1033:1034" ht="139.5" customHeight="1">
      <c r="A33" s="772" t="str">
        <f>IF('Portail 4 LLCER-LEA covid'!A34="","",'Portail 4 LLCER-LEA covid'!A34)</f>
        <v/>
      </c>
      <c r="B33" s="21" t="str">
        <f>IF('Portail 4 LLCER-LEA covid'!B34="","",'Portail 4 LLCER-LEA covid'!B34)</f>
        <v>LLA1C1C</v>
      </c>
      <c r="C33" s="827" t="str">
        <f>IF('Portail 4 LLCER-LEA covid'!C34="","",'Portail 4 LLCER-LEA covid'!C34)</f>
        <v>Expression et compréhension orales Espagnol S1 (Libellé court = Ecoute &amp; oral Espagnol S1)</v>
      </c>
      <c r="D33" s="23" t="str">
        <f>IF('Portail 4 LLCER-LEA covid'!D34="","",'Portail 4 LLCER-LEA covid'!D34)</f>
        <v>LOL1C10 ?
LOL1J4B1</v>
      </c>
      <c r="E33" s="773" t="str">
        <f>IF('Portail 4 LLCER-LEA covid'!E34="","",'Portail 4 LLCER-LEA covid'!E34)</f>
        <v>CHOIX TRONC COMMUN</v>
      </c>
      <c r="F33" s="611" t="str">
        <f>IF('Portail 4 LLCER-LEA covid'!F34="","",'Portail 4 LLCER-LEA covid'!F34)</f>
        <v>Portails 1 (SDL-LLCER), 2 (SDL-LEA), 4 (LANGUES) et 5 (LETTRES-LLCER)</v>
      </c>
      <c r="G33" s="610" t="str">
        <f>IF('Portail 4 LLCER-LEA covid'!G34="","",'Portail 4 LLCER-LEA covid'!G34)</f>
        <v>LLCER</v>
      </c>
      <c r="H33" s="680"/>
      <c r="I33" s="613">
        <v>2</v>
      </c>
      <c r="J33" s="613">
        <v>2</v>
      </c>
      <c r="K33" s="613" t="str">
        <f>IF('Portail 4 LLCER-LEA covid'!K34="","",'Portail 4 LLCER-LEA covid'!K34)</f>
        <v>NATANSON Brigitte</v>
      </c>
      <c r="L33" s="614">
        <f>IF('Portail 4 LLCER-LEA covid'!L34="","",'Portail 4 LLCER-LEA covid'!L34)</f>
        <v>14</v>
      </c>
      <c r="M33" s="613" t="str">
        <f>IF('Portail 4 LLCER-LEA covid'!M34="","",'Portail 4 LLCER-LEA covid'!M34)</f>
        <v/>
      </c>
      <c r="N33" s="613" t="str">
        <f>IF('Portail 4 LLCER-LEA covid'!N34="","",'Portail 4 LLCER-LEA covid'!N34)</f>
        <v/>
      </c>
      <c r="O33" s="613"/>
      <c r="P33" s="615" t="str">
        <f>IF('Portail 4 LLCER-LEA covid'!P34="","",'Portail 4 LLCER-LEA covid'!P34)</f>
        <v/>
      </c>
      <c r="Q33" s="616"/>
      <c r="R33" s="157">
        <f>IF('Portail 4 LLCER-LEA covid'!R34="","",'Portail 4 LLCER-LEA covid'!R34)</f>
        <v>18</v>
      </c>
      <c r="S33" s="157" t="str">
        <f>IF('Portail 4 LLCER-LEA covid'!S34="","",'Portail 4 LLCER-LEA covid'!S34)</f>
        <v/>
      </c>
      <c r="T33" s="779" t="str">
        <f>IF('Portail 4 LLCER-LEA covid'!T34="","",'Portail 4 LLCER-LEA covid'!T34)</f>
        <v>100% CC à distance. Visioconférence par TEAMS 15 min</v>
      </c>
      <c r="U33" s="780" t="str">
        <f>IF('Portail 4 LLCER-LEA covid'!U34="","",'Portail 4 LLCER-LEA covid'!U34)</f>
        <v>100% CT à distance. Visioconférence par TEAMS 15 minutes</v>
      </c>
      <c r="V33" s="395">
        <f>IF('Portail 4 LLCER-LEA covid'!V34="","",'Portail 4 LLCER-LEA covid'!V34)</f>
        <v>1</v>
      </c>
      <c r="W33" s="644" t="str">
        <f>IF('Portail 4 LLCER-LEA covid'!W34="","",'Portail 4 LLCER-LEA covid'!W34)</f>
        <v>CC</v>
      </c>
      <c r="X33" s="644" t="str">
        <f>IF('Portail 4 LLCER-LEA covid'!X34="","",'Portail 4 LLCER-LEA covid'!X34)</f>
        <v>oral</v>
      </c>
      <c r="Y33" s="644" t="str">
        <f>IF('Portail 4 LLCER-LEA covid'!Y34="","",'Portail 4 LLCER-LEA covid'!Y34)</f>
        <v/>
      </c>
      <c r="Z33" s="645">
        <f>IF('Portail 4 LLCER-LEA covid'!Z34="","",'Portail 4 LLCER-LEA covid'!Z34)</f>
        <v>1</v>
      </c>
      <c r="AA33" s="640" t="str">
        <f>IF('Portail 4 LLCER-LEA covid'!AA34="","",'Portail 4 LLCER-LEA covid'!AA34)</f>
        <v>CC</v>
      </c>
      <c r="AB33" s="640" t="str">
        <f>IF('Portail 4 LLCER-LEA covid'!AB34="","",'Portail 4 LLCER-LEA covid'!AB34)</f>
        <v>oral</v>
      </c>
      <c r="AC33" s="640" t="str">
        <f>IF('Portail 4 LLCER-LEA covid'!AC34="","",'Portail 4 LLCER-LEA covid'!AC34)</f>
        <v>15 min.</v>
      </c>
      <c r="AD33" s="779" t="str">
        <f>IF('Portail 4 LLCER-LEA covid'!AD34="","",'Portail 4 LLCER-LEA covid'!AD34)</f>
        <v>100% CT à distance. Visioconférence par TEAMS 15 minutes</v>
      </c>
      <c r="AE33" s="784" t="str">
        <f t="shared" si="4"/>
        <v>100% CT à distance. Visioconférence par TEAMS 15 minutes</v>
      </c>
      <c r="AF33" s="831">
        <f>IF('Portail 4 LLCER-LEA covid'!AF34="","",'Portail 4 LLCER-LEA covid'!AF34)</f>
        <v>1</v>
      </c>
      <c r="AG33" s="644" t="str">
        <f>IF('Portail 4 LLCER-LEA covid'!AG34="","",'Portail 4 LLCER-LEA covid'!AG34)</f>
        <v>CT</v>
      </c>
      <c r="AH33" s="644" t="str">
        <f>IF('Portail 4 LLCER-LEA covid'!AH34="","",'Portail 4 LLCER-LEA covid'!AH34)</f>
        <v>oral</v>
      </c>
      <c r="AI33" s="644" t="str">
        <f>IF('Portail 4 LLCER-LEA covid'!AI34="","",'Portail 4 LLCER-LEA covid'!AI34)</f>
        <v>15 min.</v>
      </c>
      <c r="AJ33" s="646">
        <f>IF('Portail 4 LLCER-LEA covid'!AJ34="","",'Portail 4 LLCER-LEA covid'!AJ34)</f>
        <v>1</v>
      </c>
      <c r="AK33" s="640" t="str">
        <f>IF('Portail 4 LLCER-LEA covid'!AK34="","",'Portail 4 LLCER-LEA covid'!AK34)</f>
        <v>CT</v>
      </c>
      <c r="AL33" s="640" t="str">
        <f>IF('Portail 4 LLCER-LEA covid'!AL34="","",'Portail 4 LLCER-LEA covid'!AL34)</f>
        <v>oral</v>
      </c>
      <c r="AM33" s="640" t="str">
        <f>IF('Portail 4 LLCER-LEA covid'!AM34="","",'Portail 4 LLCER-LEA covid'!AM34)</f>
        <v>15 min.</v>
      </c>
      <c r="AN33" s="613" t="str">
        <f>IF('Portail 4 LLCER-LEA covid'!AN34="","",'Portail 4 LLCER-LEA covid'!AN34)</f>
        <v/>
      </c>
    </row>
    <row r="34" spans="1:40 1033:1034" s="67" customFormat="1" ht="19.5" customHeight="1">
      <c r="A34" s="801" t="str">
        <f>IF('Portail 4 LLCER-LEA covid'!A35="","",'Portail 4 LLCER-LEA covid'!A35)</f>
        <v/>
      </c>
      <c r="B34" s="801" t="str">
        <f>IF('Portail 4 LLCER-LEA covid'!B35="","",'Portail 4 LLCER-LEA covid'!B35)</f>
        <v/>
      </c>
      <c r="C34" s="802" t="s">
        <v>893</v>
      </c>
      <c r="D34" s="803" t="str">
        <f>IF('Portail 4 LLCER-LEA covid'!D35="","",'Portail 4 LLCER-LEA covid'!D35)</f>
        <v/>
      </c>
      <c r="E34" s="803" t="str">
        <f>IF('Portail 4 LLCER-LEA covid'!E35="","",'Portail 4 LLCER-LEA covid'!E35)</f>
        <v/>
      </c>
      <c r="F34" s="803" t="str">
        <f>IF('Portail 4 LLCER-LEA covid'!F35="","",'Portail 4 LLCER-LEA covid'!F35)</f>
        <v/>
      </c>
      <c r="G34" s="803" t="str">
        <f>IF('Portail 4 LLCER-LEA covid'!G35="","",'Portail 4 LLCER-LEA covid'!G35)</f>
        <v/>
      </c>
      <c r="H34" s="804"/>
      <c r="I34" s="805"/>
      <c r="J34" s="804"/>
      <c r="K34" s="805" t="str">
        <f>IF('Portail 4 LLCER-LEA covid'!K35="","",'Portail 4 LLCER-LEA covid'!K35)</f>
        <v/>
      </c>
      <c r="L34" s="804" t="str">
        <f>IF('Portail 4 LLCER-LEA covid'!L35="","",'Portail 4 LLCER-LEA covid'!L35)</f>
        <v/>
      </c>
      <c r="M34" s="805" t="str">
        <f>IF('Portail 4 LLCER-LEA covid'!M35="","",'Portail 4 LLCER-LEA covid'!M35)</f>
        <v/>
      </c>
      <c r="N34" s="804" t="str">
        <f>IF('Portail 4 LLCER-LEA covid'!N35="","",'Portail 4 LLCER-LEA covid'!N35)</f>
        <v/>
      </c>
      <c r="O34" s="804"/>
      <c r="P34" s="806" t="str">
        <f>IF('Portail 4 LLCER-LEA covid'!P35="","",'Portail 4 LLCER-LEA covid'!P35)</f>
        <v/>
      </c>
      <c r="Q34" s="371"/>
      <c r="R34" s="371" t="str">
        <f>IF('Portail 4 LLCER-LEA covid'!R35="","",'Portail 4 LLCER-LEA covid'!R35)</f>
        <v/>
      </c>
      <c r="S34" s="371" t="str">
        <f>IF('Portail 4 LLCER-LEA covid'!S35="","",'Portail 4 LLCER-LEA covid'!S35)</f>
        <v/>
      </c>
      <c r="T34" s="807"/>
      <c r="U34" s="808"/>
      <c r="V34" s="386" t="str">
        <f>IF('Portail 4 LLCER-LEA covid'!V35="","",'Portail 4 LLCER-LEA covid'!V35)</f>
        <v/>
      </c>
      <c r="W34" s="806" t="str">
        <f>IF('Portail 4 LLCER-LEA covid'!W35="","",'Portail 4 LLCER-LEA covid'!W35)</f>
        <v/>
      </c>
      <c r="X34" s="806" t="str">
        <f>IF('Portail 4 LLCER-LEA covid'!X35="","",'Portail 4 LLCER-LEA covid'!X35)</f>
        <v/>
      </c>
      <c r="Y34" s="806" t="str">
        <f>IF('Portail 4 LLCER-LEA covid'!Y35="","",'Portail 4 LLCER-LEA covid'!Y35)</f>
        <v/>
      </c>
      <c r="Z34" s="63" t="str">
        <f>IF('Portail 4 LLCER-LEA covid'!Z35="","",'Portail 4 LLCER-LEA covid'!Z35)</f>
        <v/>
      </c>
      <c r="AA34" s="809" t="str">
        <f>IF('Portail 4 LLCER-LEA covid'!AA35="","",'Portail 4 LLCER-LEA covid'!AA35)</f>
        <v/>
      </c>
      <c r="AB34" s="809" t="str">
        <f>IF('Portail 4 LLCER-LEA covid'!AB35="","",'Portail 4 LLCER-LEA covid'!AB35)</f>
        <v/>
      </c>
      <c r="AC34" s="809" t="str">
        <f>IF('Portail 4 LLCER-LEA covid'!AC35="","",'Portail 4 LLCER-LEA covid'!AC35)</f>
        <v/>
      </c>
      <c r="AD34" s="809" t="s">
        <v>172</v>
      </c>
      <c r="AE34" s="809"/>
      <c r="AF34" s="810" t="str">
        <f>IF('Portail 4 LLCER-LEA covid'!AF35="","",'Portail 4 LLCER-LEA covid'!AF35)</f>
        <v/>
      </c>
      <c r="AG34" s="809" t="str">
        <f>IF('Portail 4 LLCER-LEA covid'!AG35="","",'Portail 4 LLCER-LEA covid'!AG35)</f>
        <v/>
      </c>
      <c r="AH34" s="809" t="str">
        <f>IF('Portail 4 LLCER-LEA covid'!AH35="","",'Portail 4 LLCER-LEA covid'!AH35)</f>
        <v/>
      </c>
      <c r="AI34" s="809" t="str">
        <f>IF('Portail 4 LLCER-LEA covid'!AI35="","",'Portail 4 LLCER-LEA covid'!AI35)</f>
        <v/>
      </c>
      <c r="AJ34" s="810" t="str">
        <f>IF('Portail 4 LLCER-LEA covid'!AJ35="","",'Portail 4 LLCER-LEA covid'!AJ35)</f>
        <v/>
      </c>
      <c r="AK34" s="809" t="str">
        <f>IF('Portail 4 LLCER-LEA covid'!AK35="","",'Portail 4 LLCER-LEA covid'!AK35)</f>
        <v/>
      </c>
      <c r="AL34" s="809" t="str">
        <f>IF('Portail 4 LLCER-LEA covid'!AL35="","",'Portail 4 LLCER-LEA covid'!AL35)</f>
        <v/>
      </c>
      <c r="AM34" s="809" t="str">
        <f>IF('Portail 4 LLCER-LEA covid'!AM35="","",'Portail 4 LLCER-LEA covid'!AM35)</f>
        <v/>
      </c>
      <c r="AN34" s="811" t="str">
        <f>IF('Portail 4 LLCER-LEA covid'!AN35="","",'Portail 4 LLCER-LEA covid'!AN35)</f>
        <v/>
      </c>
    </row>
    <row r="35" spans="1:40 1033:1034" ht="139.5" customHeight="1">
      <c r="A35" s="772" t="str">
        <f>IF('Portail 4 LLCER-LEA covid'!A36="","",'Portail 4 LLCER-LEA covid'!A36)</f>
        <v/>
      </c>
      <c r="B35" s="21" t="str">
        <f>IF('Portail 4 LLCER-LEA covid'!B36="","",'Portail 4 LLCER-LEA covid'!B36)</f>
        <v>LLA1C20</v>
      </c>
      <c r="C35" s="827" t="str">
        <f>IF('Portail 4 LLCER-LEA covid'!C36="","",'Portail 4 LLCER-LEA covid'!C36)</f>
        <v>Introduction à la civilisation  de l'Amérique Latine</v>
      </c>
      <c r="D35" s="23" t="str">
        <f>IF('Portail 4 LLCER-LEA covid'!D36="","",'Portail 4 LLCER-LEA covid'!D36)</f>
        <v>LOL1CC1
LOL1BJ1
LOL1JJ1</v>
      </c>
      <c r="E35" s="773" t="str">
        <f>IF('Portail 4 LLCER-LEA covid'!E36="","",'Portail 4 LLCER-LEA covid'!E36)</f>
        <v>CHOIX TRONC COMMUN</v>
      </c>
      <c r="F35" s="611" t="str">
        <f>IF('Portail 4 LLCER-LEA covid'!F36="","",'Portail 4 LLCER-LEA covid'!F36)</f>
        <v>Portails 1 (SDL-LLCER), 4 (LANGUES) et 5 (LETTRES-LLCER)</v>
      </c>
      <c r="G35" s="610" t="str">
        <f>IF('Portail 4 LLCER-LEA covid'!G36="","",'Portail 4 LLCER-LEA covid'!G36)</f>
        <v>LLCER</v>
      </c>
      <c r="H35" s="680"/>
      <c r="I35" s="613">
        <v>3</v>
      </c>
      <c r="J35" s="613">
        <v>3</v>
      </c>
      <c r="K35" s="613" t="str">
        <f>IF('Portail 4 LLCER-LEA covid'!K36="","",'Portail 4 LLCER-LEA covid'!K36)</f>
        <v>DECOBERT Claire</v>
      </c>
      <c r="L35" s="614">
        <f>IF('Portail 4 LLCER-LEA covid'!L36="","",'Portail 4 LLCER-LEA covid'!L36)</f>
        <v>14</v>
      </c>
      <c r="M35" s="613" t="str">
        <f>IF('Portail 4 LLCER-LEA covid'!M36="","",'Portail 4 LLCER-LEA covid'!M36)</f>
        <v/>
      </c>
      <c r="N35" s="613" t="str">
        <f>IF('Portail 4 LLCER-LEA covid'!N36="","",'Portail 4 LLCER-LEA covid'!N36)</f>
        <v/>
      </c>
      <c r="O35" s="613"/>
      <c r="P35" s="615">
        <f>IF('Portail 4 LLCER-LEA covid'!P36="","",'Portail 4 LLCER-LEA covid'!P36)</f>
        <v>18</v>
      </c>
      <c r="Q35" s="616"/>
      <c r="R35" s="157" t="str">
        <f>IF('Portail 4 LLCER-LEA covid'!R36="","",'Portail 4 LLCER-LEA covid'!R36)</f>
        <v/>
      </c>
      <c r="S35" s="157" t="str">
        <f>IF('Portail 4 LLCER-LEA covid'!S36="","",'Portail 4 LLCER-LEA covid'!S36)</f>
        <v/>
      </c>
      <c r="T35" s="779" t="str">
        <f>IF('Portail 4 LLCER-LEA covid'!T36="","",'Portail 4 LLCER-LEA covid'!T36)</f>
        <v>100% CT à distance - devoir en temps limité sur Célène - 1h30</v>
      </c>
      <c r="U35" s="780" t="str">
        <f>IF('Portail 4 LLCER-LEA covid'!U36="","",'Portail 4 LLCER-LEA covid'!U36)</f>
        <v>100% CT à distance - devoir en temps limité sur Célène - 1h30</v>
      </c>
      <c r="V35" s="395">
        <f>IF('Portail 4 LLCER-LEA covid'!V36="","",'Portail 4 LLCER-LEA covid'!V36)</f>
        <v>1</v>
      </c>
      <c r="W35" s="644" t="str">
        <f>IF('Portail 4 LLCER-LEA covid'!W36="","",'Portail 4 LLCER-LEA covid'!W36)</f>
        <v>CT</v>
      </c>
      <c r="X35" s="644" t="str">
        <f>IF('Portail 4 LLCER-LEA covid'!X36="","",'Portail 4 LLCER-LEA covid'!X36)</f>
        <v>écrit</v>
      </c>
      <c r="Y35" s="644" t="str">
        <f>IF('Portail 4 LLCER-LEA covid'!Y36="","",'Portail 4 LLCER-LEA covid'!Y36)</f>
        <v>1h30</v>
      </c>
      <c r="Z35" s="645">
        <f>IF('Portail 4 LLCER-LEA covid'!Z36="","",'Portail 4 LLCER-LEA covid'!Z36)</f>
        <v>1</v>
      </c>
      <c r="AA35" s="640" t="str">
        <f>IF('Portail 4 LLCER-LEA covid'!AA36="","",'Portail 4 LLCER-LEA covid'!AA36)</f>
        <v>CT</v>
      </c>
      <c r="AB35" s="640" t="str">
        <f>IF('Portail 4 LLCER-LEA covid'!AB36="","",'Portail 4 LLCER-LEA covid'!AB36)</f>
        <v>écrit</v>
      </c>
      <c r="AC35" s="640" t="str">
        <f>IF('Portail 4 LLCER-LEA covid'!AC36="","",'Portail 4 LLCER-LEA covid'!AC36)</f>
        <v>1h30</v>
      </c>
      <c r="AD35" s="779" t="str">
        <f>IF('Portail 4 LLCER-LEA covid'!AD36="","",'Portail 4 LLCER-LEA covid'!AD36)</f>
        <v>100% CT à distance - devoir en temps limité sur Célène - 1h30</v>
      </c>
      <c r="AE35" s="784" t="str">
        <f t="shared" ref="AE35:AE36" si="5">+AD35</f>
        <v>100% CT à distance - devoir en temps limité sur Célène - 1h30</v>
      </c>
      <c r="AF35" s="831">
        <f>IF('Portail 4 LLCER-LEA covid'!AF36="","",'Portail 4 LLCER-LEA covid'!AF36)</f>
        <v>1</v>
      </c>
      <c r="AG35" s="644" t="str">
        <f>IF('Portail 4 LLCER-LEA covid'!AG36="","",'Portail 4 LLCER-LEA covid'!AG36)</f>
        <v>CT</v>
      </c>
      <c r="AH35" s="644" t="str">
        <f>IF('Portail 4 LLCER-LEA covid'!AH36="","",'Portail 4 LLCER-LEA covid'!AH36)</f>
        <v>écrit</v>
      </c>
      <c r="AI35" s="644" t="str">
        <f>IF('Portail 4 LLCER-LEA covid'!AI36="","",'Portail 4 LLCER-LEA covid'!AI36)</f>
        <v>1h30</v>
      </c>
      <c r="AJ35" s="646">
        <f>IF('Portail 4 LLCER-LEA covid'!AJ36="","",'Portail 4 LLCER-LEA covid'!AJ36)</f>
        <v>1</v>
      </c>
      <c r="AK35" s="640" t="str">
        <f>IF('Portail 4 LLCER-LEA covid'!AK36="","",'Portail 4 LLCER-LEA covid'!AK36)</f>
        <v>CT</v>
      </c>
      <c r="AL35" s="640" t="str">
        <f>IF('Portail 4 LLCER-LEA covid'!AL36="","",'Portail 4 LLCER-LEA covid'!AL36)</f>
        <v>écrit</v>
      </c>
      <c r="AM35" s="640" t="str">
        <f>IF('Portail 4 LLCER-LEA covid'!AM36="","",'Portail 4 LLCER-LEA covid'!AM36)</f>
        <v>1h30</v>
      </c>
      <c r="AN35" s="613" t="str">
        <f>IF('Portail 4 LLCER-LEA covid'!AN36="","",'Portail 4 LLCER-LEA covid'!AN36)</f>
        <v/>
      </c>
    </row>
    <row r="36" spans="1:40 1033:1034" ht="139.5" customHeight="1">
      <c r="A36" s="772" t="str">
        <f>IF('Portail 4 LLCER-LEA covid'!A29="","",'Portail 4 LLCER-LEA covid'!A29)</f>
        <v/>
      </c>
      <c r="B36" s="21" t="str">
        <f>IF('Portail 4 LLCER-LEA covid'!B29="","",'Portail 4 LLCER-LEA covid'!B29)</f>
        <v>LLA1C4A1</v>
      </c>
      <c r="C36" s="827" t="str">
        <f>IF('Portail 4 LLCER-LEA covid'!C29="","",'Portail 4 LLCER-LEA covid'!C29)</f>
        <v>Texte, scène, écran Espagnol S1</v>
      </c>
      <c r="D36" s="23" t="str">
        <f>IF('Portail 4 LLCER-LEA covid'!D29="","",'Portail 4 LLCER-LEA covid'!D29)</f>
        <v/>
      </c>
      <c r="E36" s="773" t="str">
        <f>IF('Portail 4 LLCER-LEA covid'!E29="","",'Portail 4 LLCER-LEA covid'!E29)</f>
        <v>CHOIX TRONC COMMUN</v>
      </c>
      <c r="F36" s="611" t="str">
        <f>IF('Portail 4 LLCER-LEA covid'!F29="","",'Portail 4 LLCER-LEA covid'!F29)</f>
        <v>Portails 1 (SDL-LLCER), 4 (LANGUES) et 5 (LETTRES-LLCER)</v>
      </c>
      <c r="G36" s="610" t="str">
        <f>IF('Portail 4 LLCER-LEA covid'!G29="","",'Portail 4 LLCER-LEA covid'!G29)</f>
        <v>LLCER</v>
      </c>
      <c r="H36" s="680"/>
      <c r="I36" s="613">
        <v>2</v>
      </c>
      <c r="J36" s="613">
        <v>2</v>
      </c>
      <c r="K36" s="613" t="str">
        <f>IF('Portail 4 LLCER-LEA covid'!K29="","",'Portail 4 LLCER-LEA covid'!K29)</f>
        <v>EYMAR Marcos</v>
      </c>
      <c r="L36" s="614">
        <f>IF('Portail 4 LLCER-LEA covid'!L29="","",'Portail 4 LLCER-LEA covid'!L29)</f>
        <v>14</v>
      </c>
      <c r="M36" s="613" t="str">
        <f>IF('Portail 4 LLCER-LEA covid'!M29="","",'Portail 4 LLCER-LEA covid'!M29)</f>
        <v/>
      </c>
      <c r="N36" s="613" t="str">
        <f>IF('Portail 4 LLCER-LEA covid'!N29="","",'Portail 4 LLCER-LEA covid'!N29)</f>
        <v/>
      </c>
      <c r="O36" s="613"/>
      <c r="P36" s="615">
        <f>IF('Portail 4 LLCER-LEA covid'!P29="","",'Portail 4 LLCER-LEA covid'!P29)</f>
        <v>18</v>
      </c>
      <c r="Q36" s="616"/>
      <c r="R36" s="157" t="str">
        <f>IF('Portail 4 LLCER-LEA covid'!R29="","",'Portail 4 LLCER-LEA covid'!R29)</f>
        <v/>
      </c>
      <c r="S36" s="157" t="str">
        <f>IF('Portail 4 LLCER-LEA covid'!S29="","",'Portail 4 LLCER-LEA covid'!S29)</f>
        <v/>
      </c>
      <c r="T36" s="779" t="str">
        <f>IF('Portail 4 LLCER-LEA covid'!T29="","",'Portail 4 LLCER-LEA covid'!T29)</f>
        <v>100% CC DM à distance</v>
      </c>
      <c r="U36" s="780" t="str">
        <f>IF('Portail 4 LLCER-LEA covid'!U29="","",'Portail 4 LLCER-LEA covid'!U29)</f>
        <v>100% CT DM à distance</v>
      </c>
      <c r="V36" s="395">
        <f>IF('Portail 4 LLCER-LEA covid'!V29="","",'Portail 4 LLCER-LEA covid'!V29)</f>
        <v>1</v>
      </c>
      <c r="W36" s="644" t="str">
        <f>IF('Portail 4 LLCER-LEA covid'!W29="","",'Portail 4 LLCER-LEA covid'!W29)</f>
        <v>CC</v>
      </c>
      <c r="X36" s="644" t="str">
        <f>IF('Portail 4 LLCER-LEA covid'!X29="","",'Portail 4 LLCER-LEA covid'!X29)</f>
        <v>écrit et oral</v>
      </c>
      <c r="Y36" s="644" t="str">
        <f>IF('Portail 4 LLCER-LEA covid'!Y29="","",'Portail 4 LLCER-LEA covid'!Y29)</f>
        <v>1h30</v>
      </c>
      <c r="Z36" s="645">
        <f>IF('Portail 4 LLCER-LEA covid'!Z29="","",'Portail 4 LLCER-LEA covid'!Z29)</f>
        <v>1</v>
      </c>
      <c r="AA36" s="640" t="str">
        <f>IF('Portail 4 LLCER-LEA covid'!AA29="","",'Portail 4 LLCER-LEA covid'!AA29)</f>
        <v>CT</v>
      </c>
      <c r="AB36" s="640" t="str">
        <f>IF('Portail 4 LLCER-LEA covid'!AB29="","",'Portail 4 LLCER-LEA covid'!AB29)</f>
        <v>oral</v>
      </c>
      <c r="AC36" s="696" t="str">
        <f>IF('Portail 4 LLCER-LEA covid'!AC29="","",'Portail 4 LLCER-LEA covid'!AC29)</f>
        <v/>
      </c>
      <c r="AD36" s="779" t="str">
        <f>IF('Portail 4 LLCER-LEA covid'!AD29="","",'Portail 4 LLCER-LEA covid'!AD29)</f>
        <v>100% CT DM à distance</v>
      </c>
      <c r="AE36" s="784" t="str">
        <f t="shared" si="5"/>
        <v>100% CT DM à distance</v>
      </c>
      <c r="AF36" s="831">
        <f>IF('Portail 4 LLCER-LEA covid'!AF29="","",'Portail 4 LLCER-LEA covid'!AF29)</f>
        <v>1</v>
      </c>
      <c r="AG36" s="644" t="str">
        <f>IF('Portail 4 LLCER-LEA covid'!AG29="","",'Portail 4 LLCER-LEA covid'!AG29)</f>
        <v>CT</v>
      </c>
      <c r="AH36" s="644" t="str">
        <f>IF('Portail 4 LLCER-LEA covid'!AH29="","",'Portail 4 LLCER-LEA covid'!AH29)</f>
        <v>oral</v>
      </c>
      <c r="AI36" s="676" t="str">
        <f>IF('Portail 4 LLCER-LEA covid'!AI29="","",'Portail 4 LLCER-LEA covid'!AI29)</f>
        <v/>
      </c>
      <c r="AJ36" s="646">
        <f>IF('Portail 4 LLCER-LEA covid'!AJ29="","",'Portail 4 LLCER-LEA covid'!AJ29)</f>
        <v>1</v>
      </c>
      <c r="AK36" s="640" t="str">
        <f>IF('Portail 4 LLCER-LEA covid'!AK29="","",'Portail 4 LLCER-LEA covid'!AK29)</f>
        <v>CT</v>
      </c>
      <c r="AL36" s="640" t="str">
        <f>IF('Portail 4 LLCER-LEA covid'!AL29="","",'Portail 4 LLCER-LEA covid'!AL29)</f>
        <v>oral</v>
      </c>
      <c r="AM36" s="696" t="str">
        <f>IF('Portail 4 LLCER-LEA covid'!AM29="","",'Portail 4 LLCER-LEA covid'!AM29)</f>
        <v/>
      </c>
      <c r="AN36" s="613" t="str">
        <f>IF('Portail 4 LLCER-LEA covid'!AN29="","",'Portail 4 LLCER-LEA covid'!AN29)</f>
        <v/>
      </c>
    </row>
    <row r="37" spans="1:40 1033:1034" ht="139.5" customHeight="1">
      <c r="A37" s="772" t="str">
        <f>IF('Portail 4 LLCER-LEA covid'!A30="","",'Portail 4 LLCER-LEA covid'!A30)</f>
        <v/>
      </c>
      <c r="B37" s="21" t="str">
        <f>IF('Portail 4 LLCER-LEA covid'!B30="","",'Portail 4 LLCER-LEA covid'!B30)</f>
        <v>LLA1C4A2</v>
      </c>
      <c r="C37" s="827" t="str">
        <f>IF('Portail 4 LLCER-LEA covid'!C30="","",'Portail 4 LLCER-LEA covid'!C30)</f>
        <v>Introduction aux études littéraires Espagnol</v>
      </c>
      <c r="D37" s="23" t="str">
        <f>IF('Portail 4 LLCER-LEA covid'!D30="","",'Portail 4 LLCER-LEA covid'!D30)</f>
        <v/>
      </c>
      <c r="E37" s="773" t="str">
        <f>IF('Portail 4 LLCER-LEA covid'!E30="","",'Portail 4 LLCER-LEA covid'!E30)</f>
        <v>CHOIX TRONC COMMUN</v>
      </c>
      <c r="F37" s="611" t="str">
        <f>IF('Portail 4 LLCER-LEA covid'!F30="","",'Portail 4 LLCER-LEA covid'!F30)</f>
        <v>Portails 4 (LANGUES) et 5 (LETTRES-LLCER)</v>
      </c>
      <c r="G37" s="610" t="str">
        <f>IF('Portail 4 LLCER-LEA covid'!G30="","",'Portail 4 LLCER-LEA covid'!G30)</f>
        <v>LLCER</v>
      </c>
      <c r="H37" s="680"/>
      <c r="I37" s="613">
        <v>2</v>
      </c>
      <c r="J37" s="613">
        <v>2</v>
      </c>
      <c r="K37" s="613" t="str">
        <f>IF('Portail 4 LLCER-LEA covid'!K30="","",'Portail 4 LLCER-LEA covid'!K30)</f>
        <v>FASQUEL Samuel</v>
      </c>
      <c r="L37" s="614">
        <f>IF('Portail 4 LLCER-LEA covid'!L30="","",'Portail 4 LLCER-LEA covid'!L30)</f>
        <v>14</v>
      </c>
      <c r="M37" s="613" t="str">
        <f>IF('Portail 4 LLCER-LEA covid'!M30="","",'Portail 4 LLCER-LEA covid'!M30)</f>
        <v/>
      </c>
      <c r="N37" s="613" t="str">
        <f>IF('Portail 4 LLCER-LEA covid'!N30="","",'Portail 4 LLCER-LEA covid'!N30)</f>
        <v/>
      </c>
      <c r="O37" s="613"/>
      <c r="P37" s="615">
        <f>IF('Portail 4 LLCER-LEA covid'!P30="","",'Portail 4 LLCER-LEA covid'!P30)</f>
        <v>12</v>
      </c>
      <c r="Q37" s="616"/>
      <c r="R37" s="157" t="str">
        <f>IF('Portail 4 LLCER-LEA covid'!R30="","",'Portail 4 LLCER-LEA covid'!R30)</f>
        <v/>
      </c>
      <c r="S37" s="157" t="str">
        <f>IF('Portail 4 LLCER-LEA covid'!S30="","",'Portail 4 LLCER-LEA covid'!S30)</f>
        <v/>
      </c>
      <c r="T37" s="779" t="str">
        <f>IF('Portail 4 LLCER-LEA covid'!T30="","",'Portail 4 LLCER-LEA covid'!T30)</f>
        <v>100% CT à distance, devoir en temps limité sur Celene, 2h</v>
      </c>
      <c r="U37" s="780" t="str">
        <f>IF('Portail 4 LLCER-LEA covid'!U30="","",'Portail 4 LLCER-LEA covid'!U30)</f>
        <v>100% CT à distance, devoir en temps limité sur Celene, 2h</v>
      </c>
      <c r="V37" s="395">
        <f>IF('Portail 4 LLCER-LEA covid'!V30="","",'Portail 4 LLCER-LEA covid'!V30)</f>
        <v>1</v>
      </c>
      <c r="W37" s="644" t="str">
        <f>IF('Portail 4 LLCER-LEA covid'!W30="","",'Portail 4 LLCER-LEA covid'!W30)</f>
        <v>CT au lieu de CC</v>
      </c>
      <c r="X37" s="644" t="str">
        <f>IF('Portail 4 LLCER-LEA covid'!X30="","",'Portail 4 LLCER-LEA covid'!X30)</f>
        <v>écrit</v>
      </c>
      <c r="Y37" s="644" t="str">
        <f>IF('Portail 4 LLCER-LEA covid'!Y30="","",'Portail 4 LLCER-LEA covid'!Y30)</f>
        <v>2h00</v>
      </c>
      <c r="Z37" s="645">
        <f>IF('Portail 4 LLCER-LEA covid'!Z30="","",'Portail 4 LLCER-LEA covid'!Z30)</f>
        <v>1</v>
      </c>
      <c r="AA37" s="640" t="str">
        <f>IF('Portail 4 LLCER-LEA covid'!AA30="","",'Portail 4 LLCER-LEA covid'!AA30)</f>
        <v>CT</v>
      </c>
      <c r="AB37" s="640" t="str">
        <f>IF('Portail 4 LLCER-LEA covid'!AB30="","",'Portail 4 LLCER-LEA covid'!AB30)</f>
        <v>écrit</v>
      </c>
      <c r="AC37" s="640" t="str">
        <f>IF('Portail 4 LLCER-LEA covid'!AC30="","",'Portail 4 LLCER-LEA covid'!AC30)</f>
        <v>2h00</v>
      </c>
      <c r="AD37" s="779" t="str">
        <f>IF('Portail 4 LLCER-LEA covid'!AD30="","",'Portail 4 LLCER-LEA covid'!AD30)</f>
        <v>100% CT à distance, devoir en temps limité sur Celene, 2h</v>
      </c>
      <c r="AE37" s="784" t="str">
        <f>+AD37</f>
        <v>100% CT à distance, devoir en temps limité sur Celene, 2h</v>
      </c>
      <c r="AF37" s="831">
        <f>IF('Portail 4 LLCER-LEA covid'!AF30="","",'Portail 4 LLCER-LEA covid'!AF30)</f>
        <v>1</v>
      </c>
      <c r="AG37" s="644" t="str">
        <f>IF('Portail 4 LLCER-LEA covid'!AG30="","",'Portail 4 LLCER-LEA covid'!AG30)</f>
        <v>CT</v>
      </c>
      <c r="AH37" s="644" t="str">
        <f>IF('Portail 4 LLCER-LEA covid'!AH30="","",'Portail 4 LLCER-LEA covid'!AH30)</f>
        <v>écrit</v>
      </c>
      <c r="AI37" s="644" t="str">
        <f>IF('Portail 4 LLCER-LEA covid'!AI30="","",'Portail 4 LLCER-LEA covid'!AI30)</f>
        <v>2h00</v>
      </c>
      <c r="AJ37" s="646">
        <f>IF('Portail 4 LLCER-LEA covid'!AJ30="","",'Portail 4 LLCER-LEA covid'!AJ30)</f>
        <v>1</v>
      </c>
      <c r="AK37" s="640" t="str">
        <f>IF('Portail 4 LLCER-LEA covid'!AK30="","",'Portail 4 LLCER-LEA covid'!AK30)</f>
        <v>CT</v>
      </c>
      <c r="AL37" s="640" t="str">
        <f>IF('Portail 4 LLCER-LEA covid'!AL30="","",'Portail 4 LLCER-LEA covid'!AL30)</f>
        <v>écrit</v>
      </c>
      <c r="AM37" s="640" t="str">
        <f>IF('Portail 4 LLCER-LEA covid'!AM30="","",'Portail 4 LLCER-LEA covid'!AM30)</f>
        <v>2h00</v>
      </c>
      <c r="AN37" s="613" t="str">
        <f>IF('Portail 4 LLCER-LEA covid'!AN30="","",'Portail 4 LLCER-LEA covid'!AN30)</f>
        <v/>
      </c>
    </row>
    <row r="38" spans="1:40 1033:1034" s="67" customFormat="1" ht="49.5" customHeight="1">
      <c r="A38" s="801" t="str">
        <f>IF(OR('Portail 1 SDL-LLCER covid'!A40=0,'Portail 1 SDL-LLCER covid'!A40=""),"",'Portail 1 SDL-LLCER covid'!A40)</f>
        <v>LCLA1H06</v>
      </c>
      <c r="B38" s="801" t="str">
        <f>IF(OR('Portail 1 SDL-LLCER covid'!B40=0,'Portail 1 SDL-LLCER covid'!B40=""),"",'Portail 1 SDL-LLCER covid'!B40)</f>
        <v>LLA1LAN5</v>
      </c>
      <c r="C38" s="802" t="str">
        <f>IF(OR('Portail 1 SDL-LLCER covid'!C40=0,'Portail 1 SDL-LLCER covid'!C40=""),"",'Portail 1 SDL-LLCER covid'!C40)</f>
        <v>Choix Langue vivante S1 - ESP</v>
      </c>
      <c r="D38" s="801" t="str">
        <f>IF(OR('Portail 1 SDL-LLCER covid'!D40=0,'Portail 1 SDL-LLCER covid'!D40=""),"",'Portail 1 SDL-LLCER covid'!D40)</f>
        <v/>
      </c>
      <c r="E38" s="801" t="str">
        <f>IF(OR('Portail 1 SDL-LLCER covid'!E40=0,'Portail 1 SDL-LLCER covid'!E40=""),"",'Portail 1 SDL-LLCER covid'!E40)</f>
        <v>OBLIG CHOIX</v>
      </c>
      <c r="F38" s="801" t="str">
        <f>IF(OR('Portail 1 SDL-LLCER covid'!F40=0,'Portail 1 SDL-LLCER covid'!F40=""),"",'Portail 1 SDL-LLCER covid'!F40)</f>
        <v>Portails 1 (SDL-LLCER ESPAGNOL) et 5 (LETTRES-LLCER ESPAGNOL)</v>
      </c>
      <c r="G38" s="801" t="str">
        <f>IF(OR('Portail 1 SDL-LLCER covid'!G40=0,'Portail 1 SDL-LLCER covid'!G40=""),"",'Portail 1 SDL-LLCER covid'!G40)</f>
        <v/>
      </c>
      <c r="H38" s="801" t="str">
        <f>IF(OR('Portail 1 SDL-LLCER covid'!H40=0,'Portail 1 SDL-LLCER covid'!H40=""),"",'Portail 1 SDL-LLCER covid'!H40)</f>
        <v>1 UE / 2 ECTS</v>
      </c>
      <c r="I38" s="801">
        <f>IF(OR('Portail 1 SDL-LLCER covid'!I40=0,'Portail 1 SDL-LLCER covid'!I40=""),"",'Portail 1 SDL-LLCER covid'!I40)</f>
        <v>2</v>
      </c>
      <c r="J38" s="801">
        <f>IF(OR('Portail 1 SDL-LLCER covid'!J40=0,'Portail 1 SDL-LLCER covid'!J40=""),"",'Portail 1 SDL-LLCER covid'!J40)</f>
        <v>2</v>
      </c>
      <c r="K38" s="801" t="str">
        <f>IF(OR('Portail 1 SDL-LLCER covid'!K40=0,'Portail 1 SDL-LLCER covid'!K40=""),"",'Portail 1 SDL-LLCER covid'!K40)</f>
        <v/>
      </c>
      <c r="L38" s="801" t="str">
        <f>IF(OR('Portail 1 SDL-LLCER covid'!L40=0,'Portail 1 SDL-LLCER covid'!L40=""),"",'Portail 1 SDL-LLCER covid'!L40)</f>
        <v/>
      </c>
      <c r="M38" s="801" t="str">
        <f>IF(OR('Portail 1 SDL-LLCER covid'!M40=0,'Portail 1 SDL-LLCER covid'!M40=""),"",'Portail 1 SDL-LLCER covid'!M40)</f>
        <v/>
      </c>
      <c r="N38" s="801" t="str">
        <f>IF(OR('Portail 1 SDL-LLCER covid'!N40=0,'Portail 1 SDL-LLCER covid'!N40=""),"",'Portail 1 SDL-LLCER covid'!N40)</f>
        <v/>
      </c>
      <c r="O38" s="801"/>
      <c r="P38" s="801" t="str">
        <f>IF(OR('Portail 1 SDL-LLCER covid'!P40=0,'Portail 1 SDL-LLCER covid'!P40=""),"",'Portail 1 SDL-LLCER covid'!P40)</f>
        <v/>
      </c>
      <c r="Q38" s="375"/>
      <c r="R38" s="375" t="str">
        <f>IF(OR('Portail 1 SDL-LLCER covid'!R40=0,'Portail 1 SDL-LLCER covid'!R40=""),"",'Portail 1 SDL-LLCER covid'!R40)</f>
        <v/>
      </c>
      <c r="S38" s="375" t="str">
        <f>IF(OR('Portail 1 SDL-LLCER covid'!S40=0,'Portail 1 SDL-LLCER covid'!S40=""),"",'Portail 1 SDL-LLCER covid'!S40)</f>
        <v/>
      </c>
      <c r="T38" s="836"/>
      <c r="U38" s="837"/>
      <c r="V38" s="386" t="str">
        <f>IF('Portail 1 SDL-LLCER covid'!V40="","",'Portail 1 SDL-LLCER covid'!V40)</f>
        <v/>
      </c>
      <c r="W38" s="806" t="str">
        <f>IF('Portail 1 SDL-LLCER covid'!W40="","",'Portail 1 SDL-LLCER covid'!W40)</f>
        <v/>
      </c>
      <c r="X38" s="806" t="str">
        <f>IF('Portail 1 SDL-LLCER covid'!X40="","",'Portail 1 SDL-LLCER covid'!X40)</f>
        <v/>
      </c>
      <c r="Y38" s="806" t="str">
        <f>IF('Portail 1 SDL-LLCER covid'!Y40="","",'Portail 1 SDL-LLCER covid'!Y40)</f>
        <v/>
      </c>
      <c r="Z38" s="63" t="str">
        <f>IF('Portail 1 SDL-LLCER covid'!Z40="","",'Portail 1 SDL-LLCER covid'!Z40)</f>
        <v/>
      </c>
      <c r="AA38" s="809" t="str">
        <f>IF('Portail 1 SDL-LLCER covid'!AA40="","",'Portail 1 SDL-LLCER covid'!AA40)</f>
        <v/>
      </c>
      <c r="AB38" s="809" t="str">
        <f>IF('Portail 1 SDL-LLCER covid'!AB40="","",'Portail 1 SDL-LLCER covid'!AB40)</f>
        <v/>
      </c>
      <c r="AC38" s="809" t="str">
        <f>IF('Portail 1 SDL-LLCER covid'!AC40="","",'Portail 1 SDL-LLCER covid'!AC40)</f>
        <v/>
      </c>
      <c r="AD38" s="836"/>
      <c r="AE38" s="809"/>
      <c r="AF38" s="810" t="str">
        <f>IF('Portail 1 SDL-LLCER covid'!AF40="","",'Portail 1 SDL-LLCER covid'!AF40)</f>
        <v/>
      </c>
      <c r="AG38" s="809" t="str">
        <f>IF('Portail 1 SDL-LLCER covid'!AG40="","",'Portail 1 SDL-LLCER covid'!AG40)</f>
        <v/>
      </c>
      <c r="AH38" s="809" t="str">
        <f>IF('Portail 1 SDL-LLCER covid'!AH40="","",'Portail 1 SDL-LLCER covid'!AH40)</f>
        <v/>
      </c>
      <c r="AI38" s="809" t="str">
        <f>IF('Portail 1 SDL-LLCER covid'!AI40="","",'Portail 1 SDL-LLCER covid'!AI40)</f>
        <v/>
      </c>
      <c r="AJ38" s="810" t="str">
        <f>IF('Portail 1 SDL-LLCER covid'!AJ40="","",'Portail 1 SDL-LLCER covid'!AJ40)</f>
        <v/>
      </c>
      <c r="AK38" s="809" t="str">
        <f>IF('Portail 1 SDL-LLCER covid'!AK40="","",'Portail 1 SDL-LLCER covid'!AK40)</f>
        <v/>
      </c>
      <c r="AL38" s="809" t="str">
        <f>IF('Portail 1 SDL-LLCER covid'!AL40="","",'Portail 1 SDL-LLCER covid'!AL40)</f>
        <v/>
      </c>
      <c r="AM38" s="809" t="str">
        <f>IF('Portail 1 SDL-LLCER covid'!AM40="","",'Portail 1 SDL-LLCER covid'!AM40)</f>
        <v/>
      </c>
      <c r="AN38" s="811" t="str">
        <f>IF('Portail 1 SDL-LLCER covid'!AN40="","",'Portail 1 SDL-LLCER covid'!AN40)</f>
        <v/>
      </c>
    </row>
    <row r="39" spans="1:40 1033:1034" ht="96" customHeight="1">
      <c r="A39" s="772" t="str">
        <f>IF('Portail 1 SDL-LLCER covid'!A41="","",'Portail 1 SDL-LLCER covid'!A41)</f>
        <v/>
      </c>
      <c r="B39" s="21" t="str">
        <f>IF('Portail 1 SDL-LLCER covid'!B41="","",'Portail 1 SDL-LLCER covid'!B41)</f>
        <v>LLA1ALL</v>
      </c>
      <c r="C39" s="827" t="str">
        <f>IF('Portail 1 SDL-LLCER covid'!C41="","",'Portail 1 SDL-LLCER covid'!C41)</f>
        <v>Allemand S1</v>
      </c>
      <c r="D39" s="23" t="str">
        <f>IF('Portail 1 SDL-LLCER covid'!D41="","",'Portail 1 SDL-LLCER covid'!D41)</f>
        <v>LOL1H4A
LOL1B6A
LOL1C7A</v>
      </c>
      <c r="E39" s="773" t="str">
        <f>IF('Portail 1 SDL-LLCER covid'!E41="","",'Portail 1 SDL-LLCER covid'!E41)</f>
        <v>CHOIX TRONC COMMUN</v>
      </c>
      <c r="F39" s="611" t="str">
        <f>IF('Portail 1 SDL-LLCER covid'!F41="","",'Portail 1 SDL-LLCER covid'!F41)</f>
        <v>Portails 1 (SDL-LLCER), 3 (SDL-LETTRES), 5 (LETTRES-LLCER), 6 (HISTOIRE-LETTRES), 7 (HISTOIRE-GEO) et 8 (HISTOIRE-DROIT)</v>
      </c>
      <c r="G39" s="610" t="str">
        <f>IF('Portail 1 SDL-LLCER covid'!G41="","",'Portail 1 SDL-LLCER covid'!G41)</f>
        <v>LEA</v>
      </c>
      <c r="H39" s="680"/>
      <c r="I39" s="613">
        <v>2</v>
      </c>
      <c r="J39" s="613">
        <v>2</v>
      </c>
      <c r="K39" s="613" t="str">
        <f>IF('Portail 1 SDL-LLCER covid'!K41="","",'Portail 1 SDL-LLCER covid'!K41)</f>
        <v>FLEURY Alain</v>
      </c>
      <c r="L39" s="614">
        <f>IF('Portail 1 SDL-LLCER covid'!L41="","",'Portail 1 SDL-LLCER covid'!L41)</f>
        <v>12</v>
      </c>
      <c r="M39" s="613" t="str">
        <f>IF('Portail 1 SDL-LLCER covid'!M41="","",'Portail 1 SDL-LLCER covid'!M41)</f>
        <v/>
      </c>
      <c r="N39" s="613" t="str">
        <f>IF('Portail 1 SDL-LLCER covid'!N41="","",'Portail 1 SDL-LLCER covid'!N41)</f>
        <v/>
      </c>
      <c r="O39" s="613"/>
      <c r="P39" s="615">
        <f>IF('Portail 1 SDL-LLCER covid'!P41="","",'Portail 1 SDL-LLCER covid'!P41)</f>
        <v>18</v>
      </c>
      <c r="Q39" s="616"/>
      <c r="R39" s="157" t="str">
        <f>IF('Portail 1 SDL-LLCER covid'!R41="","",'Portail 1 SDL-LLCER covid'!R41)</f>
        <v/>
      </c>
      <c r="S39" s="157" t="str">
        <f>IF('Portail 1 SDL-LLCER covid'!S41="","",'Portail 1 SDL-LLCER covid'!S41)</f>
        <v/>
      </c>
      <c r="T39" s="779" t="str">
        <f>IF('Portail 1 SDL-LLCER covid'!T41="","",'Portail 1 SDL-LLCER covid'!T41)</f>
        <v>100% CC DM avec dépôt de sujet et copie par mail</v>
      </c>
      <c r="U39" s="780" t="str">
        <f>IF('Portail 1 SDL-LLCER covid'!U41="","",'Portail 1 SDL-LLCER covid'!U41)</f>
        <v>100% CT DM avec dépôt de sujet et copie par mail</v>
      </c>
      <c r="V39" s="395">
        <f>IF('Portail 1 SDL-LLCER covid'!V41="","",'Portail 1 SDL-LLCER covid'!V41)</f>
        <v>1</v>
      </c>
      <c r="W39" s="644" t="str">
        <f>IF('Portail 1 SDL-LLCER covid'!W41="","",'Portail 1 SDL-LLCER covid'!W41)</f>
        <v>CC</v>
      </c>
      <c r="X39" s="644" t="str">
        <f>IF('Portail 1 SDL-LLCER covid'!X41="","",'Portail 1 SDL-LLCER covid'!X41)</f>
        <v>écrit et oral</v>
      </c>
      <c r="Y39" s="644" t="str">
        <f>IF('Portail 1 SDL-LLCER covid'!Y41="","",'Portail 1 SDL-LLCER covid'!Y41)</f>
        <v>1h30</v>
      </c>
      <c r="Z39" s="645">
        <f>IF('Portail 1 SDL-LLCER covid'!Z41="","",'Portail 1 SDL-LLCER covid'!Z41)</f>
        <v>1</v>
      </c>
      <c r="AA39" s="640" t="str">
        <f>IF('Portail 1 SDL-LLCER covid'!AA41="","",'Portail 1 SDL-LLCER covid'!AA41)</f>
        <v>CT</v>
      </c>
      <c r="AB39" s="640" t="str">
        <f>IF('Portail 1 SDL-LLCER covid'!AB41="","",'Portail 1 SDL-LLCER covid'!AB41)</f>
        <v>écrit</v>
      </c>
      <c r="AC39" s="640" t="str">
        <f>IF('Portail 1 SDL-LLCER covid'!AC41="","",'Portail 1 SDL-LLCER covid'!AC41)</f>
        <v>2h00</v>
      </c>
      <c r="AD39" s="779" t="str">
        <f>IF('Portail 1 SDL-LLCER covid'!AD41="","",'Portail 1 SDL-LLCER covid'!AD41)</f>
        <v>100% CT oral à distance 15 min. Contacter enseignant au préalable par téléphone</v>
      </c>
      <c r="AE39" s="784" t="str">
        <f t="shared" ref="AE39:AE41" si="6">+AD39</f>
        <v>100% CT oral à distance 15 min. Contacter enseignant au préalable par téléphone</v>
      </c>
      <c r="AF39" s="831">
        <f>IF('Portail 1 SDL-LLCER covid'!AF41="","",'Portail 1 SDL-LLCER covid'!AF41)</f>
        <v>1</v>
      </c>
      <c r="AG39" s="644" t="str">
        <f>IF('Portail 1 SDL-LLCER covid'!AG41="","",'Portail 1 SDL-LLCER covid'!AG41)</f>
        <v>CT</v>
      </c>
      <c r="AH39" s="644" t="str">
        <f>IF('Portail 1 SDL-LLCER covid'!AH41="","",'Portail 1 SDL-LLCER covid'!AH41)</f>
        <v>oral</v>
      </c>
      <c r="AI39" s="644" t="str">
        <f>IF('Portail 1 SDL-LLCER covid'!AI41="","",'Portail 1 SDL-LLCER covid'!AI41)</f>
        <v>15 min.</v>
      </c>
      <c r="AJ39" s="646">
        <f>IF('Portail 1 SDL-LLCER covid'!AJ41="","",'Portail 1 SDL-LLCER covid'!AJ41)</f>
        <v>1</v>
      </c>
      <c r="AK39" s="640" t="str">
        <f>IF('Portail 1 SDL-LLCER covid'!AK41="","",'Portail 1 SDL-LLCER covid'!AK41)</f>
        <v>CT</v>
      </c>
      <c r="AL39" s="640" t="str">
        <f>IF('Portail 1 SDL-LLCER covid'!AL41="","",'Portail 1 SDL-LLCER covid'!AL41)</f>
        <v>oral</v>
      </c>
      <c r="AM39" s="640" t="str">
        <f>IF('Portail 1 SDL-LLCER covid'!AM41="","",'Portail 1 SDL-LLCER covid'!AM41)</f>
        <v>15 min.</v>
      </c>
      <c r="AN39" s="613" t="str">
        <f>IF('Portail 1 SDL-LLCER covid'!AN41="","",'Portail 1 SDL-LLCER covid'!AN41)</f>
        <v/>
      </c>
    </row>
    <row r="40" spans="1:40 1033:1034" ht="44.25" customHeight="1">
      <c r="A40" s="772" t="str">
        <f>IF('Portail 1 SDL-LLCER covid'!A42="","",'Portail 1 SDL-LLCER covid'!A42)</f>
        <v/>
      </c>
      <c r="B40" s="21" t="str">
        <f>IF('Portail 1 SDL-LLCER covid'!B42="","",'Portail 1 SDL-LLCER covid'!B42)</f>
        <v>LLA1L1B</v>
      </c>
      <c r="C40" s="827" t="str">
        <f>IF('Portail 1 SDL-LLCER covid'!C42="","",'Portail 1 SDL-LLCER covid'!C42)</f>
        <v xml:space="preserve">Liste de lecture S1 Espagnol (non présentiel - 1hTD pour 8 étudiants)  </v>
      </c>
      <c r="D40" s="23" t="str">
        <f>IF('Portail 1 SDL-LLCER covid'!D42="","",'Portail 1 SDL-LLCER covid'!D42)</f>
        <v/>
      </c>
      <c r="E40" s="773" t="str">
        <f>IF('Portail 1 SDL-LLCER covid'!E42="","",'Portail 1 SDL-LLCER covid'!E42)</f>
        <v>CHOIX TRONC COMMUN</v>
      </c>
      <c r="F40" s="611" t="str">
        <f>IF('Portail 1 SDL-LLCER covid'!F42="","",'Portail 1 SDL-LLCER covid'!F42)</f>
        <v>Portails 1 (SDL-LLCER) et 5 (LETTRES-LLCER)</v>
      </c>
      <c r="G40" s="610" t="str">
        <f>IF('Portail 1 SDL-LLCER covid'!G42="","",'Portail 1 SDL-LLCER covid'!G42)</f>
        <v>LLCER</v>
      </c>
      <c r="H40" s="680"/>
      <c r="I40" s="613">
        <v>2</v>
      </c>
      <c r="J40" s="613">
        <v>2</v>
      </c>
      <c r="K40" s="613" t="str">
        <f>IF('Portail 1 SDL-LLCER covid'!K42="","",'Portail 1 SDL-LLCER covid'!K42)</f>
        <v>MORCILLO Françoise</v>
      </c>
      <c r="L40" s="614">
        <f>IF('Portail 1 SDL-LLCER covid'!L42="","",'Portail 1 SDL-LLCER covid'!L42)</f>
        <v>14</v>
      </c>
      <c r="M40" s="613" t="str">
        <f>IF('Portail 1 SDL-LLCER covid'!M42="","",'Portail 1 SDL-LLCER covid'!M42)</f>
        <v/>
      </c>
      <c r="N40" s="613" t="str">
        <f>IF('Portail 1 SDL-LLCER covid'!N42="","",'Portail 1 SDL-LLCER covid'!N42)</f>
        <v/>
      </c>
      <c r="O40" s="613"/>
      <c r="P40" s="615" t="str">
        <f>IF('Portail 1 SDL-LLCER covid'!P42="","",'Portail 1 SDL-LLCER covid'!P42)</f>
        <v/>
      </c>
      <c r="Q40" s="616"/>
      <c r="R40" s="157" t="str">
        <f>IF('Portail 1 SDL-LLCER covid'!R42="","",'Portail 1 SDL-LLCER covid'!R42)</f>
        <v/>
      </c>
      <c r="S40" s="157" t="str">
        <f>IF('Portail 1 SDL-LLCER covid'!S42="","",'Portail 1 SDL-LLCER covid'!S42)</f>
        <v/>
      </c>
      <c r="T40" s="779" t="str">
        <f>IF('Portail 1 SDL-LLCER covid'!T42="","",'Portail 1 SDL-LLCER covid'!T42)</f>
        <v>PAS DE CHANGEMENT</v>
      </c>
      <c r="U40" s="780" t="str">
        <f>IF('Portail 1 SDL-LLCER covid'!U42="","",'Portail 1 SDL-LLCER covid'!U42)</f>
        <v>PAS DE CHANGEMENT</v>
      </c>
      <c r="V40" s="395">
        <f>IF('Portail 1 SDL-LLCER covid'!V42="","",'Portail 1 SDL-LLCER covid'!V42)</f>
        <v>1</v>
      </c>
      <c r="W40" s="644" t="str">
        <f>IF('Portail 1 SDL-LLCER covid'!W42="","",'Portail 1 SDL-LLCER covid'!W42)</f>
        <v>CC</v>
      </c>
      <c r="X40" s="644" t="str">
        <f>IF('Portail 1 SDL-LLCER covid'!X42="","",'Portail 1 SDL-LLCER covid'!X42)</f>
        <v/>
      </c>
      <c r="Y40" s="644" t="str">
        <f>IF('Portail 1 SDL-LLCER covid'!Y42="","",'Portail 1 SDL-LLCER covid'!Y42)</f>
        <v/>
      </c>
      <c r="Z40" s="645">
        <f>IF('Portail 1 SDL-LLCER covid'!Z42="","",'Portail 1 SDL-LLCER covid'!Z42)</f>
        <v>1</v>
      </c>
      <c r="AA40" s="640" t="str">
        <f>IF('Portail 1 SDL-LLCER covid'!AA42="","",'Portail 1 SDL-LLCER covid'!AA42)</f>
        <v>CT</v>
      </c>
      <c r="AB40" s="640" t="str">
        <f>IF('Portail 1 SDL-LLCER covid'!AB42="","",'Portail 1 SDL-LLCER covid'!AB42)</f>
        <v>dossier</v>
      </c>
      <c r="AC40" s="640" t="str">
        <f>IF('Portail 1 SDL-LLCER covid'!AC42="","",'Portail 1 SDL-LLCER covid'!AC42)</f>
        <v/>
      </c>
      <c r="AD40" s="779" t="str">
        <f>IF('Portail 1 SDL-LLCER covid'!AD42="","",'Portail 1 SDL-LLCER covid'!AD42)</f>
        <v>PAS DE CHANGEMENT</v>
      </c>
      <c r="AE40" s="784" t="str">
        <f t="shared" si="6"/>
        <v>PAS DE CHANGEMENT</v>
      </c>
      <c r="AF40" s="831">
        <f>IF('Portail 1 SDL-LLCER covid'!AF42="","",'Portail 1 SDL-LLCER covid'!AF42)</f>
        <v>1</v>
      </c>
      <c r="AG40" s="644" t="str">
        <f>IF('Portail 1 SDL-LLCER covid'!AG42="","",'Portail 1 SDL-LLCER covid'!AG42)</f>
        <v>CT</v>
      </c>
      <c r="AH40" s="644" t="str">
        <f>IF('Portail 1 SDL-LLCER covid'!AH42="","",'Portail 1 SDL-LLCER covid'!AH42)</f>
        <v>dossier</v>
      </c>
      <c r="AI40" s="644" t="str">
        <f>IF('Portail 1 SDL-LLCER covid'!AI42="","",'Portail 1 SDL-LLCER covid'!AI42)</f>
        <v/>
      </c>
      <c r="AJ40" s="646">
        <f>IF('Portail 1 SDL-LLCER covid'!AJ42="","",'Portail 1 SDL-LLCER covid'!AJ42)</f>
        <v>1</v>
      </c>
      <c r="AK40" s="640" t="str">
        <f>IF('Portail 1 SDL-LLCER covid'!AK42="","",'Portail 1 SDL-LLCER covid'!AK42)</f>
        <v>CT</v>
      </c>
      <c r="AL40" s="640" t="str">
        <f>IF('Portail 1 SDL-LLCER covid'!AL42="","",'Portail 1 SDL-LLCER covid'!AL42)</f>
        <v>dossier</v>
      </c>
      <c r="AM40" s="640" t="str">
        <f>IF('Portail 1 SDL-LLCER covid'!AM42="","",'Portail 1 SDL-LLCER covid'!AM42)</f>
        <v/>
      </c>
      <c r="AN40" s="613" t="str">
        <f>IF('Portail 1 SDL-LLCER covid'!AN42="","",'Portail 1 SDL-LLCER covid'!AN42)</f>
        <v/>
      </c>
      <c r="AMS40" s="3"/>
      <c r="AMT40" s="3"/>
    </row>
    <row r="41" spans="1:40 1033:1034" ht="96" customHeight="1">
      <c r="A41" s="772" t="str">
        <f>IF('Portail 3 SDL-LETTRES covid'!A19="","",'Portail 3 SDL-LETTRES covid'!A19)</f>
        <v/>
      </c>
      <c r="B41" s="21" t="str">
        <f>IF('Portail 3 SDL-LETTRES covid'!B19="","",'Portail 3 SDL-LETTRES covid'!B19)</f>
        <v>LLA1ANG</v>
      </c>
      <c r="C41" s="827" t="str">
        <f>IF('Portail 3 SDL-LETTRES covid'!C19="","",'Portail 3 SDL-LETTRES covid'!C19)</f>
        <v>Anglais S1</v>
      </c>
      <c r="D41" s="23" t="str">
        <f>IF('Portail 3 SDL-LETTRES covid'!D19="","",'Portail 3 SDL-LETTRES covid'!D19)</f>
        <v>LOL1D7B
LOL1H4B
LOL1G7B</v>
      </c>
      <c r="E41" s="773" t="str">
        <f>IF('Portail 3 SDL-LETTRES covid'!E19="","",'Portail 3 SDL-LETTRES covid'!E19)</f>
        <v>CHOIX TRONC COMMUN</v>
      </c>
      <c r="F41" s="611" t="str">
        <f>IF('Portail 3 SDL-LETTRES covid'!F19="","",'Portail 3 SDL-LETTRES covid'!F19)</f>
        <v>Portails 3 (SDL-LETTRES), 5 (LETTRES-LLCER ), 6 (HISTOIRE-LETTRES), 7 (HISTOIRE-GEO) et 8 (HISTOIRE-DROIT)</v>
      </c>
      <c r="G41" s="610" t="str">
        <f>IF('Portail 3 SDL-LETTRES covid'!G19="","",'Portail 3 SDL-LETTRES covid'!G19)</f>
        <v>LLCER</v>
      </c>
      <c r="H41" s="680" t="str">
        <f>IF('Portail 3 SDL-LETTRES covid'!H19="","",'Portail 3 SDL-LETTRES covid'!H19)</f>
        <v/>
      </c>
      <c r="I41" s="613">
        <f>IF('Portail 3 SDL-LETTRES covid'!I19="","",'Portail 3 SDL-LETTRES covid'!I19)</f>
        <v>2</v>
      </c>
      <c r="J41" s="613">
        <f>IF('Portail 3 SDL-LETTRES covid'!J19="","",'Portail 3 SDL-LETTRES covid'!J19)</f>
        <v>2</v>
      </c>
      <c r="K41" s="613" t="str">
        <f>IF('Portail 3 SDL-LETTRES covid'!K19="","",'Portail 3 SDL-LETTRES covid'!K19)</f>
        <v>SOTTEAU Emilie</v>
      </c>
      <c r="L41" s="614" t="str">
        <f>IF('Portail 3 SDL-LETTRES covid'!L19="","",'Portail 3 SDL-LETTRES covid'!L19)</f>
        <v>11</v>
      </c>
      <c r="M41" s="613" t="str">
        <f>IF('Portail 3 SDL-LETTRES covid'!M19="","",'Portail 3 SDL-LETTRES covid'!M19)</f>
        <v/>
      </c>
      <c r="N41" s="613" t="str">
        <f>IF('Portail 3 SDL-LETTRES covid'!N19="","",'Portail 3 SDL-LETTRES covid'!N19)</f>
        <v/>
      </c>
      <c r="O41" s="613"/>
      <c r="P41" s="615">
        <f>IF('Portail 3 SDL-LETTRES covid'!P19="","",'Portail 3 SDL-LETTRES covid'!P19)</f>
        <v>18</v>
      </c>
      <c r="Q41" s="616"/>
      <c r="R41" s="157" t="str">
        <f>IF('Portail 3 SDL-LETTRES covid'!R19="","",'Portail 3 SDL-LETTRES covid'!R19)</f>
        <v/>
      </c>
      <c r="S41" s="157" t="str">
        <f>IF('Portail 3 SDL-LETTRES covid'!S19="","",'Portail 3 SDL-LETTRES covid'!S19)</f>
        <v/>
      </c>
      <c r="T41" s="779" t="str">
        <f>IF('Portail 3 SDL-LETTRES covid'!T19="","",'Portail 3 SDL-LETTRES covid'!T19)</f>
        <v>100% CC ecrit et/ou oral en présentiel ou en ligne temps limité</v>
      </c>
      <c r="U41" s="780" t="str">
        <f>IF('Portail 3 SDL-LETTRES covid'!U19="","",'Portail 3 SDL-LETTRES covid'!U19)</f>
        <v>100% CT écrit et/ou oral en presentiel ou ligne en temps limité  (écrit =2h ou oral 15mins)</v>
      </c>
      <c r="V41" s="395">
        <f>IF('Portail 3 SDL-LETTRES covid'!V19="","",'Portail 3 SDL-LETTRES covid'!V19)</f>
        <v>1</v>
      </c>
      <c r="W41" s="644" t="str">
        <f>IF('Portail 3 SDL-LETTRES covid'!W19="","",'Portail 3 SDL-LETTRES covid'!W19)</f>
        <v>CC</v>
      </c>
      <c r="X41" s="644" t="str">
        <f>IF('Portail 3 SDL-LETTRES covid'!X19="","",'Portail 3 SDL-LETTRES covid'!X19)</f>
        <v/>
      </c>
      <c r="Y41" s="644" t="str">
        <f>IF('Portail 3 SDL-LETTRES covid'!Y19="","",'Portail 3 SDL-LETTRES covid'!Y19)</f>
        <v/>
      </c>
      <c r="Z41" s="645">
        <f>IF('Portail 3 SDL-LETTRES covid'!Z19="","",'Portail 3 SDL-LETTRES covid'!Z19)</f>
        <v>1</v>
      </c>
      <c r="AA41" s="640" t="str">
        <f>IF('Portail 3 SDL-LETTRES covid'!AA19="","",'Portail 3 SDL-LETTRES covid'!AA19)</f>
        <v>CT</v>
      </c>
      <c r="AB41" s="640" t="str">
        <f>IF('Portail 3 SDL-LETTRES covid'!AB19="","",'Portail 3 SDL-LETTRES covid'!AB19)</f>
        <v>écrit</v>
      </c>
      <c r="AC41" s="640" t="str">
        <f>IF('Portail 3 SDL-LETTRES covid'!AC19="","",'Portail 3 SDL-LETTRES covid'!AC19)</f>
        <v>2h00</v>
      </c>
      <c r="AD41" s="779" t="str">
        <f>IF('Portail 3 SDL-LETTRES covid'!AD19="","",'Portail 3 SDL-LETTRES covid'!AD19)</f>
        <v>DM sans temps limité, 
dépôt sujet sur CELENE le xx/06,
copie à rendre au plus tard le xx/06 sur mon adresse email emiliejanton@yahoo.fr, cmasarrre@yahoo.fr</v>
      </c>
      <c r="AE41" s="784" t="str">
        <f t="shared" si="6"/>
        <v>DM sans temps limité, 
dépôt sujet sur CELENE le xx/06,
copie à rendre au plus tard le xx/06 sur mon adresse email emiliejanton@yahoo.fr, cmasarrre@yahoo.fr</v>
      </c>
      <c r="AF41" s="831">
        <f>IF('Portail 3 SDL-LETTRES covid'!AF19="","",'Portail 3 SDL-LETTRES covid'!AF19)</f>
        <v>1</v>
      </c>
      <c r="AG41" s="644" t="str">
        <f>IF('Portail 3 SDL-LETTRES covid'!AG19="","",'Portail 3 SDL-LETTRES covid'!AG19)</f>
        <v>CT</v>
      </c>
      <c r="AH41" s="644" t="str">
        <f>IF('Portail 3 SDL-LETTRES covid'!AH19="","",'Portail 3 SDL-LETTRES covid'!AH19)</f>
        <v>écrit</v>
      </c>
      <c r="AI41" s="644" t="str">
        <f>IF('Portail 3 SDL-LETTRES covid'!AI19="","",'Portail 3 SDL-LETTRES covid'!AI19)</f>
        <v>2h00</v>
      </c>
      <c r="AJ41" s="646">
        <f>IF('Portail 3 SDL-LETTRES covid'!AJ19="","",'Portail 3 SDL-LETTRES covid'!AJ19)</f>
        <v>1</v>
      </c>
      <c r="AK41" s="640" t="str">
        <f>IF('Portail 3 SDL-LETTRES covid'!AK19="","",'Portail 3 SDL-LETTRES covid'!AK19)</f>
        <v>CT</v>
      </c>
      <c r="AL41" s="640" t="str">
        <f>IF('Portail 3 SDL-LETTRES covid'!AL19="","",'Portail 3 SDL-LETTRES covid'!AL19)</f>
        <v>écrit</v>
      </c>
      <c r="AM41" s="640" t="str">
        <f>IF('Portail 3 SDL-LETTRES covid'!AM19="","",'Portail 3 SDL-LETTRES covid'!AM19)</f>
        <v>2h00</v>
      </c>
      <c r="AN41" s="613" t="str">
        <f>IF('Portail 3 SDL-LETTRES covid'!AN19="","",'Portail 3 SDL-LETTRES covid'!AN19)</f>
        <v/>
      </c>
    </row>
    <row r="42" spans="1:40 1033:1034">
      <c r="A42" s="838"/>
      <c r="B42" s="838"/>
      <c r="C42" s="638"/>
      <c r="D42" s="107"/>
      <c r="E42" s="107"/>
      <c r="F42" s="107"/>
      <c r="G42" s="107"/>
      <c r="H42" s="108" t="s">
        <v>894</v>
      </c>
      <c r="I42" s="109"/>
      <c r="J42" s="109"/>
      <c r="K42" s="109"/>
      <c r="L42" s="109"/>
      <c r="M42" s="109"/>
      <c r="N42" s="107"/>
      <c r="O42" s="107"/>
      <c r="P42" s="107"/>
      <c r="Q42" s="107"/>
      <c r="R42" s="145"/>
      <c r="S42" s="145"/>
      <c r="T42" s="839"/>
      <c r="U42" s="840"/>
      <c r="V42" s="122"/>
      <c r="W42" s="122"/>
      <c r="X42" s="122"/>
      <c r="Y42" s="122"/>
      <c r="Z42" s="122"/>
      <c r="AA42" s="122"/>
      <c r="AB42" s="122"/>
      <c r="AC42" s="122"/>
      <c r="AD42" s="122"/>
      <c r="AE42" s="122"/>
      <c r="AF42" s="122"/>
      <c r="AG42" s="122"/>
      <c r="AH42" s="122"/>
      <c r="AI42" s="122"/>
      <c r="AJ42" s="122"/>
      <c r="AK42" s="122"/>
      <c r="AL42" s="122"/>
      <c r="AM42" s="123"/>
      <c r="AN42" s="109"/>
    </row>
    <row r="43" spans="1:40 1033:1034" ht="36.75" customHeight="1">
      <c r="A43" s="763" t="s">
        <v>895</v>
      </c>
      <c r="B43" s="763" t="s">
        <v>896</v>
      </c>
      <c r="C43" s="767" t="s">
        <v>897</v>
      </c>
      <c r="D43" s="11" t="s">
        <v>36</v>
      </c>
      <c r="E43" s="7" t="s">
        <v>37</v>
      </c>
      <c r="F43" s="7"/>
      <c r="G43" s="7"/>
      <c r="H43" s="7"/>
      <c r="I43" s="6"/>
      <c r="J43" s="6"/>
      <c r="K43" s="6"/>
      <c r="L43" s="6"/>
      <c r="M43" s="6"/>
      <c r="N43" s="6"/>
      <c r="O43" s="6"/>
      <c r="P43" s="6"/>
      <c r="Q43" s="9"/>
      <c r="R43" s="8"/>
      <c r="S43" s="8"/>
      <c r="T43" s="765"/>
      <c r="U43" s="766"/>
      <c r="V43" s="381"/>
      <c r="W43" s="9"/>
      <c r="X43" s="9"/>
      <c r="Y43" s="9"/>
      <c r="Z43" s="8"/>
      <c r="AA43" s="8"/>
      <c r="AB43" s="8"/>
      <c r="AC43" s="8"/>
      <c r="AD43" s="8"/>
      <c r="AE43" s="8"/>
      <c r="AF43" s="8"/>
      <c r="AG43" s="8"/>
      <c r="AH43" s="8"/>
      <c r="AI43" s="8"/>
      <c r="AJ43" s="8"/>
      <c r="AK43" s="8"/>
      <c r="AL43" s="8"/>
      <c r="AM43" s="764"/>
      <c r="AN43" s="764"/>
    </row>
    <row r="44" spans="1:40 1033:1034" ht="23.25" customHeight="1">
      <c r="A44" s="768"/>
      <c r="B44" s="768"/>
      <c r="C44" s="183" t="s">
        <v>898</v>
      </c>
      <c r="D44" s="19"/>
      <c r="E44" s="134"/>
      <c r="F44" s="134"/>
      <c r="G44" s="134"/>
      <c r="H44" s="134"/>
      <c r="I44" s="134">
        <f>+I45</f>
        <v>5</v>
      </c>
      <c r="J44" s="134">
        <f>+J45</f>
        <v>5</v>
      </c>
      <c r="K44" s="19"/>
      <c r="L44" s="19"/>
      <c r="M44" s="19"/>
      <c r="N44" s="19"/>
      <c r="O44" s="19"/>
      <c r="P44" s="19"/>
      <c r="Q44" s="18"/>
      <c r="R44" s="161"/>
      <c r="S44" s="161"/>
      <c r="T44" s="770"/>
      <c r="U44" s="771"/>
      <c r="V44" s="124"/>
      <c r="W44" s="19"/>
      <c r="X44" s="19"/>
      <c r="Y44" s="19"/>
      <c r="Z44" s="17"/>
      <c r="AA44" s="18"/>
      <c r="AB44" s="18"/>
      <c r="AC44" s="18"/>
      <c r="AD44" s="18"/>
      <c r="AE44" s="18"/>
      <c r="AF44" s="18"/>
      <c r="AG44" s="18"/>
      <c r="AH44" s="18"/>
      <c r="AI44" s="18"/>
      <c r="AJ44" s="18"/>
      <c r="AK44" s="18"/>
      <c r="AL44" s="18"/>
      <c r="AM44" s="19"/>
      <c r="AN44" s="19"/>
    </row>
    <row r="45" spans="1:40 1033:1034" ht="87" customHeight="1">
      <c r="A45" s="772" t="str">
        <f>IF('Portail 3 SDL-LETTRES covid'!A25="","",'Portail 3 SDL-LETTRES covid'!A25)</f>
        <v/>
      </c>
      <c r="B45" s="21" t="str">
        <f>IF('Portail 3 SDL-LETTRES covid'!B25="","",'Portail 3 SDL-LETTRES covid'!B25)</f>
        <v>LLA2G10</v>
      </c>
      <c r="C45" s="827" t="str">
        <f>IF('Portail 3 SDL-LETTRES covid'!C25="","",'Portail 3 SDL-LETTRES covid'!C25)</f>
        <v xml:space="preserve">Littérature contemporaine </v>
      </c>
      <c r="D45" s="773" t="str">
        <f>IF('Portail 3 SDL-LETTRES covid'!D25="","",'Portail 3 SDL-LETTRES covid'!D25)</f>
        <v/>
      </c>
      <c r="E45" s="773" t="str">
        <f>IF('Portail 3 SDL-LETTRES covid'!E25="","",'Portail 3 SDL-LETTRES covid'!E25)</f>
        <v>TRONC COMMUN</v>
      </c>
      <c r="F45" s="774" t="str">
        <f>IF('Portail 3 SDL-LETTRES covid'!F25="","",'Portail 3 SDL-LETTRES covid'!F25)</f>
        <v>Portails 3 (SDL-LETTRES), 5 (LETTRES-LLCER ) et 6 (HISTOIRE-LETTRES)</v>
      </c>
      <c r="G45" s="773" t="str">
        <f>IF('Portail 3 SDL-LETTRES covid'!G25="","",'Portail 3 SDL-LETTRES covid'!G25)</f>
        <v>LETTRES</v>
      </c>
      <c r="H45" s="775" t="str">
        <f>IF('Portail 3 SDL-LETTRES covid'!H25="","",'Portail 3 SDL-LETTRES covid'!H25)</f>
        <v/>
      </c>
      <c r="I45" s="776">
        <f>IF('Portail 3 SDL-LETTRES covid'!I25="","",'Portail 3 SDL-LETTRES covid'!I25)</f>
        <v>5</v>
      </c>
      <c r="J45" s="776">
        <f>IF('Portail 3 SDL-LETTRES covid'!J25="","",'Portail 3 SDL-LETTRES covid'!J25)</f>
        <v>5</v>
      </c>
      <c r="K45" s="776" t="str">
        <f>IF('Portail 3 SDL-LETTRES covid'!K25="","",'Portail 3 SDL-LETTRES covid'!K25)</f>
        <v>BONORD Aude</v>
      </c>
      <c r="L45" s="777" t="str">
        <f>IF('Portail 3 SDL-LETTRES covid'!L25="","",'Portail 3 SDL-LETTRES covid'!L25)</f>
        <v>09</v>
      </c>
      <c r="M45" s="776" t="str">
        <f>IF('Portail 3 SDL-LETTRES covid'!M25="","",'Portail 3 SDL-LETTRES covid'!M25)</f>
        <v/>
      </c>
      <c r="N45" s="776">
        <f>IF('Portail 3 SDL-LETTRES covid'!N25="","",'Portail 3 SDL-LETTRES covid'!N25)</f>
        <v>18</v>
      </c>
      <c r="O45" s="776"/>
      <c r="P45" s="778">
        <f>IF('Portail 3 SDL-LETTRES covid'!P25="","",'Portail 3 SDL-LETTRES covid'!P25)</f>
        <v>18</v>
      </c>
      <c r="Q45" s="374"/>
      <c r="R45" s="157" t="str">
        <f>IF('Portail 3 SDL-LETTRES covid'!R25="","",'Portail 3 SDL-LETTRES covid'!R25)</f>
        <v/>
      </c>
      <c r="S45" s="157" t="str">
        <f>IF('Portail 3 SDL-LETTRES covid'!S25="","",'Portail 3 SDL-LETTRES covid'!S25)</f>
        <v/>
      </c>
      <c r="T45" s="779" t="str">
        <f>IF('Portail 3 SDL-LETTRES covid'!T25="","",'Portail 3 SDL-LETTRES covid'!T25)</f>
        <v>100% CC</v>
      </c>
      <c r="U45" s="780" t="str">
        <f>IF('Portail 3 SDL-LETTRES covid'!U25="","",'Portail 3 SDL-LETTRES covid'!U25)</f>
        <v>100% CT (dossier). Dépôt du sujet sur CELENE ; retour des copies sur CELENE dans la journée.</v>
      </c>
      <c r="V45" s="111">
        <f>IF('Portail 3 SDL-LETTRES covid'!V25="","",'Portail 3 SDL-LETTRES covid'!V25)</f>
        <v>1</v>
      </c>
      <c r="W45" s="781" t="str">
        <f>IF('Portail 3 SDL-LETTRES covid'!W25="","",'Portail 3 SDL-LETTRES covid'!W25)</f>
        <v>CC</v>
      </c>
      <c r="X45" s="781" t="str">
        <f>IF('Portail 3 SDL-LETTRES covid'!X25="","",'Portail 3 SDL-LETTRES covid'!X25)</f>
        <v/>
      </c>
      <c r="Y45" s="781" t="str">
        <f>IF('Portail 3 SDL-LETTRES covid'!Y25="","",'Portail 3 SDL-LETTRES covid'!Y25)</f>
        <v/>
      </c>
      <c r="Z45" s="782">
        <f>IF('Portail 3 SDL-LETTRES covid'!Z25="","",'Portail 3 SDL-LETTRES covid'!Z25)</f>
        <v>1</v>
      </c>
      <c r="AA45" s="783" t="str">
        <f>IF('Portail 3 SDL-LETTRES covid'!AA25="","",'Portail 3 SDL-LETTRES covid'!AA25)</f>
        <v>CT</v>
      </c>
      <c r="AB45" s="783" t="str">
        <f>IF('Portail 3 SDL-LETTRES covid'!AB25="","",'Portail 3 SDL-LETTRES covid'!AB25)</f>
        <v>écrit</v>
      </c>
      <c r="AC45" s="783" t="str">
        <f>IF('Portail 3 SDL-LETTRES covid'!AC25="","",'Portail 3 SDL-LETTRES covid'!AC25)</f>
        <v>3h00</v>
      </c>
      <c r="AD45" s="779" t="str">
        <f>IF('Portail 3 SDL-LETTRES covid'!AD25="","",'Portail 3 SDL-LETTRES covid'!AD25)</f>
        <v>100% CT (dossier). Dépôt du sujet sur CELENE ; retour des copies sur CELENE dans la journée.</v>
      </c>
      <c r="AE45" s="824" t="str">
        <f>+AD45</f>
        <v>100% CT (dossier). Dépôt du sujet sur CELENE ; retour des copies sur CELENE dans la journée.</v>
      </c>
      <c r="AF45" s="785">
        <f>IF('Portail 3 SDL-LETTRES covid'!AF25="","",'Portail 3 SDL-LETTRES covid'!AF25)</f>
        <v>1</v>
      </c>
      <c r="AG45" s="781" t="str">
        <f>IF('Portail 3 SDL-LETTRES covid'!AG25="","",'Portail 3 SDL-LETTRES covid'!AG25)</f>
        <v>CT</v>
      </c>
      <c r="AH45" s="781" t="str">
        <f>IF('Portail 3 SDL-LETTRES covid'!AH25="","",'Portail 3 SDL-LETTRES covid'!AH25)</f>
        <v xml:space="preserve">écrit </v>
      </c>
      <c r="AI45" s="781" t="str">
        <f>IF('Portail 3 SDL-LETTRES covid'!AI25="","",'Portail 3 SDL-LETTRES covid'!AI25)</f>
        <v>3h00</v>
      </c>
      <c r="AJ45" s="786">
        <f>IF('Portail 3 SDL-LETTRES covid'!AJ25="","",'Portail 3 SDL-LETTRES covid'!AJ25)</f>
        <v>1</v>
      </c>
      <c r="AK45" s="783" t="str">
        <f>IF('Portail 3 SDL-LETTRES covid'!AK25="","",'Portail 3 SDL-LETTRES covid'!AK25)</f>
        <v>CT</v>
      </c>
      <c r="AL45" s="783" t="str">
        <f>IF('Portail 3 SDL-LETTRES covid'!AL25="","",'Portail 3 SDL-LETTRES covid'!AL25)</f>
        <v>écrit</v>
      </c>
      <c r="AM45" s="783" t="str">
        <f>IF('Portail 3 SDL-LETTRES covid'!AM25="","",'Portail 3 SDL-LETTRES covid'!AM25)</f>
        <v>3h00</v>
      </c>
      <c r="AN45" s="613" t="str">
        <f>IF('Portail 3 SDL-LETTRES covid'!AN25="","",'Portail 3 SDL-LETTRES covid'!AN25)</f>
        <v/>
      </c>
    </row>
    <row r="46" spans="1:40 1033:1034" ht="33" customHeight="1">
      <c r="A46" s="797"/>
      <c r="B46" s="185"/>
      <c r="C46" s="841" t="s">
        <v>899</v>
      </c>
      <c r="D46" s="842"/>
      <c r="E46" s="797"/>
      <c r="F46" s="797"/>
      <c r="G46" s="797"/>
      <c r="H46" s="797"/>
      <c r="I46" s="797"/>
      <c r="J46" s="797"/>
      <c r="K46" s="842"/>
      <c r="L46" s="842"/>
      <c r="M46" s="842"/>
      <c r="N46" s="842"/>
      <c r="O46" s="842"/>
      <c r="P46" s="842"/>
      <c r="Q46" s="55"/>
      <c r="R46" s="55"/>
      <c r="S46" s="55"/>
      <c r="T46" s="798"/>
      <c r="U46" s="799"/>
      <c r="V46" s="401"/>
      <c r="W46" s="842"/>
      <c r="X46" s="842"/>
      <c r="Y46" s="842"/>
      <c r="Z46" s="842"/>
      <c r="AA46" s="842"/>
      <c r="AB46" s="842"/>
      <c r="AC46" s="842"/>
      <c r="AD46" s="187"/>
      <c r="AE46" s="187"/>
      <c r="AF46" s="187"/>
      <c r="AG46" s="56"/>
      <c r="AH46" s="56"/>
      <c r="AI46" s="56"/>
      <c r="AJ46" s="56"/>
      <c r="AK46" s="56"/>
      <c r="AL46" s="56"/>
      <c r="AM46" s="53"/>
      <c r="AN46" s="53"/>
    </row>
    <row r="47" spans="1:40 1033:1034" ht="35.25" customHeight="1">
      <c r="A47" s="768"/>
      <c r="B47" s="14"/>
      <c r="C47" s="843" t="s">
        <v>900</v>
      </c>
      <c r="D47" s="769"/>
      <c r="E47" s="768"/>
      <c r="F47" s="768"/>
      <c r="G47" s="768"/>
      <c r="H47" s="768"/>
      <c r="I47" s="768">
        <f>+SUM(I48:I51)+I55+I56+I58+I59</f>
        <v>20</v>
      </c>
      <c r="J47" s="768">
        <f>+SUM(J48:J51)+J55+J56+J58+J59</f>
        <v>20</v>
      </c>
      <c r="K47" s="769"/>
      <c r="L47" s="769"/>
      <c r="M47" s="769"/>
      <c r="N47" s="769"/>
      <c r="O47" s="769"/>
      <c r="P47" s="769"/>
      <c r="Q47" s="161"/>
      <c r="R47" s="161"/>
      <c r="S47" s="161"/>
      <c r="T47" s="770"/>
      <c r="U47" s="771"/>
      <c r="V47" s="382"/>
      <c r="W47" s="769"/>
      <c r="X47" s="769"/>
      <c r="Y47" s="769"/>
      <c r="Z47" s="769"/>
      <c r="AA47" s="769"/>
      <c r="AB47" s="769"/>
      <c r="AC47" s="769"/>
      <c r="AD47" s="769"/>
      <c r="AE47" s="769"/>
      <c r="AF47" s="769"/>
      <c r="AG47" s="769"/>
      <c r="AH47" s="769"/>
      <c r="AI47" s="769"/>
      <c r="AJ47" s="769"/>
      <c r="AK47" s="769"/>
      <c r="AL47" s="769"/>
      <c r="AM47" s="769"/>
      <c r="AN47" s="19"/>
    </row>
    <row r="48" spans="1:40 1033:1034" ht="78.75" customHeight="1">
      <c r="A48" s="772" t="str">
        <f>IF('Portail 3 SDL-LETTRES covid'!A40="","",'Portail 3 SDL-LETTRES covid'!A40)</f>
        <v/>
      </c>
      <c r="B48" s="21" t="str">
        <f>IF('Portail 3 SDL-LETTRES covid'!B40="","",'Portail 3 SDL-LETTRES covid'!B40)</f>
        <v>LLA2G20</v>
      </c>
      <c r="C48" s="827" t="str">
        <f>IF('Portail 3 SDL-LETTRES covid'!C40="","",'Portail 3 SDL-LETTRES covid'!C40)</f>
        <v>Littérature et histoire</v>
      </c>
      <c r="D48" s="773" t="str">
        <f>IF('Portail 3 SDL-LETTRES covid'!D40="","",'Portail 3 SDL-LETTRES covid'!D40)</f>
        <v>LOL1G60
LOL1G61</v>
      </c>
      <c r="E48" s="773" t="str">
        <f>IF('Portail 3 SDL-LETTRES covid'!E40="","",'Portail 3 SDL-LETTRES covid'!E40)</f>
        <v>TRONC COMMUN</v>
      </c>
      <c r="F48" s="774" t="str">
        <f>IF('Portail 3 SDL-LETTRES covid'!F40="","",'Portail 3 SDL-LETTRES covid'!F40)</f>
        <v>Portails 3 (SDL-LETTRES majeure Lettres), 5 (LETTRES-LLCER majeure Lettres )</v>
      </c>
      <c r="G48" s="773" t="str">
        <f>IF('Portail 3 SDL-LETTRES covid'!G40="","",'Portail 3 SDL-LETTRES covid'!G40)</f>
        <v>LETTRES</v>
      </c>
      <c r="H48" s="775"/>
      <c r="I48" s="776">
        <v>2</v>
      </c>
      <c r="J48" s="776">
        <v>2</v>
      </c>
      <c r="K48" s="776" t="str">
        <f>IF('Portail 3 SDL-LETTRES covid'!K40="","",'Portail 3 SDL-LETTRES covid'!K40)</f>
        <v>BONORD Aude</v>
      </c>
      <c r="L48" s="777" t="str">
        <f>IF('Portail 3 SDL-LETTRES covid'!L40="","",'Portail 3 SDL-LETTRES covid'!L40)</f>
        <v>09</v>
      </c>
      <c r="M48" s="776" t="str">
        <f>IF('Portail 3 SDL-LETTRES covid'!M40="","",'Portail 3 SDL-LETTRES covid'!M40)</f>
        <v/>
      </c>
      <c r="N48" s="776" t="str">
        <f>IF('Portail 3 SDL-LETTRES covid'!N40="","",'Portail 3 SDL-LETTRES covid'!N40)</f>
        <v/>
      </c>
      <c r="O48" s="776"/>
      <c r="P48" s="778">
        <f>IF('Portail 3 SDL-LETTRES covid'!P40="","",'Portail 3 SDL-LETTRES covid'!P40)</f>
        <v>18</v>
      </c>
      <c r="Q48" s="374"/>
      <c r="R48" s="157" t="str">
        <f>IF('Portail 3 SDL-LETTRES covid'!R40="","",'Portail 3 SDL-LETTRES covid'!R40)</f>
        <v/>
      </c>
      <c r="S48" s="157" t="str">
        <f>IF('Portail 3 SDL-LETTRES covid'!S40="","",'Portail 3 SDL-LETTRES covid'!S40)</f>
        <v/>
      </c>
      <c r="T48" s="779" t="str">
        <f>IF('Portail 3 SDL-LETTRES covid'!T40="","",'Portail 3 SDL-LETTRES covid'!T40)</f>
        <v>100% CC</v>
      </c>
      <c r="U48" s="780" t="str">
        <f>IF('Portail 3 SDL-LETTRES covid'!U40="","",'Portail 3 SDL-LETTRES covid'!U40)</f>
        <v>100% CT dossier. Dépôt du sujet sur CELENE le xx/04/2021 ; retour des copies sur CELENE jusqu'au xx/xx/2021.</v>
      </c>
      <c r="V48" s="111">
        <f>IF('Portail 3 SDL-LETTRES covid'!V40="","",'Portail 3 SDL-LETTRES covid'!V40)</f>
        <v>1</v>
      </c>
      <c r="W48" s="781" t="str">
        <f>IF('Portail 3 SDL-LETTRES covid'!W40="","",'Portail 3 SDL-LETTRES covid'!W40)</f>
        <v>CC</v>
      </c>
      <c r="X48" s="781" t="str">
        <f>IF('Portail 3 SDL-LETTRES covid'!X40="","",'Portail 3 SDL-LETTRES covid'!X40)</f>
        <v/>
      </c>
      <c r="Y48" s="781" t="str">
        <f>IF('Portail 3 SDL-LETTRES covid'!Y40="","",'Portail 3 SDL-LETTRES covid'!Y40)</f>
        <v/>
      </c>
      <c r="Z48" s="782">
        <f>IF('Portail 3 SDL-LETTRES covid'!Z40="","",'Portail 3 SDL-LETTRES covid'!Z40)</f>
        <v>1</v>
      </c>
      <c r="AA48" s="783" t="str">
        <f>IF('Portail 3 SDL-LETTRES covid'!AA40="","",'Portail 3 SDL-LETTRES covid'!AA40)</f>
        <v>CT</v>
      </c>
      <c r="AB48" s="783" t="str">
        <f>IF('Portail 3 SDL-LETTRES covid'!AB40="","",'Portail 3 SDL-LETTRES covid'!AB40)</f>
        <v>écrit</v>
      </c>
      <c r="AC48" s="783" t="str">
        <f>IF('Portail 3 SDL-LETTRES covid'!AC40="","",'Portail 3 SDL-LETTRES covid'!AC40)</f>
        <v>2h00</v>
      </c>
      <c r="AD48" s="779" t="str">
        <f>IF('Portail 3 SDL-LETTRES covid'!AD40="","",'Portail 3 SDL-LETTRES covid'!AD40)</f>
        <v>100% CT dossier. Dépôt du sujet sur CELENE le xx/06/2021 ; retour des copies sur CELENE jusqu'au xx/xx/2021.</v>
      </c>
      <c r="AE48" s="784" t="str">
        <f t="shared" ref="AE48:AE50" si="7">+AD48</f>
        <v>100% CT dossier. Dépôt du sujet sur CELENE le xx/06/2021 ; retour des copies sur CELENE jusqu'au xx/xx/2021.</v>
      </c>
      <c r="AF48" s="785">
        <f>IF('Portail 3 SDL-LETTRES covid'!AF40="","",'Portail 3 SDL-LETTRES covid'!AF40)</f>
        <v>1</v>
      </c>
      <c r="AG48" s="781" t="str">
        <f>IF('Portail 3 SDL-LETTRES covid'!AG40="","",'Portail 3 SDL-LETTRES covid'!AG40)</f>
        <v>CT</v>
      </c>
      <c r="AH48" s="781" t="str">
        <f>IF('Portail 3 SDL-LETTRES covid'!AH40="","",'Portail 3 SDL-LETTRES covid'!AH40)</f>
        <v>écrit</v>
      </c>
      <c r="AI48" s="781" t="str">
        <f>IF('Portail 3 SDL-LETTRES covid'!AI40="","",'Portail 3 SDL-LETTRES covid'!AI40)</f>
        <v>2h00</v>
      </c>
      <c r="AJ48" s="786">
        <f>IF('Portail 3 SDL-LETTRES covid'!AJ40="","",'Portail 3 SDL-LETTRES covid'!AJ40)</f>
        <v>1</v>
      </c>
      <c r="AK48" s="783" t="str">
        <f>IF('Portail 3 SDL-LETTRES covid'!AK40="","",'Portail 3 SDL-LETTRES covid'!AK40)</f>
        <v>CT</v>
      </c>
      <c r="AL48" s="783" t="str">
        <f>IF('Portail 3 SDL-LETTRES covid'!AL40="","",'Portail 3 SDL-LETTRES covid'!AL40)</f>
        <v>écrit</v>
      </c>
      <c r="AM48" s="783" t="str">
        <f>IF('Portail 3 SDL-LETTRES covid'!AM40="","",'Portail 3 SDL-LETTRES covid'!AM40)</f>
        <v>2h00</v>
      </c>
      <c r="AN48" s="613" t="str">
        <f>IF('Portail 3 SDL-LETTRES covid'!AN40="","",'Portail 3 SDL-LETTRES covid'!AN40)</f>
        <v/>
      </c>
    </row>
    <row r="49" spans="1:40" ht="93" customHeight="1">
      <c r="A49" s="772" t="str">
        <f>IF('Portail 3 SDL-LETTRES covid'!A41="","",'Portail 3 SDL-LETTRES covid'!A41)</f>
        <v/>
      </c>
      <c r="B49" s="21" t="str">
        <f>IF('Portail 3 SDL-LETTRES covid'!B41="","",'Portail 3 SDL-LETTRES covid'!B41)</f>
        <v>LLA2G30</v>
      </c>
      <c r="C49" s="827" t="str">
        <f>IF('Portail 3 SDL-LETTRES covid'!C41="","",'Portail 3 SDL-LETTRES covid'!C41)</f>
        <v>Atelier de lecture: littératures actuelles</v>
      </c>
      <c r="D49" s="23" t="str">
        <f>IF('Portail 3 SDL-LETTRES covid'!D41="","",'Portail 3 SDL-LETTRES covid'!D41)</f>
        <v>LOL2G90</v>
      </c>
      <c r="E49" s="610" t="str">
        <f>IF('Portail 3 SDL-LETTRES covid'!E41="","",'Portail 3 SDL-LETTRES covid'!E41)</f>
        <v>TRONC COMMUN</v>
      </c>
      <c r="F49" s="611" t="str">
        <f>IF('Portail 3 SDL-LETTRES covid'!F41="","",'Portail 3 SDL-LETTRES covid'!F41)</f>
        <v>Portails 3 (SDL-LETTRES majeure Lettres) et 5 (LETTRES-LLCER majeure Lettres )</v>
      </c>
      <c r="G49" s="610" t="str">
        <f>IF('Portail 3 SDL-LETTRES covid'!G41="","",'Portail 3 SDL-LETTRES covid'!G41)</f>
        <v>LETTRES</v>
      </c>
      <c r="H49" s="680"/>
      <c r="I49" s="613">
        <v>2</v>
      </c>
      <c r="J49" s="613">
        <v>2</v>
      </c>
      <c r="K49" s="613" t="str">
        <f>IF('Portail 3 SDL-LETTRES covid'!K41="","",'Portail 3 SDL-LETTRES covid'!K41)</f>
        <v>BONORD Aude</v>
      </c>
      <c r="L49" s="614" t="str">
        <f>IF('Portail 3 SDL-LETTRES covid'!L41="","",'Portail 3 SDL-LETTRES covid'!L41)</f>
        <v>09</v>
      </c>
      <c r="M49" s="613" t="str">
        <f>IF('Portail 3 SDL-LETTRES covid'!M41="","",'Portail 3 SDL-LETTRES covid'!M41)</f>
        <v/>
      </c>
      <c r="N49" s="613" t="str">
        <f>IF('Portail 3 SDL-LETTRES covid'!N41="","",'Portail 3 SDL-LETTRES covid'!N41)</f>
        <v/>
      </c>
      <c r="O49" s="613"/>
      <c r="P49" s="615">
        <f>IF('Portail 3 SDL-LETTRES covid'!P41="","",'Portail 3 SDL-LETTRES covid'!P41)</f>
        <v>18</v>
      </c>
      <c r="Q49" s="616"/>
      <c r="R49" s="157" t="str">
        <f>IF('Portail 3 SDL-LETTRES covid'!R41="","",'Portail 3 SDL-LETTRES covid'!R41)</f>
        <v/>
      </c>
      <c r="S49" s="157" t="str">
        <f>IF('Portail 3 SDL-LETTRES covid'!S41="","",'Portail 3 SDL-LETTRES covid'!S41)</f>
        <v/>
      </c>
      <c r="T49" s="779" t="str">
        <f>IF('Portail 3 SDL-LETTRES covid'!T41="","",'Portail 3 SDL-LETTRES covid'!T41)</f>
        <v>100% CC</v>
      </c>
      <c r="U49" s="780" t="str">
        <f>IF('Portail 3 SDL-LETTRES covid'!U41="","",'Portail 3 SDL-LETTRES covid'!U41)</f>
        <v>100% CT (dossier). Dépôt du sujet sur CELENE le xx/04/2021; retour des copies par mail (aude.bonord@univ-orleans.fr) dans la journée.</v>
      </c>
      <c r="V49" s="395">
        <f>IF('Portail 3 SDL-LETTRES covid'!V41="","",'Portail 3 SDL-LETTRES covid'!V41)</f>
        <v>1</v>
      </c>
      <c r="W49" s="644" t="str">
        <f>IF('Portail 3 SDL-LETTRES covid'!W41="","",'Portail 3 SDL-LETTRES covid'!W41)</f>
        <v>CC</v>
      </c>
      <c r="X49" s="644" t="str">
        <f>IF('Portail 3 SDL-LETTRES covid'!X41="","",'Portail 3 SDL-LETTRES covid'!X41)</f>
        <v/>
      </c>
      <c r="Y49" s="644" t="str">
        <f>IF('Portail 3 SDL-LETTRES covid'!Y41="","",'Portail 3 SDL-LETTRES covid'!Y41)</f>
        <v/>
      </c>
      <c r="Z49" s="645">
        <f>IF('Portail 3 SDL-LETTRES covid'!Z41="","",'Portail 3 SDL-LETTRES covid'!Z41)</f>
        <v>1</v>
      </c>
      <c r="AA49" s="640" t="str">
        <f>IF('Portail 3 SDL-LETTRES covid'!AA41="","",'Portail 3 SDL-LETTRES covid'!AA41)</f>
        <v>CT</v>
      </c>
      <c r="AB49" s="640" t="str">
        <f>IF('Portail 3 SDL-LETTRES covid'!AB41="","",'Portail 3 SDL-LETTRES covid'!AB41)</f>
        <v>écrit</v>
      </c>
      <c r="AC49" s="640" t="str">
        <f>IF('Portail 3 SDL-LETTRES covid'!AC41="","",'Portail 3 SDL-LETTRES covid'!AC41)</f>
        <v>2h00</v>
      </c>
      <c r="AD49" s="779" t="str">
        <f>IF('Portail 3 SDL-LETTRES covid'!AD41="","",'Portail 3 SDL-LETTRES covid'!AD41)</f>
        <v>100% CT (dossier). Dépôt du sujet sur CELENE le xx/06/2021 ; retour des copies par mail (aude.bonord@univ-orleans.fr) dans la journée.</v>
      </c>
      <c r="AE49" s="784" t="str">
        <f t="shared" si="7"/>
        <v>100% CT (dossier). Dépôt du sujet sur CELENE le xx/06/2021 ; retour des copies par mail (aude.bonord@univ-orleans.fr) dans la journée.</v>
      </c>
      <c r="AF49" s="831">
        <f>IF('Portail 3 SDL-LETTRES covid'!AF41="","",'Portail 3 SDL-LETTRES covid'!AF41)</f>
        <v>1</v>
      </c>
      <c r="AG49" s="644" t="str">
        <f>IF('Portail 3 SDL-LETTRES covid'!AG41="","",'Portail 3 SDL-LETTRES covid'!AG41)</f>
        <v>CT</v>
      </c>
      <c r="AH49" s="644" t="str">
        <f>IF('Portail 3 SDL-LETTRES covid'!AH41="","",'Portail 3 SDL-LETTRES covid'!AH41)</f>
        <v>écrit</v>
      </c>
      <c r="AI49" s="644" t="str">
        <f>IF('Portail 3 SDL-LETTRES covid'!AI41="","",'Portail 3 SDL-LETTRES covid'!AI41)</f>
        <v>2h00</v>
      </c>
      <c r="AJ49" s="646">
        <f>IF('Portail 3 SDL-LETTRES covid'!AJ41="","",'Portail 3 SDL-LETTRES covid'!AJ41)</f>
        <v>1</v>
      </c>
      <c r="AK49" s="640" t="str">
        <f>IF('Portail 3 SDL-LETTRES covid'!AK41="","",'Portail 3 SDL-LETTRES covid'!AK41)</f>
        <v>CT</v>
      </c>
      <c r="AL49" s="640" t="str">
        <f>IF('Portail 3 SDL-LETTRES covid'!AL41="","",'Portail 3 SDL-LETTRES covid'!AL41)</f>
        <v>écrit</v>
      </c>
      <c r="AM49" s="640" t="str">
        <f>IF('Portail 3 SDL-LETTRES covid'!AM41="","",'Portail 3 SDL-LETTRES covid'!AM41)</f>
        <v>2h00</v>
      </c>
      <c r="AN49" s="613" t="str">
        <f>IF('Portail 3 SDL-LETTRES covid'!AN41="","",'Portail 3 SDL-LETTRES covid'!AN41)</f>
        <v/>
      </c>
    </row>
    <row r="50" spans="1:40" ht="78.75" customHeight="1">
      <c r="A50" s="772" t="str">
        <f>IF('Portail 3 SDL-LETTRES covid'!A42="","",'Portail 3 SDL-LETTRES covid'!A42)</f>
        <v/>
      </c>
      <c r="B50" s="21" t="str">
        <f>IF('Portail 3 SDL-LETTRES covid'!B42="","",'Portail 3 SDL-LETTRES covid'!B42)</f>
        <v>LLA2G40</v>
      </c>
      <c r="C50" s="827" t="str">
        <f>IF('Portail 3 SDL-LETTRES covid'!C42="","",'Portail 3 SDL-LETTRES covid'!C42)</f>
        <v>Littératures francophones</v>
      </c>
      <c r="D50" s="23" t="str">
        <f>IF('Portail 3 SDL-LETTRES covid'!D42="","",'Portail 3 SDL-LETTRES covid'!D42)</f>
        <v>LOL3G21</v>
      </c>
      <c r="E50" s="610" t="str">
        <f>IF('Portail 3 SDL-LETTRES covid'!E42="","",'Portail 3 SDL-LETTRES covid'!E42)</f>
        <v>TRONC COMMUN</v>
      </c>
      <c r="F50" s="611" t="str">
        <f>IF('Portail 3 SDL-LETTRES covid'!F42="","",'Portail 3 SDL-LETTRES covid'!F42)</f>
        <v>Portails 3 (SDL-LETTRES majeure Lettres), 5 (LETTRES-LLCER majeure Lettres ) et 6 (HISTOIRE-LETTRES)</v>
      </c>
      <c r="G50" s="610" t="str">
        <f>IF('Portail 3 SDL-LETTRES covid'!G42="","",'Portail 3 SDL-LETTRES covid'!G42)</f>
        <v>LETTRES</v>
      </c>
      <c r="H50" s="680"/>
      <c r="I50" s="613">
        <v>5</v>
      </c>
      <c r="J50" s="613">
        <v>5</v>
      </c>
      <c r="K50" s="613" t="str">
        <f>IF('Portail 3 SDL-LETTRES covid'!K42="","",'Portail 3 SDL-LETTRES covid'!K42)</f>
        <v>RIBEMONT Gabriele</v>
      </c>
      <c r="L50" s="614" t="str">
        <f>IF('Portail 3 SDL-LETTRES covid'!L42="","",'Portail 3 SDL-LETTRES covid'!L42)</f>
        <v>09</v>
      </c>
      <c r="M50" s="613" t="str">
        <f>IF('Portail 3 SDL-LETTRES covid'!M42="","",'Portail 3 SDL-LETTRES covid'!M42)</f>
        <v/>
      </c>
      <c r="N50" s="613">
        <f>IF('Portail 3 SDL-LETTRES covid'!N42="","",'Portail 3 SDL-LETTRES covid'!N42)</f>
        <v>18</v>
      </c>
      <c r="O50" s="613"/>
      <c r="P50" s="615">
        <f>IF('Portail 3 SDL-LETTRES covid'!P42="","",'Portail 3 SDL-LETTRES covid'!P42)</f>
        <v>18</v>
      </c>
      <c r="Q50" s="616"/>
      <c r="R50" s="157" t="str">
        <f>IF('Portail 3 SDL-LETTRES covid'!R42="","",'Portail 3 SDL-LETTRES covid'!R42)</f>
        <v/>
      </c>
      <c r="S50" s="157" t="str">
        <f>IF('Portail 3 SDL-LETTRES covid'!S42="","",'Portail 3 SDL-LETTRES covid'!S42)</f>
        <v/>
      </c>
      <c r="T50" s="779" t="str">
        <f>IF('Portail 3 SDL-LETTRES covid'!T42="","",'Portail 3 SDL-LETTRES covid'!T42)</f>
        <v>100% CC</v>
      </c>
      <c r="U50" s="780" t="str">
        <f>IF('Portail 3 SDL-LETTRES covid'!U42="","",'Portail 3 SDL-LETTRES covid'!U42)</f>
        <v>100% CT (dossier, dépôt et retour des dossiers sur CELENE)</v>
      </c>
      <c r="V50" s="395">
        <f>IF('Portail 3 SDL-LETTRES covid'!V42="","",'Portail 3 SDL-LETTRES covid'!V42)</f>
        <v>1</v>
      </c>
      <c r="W50" s="644" t="str">
        <f>IF('Portail 3 SDL-LETTRES covid'!W42="","",'Portail 3 SDL-LETTRES covid'!W42)</f>
        <v>CC</v>
      </c>
      <c r="X50" s="644" t="str">
        <f>IF('Portail 3 SDL-LETTRES covid'!X42="","",'Portail 3 SDL-LETTRES covid'!X42)</f>
        <v/>
      </c>
      <c r="Y50" s="644" t="str">
        <f>IF('Portail 3 SDL-LETTRES covid'!Y42="","",'Portail 3 SDL-LETTRES covid'!Y42)</f>
        <v/>
      </c>
      <c r="Z50" s="645">
        <f>IF('Portail 3 SDL-LETTRES covid'!Z42="","",'Portail 3 SDL-LETTRES covid'!Z42)</f>
        <v>1</v>
      </c>
      <c r="AA50" s="640" t="str">
        <f>IF('Portail 3 SDL-LETTRES covid'!AA42="","",'Portail 3 SDL-LETTRES covid'!AA42)</f>
        <v>CT</v>
      </c>
      <c r="AB50" s="640" t="str">
        <f>IF('Portail 3 SDL-LETTRES covid'!AB42="","",'Portail 3 SDL-LETTRES covid'!AB42)</f>
        <v>écrit</v>
      </c>
      <c r="AC50" s="640" t="str">
        <f>IF('Portail 3 SDL-LETTRES covid'!AC42="","",'Portail 3 SDL-LETTRES covid'!AC42)</f>
        <v>3h00</v>
      </c>
      <c r="AD50" s="779" t="str">
        <f>IF('Portail 3 SDL-LETTRES covid'!AD42="","",'Portail 3 SDL-LETTRES covid'!AD42)</f>
        <v>100% CT (Dossier; dépôt sur CELENE et retour par mail: gabriele.ribemont@univ-orleans.fr)</v>
      </c>
      <c r="AE50" s="784" t="str">
        <f t="shared" si="7"/>
        <v>100% CT (Dossier; dépôt sur CELENE et retour par mail: gabriele.ribemont@univ-orleans.fr)</v>
      </c>
      <c r="AF50" s="831">
        <f>IF('Portail 3 SDL-LETTRES covid'!AF42="","",'Portail 3 SDL-LETTRES covid'!AF42)</f>
        <v>1</v>
      </c>
      <c r="AG50" s="644" t="str">
        <f>IF('Portail 3 SDL-LETTRES covid'!AG42="","",'Portail 3 SDL-LETTRES covid'!AG42)</f>
        <v>CT</v>
      </c>
      <c r="AH50" s="644" t="str">
        <f>IF('Portail 3 SDL-LETTRES covid'!AH42="","",'Portail 3 SDL-LETTRES covid'!AH42)</f>
        <v>écrit</v>
      </c>
      <c r="AI50" s="644" t="str">
        <f>IF('Portail 3 SDL-LETTRES covid'!AI42="","",'Portail 3 SDL-LETTRES covid'!AI42)</f>
        <v>3h00</v>
      </c>
      <c r="AJ50" s="646">
        <f>IF('Portail 3 SDL-LETTRES covid'!AJ42="","",'Portail 3 SDL-LETTRES covid'!AJ42)</f>
        <v>1</v>
      </c>
      <c r="AK50" s="640" t="str">
        <f>IF('Portail 3 SDL-LETTRES covid'!AK42="","",'Portail 3 SDL-LETTRES covid'!AK42)</f>
        <v>CT</v>
      </c>
      <c r="AL50" s="640" t="str">
        <f>IF('Portail 3 SDL-LETTRES covid'!AL42="","",'Portail 3 SDL-LETTRES covid'!AL42)</f>
        <v>écrit</v>
      </c>
      <c r="AM50" s="640" t="str">
        <f>IF('Portail 3 SDL-LETTRES covid'!AM42="","",'Portail 3 SDL-LETTRES covid'!AM42)</f>
        <v>3h00</v>
      </c>
      <c r="AN50" s="613" t="str">
        <f>IF('Portail 3 SDL-LETTRES covid'!AN42="","",'Portail 3 SDL-LETTRES covid'!AN42)</f>
        <v/>
      </c>
    </row>
    <row r="51" spans="1:40" s="188" customFormat="1" ht="37.5" customHeight="1">
      <c r="A51" s="801" t="str">
        <f>IF('Portail 3 SDL-LETTRES covid'!A43="","",'Portail 3 SDL-LETTRES covid'!A43)</f>
        <v>LCLA2G01</v>
      </c>
      <c r="B51" s="801" t="str">
        <f>IF('Portail 3 SDL-LETTRES covid'!B43="","",'Portail 3 SDL-LETTRES covid'!B43)</f>
        <v>LLA2G50</v>
      </c>
      <c r="C51" s="802" t="str">
        <f>IF('Portail 3 SDL-LETTRES covid'!C43="","",'Portail 3 SDL-LETTRES covid'!C43)</f>
        <v>Choix  Introduction au cinéma (1 UE parmi 2)</v>
      </c>
      <c r="D51" s="803" t="str">
        <f>IF('Portail 3 SDL-LETTRES covid'!D43="","",'Portail 3 SDL-LETTRES covid'!D43)</f>
        <v/>
      </c>
      <c r="E51" s="803" t="str">
        <f>IF('Portail 3 SDL-LETTRES covid'!E43="","",'Portail 3 SDL-LETTRES covid'!E43)</f>
        <v>BLOC</v>
      </c>
      <c r="F51" s="803" t="str">
        <f>IF('Portail 3 SDL-LETTRES covid'!F43="","",'Portail 3 SDL-LETTRES covid'!F43)</f>
        <v/>
      </c>
      <c r="G51" s="803" t="str">
        <f>IF('Portail 3 SDL-LETTRES covid'!G43="","",'Portail 3 SDL-LETTRES covid'!G43)</f>
        <v/>
      </c>
      <c r="H51" s="804" t="s">
        <v>256</v>
      </c>
      <c r="I51" s="805">
        <v>3</v>
      </c>
      <c r="J51" s="804">
        <v>3</v>
      </c>
      <c r="K51" s="805" t="str">
        <f>IF('Portail 3 SDL-LETTRES covid'!K43="","",'Portail 3 SDL-LETTRES covid'!K43)</f>
        <v/>
      </c>
      <c r="L51" s="804" t="str">
        <f>IF('Portail 3 SDL-LETTRES covid'!L43="","",'Portail 3 SDL-LETTRES covid'!L43)</f>
        <v/>
      </c>
      <c r="M51" s="805" t="str">
        <f>IF('Portail 3 SDL-LETTRES covid'!M43="","",'Portail 3 SDL-LETTRES covid'!M43)</f>
        <v/>
      </c>
      <c r="N51" s="804" t="str">
        <f>IF('Portail 3 SDL-LETTRES covid'!N43="","",'Portail 3 SDL-LETTRES covid'!N43)</f>
        <v/>
      </c>
      <c r="O51" s="804"/>
      <c r="P51" s="806" t="str">
        <f>IF('Portail 3 SDL-LETTRES covid'!P43="","",'Portail 3 SDL-LETTRES covid'!P43)</f>
        <v/>
      </c>
      <c r="Q51" s="371"/>
      <c r="R51" s="371" t="str">
        <f>IF('Portail 3 SDL-LETTRES covid'!R43="","",'Portail 3 SDL-LETTRES covid'!R43)</f>
        <v/>
      </c>
      <c r="S51" s="371" t="str">
        <f>IF('Portail 3 SDL-LETTRES covid'!S43="","",'Portail 3 SDL-LETTRES covid'!S43)</f>
        <v/>
      </c>
      <c r="T51" s="807"/>
      <c r="U51" s="808" t="s">
        <v>172</v>
      </c>
      <c r="V51" s="386" t="str">
        <f>IF('Portail 3 SDL-LETTRES covid'!V43="","",'Portail 3 SDL-LETTRES covid'!V43)</f>
        <v/>
      </c>
      <c r="W51" s="806" t="str">
        <f>IF('Portail 3 SDL-LETTRES covid'!W43="","",'Portail 3 SDL-LETTRES covid'!W43)</f>
        <v/>
      </c>
      <c r="X51" s="806" t="str">
        <f>IF('Portail 3 SDL-LETTRES covid'!X43="","",'Portail 3 SDL-LETTRES covid'!X43)</f>
        <v/>
      </c>
      <c r="Y51" s="806" t="str">
        <f>IF('Portail 3 SDL-LETTRES covid'!Y43="","",'Portail 3 SDL-LETTRES covid'!Y43)</f>
        <v/>
      </c>
      <c r="Z51" s="63" t="str">
        <f>IF('Portail 3 SDL-LETTRES covid'!Z43="","",'Portail 3 SDL-LETTRES covid'!Z43)</f>
        <v/>
      </c>
      <c r="AA51" s="809" t="str">
        <f>IF('Portail 3 SDL-LETTRES covid'!AA43="","",'Portail 3 SDL-LETTRES covid'!AA43)</f>
        <v/>
      </c>
      <c r="AB51" s="809" t="str">
        <f>IF('Portail 3 SDL-LETTRES covid'!AB43="","",'Portail 3 SDL-LETTRES covid'!AB43)</f>
        <v/>
      </c>
      <c r="AC51" s="809" t="str">
        <f>IF('Portail 3 SDL-LETTRES covid'!AC43="","",'Portail 3 SDL-LETTRES covid'!AC43)</f>
        <v/>
      </c>
      <c r="AD51" s="807"/>
      <c r="AE51" s="809"/>
      <c r="AF51" s="810" t="str">
        <f>IF('Portail 3 SDL-LETTRES covid'!AF43="","",'Portail 3 SDL-LETTRES covid'!AF43)</f>
        <v/>
      </c>
      <c r="AG51" s="809" t="str">
        <f>IF('Portail 3 SDL-LETTRES covid'!AG43="","",'Portail 3 SDL-LETTRES covid'!AG43)</f>
        <v/>
      </c>
      <c r="AH51" s="809" t="str">
        <f>IF('Portail 3 SDL-LETTRES covid'!AH43="","",'Portail 3 SDL-LETTRES covid'!AH43)</f>
        <v/>
      </c>
      <c r="AI51" s="809" t="str">
        <f>IF('Portail 3 SDL-LETTRES covid'!AI43="","",'Portail 3 SDL-LETTRES covid'!AI43)</f>
        <v/>
      </c>
      <c r="AJ51" s="810" t="str">
        <f>IF('Portail 3 SDL-LETTRES covid'!AJ43="","",'Portail 3 SDL-LETTRES covid'!AJ43)</f>
        <v/>
      </c>
      <c r="AK51" s="809" t="str">
        <f>IF('Portail 3 SDL-LETTRES covid'!AK43="","",'Portail 3 SDL-LETTRES covid'!AK43)</f>
        <v/>
      </c>
      <c r="AL51" s="809" t="str">
        <f>IF('Portail 3 SDL-LETTRES covid'!AL43="","",'Portail 3 SDL-LETTRES covid'!AL43)</f>
        <v/>
      </c>
      <c r="AM51" s="809" t="str">
        <f>IF('Portail 3 SDL-LETTRES covid'!AM43="","",'Portail 3 SDL-LETTRES covid'!AM43)</f>
        <v/>
      </c>
      <c r="AN51" s="811" t="str">
        <f>IF('Portail 3 SDL-LETTRES covid'!AN43="","",'Portail 3 SDL-LETTRES covid'!AN43)</f>
        <v/>
      </c>
    </row>
    <row r="52" spans="1:40" ht="64.5" customHeight="1">
      <c r="A52" s="772" t="str">
        <f>IF('Portail 3 SDL-LETTRES covid'!A44="","",'Portail 3 SDL-LETTRES covid'!A44)</f>
        <v/>
      </c>
      <c r="B52" s="21" t="str">
        <f>IF('Portail 3 SDL-LETTRES covid'!B44="","",'Portail 3 SDL-LETTRES covid'!B44)</f>
        <v>LLA2G5A</v>
      </c>
      <c r="C52" s="827" t="str">
        <f>IF('Portail 3 SDL-LETTRES covid'!C44="","",'Portail 3 SDL-LETTRES covid'!C44)</f>
        <v>Introduction to Cinema</v>
      </c>
      <c r="D52" s="23" t="str">
        <f>IF('Portail 3 SDL-LETTRES covid'!D44="","",'Portail 3 SDL-LETTRES covid'!D44)</f>
        <v/>
      </c>
      <c r="E52" s="610" t="str">
        <f>IF('Portail 3 SDL-LETTRES covid'!E44="","",'Portail 3 SDL-LETTRES covid'!E44)</f>
        <v>CHOIX TRONC COMMUN</v>
      </c>
      <c r="F52" s="611" t="str">
        <f>IF('Portail 3 SDL-LETTRES covid'!F44="","",'Portail 3 SDL-LETTRES covid'!F44)</f>
        <v>Portails 3 (SDL-LETTRES majeure Lettres), 5 (LETTRES-LLCER majeure Lettres) et 6 (HISTOIRE-LETTRES majeure Lettres)</v>
      </c>
      <c r="G52" s="610" t="str">
        <f>IF('Portail 3 SDL-LETTRES covid'!G44="","",'Portail 3 SDL-LETTRES covid'!G44)</f>
        <v>LETTRES</v>
      </c>
      <c r="H52" s="680"/>
      <c r="I52" s="613">
        <v>3</v>
      </c>
      <c r="J52" s="613">
        <v>3</v>
      </c>
      <c r="K52" s="613" t="str">
        <f>IF('Portail 3 SDL-LETTRES covid'!K44="","",'Portail 3 SDL-LETTRES covid'!K44)</f>
        <v>BARUT Benoît</v>
      </c>
      <c r="L52" s="614" t="str">
        <f>IF('Portail 3 SDL-LETTRES covid'!L44="","",'Portail 3 SDL-LETTRES covid'!L44)</f>
        <v>09 et 18</v>
      </c>
      <c r="M52" s="613" t="str">
        <f>IF('Portail 3 SDL-LETTRES covid'!M44="","",'Portail 3 SDL-LETTRES covid'!M44)</f>
        <v/>
      </c>
      <c r="N52" s="613" t="str">
        <f>IF('Portail 3 SDL-LETTRES covid'!N44="","",'Portail 3 SDL-LETTRES covid'!N44)</f>
        <v/>
      </c>
      <c r="O52" s="613"/>
      <c r="P52" s="615">
        <f>IF('Portail 3 SDL-LETTRES covid'!P44="","",'Portail 3 SDL-LETTRES covid'!P44)</f>
        <v>24</v>
      </c>
      <c r="Q52" s="616"/>
      <c r="R52" s="157" t="str">
        <f>IF('Portail 3 SDL-LETTRES covid'!R44="","",'Portail 3 SDL-LETTRES covid'!R44)</f>
        <v/>
      </c>
      <c r="S52" s="157" t="str">
        <f>IF('Portail 3 SDL-LETTRES covid'!S44="","",'Portail 3 SDL-LETTRES covid'!S44)</f>
        <v/>
      </c>
      <c r="T52" s="779" t="str">
        <f>IF('Portail 3 SDL-LETTRES covid'!T44="","",'Portail 3 SDL-LETTRES covid'!T44)</f>
        <v>100% CC</v>
      </c>
      <c r="U52" s="780" t="str">
        <f>IF('Portail 3 SDL-LETTRES covid'!U44="","",'Portail 3 SDL-LETTRES covid'!U44)</f>
        <v>100 % CT (dossier). Dépôt du sujet sur CELENE le xx/12/2020 ; retour des copies par mail (benoit.barut@univ-orleans.fr) dans la journée</v>
      </c>
      <c r="V52" s="395">
        <f>IF('Portail 3 SDL-LETTRES covid'!V44="","",'Portail 3 SDL-LETTRES covid'!V44)</f>
        <v>1</v>
      </c>
      <c r="W52" s="644" t="str">
        <f>IF('Portail 3 SDL-LETTRES covid'!W44="","",'Portail 3 SDL-LETTRES covid'!W44)</f>
        <v>CC</v>
      </c>
      <c r="X52" s="644" t="str">
        <f>IF('Portail 3 SDL-LETTRES covid'!X44="","",'Portail 3 SDL-LETTRES covid'!X44)</f>
        <v/>
      </c>
      <c r="Y52" s="644" t="str">
        <f>IF('Portail 3 SDL-LETTRES covid'!Y44="","",'Portail 3 SDL-LETTRES covid'!Y44)</f>
        <v/>
      </c>
      <c r="Z52" s="645">
        <f>IF('Portail 3 SDL-LETTRES covid'!Z44="","",'Portail 3 SDL-LETTRES covid'!Z44)</f>
        <v>1</v>
      </c>
      <c r="AA52" s="640" t="str">
        <f>IF('Portail 3 SDL-LETTRES covid'!AA44="","",'Portail 3 SDL-LETTRES covid'!AA44)</f>
        <v>CT</v>
      </c>
      <c r="AB52" s="640" t="str">
        <f>IF('Portail 3 SDL-LETTRES covid'!AB44="","",'Portail 3 SDL-LETTRES covid'!AB44)</f>
        <v>écrit</v>
      </c>
      <c r="AC52" s="640" t="str">
        <f>IF('Portail 3 SDL-LETTRES covid'!AC44="","",'Portail 3 SDL-LETTRES covid'!AC44)</f>
        <v>3h00</v>
      </c>
      <c r="AD52" s="779" t="str">
        <f>IF('Portail 3 SDL-LETTRES covid'!AD44="","",'Portail 3 SDL-LETTRES covid'!AD44)</f>
        <v>100% CT (dossier). Dépôt du sujet sur CELENE le xx/06/2021 ; retour des copies par mail (benoit.barut@univ-orleans.fr) dans la journée.</v>
      </c>
      <c r="AE52" s="784" t="str">
        <f t="shared" ref="AE52:AE53" si="8">+AD52</f>
        <v>100% CT (dossier). Dépôt du sujet sur CELENE le xx/06/2021 ; retour des copies par mail (benoit.barut@univ-orleans.fr) dans la journée.</v>
      </c>
      <c r="AF52" s="831">
        <f>IF('Portail 3 SDL-LETTRES covid'!AF44="","",'Portail 3 SDL-LETTRES covid'!AF44)</f>
        <v>1</v>
      </c>
      <c r="AG52" s="644" t="str">
        <f>IF('Portail 3 SDL-LETTRES covid'!AG44="","",'Portail 3 SDL-LETTRES covid'!AG44)</f>
        <v>CT</v>
      </c>
      <c r="AH52" s="644" t="str">
        <f>IF('Portail 3 SDL-LETTRES covid'!AH44="","",'Portail 3 SDL-LETTRES covid'!AH44)</f>
        <v>écrit</v>
      </c>
      <c r="AI52" s="644" t="str">
        <f>IF('Portail 3 SDL-LETTRES covid'!AI44="","",'Portail 3 SDL-LETTRES covid'!AI44)</f>
        <v>3h00</v>
      </c>
      <c r="AJ52" s="646">
        <f>IF('Portail 3 SDL-LETTRES covid'!AJ44="","",'Portail 3 SDL-LETTRES covid'!AJ44)</f>
        <v>1</v>
      </c>
      <c r="AK52" s="640" t="str">
        <f>IF('Portail 3 SDL-LETTRES covid'!AK44="","",'Portail 3 SDL-LETTRES covid'!AK44)</f>
        <v>CT</v>
      </c>
      <c r="AL52" s="640" t="str">
        <f>IF('Portail 3 SDL-LETTRES covid'!AL44="","",'Portail 3 SDL-LETTRES covid'!AL44)</f>
        <v>écrit</v>
      </c>
      <c r="AM52" s="640" t="str">
        <f>IF('Portail 3 SDL-LETTRES covid'!AM44="","",'Portail 3 SDL-LETTRES covid'!AM44)</f>
        <v>3h00</v>
      </c>
      <c r="AN52" s="613" t="str">
        <f>IF('Portail 3 SDL-LETTRES covid'!AN44="","",'Portail 3 SDL-LETTRES covid'!AN44)</f>
        <v/>
      </c>
    </row>
    <row r="53" spans="1:40" ht="82.5" customHeight="1">
      <c r="A53" s="772" t="str">
        <f>IF('Portail 3 SDL-LETTRES covid'!A45="","",'Portail 3 SDL-LETTRES covid'!A45)</f>
        <v/>
      </c>
      <c r="B53" s="21" t="str">
        <f>IF('Portail 3 SDL-LETTRES covid'!B45="","",'Portail 3 SDL-LETTRES covid'!B45)</f>
        <v>LLA2G5B</v>
      </c>
      <c r="C53" s="827" t="str">
        <f>IF('Portail 3 SDL-LETTRES covid'!C45="","",'Portail 3 SDL-LETTRES covid'!C45)</f>
        <v>Introduction au cinéma</v>
      </c>
      <c r="D53" s="23" t="str">
        <f>IF('Portail 3 SDL-LETTRES covid'!D45="","",'Portail 3 SDL-LETTRES covid'!D45)</f>
        <v/>
      </c>
      <c r="E53" s="610" t="str">
        <f>IF('Portail 3 SDL-LETTRES covid'!E45="","",'Portail 3 SDL-LETTRES covid'!E45)</f>
        <v>CHOIX TRONC COMMUN</v>
      </c>
      <c r="F53" s="611" t="str">
        <f>IF('Portail 3 SDL-LETTRES covid'!F45="","",'Portail 3 SDL-LETTRES covid'!F45)</f>
        <v>Portails 3 (SDL-LETTRES majeure Lettres), 5 (LETTRES-LLCER majeure Lettres ) et 6 (HISTOIRE-LETTRES majeure Lettres)</v>
      </c>
      <c r="G53" s="610" t="str">
        <f>IF('Portail 3 SDL-LETTRES covid'!G45="","",'Portail 3 SDL-LETTRES covid'!G45)</f>
        <v>LETTRES</v>
      </c>
      <c r="H53" s="680"/>
      <c r="I53" s="613">
        <v>3</v>
      </c>
      <c r="J53" s="613">
        <v>3</v>
      </c>
      <c r="K53" s="613" t="str">
        <f>IF('Portail 3 SDL-LETTRES covid'!K45="","",'Portail 3 SDL-LETTRES covid'!K45)</f>
        <v>BARUT Benoît</v>
      </c>
      <c r="L53" s="614" t="str">
        <f>IF('Portail 3 SDL-LETTRES covid'!L45="","",'Portail 3 SDL-LETTRES covid'!L45)</f>
        <v>09 et 18</v>
      </c>
      <c r="M53" s="613" t="str">
        <f>IF('Portail 3 SDL-LETTRES covid'!M45="","",'Portail 3 SDL-LETTRES covid'!M45)</f>
        <v/>
      </c>
      <c r="N53" s="613" t="str">
        <f>IF('Portail 3 SDL-LETTRES covid'!N45="","",'Portail 3 SDL-LETTRES covid'!N45)</f>
        <v/>
      </c>
      <c r="O53" s="613"/>
      <c r="P53" s="615">
        <f>IF('Portail 3 SDL-LETTRES covid'!P45="","",'Portail 3 SDL-LETTRES covid'!P45)</f>
        <v>24</v>
      </c>
      <c r="Q53" s="616"/>
      <c r="R53" s="157" t="str">
        <f>IF('Portail 3 SDL-LETTRES covid'!R45="","",'Portail 3 SDL-LETTRES covid'!R45)</f>
        <v/>
      </c>
      <c r="S53" s="157" t="str">
        <f>IF('Portail 3 SDL-LETTRES covid'!S45="","",'Portail 3 SDL-LETTRES covid'!S45)</f>
        <v/>
      </c>
      <c r="T53" s="779" t="str">
        <f>IF('Portail 3 SDL-LETTRES covid'!T45="","",'Portail 3 SDL-LETTRES covid'!T45)</f>
        <v>100% CC</v>
      </c>
      <c r="U53" s="780" t="str">
        <f>IF('Portail 3 SDL-LETTRES covid'!U45="","",'Portail 3 SDL-LETTRES covid'!U45)</f>
        <v>100 % CT (dossier). Dépôt du sujet sur CELENE le xx/12/2020 ; retour des copies par mail (benoit.barut@univ-orleans.fr) dans la journée</v>
      </c>
      <c r="V53" s="395">
        <f>IF('Portail 3 SDL-LETTRES covid'!V45="","",'Portail 3 SDL-LETTRES covid'!V45)</f>
        <v>1</v>
      </c>
      <c r="W53" s="644" t="str">
        <f>IF('Portail 3 SDL-LETTRES covid'!W45="","",'Portail 3 SDL-LETTRES covid'!W45)</f>
        <v>CC</v>
      </c>
      <c r="X53" s="644" t="str">
        <f>IF('Portail 3 SDL-LETTRES covid'!X45="","",'Portail 3 SDL-LETTRES covid'!X45)</f>
        <v/>
      </c>
      <c r="Y53" s="644" t="str">
        <f>IF('Portail 3 SDL-LETTRES covid'!Y45="","",'Portail 3 SDL-LETTRES covid'!Y45)</f>
        <v/>
      </c>
      <c r="Z53" s="645">
        <f>IF('Portail 3 SDL-LETTRES covid'!Z45="","",'Portail 3 SDL-LETTRES covid'!Z45)</f>
        <v>1</v>
      </c>
      <c r="AA53" s="640" t="str">
        <f>IF('Portail 3 SDL-LETTRES covid'!AA45="","",'Portail 3 SDL-LETTRES covid'!AA45)</f>
        <v>CT</v>
      </c>
      <c r="AB53" s="640" t="str">
        <f>IF('Portail 3 SDL-LETTRES covid'!AB45="","",'Portail 3 SDL-LETTRES covid'!AB45)</f>
        <v>écrit</v>
      </c>
      <c r="AC53" s="640" t="str">
        <f>IF('Portail 3 SDL-LETTRES covid'!AC45="","",'Portail 3 SDL-LETTRES covid'!AC45)</f>
        <v>3h00</v>
      </c>
      <c r="AD53" s="779" t="str">
        <f>IF('Portail 3 SDL-LETTRES covid'!AD45="","",'Portail 3 SDL-LETTRES covid'!AD45)</f>
        <v>100% CT (dossier). Dépôt du sujet sur CELENE le xx/06/2021 ; retour des copies par mail (benoit.barut@univ-orleans.fr) dans la journée.</v>
      </c>
      <c r="AE53" s="784" t="str">
        <f t="shared" si="8"/>
        <v>100% CT (dossier). Dépôt du sujet sur CELENE le xx/06/2021 ; retour des copies par mail (benoit.barut@univ-orleans.fr) dans la journée.</v>
      </c>
      <c r="AF53" s="831">
        <f>IF('Portail 3 SDL-LETTRES covid'!AF45="","",'Portail 3 SDL-LETTRES covid'!AF45)</f>
        <v>1</v>
      </c>
      <c r="AG53" s="644" t="str">
        <f>IF('Portail 3 SDL-LETTRES covid'!AG45="","",'Portail 3 SDL-LETTRES covid'!AG45)</f>
        <v>CT</v>
      </c>
      <c r="AH53" s="644" t="str">
        <f>IF('Portail 3 SDL-LETTRES covid'!AH45="","",'Portail 3 SDL-LETTRES covid'!AH45)</f>
        <v>écrit</v>
      </c>
      <c r="AI53" s="644" t="str">
        <f>IF('Portail 3 SDL-LETTRES covid'!AI45="","",'Portail 3 SDL-LETTRES covid'!AI45)</f>
        <v>3h00</v>
      </c>
      <c r="AJ53" s="646">
        <f>IF('Portail 3 SDL-LETTRES covid'!AJ45="","",'Portail 3 SDL-LETTRES covid'!AJ45)</f>
        <v>1</v>
      </c>
      <c r="AK53" s="640" t="str">
        <f>IF('Portail 3 SDL-LETTRES covid'!AK45="","",'Portail 3 SDL-LETTRES covid'!AK45)</f>
        <v>CT</v>
      </c>
      <c r="AL53" s="640" t="str">
        <f>IF('Portail 3 SDL-LETTRES covid'!AL45="","",'Portail 3 SDL-LETTRES covid'!AL45)</f>
        <v>écrit</v>
      </c>
      <c r="AM53" s="640" t="str">
        <f>IF('Portail 3 SDL-LETTRES covid'!AM45="","",'Portail 3 SDL-LETTRES covid'!AM45)</f>
        <v>3h00</v>
      </c>
      <c r="AN53" s="613" t="str">
        <f>IF('Portail 3 SDL-LETTRES covid'!AN45="","",'Portail 3 SDL-LETTRES covid'!AN45)</f>
        <v/>
      </c>
    </row>
    <row r="54" spans="1:40" ht="11.25" customHeight="1">
      <c r="A54" s="772"/>
      <c r="B54" s="21"/>
      <c r="C54" s="827"/>
      <c r="D54" s="23"/>
      <c r="E54" s="610"/>
      <c r="F54" s="611"/>
      <c r="G54" s="610"/>
      <c r="H54" s="680"/>
      <c r="I54" s="613"/>
      <c r="J54" s="613"/>
      <c r="K54" s="613"/>
      <c r="L54" s="614"/>
      <c r="M54" s="613"/>
      <c r="N54" s="613"/>
      <c r="O54" s="613"/>
      <c r="P54" s="615"/>
      <c r="Q54" s="616"/>
      <c r="R54" s="157"/>
      <c r="S54" s="157"/>
      <c r="T54" s="844"/>
      <c r="U54" s="845" t="s">
        <v>172</v>
      </c>
      <c r="V54" s="395"/>
      <c r="W54" s="644"/>
      <c r="X54" s="644"/>
      <c r="Y54" s="644"/>
      <c r="Z54" s="645"/>
      <c r="AA54" s="640"/>
      <c r="AB54" s="640"/>
      <c r="AC54" s="640"/>
      <c r="AD54" s="844"/>
      <c r="AE54" s="640"/>
      <c r="AF54" s="831"/>
      <c r="AG54" s="644"/>
      <c r="AH54" s="644"/>
      <c r="AI54" s="644"/>
      <c r="AJ54" s="646"/>
      <c r="AK54" s="640"/>
      <c r="AL54" s="640"/>
      <c r="AM54" s="640"/>
      <c r="AN54" s="613"/>
    </row>
    <row r="55" spans="1:40" ht="64.5" customHeight="1">
      <c r="A55" s="772" t="str">
        <f>IF('Portail 3 SDL-LETTRES covid'!A47="","",'Portail 3 SDL-LETTRES covid'!A47)</f>
        <v/>
      </c>
      <c r="B55" s="21" t="str">
        <f>IF('Portail 3 SDL-LETTRES covid'!B47="","",'Portail 3 SDL-LETTRES covid'!B47)</f>
        <v>LLA2G60</v>
      </c>
      <c r="C55" s="827" t="str">
        <f>IF('Portail 3 SDL-LETTRES covid'!C47="","",'Portail 3 SDL-LETTRES covid'!C47)</f>
        <v>Analyse de l'image</v>
      </c>
      <c r="D55" s="23" t="str">
        <f>IF('Portail 3 SDL-LETTRES covid'!D47="","",'Portail 3 SDL-LETTRES covid'!D47)</f>
        <v/>
      </c>
      <c r="E55" s="610" t="str">
        <f>IF('Portail 3 SDL-LETTRES covid'!E47="","",'Portail 3 SDL-LETTRES covid'!E47)</f>
        <v>TRONC COMMUN</v>
      </c>
      <c r="F55" s="611" t="str">
        <f>IF('Portail 3 SDL-LETTRES covid'!F47="","",'Portail 3 SDL-LETTRES covid'!F47)</f>
        <v>Portails 3 (SDL-LETTRES majeure Lettres), 5 (LETTRES-LLCER majeure Lettres ) et 6 (HISTOIRE-LETTRES majeure Lettres)</v>
      </c>
      <c r="G55" s="610" t="str">
        <f>IF('Portail 3 SDL-LETTRES covid'!G47="","",'Portail 3 SDL-LETTRES covid'!G47)</f>
        <v>LETTRES</v>
      </c>
      <c r="H55" s="680"/>
      <c r="I55" s="613">
        <v>2</v>
      </c>
      <c r="J55" s="613">
        <v>2</v>
      </c>
      <c r="K55" s="613" t="str">
        <f>IF('Portail 3 SDL-LETTRES covid'!K47="","",'Portail 3 SDL-LETTRES covid'!K47)</f>
        <v>BARUT Benoît</v>
      </c>
      <c r="L55" s="614" t="str">
        <f>IF('Portail 3 SDL-LETTRES covid'!L47="","",'Portail 3 SDL-LETTRES covid'!L47)</f>
        <v>09</v>
      </c>
      <c r="M55" s="613" t="str">
        <f>IF('Portail 3 SDL-LETTRES covid'!M47="","",'Portail 3 SDL-LETTRES covid'!M47)</f>
        <v/>
      </c>
      <c r="N55" s="613" t="str">
        <f>IF('Portail 3 SDL-LETTRES covid'!N47="","",'Portail 3 SDL-LETTRES covid'!N47)</f>
        <v/>
      </c>
      <c r="O55" s="613"/>
      <c r="P55" s="615">
        <f>IF('Portail 3 SDL-LETTRES covid'!P47="","",'Portail 3 SDL-LETTRES covid'!P47)</f>
        <v>18</v>
      </c>
      <c r="Q55" s="616"/>
      <c r="R55" s="157" t="str">
        <f>IF('Portail 3 SDL-LETTRES covid'!R47="","",'Portail 3 SDL-LETTRES covid'!R47)</f>
        <v/>
      </c>
      <c r="S55" s="157" t="str">
        <f>IF('Portail 3 SDL-LETTRES covid'!S47="","",'Portail 3 SDL-LETTRES covid'!S47)</f>
        <v/>
      </c>
      <c r="T55" s="779" t="str">
        <f>IF('Portail 3 SDL-LETTRES covid'!T47="","",'Portail 3 SDL-LETTRES covid'!T47)</f>
        <v>100% CC</v>
      </c>
      <c r="U55" s="780" t="str">
        <f>IF('Portail 3 SDL-LETTRES covid'!U47="","",'Portail 3 SDL-LETTRES covid'!U47)</f>
        <v>100% CT Dossier. Dépôt des sujets sur CELENE le xx/04/2021 ; retour des copies sur CELENE (devoir-pdf) jusqu'au xx/04/2021</v>
      </c>
      <c r="V55" s="395">
        <f>IF('Portail 3 SDL-LETTRES covid'!V47="","",'Portail 3 SDL-LETTRES covid'!V47)</f>
        <v>1</v>
      </c>
      <c r="W55" s="644" t="str">
        <f>IF('Portail 3 SDL-LETTRES covid'!W47="","",'Portail 3 SDL-LETTRES covid'!W47)</f>
        <v>CC</v>
      </c>
      <c r="X55" s="644" t="str">
        <f>IF('Portail 3 SDL-LETTRES covid'!X47="","",'Portail 3 SDL-LETTRES covid'!X47)</f>
        <v/>
      </c>
      <c r="Y55" s="644" t="str">
        <f>IF('Portail 3 SDL-LETTRES covid'!Y47="","",'Portail 3 SDL-LETTRES covid'!Y47)</f>
        <v/>
      </c>
      <c r="Z55" s="645">
        <f>IF('Portail 3 SDL-LETTRES covid'!Z47="","",'Portail 3 SDL-LETTRES covid'!Z47)</f>
        <v>1</v>
      </c>
      <c r="AA55" s="640" t="str">
        <f>IF('Portail 3 SDL-LETTRES covid'!AA47="","",'Portail 3 SDL-LETTRES covid'!AA47)</f>
        <v>CT</v>
      </c>
      <c r="AB55" s="640" t="str">
        <f>IF('Portail 3 SDL-LETTRES covid'!AB47="","",'Portail 3 SDL-LETTRES covid'!AB47)</f>
        <v>écrit</v>
      </c>
      <c r="AC55" s="640" t="str">
        <f>IF('Portail 3 SDL-LETTRES covid'!AC47="","",'Portail 3 SDL-LETTRES covid'!AC47)</f>
        <v>3h00</v>
      </c>
      <c r="AD55" s="779" t="str">
        <f>IF('Portail 3 SDL-LETTRES covid'!AD47="","",'Portail 3 SDL-LETTRES covid'!AD47)</f>
        <v>100% CT Dossier. Dépôt des sujets sur CELENE le xx/06/2021 ; retour des copies sur CELENE (devoir-pdf) jusqu'au xx/06/2021</v>
      </c>
      <c r="AE55" s="784" t="str">
        <f t="shared" ref="AE55:AE56" si="9">+AD55</f>
        <v>100% CT Dossier. Dépôt des sujets sur CELENE le xx/06/2021 ; retour des copies sur CELENE (devoir-pdf) jusqu'au xx/06/2021</v>
      </c>
      <c r="AF55" s="831">
        <f>IF('Portail 3 SDL-LETTRES covid'!AF47="","",'Portail 3 SDL-LETTRES covid'!AF47)</f>
        <v>1</v>
      </c>
      <c r="AG55" s="644" t="str">
        <f>IF('Portail 3 SDL-LETTRES covid'!AG47="","",'Portail 3 SDL-LETTRES covid'!AG47)</f>
        <v>CT</v>
      </c>
      <c r="AH55" s="644" t="str">
        <f>IF('Portail 3 SDL-LETTRES covid'!AH47="","",'Portail 3 SDL-LETTRES covid'!AH47)</f>
        <v>écrit</v>
      </c>
      <c r="AI55" s="644" t="str">
        <f>IF('Portail 3 SDL-LETTRES covid'!AI47="","",'Portail 3 SDL-LETTRES covid'!AI47)</f>
        <v>3h00</v>
      </c>
      <c r="AJ55" s="646">
        <f>IF('Portail 3 SDL-LETTRES covid'!AJ47="","",'Portail 3 SDL-LETTRES covid'!AJ47)</f>
        <v>1</v>
      </c>
      <c r="AK55" s="640" t="str">
        <f>IF('Portail 3 SDL-LETTRES covid'!AK47="","",'Portail 3 SDL-LETTRES covid'!AK47)</f>
        <v>CT</v>
      </c>
      <c r="AL55" s="640" t="str">
        <f>IF('Portail 3 SDL-LETTRES covid'!AL47="","",'Portail 3 SDL-LETTRES covid'!AL47)</f>
        <v>écrit</v>
      </c>
      <c r="AM55" s="640" t="str">
        <f>IF('Portail 3 SDL-LETTRES covid'!AM47="","",'Portail 3 SDL-LETTRES covid'!AM47)</f>
        <v>3h00</v>
      </c>
      <c r="AN55" s="613" t="str">
        <f>IF('Portail 3 SDL-LETTRES covid'!AN47="","",'Portail 3 SDL-LETTRES covid'!AN47)</f>
        <v/>
      </c>
    </row>
    <row r="56" spans="1:40" ht="64.5" customHeight="1">
      <c r="A56" s="772" t="str">
        <f>IF('Portail 3 SDL-LETTRES covid'!A48="","",'Portail 3 SDL-LETTRES covid'!A48)</f>
        <v/>
      </c>
      <c r="B56" s="21" t="str">
        <f>IF('Portail 3 SDL-LETTRES covid'!B48="","",'Portail 3 SDL-LETTRES covid'!B48)</f>
        <v>LLA2G70</v>
      </c>
      <c r="C56" s="827" t="str">
        <f>IF('Portail 3 SDL-LETTRES covid'!C48="","",'Portail 3 SDL-LETTRES covid'!C48)</f>
        <v>Langue française et projet Voltaire</v>
      </c>
      <c r="D56" s="189" t="str">
        <f>IF('Portail 3 SDL-LETTRES covid'!D48="","",'Portail 3 SDL-LETTRES covid'!D48)</f>
        <v>LOL1G42</v>
      </c>
      <c r="E56" s="101" t="str">
        <f>IF('Portail 3 SDL-LETTRES covid'!E48="","",'Portail 3 SDL-LETTRES covid'!E48)</f>
        <v>TRONC COMMUN</v>
      </c>
      <c r="F56" s="102" t="str">
        <f>IF('Portail 3 SDL-LETTRES covid'!F48="","",'Portail 3 SDL-LETTRES covid'!F48)</f>
        <v>Portails 3 (SDL-LETTRES majeure Lettres), 5 (LETTRES-LLCER majeure Lettres ) et 6 (HISTOIRE-LETTRES majeure Lettres)</v>
      </c>
      <c r="G56" s="101" t="str">
        <f>IF('Portail 3 SDL-LETTRES covid'!G48="","",'Portail 3 SDL-LETTRES covid'!G48)</f>
        <v>LETTRES</v>
      </c>
      <c r="H56" s="680"/>
      <c r="I56" s="613">
        <v>1</v>
      </c>
      <c r="J56" s="613">
        <v>1</v>
      </c>
      <c r="K56" s="613" t="str">
        <f>IF('Portail 3 SDL-LETTRES covid'!K48="","",'Portail 3 SDL-LETTRES covid'!K48)</f>
        <v>BARUT Benoît</v>
      </c>
      <c r="L56" s="614" t="str">
        <f>IF('Portail 3 SDL-LETTRES covid'!L48="","",'Portail 3 SDL-LETTRES covid'!L48)</f>
        <v>09</v>
      </c>
      <c r="M56" s="613" t="str">
        <f>IF('Portail 3 SDL-LETTRES covid'!M48="","",'Portail 3 SDL-LETTRES covid'!M48)</f>
        <v/>
      </c>
      <c r="N56" s="613" t="str">
        <f>IF('Portail 3 SDL-LETTRES covid'!N48="","",'Portail 3 SDL-LETTRES covid'!N48)</f>
        <v/>
      </c>
      <c r="O56" s="613"/>
      <c r="P56" s="615">
        <f>IF('Portail 3 SDL-LETTRES covid'!P48="","",'Portail 3 SDL-LETTRES covid'!P48)</f>
        <v>10</v>
      </c>
      <c r="Q56" s="616"/>
      <c r="R56" s="157" t="str">
        <f>IF('Portail 3 SDL-LETTRES covid'!R48="","",'Portail 3 SDL-LETTRES covid'!R48)</f>
        <v/>
      </c>
      <c r="S56" s="157" t="str">
        <f>IF('Portail 3 SDL-LETTRES covid'!S48="","",'Portail 3 SDL-LETTRES covid'!S48)</f>
        <v/>
      </c>
      <c r="T56" s="779" t="str">
        <f>IF('Portail 3 SDL-LETTRES covid'!T48="","",'Portail 3 SDL-LETTRES covid'!T48)</f>
        <v>100% CC</v>
      </c>
      <c r="U56" s="780" t="str">
        <f>IF('Portail 3 SDL-LETTRES covid'!U48="","",'Portail 3 SDL-LETTRES covid'!U48)</f>
        <v>100% CT (dossier)</v>
      </c>
      <c r="V56" s="395">
        <f>IF('Portail 3 SDL-LETTRES covid'!V48="","",'Portail 3 SDL-LETTRES covid'!V48)</f>
        <v>1</v>
      </c>
      <c r="W56" s="644" t="str">
        <f>IF('Portail 3 SDL-LETTRES covid'!W48="","",'Portail 3 SDL-LETTRES covid'!W48)</f>
        <v>CC</v>
      </c>
      <c r="X56" s="644" t="str">
        <f>IF('Portail 3 SDL-LETTRES covid'!X48="","",'Portail 3 SDL-LETTRES covid'!X48)</f>
        <v/>
      </c>
      <c r="Y56" s="644" t="str">
        <f>IF('Portail 3 SDL-LETTRES covid'!Y48="","",'Portail 3 SDL-LETTRES covid'!Y48)</f>
        <v/>
      </c>
      <c r="Z56" s="645">
        <f>IF('Portail 3 SDL-LETTRES covid'!Z48="","",'Portail 3 SDL-LETTRES covid'!Z48)</f>
        <v>1</v>
      </c>
      <c r="AA56" s="640" t="str">
        <f>IF('Portail 3 SDL-LETTRES covid'!AA48="","",'Portail 3 SDL-LETTRES covid'!AA48)</f>
        <v>CT</v>
      </c>
      <c r="AB56" s="640" t="str">
        <f>IF('Portail 3 SDL-LETTRES covid'!AB48="","",'Portail 3 SDL-LETTRES covid'!AB48)</f>
        <v xml:space="preserve">écrit </v>
      </c>
      <c r="AC56" s="640" t="str">
        <f>IF('Portail 3 SDL-LETTRES covid'!AC48="","",'Portail 3 SDL-LETTRES covid'!AC48)</f>
        <v>2h00</v>
      </c>
      <c r="AD56" s="779" t="str">
        <f>IF('Portail 3 SDL-LETTRES covid'!AD48="","",'Portail 3 SDL-LETTRES covid'!AD48)</f>
        <v>100% CT (dossier)</v>
      </c>
      <c r="AE56" s="784" t="str">
        <f t="shared" si="9"/>
        <v>100% CT (dossier)</v>
      </c>
      <c r="AF56" s="831">
        <f>IF('Portail 3 SDL-LETTRES covid'!AF48="","",'Portail 3 SDL-LETTRES covid'!AF48)</f>
        <v>1</v>
      </c>
      <c r="AG56" s="644" t="str">
        <f>IF('Portail 3 SDL-LETTRES covid'!AG48="","",'Portail 3 SDL-LETTRES covid'!AG48)</f>
        <v>CT</v>
      </c>
      <c r="AH56" s="644" t="str">
        <f>IF('Portail 3 SDL-LETTRES covid'!AH48="","",'Portail 3 SDL-LETTRES covid'!AH48)</f>
        <v>écrit</v>
      </c>
      <c r="AI56" s="644" t="str">
        <f>IF('Portail 3 SDL-LETTRES covid'!AI48="","",'Portail 3 SDL-LETTRES covid'!AI48)</f>
        <v>2h00</v>
      </c>
      <c r="AJ56" s="646">
        <f>IF('Portail 3 SDL-LETTRES covid'!AJ48="","",'Portail 3 SDL-LETTRES covid'!AJ48)</f>
        <v>1</v>
      </c>
      <c r="AK56" s="640" t="str">
        <f>IF('Portail 3 SDL-LETTRES covid'!AK48="","",'Portail 3 SDL-LETTRES covid'!AK48)</f>
        <v>CT</v>
      </c>
      <c r="AL56" s="640" t="str">
        <f>IF('Portail 3 SDL-LETTRES covid'!AL48="","",'Portail 3 SDL-LETTRES covid'!AL48)</f>
        <v>écrit</v>
      </c>
      <c r="AM56" s="640" t="str">
        <f>IF('Portail 3 SDL-LETTRES covid'!AM48="","",'Portail 3 SDL-LETTRES covid'!AM48)</f>
        <v>2h00</v>
      </c>
      <c r="AN56" s="613" t="str">
        <f>IF('Portail 3 SDL-LETTRES covid'!AN48="","",'Portail 3 SDL-LETTRES covid'!AN48)</f>
        <v/>
      </c>
    </row>
    <row r="57" spans="1:40" ht="14.25" customHeight="1">
      <c r="A57" s="190"/>
      <c r="B57" s="112"/>
      <c r="C57" s="827"/>
      <c r="D57" s="773"/>
      <c r="E57" s="773"/>
      <c r="F57" s="773"/>
      <c r="G57" s="773"/>
      <c r="H57" s="773"/>
      <c r="I57" s="773"/>
      <c r="J57" s="773"/>
      <c r="K57" s="773"/>
      <c r="L57" s="773"/>
      <c r="M57" s="773"/>
      <c r="N57" s="773"/>
      <c r="O57" s="773"/>
      <c r="P57" s="773"/>
      <c r="Q57" s="773"/>
      <c r="R57" s="773"/>
      <c r="S57" s="773"/>
      <c r="T57" s="773"/>
      <c r="U57" s="773"/>
      <c r="V57" s="773"/>
      <c r="W57" s="773"/>
      <c r="X57" s="773"/>
      <c r="Y57" s="773"/>
      <c r="Z57" s="773"/>
      <c r="AA57" s="773"/>
      <c r="AB57" s="773"/>
      <c r="AC57" s="773"/>
      <c r="AD57" s="773"/>
      <c r="AE57" s="773"/>
      <c r="AF57" s="773"/>
      <c r="AG57" s="773"/>
      <c r="AH57" s="773"/>
      <c r="AI57" s="773"/>
      <c r="AJ57" s="773"/>
      <c r="AK57" s="773"/>
      <c r="AL57" s="773"/>
      <c r="AM57" s="773"/>
      <c r="AN57" s="613"/>
    </row>
    <row r="58" spans="1:40" ht="64.5" customHeight="1">
      <c r="A58" s="772"/>
      <c r="B58" s="21" t="s">
        <v>901</v>
      </c>
      <c r="C58" s="827" t="s">
        <v>902</v>
      </c>
      <c r="D58" s="189"/>
      <c r="E58" s="101" t="s">
        <v>38</v>
      </c>
      <c r="F58" s="102" t="s">
        <v>903</v>
      </c>
      <c r="G58" s="101" t="s">
        <v>74</v>
      </c>
      <c r="H58" s="775"/>
      <c r="I58" s="613">
        <v>3</v>
      </c>
      <c r="J58" s="613">
        <v>3</v>
      </c>
      <c r="K58" s="613" t="s">
        <v>904</v>
      </c>
      <c r="L58" s="614" t="s">
        <v>905</v>
      </c>
      <c r="M58" s="613"/>
      <c r="N58" s="613">
        <v>12</v>
      </c>
      <c r="O58" s="613"/>
      <c r="P58" s="615">
        <v>12</v>
      </c>
      <c r="Q58" s="616"/>
      <c r="R58" s="157"/>
      <c r="S58" s="157"/>
      <c r="T58" s="779" t="s">
        <v>76</v>
      </c>
      <c r="U58" s="780" t="s">
        <v>906</v>
      </c>
      <c r="V58" s="395">
        <v>1</v>
      </c>
      <c r="W58" s="644" t="s">
        <v>62</v>
      </c>
      <c r="X58" s="644"/>
      <c r="Y58" s="644"/>
      <c r="Z58" s="645">
        <v>1</v>
      </c>
      <c r="AA58" s="640" t="s">
        <v>65</v>
      </c>
      <c r="AB58" s="640" t="s">
        <v>66</v>
      </c>
      <c r="AC58" s="640" t="s">
        <v>67</v>
      </c>
      <c r="AD58" s="692" t="s">
        <v>324</v>
      </c>
      <c r="AE58" s="784" t="str">
        <f>+AD58</f>
        <v>100 % CT (dossier) dépôt du sujet et retour des copies sur CELENE</v>
      </c>
      <c r="AF58" s="831">
        <v>1</v>
      </c>
      <c r="AG58" s="644" t="s">
        <v>65</v>
      </c>
      <c r="AH58" s="644" t="s">
        <v>66</v>
      </c>
      <c r="AI58" s="644" t="s">
        <v>67</v>
      </c>
      <c r="AJ58" s="646">
        <v>1</v>
      </c>
      <c r="AK58" s="640" t="s">
        <v>65</v>
      </c>
      <c r="AL58" s="640" t="s">
        <v>66</v>
      </c>
      <c r="AM58" s="640" t="s">
        <v>67</v>
      </c>
      <c r="AN58" s="613"/>
    </row>
    <row r="59" spans="1:40" s="188" customFormat="1" ht="37.5" customHeight="1">
      <c r="A59" s="801" t="s">
        <v>907</v>
      </c>
      <c r="B59" s="801" t="s">
        <v>908</v>
      </c>
      <c r="C59" s="802" t="s">
        <v>366</v>
      </c>
      <c r="D59" s="803"/>
      <c r="E59" s="803" t="s">
        <v>255</v>
      </c>
      <c r="F59" s="803"/>
      <c r="G59" s="803"/>
      <c r="H59" s="804" t="s">
        <v>52</v>
      </c>
      <c r="I59" s="805">
        <v>2</v>
      </c>
      <c r="J59" s="805">
        <v>2</v>
      </c>
      <c r="K59" s="805"/>
      <c r="L59" s="804"/>
      <c r="M59" s="805"/>
      <c r="N59" s="804"/>
      <c r="O59" s="804"/>
      <c r="P59" s="806"/>
      <c r="Q59" s="371"/>
      <c r="R59" s="371"/>
      <c r="S59" s="371"/>
      <c r="T59" s="807"/>
      <c r="U59" s="808"/>
      <c r="V59" s="386"/>
      <c r="W59" s="806"/>
      <c r="X59" s="806"/>
      <c r="Y59" s="806"/>
      <c r="Z59" s="63"/>
      <c r="AA59" s="809"/>
      <c r="AB59" s="809"/>
      <c r="AC59" s="809"/>
      <c r="AD59" s="809"/>
      <c r="AE59" s="809"/>
      <c r="AF59" s="810"/>
      <c r="AG59" s="809"/>
      <c r="AH59" s="809"/>
      <c r="AI59" s="809"/>
      <c r="AJ59" s="810"/>
      <c r="AK59" s="809"/>
      <c r="AL59" s="809"/>
      <c r="AM59" s="809"/>
      <c r="AN59" s="811"/>
    </row>
    <row r="60" spans="1:40" ht="99" customHeight="1">
      <c r="A60" s="772" t="str">
        <f>IF('Portail 3 SDL-LETTRES covid'!A27="","",'Portail 3 SDL-LETTRES covid'!A27)</f>
        <v/>
      </c>
      <c r="B60" s="21" t="str">
        <f>IF('Portail 3 SDL-LETTRES covid'!B27="","",'Portail 3 SDL-LETTRES covid'!B27)</f>
        <v>LLA2ALL</v>
      </c>
      <c r="C60" s="827" t="str">
        <f>IF('Portail 3 SDL-LETTRES covid'!C27="","",'Portail 3 SDL-LETTRES covid'!C27)</f>
        <v>Allemand S2</v>
      </c>
      <c r="D60" s="773" t="str">
        <f>IF('Portail 3 SDL-LETTRES covid'!D27="","",'Portail 3 SDL-LETTRES covid'!D27)</f>
        <v>LOL2B8A
LOL2C7A
LOL2D7A
LOL2DH2A
LOL2E4A
LOL2G8A
LOL2H4A</v>
      </c>
      <c r="E60" s="773" t="str">
        <f>IF('Portail 3 SDL-LETTRES covid'!E27="","",'Portail 3 SDL-LETTRES covid'!E27)</f>
        <v>CHOIX TRONC COMMUN</v>
      </c>
      <c r="F60" s="774" t="str">
        <f>IF('Portail 3 SDL-LETTRES covid'!F27="","",'Portail 3 SDL-LETTRES covid'!F27)</f>
        <v>Portails 1 (SDL-LLCER), 3 (SDL-LETTRES), 5 (LETTRES-LLCER ), 6 (HISTOIRE-LETTRES), 7 (HISTOIRE-GEO) et 8 (HISTOIRE-DROIT)</v>
      </c>
      <c r="G60" s="773" t="str">
        <f>IF('Portail 3 SDL-LETTRES covid'!G27="","",'Portail 3 SDL-LETTRES covid'!G27)</f>
        <v>LEA</v>
      </c>
      <c r="H60" s="775"/>
      <c r="I60" s="776">
        <v>2</v>
      </c>
      <c r="J60" s="776">
        <v>2</v>
      </c>
      <c r="K60" s="613" t="str">
        <f>IF('Portail 3 SDL-LETTRES covid'!K27="","",'Portail 3 SDL-LETTRES covid'!K27)</f>
        <v>FLEURY Alain</v>
      </c>
      <c r="L60" s="614">
        <f>IF('Portail 3 SDL-LETTRES covid'!L27="","",'Portail 3 SDL-LETTRES covid'!L27)</f>
        <v>12</v>
      </c>
      <c r="M60" s="613" t="str">
        <f>IF('Portail 3 SDL-LETTRES covid'!M27="","",'Portail 3 SDL-LETTRES covid'!M27)</f>
        <v/>
      </c>
      <c r="N60" s="613" t="str">
        <f>IF('Portail 3 SDL-LETTRES covid'!N27="","",'Portail 3 SDL-LETTRES covid'!N27)</f>
        <v/>
      </c>
      <c r="O60" s="613"/>
      <c r="P60" s="615">
        <f>IF('Portail 3 SDL-LETTRES covid'!P27="","",'Portail 3 SDL-LETTRES covid'!P27)</f>
        <v>18</v>
      </c>
      <c r="Q60" s="616"/>
      <c r="R60" s="157" t="str">
        <f>IF('Portail 3 SDL-LETTRES covid'!R27="","",'Portail 3 SDL-LETTRES covid'!R27)</f>
        <v/>
      </c>
      <c r="S60" s="157" t="str">
        <f>IF('Portail 3 SDL-LETTRES covid'!S27="","",'Portail 3 SDL-LETTRES covid'!S27)</f>
        <v/>
      </c>
      <c r="T60" s="779" t="str">
        <f>IF('Portail 3 SDL-LETTRES covid'!T27="","",'Portail 3 SDL-LETTRES covid'!T27)</f>
        <v>100% CC dont DEVOIR MAISON</v>
      </c>
      <c r="U60" s="780" t="str">
        <f>IF('Portail 3 SDL-LETTRES covid'!U27="","",'Portail 3 SDL-LETTRES covid'!U27)</f>
        <v>100% CT
DEVOIR MAISON</v>
      </c>
      <c r="V60" s="395">
        <f>IF('Portail 3 SDL-LETTRES covid'!V27="","",'Portail 3 SDL-LETTRES covid'!V27)</f>
        <v>1</v>
      </c>
      <c r="W60" s="644" t="str">
        <f>IF('Portail 3 SDL-LETTRES covid'!W27="","",'Portail 3 SDL-LETTRES covid'!W27)</f>
        <v>CC</v>
      </c>
      <c r="X60" s="644" t="str">
        <f>IF('Portail 3 SDL-LETTRES covid'!X27="","",'Portail 3 SDL-LETTRES covid'!X27)</f>
        <v/>
      </c>
      <c r="Y60" s="644" t="str">
        <f>IF('Portail 3 SDL-LETTRES covid'!Y27="","",'Portail 3 SDL-LETTRES covid'!Y27)</f>
        <v>1h30</v>
      </c>
      <c r="Z60" s="645">
        <f>IF('Portail 3 SDL-LETTRES covid'!Z27="","",'Portail 3 SDL-LETTRES covid'!Z27)</f>
        <v>1</v>
      </c>
      <c r="AA60" s="640" t="str">
        <f>IF('Portail 3 SDL-LETTRES covid'!AA27="","",'Portail 3 SDL-LETTRES covid'!AA27)</f>
        <v>CT</v>
      </c>
      <c r="AB60" s="640" t="str">
        <f>IF('Portail 3 SDL-LETTRES covid'!AB27="","",'Portail 3 SDL-LETTRES covid'!AB27)</f>
        <v>écrit</v>
      </c>
      <c r="AC60" s="640" t="str">
        <f>IF('Portail 3 SDL-LETTRES covid'!AC27="","",'Portail 3 SDL-LETTRES covid'!AC27)</f>
        <v>1h30</v>
      </c>
      <c r="AD60" s="779" t="str">
        <f>IF('Portail 3 SDL-LETTRES covid'!AD27="","",'Portail 3 SDL-LETTRES covid'!AD27)</f>
        <v>100% CT oral à distance 15 min. Contacter enseignant au préalable par téléphone</v>
      </c>
      <c r="AE60" s="784" t="str">
        <f t="shared" ref="AE60:AE62" si="10">+AD60</f>
        <v>100% CT oral à distance 15 min. Contacter enseignant au préalable par téléphone</v>
      </c>
      <c r="AF60" s="831">
        <f>IF('Portail 3 SDL-LETTRES covid'!AF27="","",'Portail 3 SDL-LETTRES covid'!AF27)</f>
        <v>1</v>
      </c>
      <c r="AG60" s="644" t="str">
        <f>IF('Portail 3 SDL-LETTRES covid'!AG27="","",'Portail 3 SDL-LETTRES covid'!AG27)</f>
        <v>CT</v>
      </c>
      <c r="AH60" s="644" t="str">
        <f>IF('Portail 3 SDL-LETTRES covid'!AH27="","",'Portail 3 SDL-LETTRES covid'!AH27)</f>
        <v>écrit</v>
      </c>
      <c r="AI60" s="644" t="str">
        <f>IF('Portail 3 SDL-LETTRES covid'!AI27="","",'Portail 3 SDL-LETTRES covid'!AI27)</f>
        <v>1h30</v>
      </c>
      <c r="AJ60" s="646">
        <f>IF('Portail 3 SDL-LETTRES covid'!AJ27="","",'Portail 3 SDL-LETTRES covid'!AJ27)</f>
        <v>1</v>
      </c>
      <c r="AK60" s="640" t="str">
        <f>IF('Portail 3 SDL-LETTRES covid'!AK27="","",'Portail 3 SDL-LETTRES covid'!AK27)</f>
        <v>CT</v>
      </c>
      <c r="AL60" s="640" t="str">
        <f>IF('Portail 3 SDL-LETTRES covid'!AL27="","",'Portail 3 SDL-LETTRES covid'!AL27)</f>
        <v>écrit</v>
      </c>
      <c r="AM60" s="640" t="str">
        <f>IF('Portail 3 SDL-LETTRES covid'!AM27="","",'Portail 3 SDL-LETTRES covid'!AM27)</f>
        <v>1h30</v>
      </c>
      <c r="AN60" s="613" t="str">
        <f>IF('Portail 3 SDL-LETTRES covid'!AN27="","",'Portail 3 SDL-LETTRES covid'!AN27)</f>
        <v/>
      </c>
    </row>
    <row r="61" spans="1:40" ht="105" customHeight="1">
      <c r="A61" s="772" t="str">
        <f>IF('Portail 4 LLCER-LEA covid'!A72="","",'Portail 4 LLCER-LEA covid'!A72)</f>
        <v/>
      </c>
      <c r="B61" s="21" t="str">
        <f>IF('Portail 4 LLCER-LEA covid'!B72="","",'Portail 4 LLCER-LEA covid'!B72)</f>
        <v>LLA2B20</v>
      </c>
      <c r="C61" s="827" t="str">
        <f>IF('Portail 4 LLCER-LEA covid'!C72="","",'Portail 4 LLCER-LEA covid'!C72)</f>
        <v>Lecture et analyse littéraire Anglais S2</v>
      </c>
      <c r="D61" s="773" t="str">
        <f>IF('Portail 4 LLCER-LEA covid'!D72="","",'Portail 4 LLCER-LEA covid'!D72)</f>
        <v>LOL2B3A</v>
      </c>
      <c r="E61" s="773" t="str">
        <f>IF('Portail 4 LLCER-LEA covid'!E72="","",'Portail 4 LLCER-LEA covid'!E72)</f>
        <v>TRONC COMMUN</v>
      </c>
      <c r="F61" s="774" t="str">
        <f>IF('Portail 4 LLCER-LEA covid'!F72="","",'Portail 4 LLCER-LEA covid'!F72)</f>
        <v>Portails 1 (SDL-LLCER), 4 (LANGUES) et 5 (LETTRES-LLCER)</v>
      </c>
      <c r="G61" s="773" t="str">
        <f>IF('Portail 4 LLCER-LEA covid'!G72="","",'Portail 4 LLCER-LEA covid'!G72)</f>
        <v>LLCER</v>
      </c>
      <c r="H61" s="775"/>
      <c r="I61" s="776">
        <v>2</v>
      </c>
      <c r="J61" s="776">
        <v>2</v>
      </c>
      <c r="K61" s="613" t="str">
        <f>IF('Portail 4 LLCER-LEA covid'!K72="","",'Portail 4 LLCER-LEA covid'!K72)</f>
        <v>FRENEE Samantha</v>
      </c>
      <c r="L61" s="614">
        <f>IF('Portail 4 LLCER-LEA covid'!L72="","",'Portail 4 LLCER-LEA covid'!L72)</f>
        <v>11</v>
      </c>
      <c r="M61" s="613" t="str">
        <f>IF('Portail 4 LLCER-LEA covid'!M72="","",'Portail 4 LLCER-LEA covid'!M72)</f>
        <v/>
      </c>
      <c r="N61" s="613" t="str">
        <f>IF('Portail 4 LLCER-LEA covid'!N72="","",'Portail 4 LLCER-LEA covid'!N72)</f>
        <v/>
      </c>
      <c r="O61" s="613"/>
      <c r="P61" s="615">
        <f>IF('Portail 4 LLCER-LEA covid'!P72="","",'Portail 4 LLCER-LEA covid'!P72)</f>
        <v>18</v>
      </c>
      <c r="Q61" s="616"/>
      <c r="R61" s="157" t="str">
        <f>IF('Portail 4 LLCER-LEA covid'!R72="","",'Portail 4 LLCER-LEA covid'!R72)</f>
        <v/>
      </c>
      <c r="S61" s="157" t="str">
        <f>IF('Portail 4 LLCER-LEA covid'!S72="","",'Portail 4 LLCER-LEA covid'!S72)</f>
        <v/>
      </c>
      <c r="T61" s="779" t="str">
        <f>IF('Portail 4 LLCER-LEA covid'!T72="","",'Portail 4 LLCER-LEA covid'!T72)</f>
        <v>100% CC</v>
      </c>
      <c r="U61" s="780" t="str">
        <f>IF('Portail 4 LLCER-LEA covid'!U72="","",'Portail 4 LLCER-LEA covid'!U72)</f>
        <v>100% CT / Dossier</v>
      </c>
      <c r="V61" s="395">
        <f>IF('Portail 4 LLCER-LEA covid'!V72="","",'Portail 4 LLCER-LEA covid'!V72)</f>
        <v>1</v>
      </c>
      <c r="W61" s="644" t="str">
        <f>IF('Portail 4 LLCER-LEA covid'!W72="","",'Portail 4 LLCER-LEA covid'!W72)</f>
        <v>CC</v>
      </c>
      <c r="X61" s="644" t="str">
        <f>IF('Portail 4 LLCER-LEA covid'!X72="","",'Portail 4 LLCER-LEA covid'!X72)</f>
        <v>écrit</v>
      </c>
      <c r="Y61" s="644" t="str">
        <f>IF('Portail 4 LLCER-LEA covid'!Y72="","",'Portail 4 LLCER-LEA covid'!Y72)</f>
        <v>1h00</v>
      </c>
      <c r="Z61" s="645">
        <f>IF('Portail 4 LLCER-LEA covid'!Z72="","",'Portail 4 LLCER-LEA covid'!Z72)</f>
        <v>1</v>
      </c>
      <c r="AA61" s="640" t="str">
        <f>IF('Portail 4 LLCER-LEA covid'!AA72="","",'Portail 4 LLCER-LEA covid'!AA72)</f>
        <v>CT</v>
      </c>
      <c r="AB61" s="640" t="str">
        <f>IF('Portail 4 LLCER-LEA covid'!AB72="","",'Portail 4 LLCER-LEA covid'!AB72)</f>
        <v>écrit</v>
      </c>
      <c r="AC61" s="640" t="str">
        <f>IF('Portail 4 LLCER-LEA covid'!AC72="","",'Portail 4 LLCER-LEA covid'!AC72)</f>
        <v>1h00</v>
      </c>
      <c r="AD61" s="779" t="str">
        <f>IF('Portail 4 LLCER-LEA covid'!AD72="","",'Portail 4 LLCER-LEA covid'!AD72)</f>
        <v>100% CT / Dossier</v>
      </c>
      <c r="AE61" s="784" t="str">
        <f t="shared" si="10"/>
        <v>100% CT / Dossier</v>
      </c>
      <c r="AF61" s="831">
        <f>IF('Portail 4 LLCER-LEA covid'!AF72="","",'Portail 4 LLCER-LEA covid'!AF72)</f>
        <v>1</v>
      </c>
      <c r="AG61" s="644" t="str">
        <f>IF('Portail 4 LLCER-LEA covid'!AG72="","",'Portail 4 LLCER-LEA covid'!AG72)</f>
        <v>CT</v>
      </c>
      <c r="AH61" s="644" t="str">
        <f>IF('Portail 4 LLCER-LEA covid'!AH72="","",'Portail 4 LLCER-LEA covid'!AH72)</f>
        <v>écrit</v>
      </c>
      <c r="AI61" s="644" t="str">
        <f>IF('Portail 4 LLCER-LEA covid'!AI72="","",'Portail 4 LLCER-LEA covid'!AI72)</f>
        <v>1h00</v>
      </c>
      <c r="AJ61" s="646">
        <f>IF('Portail 4 LLCER-LEA covid'!AJ72="","",'Portail 4 LLCER-LEA covid'!AJ72)</f>
        <v>1</v>
      </c>
      <c r="AK61" s="640" t="str">
        <f>IF('Portail 4 LLCER-LEA covid'!AK72="","",'Portail 4 LLCER-LEA covid'!AK72)</f>
        <v>CT</v>
      </c>
      <c r="AL61" s="640" t="str">
        <f>IF('Portail 4 LLCER-LEA covid'!AL72="","",'Portail 4 LLCER-LEA covid'!AL72)</f>
        <v>écrit</v>
      </c>
      <c r="AM61" s="640" t="str">
        <f>IF('Portail 4 LLCER-LEA covid'!AM72="","",'Portail 4 LLCER-LEA covid'!AM72)</f>
        <v>1h00</v>
      </c>
      <c r="AN61" s="613" t="str">
        <f>IF('Portail 4 LLCER-LEA covid'!AN72="","",'Portail 4 LLCER-LEA covid'!AN72)</f>
        <v/>
      </c>
    </row>
    <row r="62" spans="1:40" ht="48.75" customHeight="1">
      <c r="A62" s="772" t="str">
        <f>IF('Portail 4 LLCER-LEA covid'!A92="","",'Portail 4 LLCER-LEA covid'!A92)</f>
        <v/>
      </c>
      <c r="B62" s="21" t="str">
        <f>IF('Portail 4 LLCER-LEA covid'!B92="","",'Portail 4 LLCER-LEA covid'!B92)</f>
        <v>LLA2C1A</v>
      </c>
      <c r="C62" s="827" t="str">
        <f>IF('Portail 4 LLCER-LEA covid'!C92="","",'Portail 4 LLCER-LEA covid'!C92)</f>
        <v>Grammaire espagnole S2</v>
      </c>
      <c r="D62" s="773" t="str">
        <f>IF('Portail 4 LLCER-LEA covid'!D92="","",'Portail 4 LLCER-LEA covid'!D92)</f>
        <v>LOL2B8B
LOL2G8C
LOL2C1E</v>
      </c>
      <c r="E62" s="773" t="str">
        <f>IF('Portail 4 LLCER-LEA covid'!E92="","",'Portail 4 LLCER-LEA covid'!E92)</f>
        <v>TRONC COMMUN</v>
      </c>
      <c r="F62" s="774" t="str">
        <f>IF('Portail 4 LLCER-LEA covid'!F92="","",'Portail 4 LLCER-LEA covid'!F92)</f>
        <v>Portails 1 (SDL-LLCER), 4 (LANGUES) et 5 (LETTRES-LLCER)</v>
      </c>
      <c r="G62" s="773" t="str">
        <f>IF('Portail 4 LLCER-LEA covid'!G92="","",'Portail 4 LLCER-LEA covid'!G92)</f>
        <v>LLCER</v>
      </c>
      <c r="H62" s="775"/>
      <c r="I62" s="776">
        <v>2</v>
      </c>
      <c r="J62" s="776">
        <v>2</v>
      </c>
      <c r="K62" s="613" t="str">
        <f>IF('Portail 4 LLCER-LEA covid'!K92="","",'Portail 4 LLCER-LEA covid'!K92)</f>
        <v>BACCON Annie</v>
      </c>
      <c r="L62" s="614">
        <f>IF('Portail 4 LLCER-LEA covid'!L92="","",'Portail 4 LLCER-LEA covid'!L92)</f>
        <v>14</v>
      </c>
      <c r="M62" s="613" t="str">
        <f>IF('Portail 4 LLCER-LEA covid'!M92="","",'Portail 4 LLCER-LEA covid'!M92)</f>
        <v/>
      </c>
      <c r="N62" s="613" t="str">
        <f>IF('Portail 4 LLCER-LEA covid'!N92="","",'Portail 4 LLCER-LEA covid'!N92)</f>
        <v/>
      </c>
      <c r="O62" s="613"/>
      <c r="P62" s="615">
        <f>IF('Portail 4 LLCER-LEA covid'!P92="","",'Portail 4 LLCER-LEA covid'!P92)</f>
        <v>18</v>
      </c>
      <c r="Q62" s="616"/>
      <c r="R62" s="157" t="str">
        <f>IF('Portail 4 LLCER-LEA covid'!R92="","",'Portail 4 LLCER-LEA covid'!R92)</f>
        <v/>
      </c>
      <c r="S62" s="157" t="str">
        <f>IF('Portail 4 LLCER-LEA covid'!S92="","",'Portail 4 LLCER-LEA covid'!S92)</f>
        <v/>
      </c>
      <c r="T62" s="779" t="str">
        <f>IF('Portail 4 LLCER-LEA covid'!T92="","",'Portail 4 LLCER-LEA covid'!T92)</f>
        <v>100% CC / écrit à distance - devoir en temps limité sur Célène - 1h30</v>
      </c>
      <c r="U62" s="780" t="str">
        <f>IF('Portail 4 LLCER-LEA covid'!U92="","",'Portail 4 LLCER-LEA covid'!U92)</f>
        <v>100% CT à distance - devoir sur Célène - 1h30</v>
      </c>
      <c r="V62" s="395">
        <f>IF('Portail 4 LLCER-LEA covid'!V92="","",'Portail 4 LLCER-LEA covid'!V92)</f>
        <v>1</v>
      </c>
      <c r="W62" s="644" t="str">
        <f>IF('Portail 4 LLCER-LEA covid'!W92="","",'Portail 4 LLCER-LEA covid'!W92)</f>
        <v>CC</v>
      </c>
      <c r="X62" s="644" t="str">
        <f>IF('Portail 4 LLCER-LEA covid'!X92="","",'Portail 4 LLCER-LEA covid'!X92)</f>
        <v>écrit</v>
      </c>
      <c r="Y62" s="644" t="str">
        <f>IF('Portail 4 LLCER-LEA covid'!Y92="","",'Portail 4 LLCER-LEA covid'!Y92)</f>
        <v/>
      </c>
      <c r="Z62" s="645">
        <f>IF('Portail 4 LLCER-LEA covid'!Z92="","",'Portail 4 LLCER-LEA covid'!Z92)</f>
        <v>1</v>
      </c>
      <c r="AA62" s="640" t="str">
        <f>IF('Portail 4 LLCER-LEA covid'!AA92="","",'Portail 4 LLCER-LEA covid'!AA92)</f>
        <v>CT</v>
      </c>
      <c r="AB62" s="640" t="str">
        <f>IF('Portail 4 LLCER-LEA covid'!AB92="","",'Portail 4 LLCER-LEA covid'!AB92)</f>
        <v>écrit</v>
      </c>
      <c r="AC62" s="640" t="str">
        <f>IF('Portail 4 LLCER-LEA covid'!AC92="","",'Portail 4 LLCER-LEA covid'!AC92)</f>
        <v>1h30</v>
      </c>
      <c r="AD62" s="779" t="str">
        <f>IF('Portail 4 LLCER-LEA covid'!AD92="","",'Portail 4 LLCER-LEA covid'!AD92)</f>
        <v>100% CT - devoir à distance sur Célène - 1h30</v>
      </c>
      <c r="AE62" s="784" t="str">
        <f t="shared" si="10"/>
        <v>100% CT - devoir à distance sur Célène - 1h30</v>
      </c>
      <c r="AF62" s="831">
        <f>IF('Portail 4 LLCER-LEA covid'!AF92="","",'Portail 4 LLCER-LEA covid'!AF92)</f>
        <v>1</v>
      </c>
      <c r="AG62" s="644" t="str">
        <f>IF('Portail 4 LLCER-LEA covid'!AG92="","",'Portail 4 LLCER-LEA covid'!AG92)</f>
        <v>CT</v>
      </c>
      <c r="AH62" s="644" t="str">
        <f>IF('Portail 4 LLCER-LEA covid'!AH92="","",'Portail 4 LLCER-LEA covid'!AH92)</f>
        <v>écrit</v>
      </c>
      <c r="AI62" s="644" t="str">
        <f>IF('Portail 4 LLCER-LEA covid'!AI92="","",'Portail 4 LLCER-LEA covid'!AI92)</f>
        <v>1h30</v>
      </c>
      <c r="AJ62" s="646">
        <f>IF('Portail 4 LLCER-LEA covid'!AJ92="","",'Portail 4 LLCER-LEA covid'!AJ92)</f>
        <v>1</v>
      </c>
      <c r="AK62" s="640" t="str">
        <f>IF('Portail 4 LLCER-LEA covid'!AK92="","",'Portail 4 LLCER-LEA covid'!AK92)</f>
        <v>CT</v>
      </c>
      <c r="AL62" s="640" t="str">
        <f>IF('Portail 4 LLCER-LEA covid'!AL92="","",'Portail 4 LLCER-LEA covid'!AL92)</f>
        <v>écrit</v>
      </c>
      <c r="AM62" s="640" t="str">
        <f>IF('Portail 4 LLCER-LEA covid'!AM92="","",'Portail 4 LLCER-LEA covid'!AM92)</f>
        <v>1h30</v>
      </c>
      <c r="AN62" s="613" t="str">
        <f>IF('Portail 4 LLCER-LEA covid'!AN92="","",'Portail 4 LLCER-LEA covid'!AN92)</f>
        <v/>
      </c>
    </row>
    <row r="63" spans="1:40" ht="26.25" customHeight="1">
      <c r="A63" s="846"/>
      <c r="B63" s="846"/>
      <c r="C63" s="46" t="s">
        <v>909</v>
      </c>
      <c r="D63" s="47"/>
      <c r="E63" s="47"/>
      <c r="F63" s="47"/>
      <c r="G63" s="47"/>
      <c r="H63" s="48"/>
      <c r="I63" s="47"/>
      <c r="J63" s="47"/>
      <c r="K63" s="47"/>
      <c r="L63" s="47"/>
      <c r="M63" s="47"/>
      <c r="N63" s="47"/>
      <c r="O63" s="47"/>
      <c r="P63" s="47"/>
      <c r="Q63" s="50"/>
      <c r="R63" s="49"/>
      <c r="S63" s="49"/>
      <c r="T63" s="794"/>
      <c r="U63" s="795"/>
      <c r="V63" s="98"/>
      <c r="W63" s="50"/>
      <c r="X63" s="50"/>
      <c r="Y63" s="50"/>
      <c r="Z63" s="165"/>
      <c r="AA63" s="50"/>
      <c r="AB63" s="50"/>
      <c r="AC63" s="50"/>
      <c r="AD63" s="50"/>
      <c r="AE63" s="50"/>
      <c r="AF63" s="50"/>
      <c r="AG63" s="50"/>
      <c r="AH63" s="50"/>
      <c r="AI63" s="50"/>
      <c r="AJ63" s="50"/>
      <c r="AK63" s="50"/>
      <c r="AL63" s="50"/>
      <c r="AM63" s="47"/>
      <c r="AN63" s="47"/>
    </row>
    <row r="64" spans="1:40" ht="33" customHeight="1">
      <c r="A64" s="847" t="s">
        <v>910</v>
      </c>
      <c r="B64" s="185" t="s">
        <v>911</v>
      </c>
      <c r="C64" s="841" t="s">
        <v>912</v>
      </c>
      <c r="D64" s="842"/>
      <c r="E64" s="797" t="s">
        <v>43</v>
      </c>
      <c r="F64" s="797"/>
      <c r="G64" s="797"/>
      <c r="H64" s="797"/>
      <c r="I64" s="797">
        <f>+I$44+I$47+I65+I67</f>
        <v>30</v>
      </c>
      <c r="J64" s="797">
        <f>+J$44+J$47+J65+J67</f>
        <v>30</v>
      </c>
      <c r="K64" s="842"/>
      <c r="L64" s="842"/>
      <c r="M64" s="842"/>
      <c r="N64" s="842"/>
      <c r="O64" s="842"/>
      <c r="P64" s="842"/>
      <c r="Q64" s="55"/>
      <c r="R64" s="55"/>
      <c r="S64" s="55"/>
      <c r="T64" s="798"/>
      <c r="U64" s="799"/>
      <c r="V64" s="401"/>
      <c r="W64" s="842"/>
      <c r="X64" s="842"/>
      <c r="Y64" s="842"/>
      <c r="Z64" s="842"/>
      <c r="AA64" s="842"/>
      <c r="AB64" s="842"/>
      <c r="AC64" s="842"/>
      <c r="AD64" s="187"/>
      <c r="AE64" s="187"/>
      <c r="AF64" s="187"/>
      <c r="AG64" s="56"/>
      <c r="AH64" s="56"/>
      <c r="AI64" s="56"/>
      <c r="AJ64" s="56"/>
      <c r="AK64" s="56"/>
      <c r="AL64" s="56"/>
      <c r="AM64" s="53"/>
      <c r="AN64" s="53"/>
    </row>
    <row r="65" spans="1:40" ht="51">
      <c r="A65" s="772" t="str">
        <f>IF('Portail 4 LLCER-LEA covid'!A67="","",'Portail 4 LLCER-LEA covid'!A67)</f>
        <v/>
      </c>
      <c r="B65" s="21" t="str">
        <f>IF('Portail 4 LLCER-LEA covid'!B67="","",'Portail 4 LLCER-LEA covid'!B67)</f>
        <v>LLA2B1B</v>
      </c>
      <c r="C65" s="827" t="str">
        <f>IF('Portail 4 LLCER-LEA covid'!C67="","",'Portail 4 LLCER-LEA covid'!C67)</f>
        <v>Compréhension et expression orales Anglais S2 (groupe de 25)</v>
      </c>
      <c r="D65" s="773" t="str">
        <f>IF('Portail 4 LLCER-LEA covid'!D67="","",'Portail 4 LLCER-LEA covid'!D67)</f>
        <v>LOL2B1C 
et/ou
LOL2B1D
LOL2J2B</v>
      </c>
      <c r="E65" s="773" t="s">
        <v>56</v>
      </c>
      <c r="F65" s="774" t="str">
        <f>IF('Portail 4 LLCER-LEA covid'!F67="","",'Portail 4 LLCER-LEA covid'!F67)</f>
        <v>Portails 1 (SDL-LLCER), 2 (SDL-LEA), 4 (LANGUES) et 5 (LETTRES-LLCER)</v>
      </c>
      <c r="G65" s="773" t="str">
        <f>IF('Portail 4 LLCER-LEA covid'!G67="","",'Portail 4 LLCER-LEA covid'!G67)</f>
        <v>LLCER</v>
      </c>
      <c r="H65" s="775"/>
      <c r="I65" s="776">
        <v>2</v>
      </c>
      <c r="J65" s="776">
        <v>2</v>
      </c>
      <c r="K65" s="613" t="str">
        <f>IF('Portail 4 LLCER-LEA covid'!K67="","",'Portail 4 LLCER-LEA covid'!K67)</f>
        <v>SERPOLLET Noëlle</v>
      </c>
      <c r="L65" s="614">
        <f>IF('Portail 4 LLCER-LEA covid'!L67="","",'Portail 4 LLCER-LEA covid'!L67)</f>
        <v>11</v>
      </c>
      <c r="M65" s="613" t="str">
        <f>IF('Portail 4 LLCER-LEA covid'!M67="","",'Portail 4 LLCER-LEA covid'!M67)</f>
        <v/>
      </c>
      <c r="N65" s="613" t="str">
        <f>IF('Portail 4 LLCER-LEA covid'!N67="","",'Portail 4 LLCER-LEA covid'!N67)</f>
        <v/>
      </c>
      <c r="O65" s="613"/>
      <c r="P65" s="615" t="str">
        <f>IF('Portail 4 LLCER-LEA covid'!P67="","",'Portail 4 LLCER-LEA covid'!P67)</f>
        <v/>
      </c>
      <c r="Q65" s="616"/>
      <c r="R65" s="157">
        <f>IF('Portail 4 LLCER-LEA covid'!R67="","",'Portail 4 LLCER-LEA covid'!R67)</f>
        <v>15</v>
      </c>
      <c r="S65" s="157" t="str">
        <f>IF('Portail 4 LLCER-LEA covid'!S67="","",'Portail 4 LLCER-LEA covid'!S67)</f>
        <v/>
      </c>
      <c r="T65" s="779" t="str">
        <f>IF('Portail 4 LLCER-LEA covid'!T67="","",'Portail 4 LLCER-LEA covid'!T67)</f>
        <v>100% CC</v>
      </c>
      <c r="U65" s="780" t="str">
        <f>IF('Portail 4 LLCER-LEA covid'!U67="","",'Portail 4 LLCER-LEA covid'!U67)</f>
        <v>100% CT / Dossier</v>
      </c>
      <c r="V65" s="395" t="str">
        <f>IF('Portail 4 LLCER-LEA covid'!V67="","",'Portail 4 LLCER-LEA covid'!V67)</f>
        <v>40% Ecrit
40% Oral
20% participation</v>
      </c>
      <c r="W65" s="644" t="str">
        <f>IF('Portail 4 LLCER-LEA covid'!W67="","",'Portail 4 LLCER-LEA covid'!W67)</f>
        <v>CC</v>
      </c>
      <c r="X65" s="644" t="str">
        <f>IF('Portail 4 LLCER-LEA covid'!X67="","",'Portail 4 LLCER-LEA covid'!X67)</f>
        <v>écrit et oral</v>
      </c>
      <c r="Y65" s="644" t="str">
        <f>IF('Portail 4 LLCER-LEA covid'!Y67="","",'Portail 4 LLCER-LEA covid'!Y67)</f>
        <v>1h00 écrit et 15 min. oral</v>
      </c>
      <c r="Z65" s="645">
        <f>IF('Portail 4 LLCER-LEA covid'!Z67="","",'Portail 4 LLCER-LEA covid'!Z67)</f>
        <v>1</v>
      </c>
      <c r="AA65" s="640" t="str">
        <f>IF('Portail 4 LLCER-LEA covid'!AA67="","",'Portail 4 LLCER-LEA covid'!AA67)</f>
        <v>CT</v>
      </c>
      <c r="AB65" s="640" t="str">
        <f>IF('Portail 4 LLCER-LEA covid'!AB67="","",'Portail 4 LLCER-LEA covid'!AB67)</f>
        <v>oral</v>
      </c>
      <c r="AC65" s="640" t="str">
        <f>IF('Portail 4 LLCER-LEA covid'!AC67="","",'Portail 4 LLCER-LEA covid'!AC67)</f>
        <v>15 min.</v>
      </c>
      <c r="AD65" s="779" t="str">
        <f>IF('Portail 4 LLCER-LEA covid'!AD67="","",'Portail 4 LLCER-LEA covid'!AD67)</f>
        <v>100% CT / Dossier</v>
      </c>
      <c r="AE65" s="824" t="str">
        <f>+AD65</f>
        <v>100% CT / Dossier</v>
      </c>
      <c r="AF65" s="831">
        <f>IF('Portail 4 LLCER-LEA covid'!AF67="","",'Portail 4 LLCER-LEA covid'!AF67)</f>
        <v>1</v>
      </c>
      <c r="AG65" s="644" t="str">
        <f>IF('Portail 4 LLCER-LEA covid'!AG67="","",'Portail 4 LLCER-LEA covid'!AG67)</f>
        <v>CT</v>
      </c>
      <c r="AH65" s="644" t="str">
        <f>IF('Portail 4 LLCER-LEA covid'!AH67="","",'Portail 4 LLCER-LEA covid'!AH67)</f>
        <v>oral</v>
      </c>
      <c r="AI65" s="644" t="str">
        <f>IF('Portail 4 LLCER-LEA covid'!AI67="","",'Portail 4 LLCER-LEA covid'!AI67)</f>
        <v>15 min.</v>
      </c>
      <c r="AJ65" s="646">
        <f>IF('Portail 4 LLCER-LEA covid'!AJ67="","",'Portail 4 LLCER-LEA covid'!AJ67)</f>
        <v>1</v>
      </c>
      <c r="AK65" s="640" t="str">
        <f>IF('Portail 4 LLCER-LEA covid'!AK67="","",'Portail 4 LLCER-LEA covid'!AK67)</f>
        <v>CT</v>
      </c>
      <c r="AL65" s="640" t="str">
        <f>IF('Portail 4 LLCER-LEA covid'!AL67="","",'Portail 4 LLCER-LEA covid'!AL67)</f>
        <v>oral</v>
      </c>
      <c r="AM65" s="640" t="str">
        <f>IF('Portail 4 LLCER-LEA covid'!AM67="","",'Portail 4 LLCER-LEA covid'!AM67)</f>
        <v>15 min.</v>
      </c>
      <c r="AN65" s="613" t="str">
        <f>IF('Portail 4 LLCER-LEA covid'!AN67="","",'Portail 4 LLCER-LEA covid'!AN67)</f>
        <v/>
      </c>
    </row>
    <row r="66" spans="1:40" ht="32.25" customHeight="1">
      <c r="A66" s="812" t="str">
        <f>IF('Portail 4 LLCER-LEA covid'!A79="","",'Portail 4 LLCER-LEA covid'!A79)</f>
        <v/>
      </c>
      <c r="B66" s="848" t="str">
        <f>IF('Portail 4 LLCER-LEA covid'!B79="","",'Portail 4 LLCER-LEA covid'!B79)</f>
        <v>LLA2B3A</v>
      </c>
      <c r="C66" s="665" t="str">
        <f>IF('Portail 4 LLCER-LEA covid'!C79="","",'Portail 4 LLCER-LEA covid'!C79)</f>
        <v>Les grandes étapes du monde contemporain Anglais S2</v>
      </c>
      <c r="D66" s="666" t="str">
        <f>IF('Portail 4 LLCER-LEA covid'!D79="","",'Portail 4 LLCER-LEA covid'!D79)</f>
        <v>LOL2J5A</v>
      </c>
      <c r="E66" s="666" t="s">
        <v>56</v>
      </c>
      <c r="F66" s="667" t="str">
        <f>IF('Portail 4 LLCER-LEA covid'!F79="","",'Portail 4 LLCER-LEA covid'!F79)</f>
        <v>Portails 1 (SDL-LLCER), 2 (SDL-LEA), 4 (LANGUES) et 5 (LETTRES-LLCER)</v>
      </c>
      <c r="G66" s="813" t="str">
        <f>IF('Portail 4 LLCER-LEA covid'!G79="","",'Portail 4 LLCER-LEA covid'!G79)</f>
        <v>LLCER</v>
      </c>
      <c r="H66" s="668"/>
      <c r="I66" s="669">
        <v>3</v>
      </c>
      <c r="J66" s="669">
        <v>3</v>
      </c>
      <c r="K66" s="669" t="str">
        <f>IF('Portail 4 LLCER-LEA covid'!K79="","",'Portail 4 LLCER-LEA covid'!K79)</f>
        <v>LAINE Ariane</v>
      </c>
      <c r="L66" s="669">
        <f>IF('Portail 4 LLCER-LEA covid'!L79="","",'Portail 4 LLCER-LEA covid'!L79)</f>
        <v>11</v>
      </c>
      <c r="M66" s="669" t="str">
        <f>IF('Portail 4 LLCER-LEA covid'!M79="","",'Portail 4 LLCER-LEA covid'!M79)</f>
        <v/>
      </c>
      <c r="N66" s="669" t="str">
        <f>IF('Portail 4 LLCER-LEA covid'!N79="","",'Portail 4 LLCER-LEA covid'!N79)</f>
        <v/>
      </c>
      <c r="O66" s="669"/>
      <c r="P66" s="670">
        <f>IF('Portail 4 LLCER-LEA covid'!P79="","",'Portail 4 LLCER-LEA covid'!P79)</f>
        <v>18</v>
      </c>
      <c r="Q66" s="671"/>
      <c r="R66" s="420" t="str">
        <f>IF('Portail 4 LLCER-LEA covid'!R79="","",'Portail 4 LLCER-LEA covid'!R79)</f>
        <v/>
      </c>
      <c r="S66" s="420" t="str">
        <f>IF('Portail 4 LLCER-LEA covid'!S79="","",'Portail 4 LLCER-LEA covid'!S79)</f>
        <v/>
      </c>
      <c r="T66" s="814"/>
      <c r="U66" s="815"/>
      <c r="V66" s="393">
        <f>IF('Portail 4 LLCER-LEA covid'!V79="","",'Portail 4 LLCER-LEA covid'!V79)</f>
        <v>1</v>
      </c>
      <c r="W66" s="849" t="str">
        <f>IF('Portail 4 LLCER-LEA covid'!W79="","",'Portail 4 LLCER-LEA covid'!W79)</f>
        <v>CC</v>
      </c>
      <c r="X66" s="849" t="str">
        <f>IF('Portail 4 LLCER-LEA covid'!X79="","",'Portail 4 LLCER-LEA covid'!X79)</f>
        <v>écrit</v>
      </c>
      <c r="Y66" s="849" t="str">
        <f>IF('Portail 4 LLCER-LEA covid'!Y79="","",'Portail 4 LLCER-LEA covid'!Y79)</f>
        <v>1h30</v>
      </c>
      <c r="Z66" s="850">
        <f>IF('Portail 4 LLCER-LEA covid'!Z79="","",'Portail 4 LLCER-LEA covid'!Z79)</f>
        <v>1</v>
      </c>
      <c r="AA66" s="816" t="str">
        <f>IF('Portail 4 LLCER-LEA covid'!AA79="","",'Portail 4 LLCER-LEA covid'!AA79)</f>
        <v>CT</v>
      </c>
      <c r="AB66" s="816" t="str">
        <f>IF('Portail 4 LLCER-LEA covid'!AB79="","",'Portail 4 LLCER-LEA covid'!AB79)</f>
        <v>écrit</v>
      </c>
      <c r="AC66" s="816" t="str">
        <f>IF('Portail 4 LLCER-LEA covid'!AC79="","",'Portail 4 LLCER-LEA covid'!AC79)</f>
        <v>1h30</v>
      </c>
      <c r="AD66" s="816"/>
      <c r="AE66" s="816"/>
      <c r="AF66" s="851">
        <f>IF('Portail 4 LLCER-LEA covid'!AF79="","",'Portail 4 LLCER-LEA covid'!AF79)</f>
        <v>1</v>
      </c>
      <c r="AG66" s="849" t="str">
        <f>IF('Portail 4 LLCER-LEA covid'!AG79="","",'Portail 4 LLCER-LEA covid'!AG79)</f>
        <v>CT</v>
      </c>
      <c r="AH66" s="849" t="str">
        <f>IF('Portail 4 LLCER-LEA covid'!AH79="","",'Portail 4 LLCER-LEA covid'!AH79)</f>
        <v>écrit</v>
      </c>
      <c r="AI66" s="849" t="str">
        <f>IF('Portail 4 LLCER-LEA covid'!AI79="","",'Portail 4 LLCER-LEA covid'!AI79)</f>
        <v>1h30</v>
      </c>
      <c r="AJ66" s="852">
        <f>IF('Portail 4 LLCER-LEA covid'!AJ79="","",'Portail 4 LLCER-LEA covid'!AJ79)</f>
        <v>1</v>
      </c>
      <c r="AK66" s="816" t="str">
        <f>IF('Portail 4 LLCER-LEA covid'!AK79="","",'Portail 4 LLCER-LEA covid'!AK79)</f>
        <v>CT</v>
      </c>
      <c r="AL66" s="816" t="str">
        <f>IF('Portail 4 LLCER-LEA covid'!AL79="","",'Portail 4 LLCER-LEA covid'!AL79)</f>
        <v>écrit</v>
      </c>
      <c r="AM66" s="816" t="str">
        <f>IF('Portail 4 LLCER-LEA covid'!AM79="","",'Portail 4 LLCER-LEA covid'!AM79)</f>
        <v>1h30</v>
      </c>
      <c r="AN66" s="669" t="str">
        <f>IF('Portail 4 LLCER-LEA covid'!AN79="","",'Portail 4 LLCER-LEA covid'!AN79)</f>
        <v/>
      </c>
    </row>
    <row r="67" spans="1:40" ht="52.5" customHeight="1">
      <c r="A67" s="817"/>
      <c r="B67" s="853" t="s">
        <v>694</v>
      </c>
      <c r="C67" s="630" t="s">
        <v>695</v>
      </c>
      <c r="D67" s="631" t="s">
        <v>696</v>
      </c>
      <c r="E67" s="631" t="s">
        <v>38</v>
      </c>
      <c r="F67" s="632" t="s">
        <v>527</v>
      </c>
      <c r="G67" s="818" t="s">
        <v>74</v>
      </c>
      <c r="H67" s="633"/>
      <c r="I67" s="634">
        <v>3</v>
      </c>
      <c r="J67" s="634">
        <v>3</v>
      </c>
      <c r="K67" s="634" t="s">
        <v>518</v>
      </c>
      <c r="L67" s="634">
        <v>11</v>
      </c>
      <c r="M67" s="634"/>
      <c r="N67" s="634"/>
      <c r="O67" s="634"/>
      <c r="P67" s="635">
        <v>0</v>
      </c>
      <c r="Q67" s="636">
        <v>18</v>
      </c>
      <c r="R67" s="421"/>
      <c r="S67" s="421"/>
      <c r="T67" s="854" t="s">
        <v>675</v>
      </c>
      <c r="U67" s="855" t="s">
        <v>683</v>
      </c>
      <c r="V67" s="111">
        <v>1</v>
      </c>
      <c r="W67" s="781" t="s">
        <v>62</v>
      </c>
      <c r="X67" s="781" t="s">
        <v>66</v>
      </c>
      <c r="Y67" s="781" t="s">
        <v>64</v>
      </c>
      <c r="Z67" s="782">
        <v>1</v>
      </c>
      <c r="AA67" s="783" t="s">
        <v>65</v>
      </c>
      <c r="AB67" s="783" t="s">
        <v>66</v>
      </c>
      <c r="AC67" s="783" t="s">
        <v>64</v>
      </c>
      <c r="AD67" s="692" t="s">
        <v>683</v>
      </c>
      <c r="AE67" s="824" t="str">
        <f>+AD67</f>
        <v>100% CT / écrit / 3h / Célène</v>
      </c>
      <c r="AF67" s="111">
        <v>1</v>
      </c>
      <c r="AG67" s="781" t="s">
        <v>65</v>
      </c>
      <c r="AH67" s="781" t="s">
        <v>66</v>
      </c>
      <c r="AI67" s="781" t="s">
        <v>64</v>
      </c>
      <c r="AJ67" s="786">
        <v>1</v>
      </c>
      <c r="AK67" s="783" t="s">
        <v>65</v>
      </c>
      <c r="AL67" s="783" t="s">
        <v>66</v>
      </c>
      <c r="AM67" s="783" t="s">
        <v>64</v>
      </c>
      <c r="AN67" s="613"/>
    </row>
    <row r="68" spans="1:40" ht="33" customHeight="1">
      <c r="A68" s="797" t="s">
        <v>913</v>
      </c>
      <c r="B68" s="185" t="s">
        <v>914</v>
      </c>
      <c r="C68" s="841" t="s">
        <v>915</v>
      </c>
      <c r="D68" s="842"/>
      <c r="E68" s="797" t="s">
        <v>43</v>
      </c>
      <c r="F68" s="797"/>
      <c r="G68" s="797"/>
      <c r="H68" s="797"/>
      <c r="I68" s="797">
        <f>+I$44+I$47+I69+I70</f>
        <v>30</v>
      </c>
      <c r="J68" s="797">
        <f>+J$44+J$47+J69+J70</f>
        <v>30</v>
      </c>
      <c r="K68" s="842"/>
      <c r="L68" s="842"/>
      <c r="M68" s="842"/>
      <c r="N68" s="842"/>
      <c r="O68" s="842"/>
      <c r="P68" s="842"/>
      <c r="Q68" s="55"/>
      <c r="R68" s="55"/>
      <c r="S68" s="55"/>
      <c r="T68" s="798"/>
      <c r="U68" s="799"/>
      <c r="V68" s="401"/>
      <c r="W68" s="842"/>
      <c r="X68" s="842"/>
      <c r="Y68" s="842"/>
      <c r="Z68" s="842"/>
      <c r="AA68" s="842"/>
      <c r="AB68" s="842"/>
      <c r="AC68" s="842"/>
      <c r="AD68" s="842"/>
      <c r="AE68" s="842"/>
      <c r="AF68" s="187"/>
      <c r="AG68" s="56"/>
      <c r="AH68" s="56"/>
      <c r="AI68" s="56"/>
      <c r="AJ68" s="56"/>
      <c r="AK68" s="56"/>
      <c r="AL68" s="56"/>
      <c r="AM68" s="53"/>
      <c r="AN68" s="53"/>
    </row>
    <row r="69" spans="1:40" ht="64.5" customHeight="1">
      <c r="A69" s="772" t="str">
        <f>IF('Portail 4 LLCER-LEA covid'!A93="","",'Portail 4 LLCER-LEA covid'!A93)</f>
        <v/>
      </c>
      <c r="B69" s="21" t="str">
        <f>IF('Portail 4 LLCER-LEA covid'!B93="","",'Portail 4 LLCER-LEA covid'!B93)</f>
        <v>LLA2C1B</v>
      </c>
      <c r="C69" s="827" t="str">
        <f>IF('Portail 4 LLCER-LEA covid'!C93="","",'Portail 4 LLCER-LEA covid'!C93)</f>
        <v>Compréhension et expression orales Espagnol S2 (groupe de 25)</v>
      </c>
      <c r="D69" s="773" t="str">
        <f>IF('Portail 4 LLCER-LEA covid'!D93="","",'Portail 4 LLCER-LEA covid'!D93)</f>
        <v>LOL2C1D
LOL2J4B2</v>
      </c>
      <c r="E69" s="773" t="s">
        <v>56</v>
      </c>
      <c r="F69" s="774" t="str">
        <f>IF('Portail 4 LLCER-LEA covid'!F93="","",'Portail 4 LLCER-LEA covid'!F93)</f>
        <v>Portails 1 (SDL-LLCER), 2 (SDL-LEA), 4 (LANGUES) et 5 (LETTRES-LLCER)</v>
      </c>
      <c r="G69" s="773" t="str">
        <f>IF('Portail 4 LLCER-LEA covid'!G93="","",'Portail 4 LLCER-LEA covid'!G93)</f>
        <v>LLCER</v>
      </c>
      <c r="H69" s="775"/>
      <c r="I69" s="776">
        <v>2</v>
      </c>
      <c r="J69" s="776">
        <v>2</v>
      </c>
      <c r="K69" s="613" t="str">
        <f>IF('Portail 4 LLCER-LEA covid'!K93="","",'Portail 4 LLCER-LEA covid'!K93)</f>
        <v>NATANSON Brigitte</v>
      </c>
      <c r="L69" s="614">
        <f>IF('Portail 4 LLCER-LEA covid'!L93="","",'Portail 4 LLCER-LEA covid'!L93)</f>
        <v>14</v>
      </c>
      <c r="M69" s="613" t="str">
        <f>IF('Portail 4 LLCER-LEA covid'!M93="","",'Portail 4 LLCER-LEA covid'!M93)</f>
        <v/>
      </c>
      <c r="N69" s="613" t="str">
        <f>IF('Portail 4 LLCER-LEA covid'!N93="","",'Portail 4 LLCER-LEA covid'!N93)</f>
        <v/>
      </c>
      <c r="O69" s="613"/>
      <c r="P69" s="615" t="str">
        <f>IF('Portail 4 LLCER-LEA covid'!P93="","",'Portail 4 LLCER-LEA covid'!P93)</f>
        <v/>
      </c>
      <c r="Q69" s="616"/>
      <c r="R69" s="157">
        <f>IF('Portail 4 LLCER-LEA covid'!R93="","",'Portail 4 LLCER-LEA covid'!R93)</f>
        <v>15</v>
      </c>
      <c r="S69" s="157" t="str">
        <f>IF('Portail 4 LLCER-LEA covid'!S93="","",'Portail 4 LLCER-LEA covid'!S93)</f>
        <v/>
      </c>
      <c r="T69" s="779" t="str">
        <f>IF('Portail 4 LLCER-LEA covid'!T93="","",'Portail 4 LLCER-LEA covid'!T93)</f>
        <v>100% CC ORAL A DISTANCE</v>
      </c>
      <c r="U69" s="780" t="str">
        <f>IF('Portail 4 LLCER-LEA covid'!U93="","",'Portail 4 LLCER-LEA covid'!U93)</f>
        <v>100% CT ORAL A DISTANCE</v>
      </c>
      <c r="V69" s="395">
        <f>IF('Portail 4 LLCER-LEA covid'!V93="","",'Portail 4 LLCER-LEA covid'!V93)</f>
        <v>1</v>
      </c>
      <c r="W69" s="644" t="str">
        <f>IF('Portail 4 LLCER-LEA covid'!W93="","",'Portail 4 LLCER-LEA covid'!W93)</f>
        <v>CC</v>
      </c>
      <c r="X69" s="644" t="str">
        <f>IF('Portail 4 LLCER-LEA covid'!X93="","",'Portail 4 LLCER-LEA covid'!X93)</f>
        <v>oral</v>
      </c>
      <c r="Y69" s="644" t="str">
        <f>IF('Portail 4 LLCER-LEA covid'!Y93="","",'Portail 4 LLCER-LEA covid'!Y93)</f>
        <v/>
      </c>
      <c r="Z69" s="645">
        <f>IF('Portail 4 LLCER-LEA covid'!Z93="","",'Portail 4 LLCER-LEA covid'!Z93)</f>
        <v>1</v>
      </c>
      <c r="AA69" s="640" t="str">
        <f>IF('Portail 4 LLCER-LEA covid'!AA93="","",'Portail 4 LLCER-LEA covid'!AA93)</f>
        <v>CT</v>
      </c>
      <c r="AB69" s="640" t="str">
        <f>IF('Portail 4 LLCER-LEA covid'!AB93="","",'Portail 4 LLCER-LEA covid'!AB93)</f>
        <v>oral</v>
      </c>
      <c r="AC69" s="640" t="str">
        <f>IF('Portail 4 LLCER-LEA covid'!AC93="","",'Portail 4 LLCER-LEA covid'!AC93)</f>
        <v>15 min.</v>
      </c>
      <c r="AD69" s="779" t="str">
        <f>IF('Portail 4 LLCER-LEA covid'!AD93="","",'Portail 4 LLCER-LEA covid'!AD93)</f>
        <v>100% CT ORAL A DISTANCE</v>
      </c>
      <c r="AE69" s="824" t="str">
        <f t="shared" ref="AE69:AE70" si="11">+AD69</f>
        <v>100% CT ORAL A DISTANCE</v>
      </c>
      <c r="AF69" s="395">
        <f>IF('Portail 4 LLCER-LEA covid'!AF93="","",'Portail 4 LLCER-LEA covid'!AF93)</f>
        <v>1</v>
      </c>
      <c r="AG69" s="644" t="str">
        <f>IF('Portail 4 LLCER-LEA covid'!AG93="","",'Portail 4 LLCER-LEA covid'!AG93)</f>
        <v>CT</v>
      </c>
      <c r="AH69" s="644" t="str">
        <f>IF('Portail 4 LLCER-LEA covid'!AH93="","",'Portail 4 LLCER-LEA covid'!AH93)</f>
        <v>oral</v>
      </c>
      <c r="AI69" s="644" t="str">
        <f>IF('Portail 4 LLCER-LEA covid'!AI93="","",'Portail 4 LLCER-LEA covid'!AI93)</f>
        <v>15 min.</v>
      </c>
      <c r="AJ69" s="646">
        <f>IF('Portail 4 LLCER-LEA covid'!AJ93="","",'Portail 4 LLCER-LEA covid'!AJ93)</f>
        <v>1</v>
      </c>
      <c r="AK69" s="640" t="str">
        <f>IF('Portail 4 LLCER-LEA covid'!AK93="","",'Portail 4 LLCER-LEA covid'!AK93)</f>
        <v>CT</v>
      </c>
      <c r="AL69" s="640" t="str">
        <f>IF('Portail 4 LLCER-LEA covid'!AL93="","",'Portail 4 LLCER-LEA covid'!AL93)</f>
        <v>oral</v>
      </c>
      <c r="AM69" s="640" t="str">
        <f>IF('Portail 4 LLCER-LEA covid'!AM93="","",'Portail 4 LLCER-LEA covid'!AM93)</f>
        <v>15 min.</v>
      </c>
      <c r="AN69" s="613" t="str">
        <f>IF('Portail 4 LLCER-LEA covid'!AN93="","",'Portail 4 LLCER-LEA covid'!AN93)</f>
        <v/>
      </c>
    </row>
    <row r="70" spans="1:40" ht="58.5" customHeight="1">
      <c r="A70" s="772" t="str">
        <f>IF('Portail 4 LLCER-LEA covid'!A100="","",'Portail 4 LLCER-LEA covid'!A100)</f>
        <v/>
      </c>
      <c r="B70" s="21" t="str">
        <f>IF('Portail 4 LLCER-LEA covid'!B100="","",'Portail 4 LLCER-LEA covid'!B100)</f>
        <v>LLA2C3A</v>
      </c>
      <c r="C70" s="827" t="str">
        <f>IF('Portail 4 LLCER-LEA covid'!C100="","",'Portail 4 LLCER-LEA covid'!C100)</f>
        <v>Introduction à la civilisation espagnole S2</v>
      </c>
      <c r="D70" s="773" t="str">
        <f>IF('Portail 4 LLCER-LEA covid'!D100="","",'Portail 4 LLCER-LEA covid'!D100)</f>
        <v>LOL2C30
LOL2J5B2</v>
      </c>
      <c r="E70" s="773" t="s">
        <v>56</v>
      </c>
      <c r="F70" s="774" t="str">
        <f>IF('Portail 4 LLCER-LEA covid'!F100="","",'Portail 4 LLCER-LEA covid'!F100)</f>
        <v>Portails 1 (SDL-LLCER), 2 (SDL-LEA), 4 (LANGUES) et 5 (LETTRES-LLCER)</v>
      </c>
      <c r="G70" s="773" t="str">
        <f>IF('Portail 4 LLCER-LEA covid'!G100="","",'Portail 4 LLCER-LEA covid'!G100)</f>
        <v>LLCER</v>
      </c>
      <c r="H70" s="775"/>
      <c r="I70" s="776">
        <v>3</v>
      </c>
      <c r="J70" s="776">
        <v>3</v>
      </c>
      <c r="K70" s="613" t="str">
        <f>IF('Portail 4 LLCER-LEA covid'!K100="","",'Portail 4 LLCER-LEA covid'!K100)</f>
        <v>DECOBERT Claire</v>
      </c>
      <c r="L70" s="614">
        <f>IF('Portail 4 LLCER-LEA covid'!L100="","",'Portail 4 LLCER-LEA covid'!L100)</f>
        <v>14</v>
      </c>
      <c r="M70" s="613" t="str">
        <f>IF('Portail 4 LLCER-LEA covid'!M100="","",'Portail 4 LLCER-LEA covid'!M100)</f>
        <v/>
      </c>
      <c r="N70" s="613" t="str">
        <f>IF('Portail 4 LLCER-LEA covid'!N100="","",'Portail 4 LLCER-LEA covid'!N100)</f>
        <v/>
      </c>
      <c r="O70" s="613"/>
      <c r="P70" s="615">
        <f>IF('Portail 4 LLCER-LEA covid'!P100="","",'Portail 4 LLCER-LEA covid'!P100)</f>
        <v>18</v>
      </c>
      <c r="Q70" s="616"/>
      <c r="R70" s="157" t="str">
        <f>IF('Portail 4 LLCER-LEA covid'!R100="","",'Portail 4 LLCER-LEA covid'!R100)</f>
        <v/>
      </c>
      <c r="S70" s="157" t="str">
        <f>IF('Portail 4 LLCER-LEA covid'!S100="","",'Portail 4 LLCER-LEA covid'!S100)</f>
        <v/>
      </c>
      <c r="T70" s="779" t="str">
        <f>IF('Portail 4 LLCER-LEA covid'!T100="","",'Portail 4 LLCER-LEA covid'!T100)</f>
        <v>100% CC devoir maison</v>
      </c>
      <c r="U70" s="780" t="str">
        <f>IF('Portail 4 LLCER-LEA covid'!U100="","",'Portail 4 LLCER-LEA covid'!U100)</f>
        <v>100 % CT devoir maison</v>
      </c>
      <c r="V70" s="395">
        <f>IF('Portail 4 LLCER-LEA covid'!V100="","",'Portail 4 LLCER-LEA covid'!V100)</f>
        <v>1</v>
      </c>
      <c r="W70" s="644" t="str">
        <f>IF('Portail 4 LLCER-LEA covid'!W100="","",'Portail 4 LLCER-LEA covid'!W100)</f>
        <v>CC</v>
      </c>
      <c r="X70" s="644" t="str">
        <f>IF('Portail 4 LLCER-LEA covid'!X100="","",'Portail 4 LLCER-LEA covid'!X100)</f>
        <v>écrit et oral</v>
      </c>
      <c r="Y70" s="644" t="str">
        <f>IF('Portail 4 LLCER-LEA covid'!Y100="","",'Portail 4 LLCER-LEA covid'!Y100)</f>
        <v>1h30</v>
      </c>
      <c r="Z70" s="645">
        <f>IF('Portail 4 LLCER-LEA covid'!Z100="","",'Portail 4 LLCER-LEA covid'!Z100)</f>
        <v>1</v>
      </c>
      <c r="AA70" s="640" t="str">
        <f>IF('Portail 4 LLCER-LEA covid'!AA100="","",'Portail 4 LLCER-LEA covid'!AA100)</f>
        <v>CT</v>
      </c>
      <c r="AB70" s="640" t="str">
        <f>IF('Portail 4 LLCER-LEA covid'!AB100="","",'Portail 4 LLCER-LEA covid'!AB100)</f>
        <v>oral</v>
      </c>
      <c r="AC70" s="640" t="str">
        <f>IF('Portail 4 LLCER-LEA covid'!AC100="","",'Portail 4 LLCER-LEA covid'!AC100)</f>
        <v>10 min</v>
      </c>
      <c r="AD70" s="779" t="str">
        <f>IF('Portail 4 LLCER-LEA covid'!AD100="","",'Portail 4 LLCER-LEA covid'!AD100)</f>
        <v>100% CT DM écrit à rendre sur Célène</v>
      </c>
      <c r="AE70" s="824" t="str">
        <f t="shared" si="11"/>
        <v>100% CT DM écrit à rendre sur Célène</v>
      </c>
      <c r="AF70" s="395">
        <f>IF('Portail 4 LLCER-LEA covid'!AF100="","",'Portail 4 LLCER-LEA covid'!AF100)</f>
        <v>1</v>
      </c>
      <c r="AG70" s="644" t="str">
        <f>IF('Portail 4 LLCER-LEA covid'!AG100="","",'Portail 4 LLCER-LEA covid'!AG100)</f>
        <v>CT</v>
      </c>
      <c r="AH70" s="644" t="str">
        <f>IF('Portail 4 LLCER-LEA covid'!AH100="","",'Portail 4 LLCER-LEA covid'!AH100)</f>
        <v>oral</v>
      </c>
      <c r="AI70" s="644" t="str">
        <f>IF('Portail 4 LLCER-LEA covid'!AI100="","",'Portail 4 LLCER-LEA covid'!AI100)</f>
        <v>10 min</v>
      </c>
      <c r="AJ70" s="646">
        <f>IF('Portail 4 LLCER-LEA covid'!AJ100="","",'Portail 4 LLCER-LEA covid'!AJ100)</f>
        <v>1</v>
      </c>
      <c r="AK70" s="640" t="str">
        <f>IF('Portail 4 LLCER-LEA covid'!AK100="","",'Portail 4 LLCER-LEA covid'!AK100)</f>
        <v>CT</v>
      </c>
      <c r="AL70" s="640" t="str">
        <f>IF('Portail 4 LLCER-LEA covid'!AL100="","",'Portail 4 LLCER-LEA covid'!AL100)</f>
        <v>oral</v>
      </c>
      <c r="AM70" s="640" t="str">
        <f>IF('Portail 4 LLCER-LEA covid'!AM100="","",'Portail 4 LLCER-LEA covid'!AM100)</f>
        <v>10 min</v>
      </c>
      <c r="AN70" s="613" t="str">
        <f>IF('Portail 4 LLCER-LEA covid'!AN100="","",'Portail 4 LLCER-LEA covid'!AN100)</f>
        <v/>
      </c>
    </row>
    <row r="71" spans="1:40">
      <c r="A71" s="838"/>
      <c r="B71" s="838"/>
      <c r="C71" s="145"/>
      <c r="D71" s="110"/>
      <c r="E71" s="110"/>
      <c r="F71" s="110"/>
      <c r="G71" s="110"/>
      <c r="H71" s="173" t="s">
        <v>916</v>
      </c>
      <c r="I71" s="192"/>
      <c r="J71" s="192"/>
      <c r="K71" s="192"/>
      <c r="L71" s="192"/>
      <c r="M71" s="192"/>
      <c r="N71" s="110"/>
      <c r="O71" s="110"/>
      <c r="P71" s="110"/>
      <c r="Q71" s="110"/>
      <c r="R71" s="145"/>
      <c r="S71" s="145"/>
      <c r="T71" s="839"/>
      <c r="U71" s="840"/>
      <c r="V71" s="87"/>
      <c r="W71" s="87"/>
      <c r="X71" s="87"/>
      <c r="Y71" s="87"/>
      <c r="Z71" s="87"/>
      <c r="AA71" s="87"/>
      <c r="AB71" s="87"/>
      <c r="AC71" s="87"/>
      <c r="AD71" s="87"/>
      <c r="AE71" s="87"/>
      <c r="AF71" s="87"/>
      <c r="AG71" s="87"/>
      <c r="AH71" s="87"/>
      <c r="AI71" s="87"/>
      <c r="AJ71" s="87"/>
      <c r="AK71" s="87"/>
      <c r="AL71" s="87"/>
      <c r="AM71" s="88"/>
      <c r="AN71" s="192"/>
    </row>
    <row r="72" spans="1:40" ht="25.5">
      <c r="A72" s="846"/>
      <c r="B72" s="846"/>
      <c r="C72" s="46" t="s">
        <v>917</v>
      </c>
      <c r="D72" s="47"/>
      <c r="E72" s="48"/>
      <c r="F72" s="48"/>
      <c r="G72" s="48"/>
      <c r="H72" s="48"/>
      <c r="I72" s="47"/>
      <c r="J72" s="47"/>
      <c r="K72" s="47"/>
      <c r="L72" s="47"/>
      <c r="M72" s="47"/>
      <c r="N72" s="47"/>
      <c r="O72" s="47"/>
      <c r="P72" s="47"/>
      <c r="Q72" s="50"/>
      <c r="R72" s="49"/>
      <c r="S72" s="49"/>
      <c r="T72" s="794"/>
      <c r="U72" s="795"/>
      <c r="V72" s="98"/>
      <c r="W72" s="50"/>
      <c r="X72" s="50"/>
      <c r="Y72" s="50"/>
      <c r="Z72" s="50"/>
      <c r="AA72" s="50"/>
      <c r="AB72" s="50"/>
      <c r="AC72" s="50"/>
      <c r="AD72" s="50"/>
      <c r="AE72" s="50"/>
      <c r="AF72" s="50"/>
      <c r="AG72" s="50"/>
      <c r="AH72" s="50"/>
      <c r="AI72" s="50"/>
      <c r="AJ72" s="50"/>
      <c r="AK72" s="50"/>
      <c r="AL72" s="50"/>
      <c r="AM72" s="47"/>
      <c r="AN72" s="53"/>
    </row>
    <row r="73" spans="1:40" ht="25.5">
      <c r="A73" s="797" t="s">
        <v>918</v>
      </c>
      <c r="B73" s="185" t="s">
        <v>919</v>
      </c>
      <c r="C73" s="52" t="s">
        <v>920</v>
      </c>
      <c r="D73" s="53"/>
      <c r="E73" s="54" t="s">
        <v>43</v>
      </c>
      <c r="F73" s="54"/>
      <c r="G73" s="54"/>
      <c r="H73" s="54"/>
      <c r="I73" s="797">
        <f>+I$44+I74+I81+I82+I88+I92</f>
        <v>30</v>
      </c>
      <c r="J73" s="797">
        <f>+J$44+J74+J81+J82+J88+J92</f>
        <v>30</v>
      </c>
      <c r="K73" s="53"/>
      <c r="L73" s="53"/>
      <c r="M73" s="53"/>
      <c r="N73" s="53"/>
      <c r="O73" s="53"/>
      <c r="P73" s="53"/>
      <c r="Q73" s="56"/>
      <c r="R73" s="55"/>
      <c r="S73" s="55"/>
      <c r="T73" s="798"/>
      <c r="U73" s="799"/>
      <c r="V73" s="187"/>
      <c r="W73" s="56"/>
      <c r="X73" s="56"/>
      <c r="Y73" s="56"/>
      <c r="Z73" s="56"/>
      <c r="AA73" s="56"/>
      <c r="AB73" s="56"/>
      <c r="AC73" s="56"/>
      <c r="AD73" s="56"/>
      <c r="AE73" s="56"/>
      <c r="AF73" s="56"/>
      <c r="AG73" s="56"/>
      <c r="AH73" s="56"/>
      <c r="AI73" s="56"/>
      <c r="AJ73" s="56"/>
      <c r="AK73" s="56"/>
      <c r="AL73" s="56"/>
      <c r="AM73" s="53"/>
      <c r="AN73" s="53"/>
    </row>
    <row r="74" spans="1:40" s="67" customFormat="1" ht="19.5" customHeight="1">
      <c r="A74" s="801" t="str">
        <f>IF('Portail 4 LLCER-LEA covid'!A65="","",'Portail 4 LLCER-LEA covid'!A65)</f>
        <v>LOLA2L24</v>
      </c>
      <c r="B74" s="801" t="str">
        <f>IF('Portail 4 LLCER-LEA covid'!B65="","",'Portail 4 LLCER-LEA covid'!B65)</f>
        <v>LLA2B10</v>
      </c>
      <c r="C74" s="802" t="str">
        <f>IF('Portail 4 LLCER-LEA covid'!C65="","",'Portail 4 LLCER-LEA covid'!C65)</f>
        <v>Pratique et structure de la langue Anglais S2</v>
      </c>
      <c r="D74" s="803" t="str">
        <f>IF('Portail 4 LLCER-LEA covid'!D65="","",'Portail 4 LLCER-LEA covid'!D65)</f>
        <v/>
      </c>
      <c r="E74" s="803" t="str">
        <f>IF('Portail 4 LLCER-LEA covid'!E65="","",'Portail 4 LLCER-LEA covid'!E65)</f>
        <v>BLOC/CHAPEAU</v>
      </c>
      <c r="F74" s="803" t="str">
        <f>IF('Portail 4 LLCER-LEA covid'!F65="","",'Portail 4 LLCER-LEA covid'!F65)</f>
        <v/>
      </c>
      <c r="G74" s="803" t="str">
        <f>IF('Portail 4 LLCER-LEA covid'!G65="","",'Portail 4 LLCER-LEA covid'!G65)</f>
        <v/>
      </c>
      <c r="H74" s="804"/>
      <c r="I74" s="805">
        <f>+SUM(I75:I79)</f>
        <v>11</v>
      </c>
      <c r="J74" s="805">
        <f>+SUM(J75:J79)</f>
        <v>11</v>
      </c>
      <c r="K74" s="805" t="str">
        <f>IF('Portail 4 LLCER-LEA covid'!K65="","",'Portail 4 LLCER-LEA covid'!K65)</f>
        <v/>
      </c>
      <c r="L74" s="804" t="str">
        <f>IF('Portail 4 LLCER-LEA covid'!L65="","",'Portail 4 LLCER-LEA covid'!L65)</f>
        <v/>
      </c>
      <c r="M74" s="805" t="str">
        <f>IF('Portail 4 LLCER-LEA covid'!M65="","",'Portail 4 LLCER-LEA covid'!M65)</f>
        <v/>
      </c>
      <c r="N74" s="804" t="str">
        <f>IF('Portail 4 LLCER-LEA covid'!N65="","",'Portail 4 LLCER-LEA covid'!N65)</f>
        <v/>
      </c>
      <c r="O74" s="804"/>
      <c r="P74" s="806" t="str">
        <f>IF('Portail 4 LLCER-LEA covid'!P65="","",'Portail 4 LLCER-LEA covid'!P65)</f>
        <v/>
      </c>
      <c r="Q74" s="371"/>
      <c r="R74" s="371" t="str">
        <f>IF('Portail 4 LLCER-LEA covid'!R65="","",'Portail 4 LLCER-LEA covid'!R65)</f>
        <v/>
      </c>
      <c r="S74" s="371" t="str">
        <f>IF('Portail 4 LLCER-LEA covid'!S65="","",'Portail 4 LLCER-LEA covid'!S65)</f>
        <v/>
      </c>
      <c r="T74" s="807"/>
      <c r="U74" s="808"/>
      <c r="V74" s="386" t="str">
        <f>IF('Portail 4 LLCER-LEA covid'!V65="","",'Portail 4 LLCER-LEA covid'!V65)</f>
        <v/>
      </c>
      <c r="W74" s="806" t="str">
        <f>IF('Portail 4 LLCER-LEA covid'!W65="","",'Portail 4 LLCER-LEA covid'!W65)</f>
        <v/>
      </c>
      <c r="X74" s="806" t="str">
        <f>IF('Portail 4 LLCER-LEA covid'!X65="","",'Portail 4 LLCER-LEA covid'!X65)</f>
        <v/>
      </c>
      <c r="Y74" s="806" t="str">
        <f>IF('Portail 4 LLCER-LEA covid'!Y65="","",'Portail 4 LLCER-LEA covid'!Y65)</f>
        <v/>
      </c>
      <c r="Z74" s="63" t="str">
        <f>IF('Portail 4 LLCER-LEA covid'!Z65="","",'Portail 4 LLCER-LEA covid'!Z65)</f>
        <v/>
      </c>
      <c r="AA74" s="809" t="str">
        <f>IF('Portail 4 LLCER-LEA covid'!AA65="","",'Portail 4 LLCER-LEA covid'!AA65)</f>
        <v/>
      </c>
      <c r="AB74" s="809" t="str">
        <f>IF('Portail 4 LLCER-LEA covid'!AB65="","",'Portail 4 LLCER-LEA covid'!AB65)</f>
        <v/>
      </c>
      <c r="AC74" s="809" t="str">
        <f>IF('Portail 4 LLCER-LEA covid'!AC65="","",'Portail 4 LLCER-LEA covid'!AC65)</f>
        <v/>
      </c>
      <c r="AD74" s="809"/>
      <c r="AE74" s="809"/>
      <c r="AF74" s="810" t="str">
        <f>IF('Portail 4 LLCER-LEA covid'!AF65="","",'Portail 4 LLCER-LEA covid'!AF65)</f>
        <v/>
      </c>
      <c r="AG74" s="809" t="str">
        <f>IF('Portail 4 LLCER-LEA covid'!AG65="","",'Portail 4 LLCER-LEA covid'!AG65)</f>
        <v/>
      </c>
      <c r="AH74" s="809" t="str">
        <f>IF('Portail 4 LLCER-LEA covid'!AH65="","",'Portail 4 LLCER-LEA covid'!AH65)</f>
        <v/>
      </c>
      <c r="AI74" s="809" t="str">
        <f>IF('Portail 4 LLCER-LEA covid'!AI65="","",'Portail 4 LLCER-LEA covid'!AI65)</f>
        <v/>
      </c>
      <c r="AJ74" s="810" t="str">
        <f>IF('Portail 4 LLCER-LEA covid'!AJ65="","",'Portail 4 LLCER-LEA covid'!AJ65)</f>
        <v/>
      </c>
      <c r="AK74" s="809" t="str">
        <f>IF('Portail 4 LLCER-LEA covid'!AK65="","",'Portail 4 LLCER-LEA covid'!AK65)</f>
        <v/>
      </c>
      <c r="AL74" s="809" t="str">
        <f>IF('Portail 4 LLCER-LEA covid'!AL65="","",'Portail 4 LLCER-LEA covid'!AL65)</f>
        <v/>
      </c>
      <c r="AM74" s="809" t="str">
        <f>IF('Portail 4 LLCER-LEA covid'!AM65="","",'Portail 4 LLCER-LEA covid'!AM65)</f>
        <v/>
      </c>
      <c r="AN74" s="811" t="str">
        <f>IF('Portail 4 LLCER-LEA covid'!AN65="","",'Portail 4 LLCER-LEA covid'!AN65)</f>
        <v/>
      </c>
    </row>
    <row r="75" spans="1:40" ht="75.75" customHeight="1">
      <c r="A75" s="772" t="str">
        <f>IF('Portail 4 LLCER-LEA covid'!A66="","",'Portail 4 LLCER-LEA covid'!A66)</f>
        <v/>
      </c>
      <c r="B75" s="343" t="str">
        <f>IF('Portail 4 LLCER-LEA covid'!B66="","",'Portail 4 LLCER-LEA covid'!B66)</f>
        <v>LLA2B1F</v>
      </c>
      <c r="C75" s="856" t="str">
        <f>IF('Portail 4 LLCER-LEA covid'!C66="","",'Portail 4 LLCER-LEA covid'!C66)</f>
        <v>Phonétique Anglais S2</v>
      </c>
      <c r="D75" s="773" t="str">
        <f>IF('Portail 4 LLCER-LEA covid'!D66="","",'Portail 4 LLCER-LEA covid'!D66)</f>
        <v>LOL2B1C ?
LLA2B1A</v>
      </c>
      <c r="E75" s="773" t="str">
        <f>IF('Portail 4 LLCER-LEA covid'!E66="","",'Portail 4 LLCER-LEA covid'!E66)</f>
        <v>TRONC COMMUN</v>
      </c>
      <c r="F75" s="774" t="str">
        <f>IF('Portail 4 LLCER-LEA covid'!F66="","",'Portail 4 LLCER-LEA covid'!F66)</f>
        <v>Portails 1 (SDL-LLCER), 4 (LANGUES) et 5 (LETTRES-LLCER)</v>
      </c>
      <c r="G75" s="773" t="str">
        <f>IF('Portail 4 LLCER-LEA covid'!G66="","",'Portail 4 LLCER-LEA covid'!G66)</f>
        <v>LLCER</v>
      </c>
      <c r="H75" s="775"/>
      <c r="I75" s="787">
        <v>3</v>
      </c>
      <c r="J75" s="787">
        <v>3</v>
      </c>
      <c r="K75" s="613" t="str">
        <f>IF('Portail 4 LLCER-LEA covid'!K66="","",'Portail 4 LLCER-LEA covid'!K66)</f>
        <v>SERPOLLET Noëlle</v>
      </c>
      <c r="L75" s="614">
        <f>IF('Portail 4 LLCER-LEA covid'!L66="","",'Portail 4 LLCER-LEA covid'!L66)</f>
        <v>11</v>
      </c>
      <c r="M75" s="613" t="str">
        <f>IF('Portail 4 LLCER-LEA covid'!M66="","",'Portail 4 LLCER-LEA covid'!M66)</f>
        <v/>
      </c>
      <c r="N75" s="613">
        <f>IF('Portail 4 LLCER-LEA covid'!N66="","",'Portail 4 LLCER-LEA covid'!N66)</f>
        <v>6</v>
      </c>
      <c r="O75" s="613"/>
      <c r="P75" s="615">
        <f>IF('Portail 4 LLCER-LEA covid'!P66="","",'Portail 4 LLCER-LEA covid'!P66)</f>
        <v>12</v>
      </c>
      <c r="Q75" s="616"/>
      <c r="R75" s="157" t="str">
        <f>IF('Portail 4 LLCER-LEA covid'!R66="","",'Portail 4 LLCER-LEA covid'!R66)</f>
        <v/>
      </c>
      <c r="S75" s="157" t="str">
        <f>IF('Portail 4 LLCER-LEA covid'!S66="","",'Portail 4 LLCER-LEA covid'!S66)</f>
        <v/>
      </c>
      <c r="T75" s="779" t="str">
        <f>IF('Portail 4 LLCER-LEA covid'!T66="","",'Portail 4 LLCER-LEA covid'!T66)</f>
        <v>100% CC</v>
      </c>
      <c r="U75" s="780" t="str">
        <f>IF('Portail 4 LLCER-LEA covid'!U66="","",'Portail 4 LLCER-LEA covid'!U66)</f>
        <v>100% CT / écrit / 1h/ Célène</v>
      </c>
      <c r="V75" s="395">
        <f>IF('Portail 4 LLCER-LEA covid'!V66="","",'Portail 4 LLCER-LEA covid'!V66)</f>
        <v>1</v>
      </c>
      <c r="W75" s="644" t="str">
        <f>IF('Portail 4 LLCER-LEA covid'!W66="","",'Portail 4 LLCER-LEA covid'!W66)</f>
        <v>CC</v>
      </c>
      <c r="X75" s="644" t="str">
        <f>IF('Portail 4 LLCER-LEA covid'!X66="","",'Portail 4 LLCER-LEA covid'!X66)</f>
        <v>écrit</v>
      </c>
      <c r="Y75" s="644" t="str">
        <f>IF('Portail 4 LLCER-LEA covid'!Y66="","",'Portail 4 LLCER-LEA covid'!Y66)</f>
        <v>1h00</v>
      </c>
      <c r="Z75" s="645">
        <f>IF('Portail 4 LLCER-LEA covid'!Z66="","",'Portail 4 LLCER-LEA covid'!Z66)</f>
        <v>1</v>
      </c>
      <c r="AA75" s="640" t="str">
        <f>IF('Portail 4 LLCER-LEA covid'!AA66="","",'Portail 4 LLCER-LEA covid'!AA66)</f>
        <v>CT</v>
      </c>
      <c r="AB75" s="640" t="str">
        <f>IF('Portail 4 LLCER-LEA covid'!AB66="","",'Portail 4 LLCER-LEA covid'!AB66)</f>
        <v>écrit</v>
      </c>
      <c r="AC75" s="640" t="str">
        <f>IF('Portail 4 LLCER-LEA covid'!AC66="","",'Portail 4 LLCER-LEA covid'!AC66)</f>
        <v>1h00</v>
      </c>
      <c r="AD75" s="779" t="str">
        <f>IF('Portail 4 LLCER-LEA covid'!AD66="","",'Portail 4 LLCER-LEA covid'!AD66)</f>
        <v>100% CT / Dossier</v>
      </c>
      <c r="AE75" s="784" t="str">
        <f t="shared" ref="AE75:AE79" si="12">+AD75</f>
        <v>100% CT / Dossier</v>
      </c>
      <c r="AF75" s="831">
        <f>IF('Portail 4 LLCER-LEA covid'!AF66="","",'Portail 4 LLCER-LEA covid'!AF66)</f>
        <v>1</v>
      </c>
      <c r="AG75" s="644" t="str">
        <f>IF('Portail 4 LLCER-LEA covid'!AG66="","",'Portail 4 LLCER-LEA covid'!AG66)</f>
        <v>CT</v>
      </c>
      <c r="AH75" s="644" t="str">
        <f>IF('Portail 4 LLCER-LEA covid'!AH66="","",'Portail 4 LLCER-LEA covid'!AH66)</f>
        <v>écrit</v>
      </c>
      <c r="AI75" s="644" t="str">
        <f>IF('Portail 4 LLCER-LEA covid'!AI66="","",'Portail 4 LLCER-LEA covid'!AI66)</f>
        <v>1h00</v>
      </c>
      <c r="AJ75" s="646">
        <f>IF('Portail 4 LLCER-LEA covid'!AJ66="","",'Portail 4 LLCER-LEA covid'!AJ66)</f>
        <v>1</v>
      </c>
      <c r="AK75" s="640" t="str">
        <f>IF('Portail 4 LLCER-LEA covid'!AK66="","",'Portail 4 LLCER-LEA covid'!AK66)</f>
        <v>CT</v>
      </c>
      <c r="AL75" s="640" t="str">
        <f>IF('Portail 4 LLCER-LEA covid'!AL66="","",'Portail 4 LLCER-LEA covid'!AL66)</f>
        <v>écrit</v>
      </c>
      <c r="AM75" s="640" t="str">
        <f>IF('Portail 4 LLCER-LEA covid'!AM66="","",'Portail 4 LLCER-LEA covid'!AM66)</f>
        <v>1h00</v>
      </c>
      <c r="AN75" s="613" t="str">
        <f>IF('Portail 4 LLCER-LEA covid'!AN66="","",'Portail 4 LLCER-LEA covid'!AN66)</f>
        <v/>
      </c>
    </row>
    <row r="76" spans="1:40" ht="61.5" customHeight="1">
      <c r="A76" s="772"/>
      <c r="B76" s="21" t="str">
        <f>IF('Portail 4 LLCER-LEA covid'!B67="","",'Portail 4 LLCER-LEA covid'!B67)</f>
        <v>LLA2B1B</v>
      </c>
      <c r="C76" s="827" t="str">
        <f>IF('Portail 4 LLCER-LEA covid'!C67="","",'Portail 4 LLCER-LEA covid'!C67)</f>
        <v>Compréhension et expression orales Anglais S2 (groupe de 25)</v>
      </c>
      <c r="D76" s="773" t="str">
        <f>IF('Portail 4 LLCER-LEA covid'!D67="","",'Portail 4 LLCER-LEA covid'!D67)</f>
        <v>LOL2B1C 
et/ou
LOL2B1D
LOL2J2B</v>
      </c>
      <c r="E76" s="773" t="str">
        <f>IF('Portail 4 LLCER-LEA covid'!E67="","",'Portail 4 LLCER-LEA covid'!E67)</f>
        <v>TRONC COMMUN</v>
      </c>
      <c r="F76" s="774" t="str">
        <f>IF('Portail 4 LLCER-LEA covid'!F67="","",'Portail 4 LLCER-LEA covid'!F67)</f>
        <v>Portails 1 (SDL-LLCER), 2 (SDL-LEA), 4 (LANGUES) et 5 (LETTRES-LLCER)</v>
      </c>
      <c r="G76" s="773" t="str">
        <f>IF('Portail 4 LLCER-LEA covid'!G67="","",'Portail 4 LLCER-LEA covid'!G67)</f>
        <v>LLCER</v>
      </c>
      <c r="H76" s="775"/>
      <c r="I76" s="776">
        <v>2</v>
      </c>
      <c r="J76" s="776">
        <v>2</v>
      </c>
      <c r="K76" s="613" t="str">
        <f>IF('Portail 4 LLCER-LEA covid'!K67="","",'Portail 4 LLCER-LEA covid'!K67)</f>
        <v>SERPOLLET Noëlle</v>
      </c>
      <c r="L76" s="614">
        <f>IF('Portail 4 LLCER-LEA covid'!L67="","",'Portail 4 LLCER-LEA covid'!L67)</f>
        <v>11</v>
      </c>
      <c r="M76" s="613" t="str">
        <f>IF('Portail 4 LLCER-LEA covid'!M67="","",'Portail 4 LLCER-LEA covid'!M67)</f>
        <v/>
      </c>
      <c r="N76" s="613" t="str">
        <f>IF('Portail 4 LLCER-LEA covid'!N67="","",'Portail 4 LLCER-LEA covid'!N67)</f>
        <v/>
      </c>
      <c r="O76" s="613"/>
      <c r="P76" s="615" t="str">
        <f>IF('Portail 4 LLCER-LEA covid'!P67="","",'Portail 4 LLCER-LEA covid'!P67)</f>
        <v/>
      </c>
      <c r="Q76" s="616"/>
      <c r="R76" s="157">
        <f>IF('Portail 4 LLCER-LEA covid'!R67="","",'Portail 4 LLCER-LEA covid'!R67)</f>
        <v>15</v>
      </c>
      <c r="S76" s="157" t="str">
        <f>IF('Portail 4 LLCER-LEA covid'!S67="","",'Portail 4 LLCER-LEA covid'!S67)</f>
        <v/>
      </c>
      <c r="T76" s="779" t="str">
        <f>IF('Portail 4 LLCER-LEA covid'!T67="","",'Portail 4 LLCER-LEA covid'!T67)</f>
        <v>100% CC</v>
      </c>
      <c r="U76" s="780" t="str">
        <f>IF('Portail 4 LLCER-LEA covid'!U67="","",'Portail 4 LLCER-LEA covid'!U67)</f>
        <v>100% CT / Dossier</v>
      </c>
      <c r="V76" s="395" t="str">
        <f>IF('Portail 4 LLCER-LEA covid'!V67="","",'Portail 4 LLCER-LEA covid'!V67)</f>
        <v>40% Ecrit
40% Oral
20% participation</v>
      </c>
      <c r="W76" s="644" t="str">
        <f>IF('Portail 4 LLCER-LEA covid'!W67="","",'Portail 4 LLCER-LEA covid'!W67)</f>
        <v>CC</v>
      </c>
      <c r="X76" s="644" t="str">
        <f>IF('Portail 4 LLCER-LEA covid'!X67="","",'Portail 4 LLCER-LEA covid'!X67)</f>
        <v>écrit et oral</v>
      </c>
      <c r="Y76" s="644" t="str">
        <f>IF('Portail 4 LLCER-LEA covid'!Y67="","",'Portail 4 LLCER-LEA covid'!Y67)</f>
        <v>1h00 écrit et 15 min. oral</v>
      </c>
      <c r="Z76" s="645">
        <f>IF('Portail 4 LLCER-LEA covid'!Z67="","",'Portail 4 LLCER-LEA covid'!Z67)</f>
        <v>1</v>
      </c>
      <c r="AA76" s="640" t="str">
        <f>IF('Portail 4 LLCER-LEA covid'!AA67="","",'Portail 4 LLCER-LEA covid'!AA67)</f>
        <v>CT</v>
      </c>
      <c r="AB76" s="640" t="str">
        <f>IF('Portail 4 LLCER-LEA covid'!AB67="","",'Portail 4 LLCER-LEA covid'!AB67)</f>
        <v>oral</v>
      </c>
      <c r="AC76" s="640" t="str">
        <f>IF('Portail 4 LLCER-LEA covid'!AC67="","",'Portail 4 LLCER-LEA covid'!AC67)</f>
        <v>15 min.</v>
      </c>
      <c r="AD76" s="779" t="str">
        <f>IF('Portail 4 LLCER-LEA covid'!AD67="","",'Portail 4 LLCER-LEA covid'!AD67)</f>
        <v>100% CT / Dossier</v>
      </c>
      <c r="AE76" s="784" t="str">
        <f t="shared" si="12"/>
        <v>100% CT / Dossier</v>
      </c>
      <c r="AF76" s="831">
        <f>IF('Portail 4 LLCER-LEA covid'!AF67="","",'Portail 4 LLCER-LEA covid'!AF67)</f>
        <v>1</v>
      </c>
      <c r="AG76" s="644" t="str">
        <f>IF('Portail 4 LLCER-LEA covid'!AG67="","",'Portail 4 LLCER-LEA covid'!AG67)</f>
        <v>CT</v>
      </c>
      <c r="AH76" s="644" t="str">
        <f>IF('Portail 4 LLCER-LEA covid'!AH67="","",'Portail 4 LLCER-LEA covid'!AH67)</f>
        <v>oral</v>
      </c>
      <c r="AI76" s="644" t="str">
        <f>IF('Portail 4 LLCER-LEA covid'!AI67="","",'Portail 4 LLCER-LEA covid'!AI67)</f>
        <v>15 min.</v>
      </c>
      <c r="AJ76" s="646">
        <f>IF('Portail 4 LLCER-LEA covid'!AJ67="","",'Portail 4 LLCER-LEA covid'!AJ67)</f>
        <v>1</v>
      </c>
      <c r="AK76" s="640" t="str">
        <f>IF('Portail 4 LLCER-LEA covid'!AK67="","",'Portail 4 LLCER-LEA covid'!AK67)</f>
        <v>CT</v>
      </c>
      <c r="AL76" s="640" t="str">
        <f>IF('Portail 4 LLCER-LEA covid'!AL67="","",'Portail 4 LLCER-LEA covid'!AL67)</f>
        <v>oral</v>
      </c>
      <c r="AM76" s="640" t="str">
        <f>IF('Portail 4 LLCER-LEA covid'!AM67="","",'Portail 4 LLCER-LEA covid'!AM67)</f>
        <v>15 min.</v>
      </c>
      <c r="AN76" s="613" t="str">
        <f>IF('Portail 4 LLCER-LEA covid'!AN67="","",'Portail 4 LLCER-LEA covid'!AN67)</f>
        <v/>
      </c>
    </row>
    <row r="77" spans="1:40" ht="39.75" customHeight="1">
      <c r="A77" s="772" t="str">
        <f>IF('Portail 4 LLCER-LEA covid'!A68="","",'Portail 4 LLCER-LEA covid'!A68)</f>
        <v/>
      </c>
      <c r="B77" s="21" t="str">
        <f>IF('Portail 4 LLCER-LEA covid'!B68="","",'Portail 4 LLCER-LEA covid'!B68)</f>
        <v>LLA2B1C</v>
      </c>
      <c r="C77" s="827" t="str">
        <f>IF('Portail 4 LLCER-LEA covid'!C68="","",'Portail 4 LLCER-LEA covid'!C68)</f>
        <v>Expression écrite Anglais S2</v>
      </c>
      <c r="D77" s="773" t="str">
        <f>IF('Portail 4 LLCER-LEA covid'!D68="","",'Portail 4 LLCER-LEA covid'!D68)</f>
        <v>LOL2B2C</v>
      </c>
      <c r="E77" s="773" t="str">
        <f>IF('Portail 4 LLCER-LEA covid'!E68="","",'Portail 4 LLCER-LEA covid'!E68)</f>
        <v>TRONC COMMUN</v>
      </c>
      <c r="F77" s="774" t="str">
        <f>IF('Portail 4 LLCER-LEA covid'!F68="","",'Portail 4 LLCER-LEA covid'!F68)</f>
        <v>Portails 1 (SDL-LLCER), 4 (LANGUES) et 5 (LETTRES-LLCER)</v>
      </c>
      <c r="G77" s="773" t="str">
        <f>IF('Portail 4 LLCER-LEA covid'!G68="","",'Portail 4 LLCER-LEA covid'!G68)</f>
        <v>LLCER</v>
      </c>
      <c r="H77" s="775"/>
      <c r="I77" s="776">
        <v>2</v>
      </c>
      <c r="J77" s="776">
        <v>2</v>
      </c>
      <c r="K77" s="613" t="str">
        <f>IF('Portail 4 LLCER-LEA covid'!K68="","",'Portail 4 LLCER-LEA covid'!K68)</f>
        <v>SERPOLLET Noëlle</v>
      </c>
      <c r="L77" s="614">
        <f>IF('Portail 4 LLCER-LEA covid'!L68="","",'Portail 4 LLCER-LEA covid'!L68)</f>
        <v>11</v>
      </c>
      <c r="M77" s="613" t="str">
        <f>IF('Portail 4 LLCER-LEA covid'!M68="","",'Portail 4 LLCER-LEA covid'!M68)</f>
        <v/>
      </c>
      <c r="N77" s="613" t="str">
        <f>IF('Portail 4 LLCER-LEA covid'!N68="","",'Portail 4 LLCER-LEA covid'!N68)</f>
        <v/>
      </c>
      <c r="O77" s="613"/>
      <c r="P77" s="615">
        <f>IF('Portail 4 LLCER-LEA covid'!P68="","",'Portail 4 LLCER-LEA covid'!P68)</f>
        <v>18</v>
      </c>
      <c r="Q77" s="615" t="str">
        <f>IF('Portail 4 LLCER-LEA covid'!Q68="","",'Portail 4 LLCER-LEA covid'!Q68)</f>
        <v/>
      </c>
      <c r="R77" s="157" t="str">
        <f>IF('Portail 4 LLCER-LEA covid'!R68="","",'Portail 4 LLCER-LEA covid'!R68)</f>
        <v/>
      </c>
      <c r="S77" s="157" t="str">
        <f>IF('Portail 4 LLCER-LEA covid'!S68="","",'Portail 4 LLCER-LEA covid'!S68)</f>
        <v/>
      </c>
      <c r="T77" s="779" t="str">
        <f>IF('Portail 4 LLCER-LEA covid'!T68="","",'Portail 4 LLCER-LEA covid'!T68)</f>
        <v>100% CC</v>
      </c>
      <c r="U77" s="780" t="str">
        <f>IF('Portail 4 LLCER-LEA covid'!U68="","",'Portail 4 LLCER-LEA covid'!U68)</f>
        <v>CT/écrit à distance/temps libre</v>
      </c>
      <c r="V77" s="395">
        <f>IF('Portail 4 LLCER-LEA covid'!V68="","",'Portail 4 LLCER-LEA covid'!V68)</f>
        <v>1</v>
      </c>
      <c r="W77" s="644" t="str">
        <f>IF('Portail 4 LLCER-LEA covid'!W68="","",'Portail 4 LLCER-LEA covid'!W68)</f>
        <v>CC</v>
      </c>
      <c r="X77" s="644" t="str">
        <f>IF('Portail 4 LLCER-LEA covid'!X68="","",'Portail 4 LLCER-LEA covid'!X68)</f>
        <v>écrit</v>
      </c>
      <c r="Y77" s="644" t="str">
        <f>IF('Portail 4 LLCER-LEA covid'!Y68="","",'Portail 4 LLCER-LEA covid'!Y68)</f>
        <v>1h30</v>
      </c>
      <c r="Z77" s="645">
        <f>IF('Portail 4 LLCER-LEA covid'!Z68="","",'Portail 4 LLCER-LEA covid'!Z68)</f>
        <v>1</v>
      </c>
      <c r="AA77" s="640" t="str">
        <f>IF('Portail 4 LLCER-LEA covid'!AA68="","",'Portail 4 LLCER-LEA covid'!AA68)</f>
        <v>CT</v>
      </c>
      <c r="AB77" s="640" t="str">
        <f>IF('Portail 4 LLCER-LEA covid'!AB68="","",'Portail 4 LLCER-LEA covid'!AB68)</f>
        <v>écrit</v>
      </c>
      <c r="AC77" s="640" t="str">
        <f>IF('Portail 4 LLCER-LEA covid'!AC68="","",'Portail 4 LLCER-LEA covid'!AC68)</f>
        <v>1h30</v>
      </c>
      <c r="AD77" s="779" t="str">
        <f>IF('Portail 4 LLCER-LEA covid'!AD68="","",'Portail 4 LLCER-LEA covid'!AD68)</f>
        <v>100% CT / Dossier</v>
      </c>
      <c r="AE77" s="784" t="str">
        <f t="shared" si="12"/>
        <v>100% CT / Dossier</v>
      </c>
      <c r="AF77" s="831">
        <f>IF('Portail 4 LLCER-LEA covid'!AF68="","",'Portail 4 LLCER-LEA covid'!AF68)</f>
        <v>1</v>
      </c>
      <c r="AG77" s="644" t="str">
        <f>IF('Portail 4 LLCER-LEA covid'!AG68="","",'Portail 4 LLCER-LEA covid'!AG68)</f>
        <v>CT</v>
      </c>
      <c r="AH77" s="644" t="str">
        <f>IF('Portail 4 LLCER-LEA covid'!AH68="","",'Portail 4 LLCER-LEA covid'!AH68)</f>
        <v>écrit</v>
      </c>
      <c r="AI77" s="644" t="str">
        <f>IF('Portail 4 LLCER-LEA covid'!AI68="","",'Portail 4 LLCER-LEA covid'!AI68)</f>
        <v>1h30</v>
      </c>
      <c r="AJ77" s="646">
        <f>IF('Portail 4 LLCER-LEA covid'!AJ68="","",'Portail 4 LLCER-LEA covid'!AJ68)</f>
        <v>1</v>
      </c>
      <c r="AK77" s="640" t="str">
        <f>IF('Portail 4 LLCER-LEA covid'!AK68="","",'Portail 4 LLCER-LEA covid'!AK68)</f>
        <v>CT</v>
      </c>
      <c r="AL77" s="640" t="str">
        <f>IF('Portail 4 LLCER-LEA covid'!AL68="","",'Portail 4 LLCER-LEA covid'!AL68)</f>
        <v>écrit</v>
      </c>
      <c r="AM77" s="640" t="str">
        <f>IF('Portail 4 LLCER-LEA covid'!AM68="","",'Portail 4 LLCER-LEA covid'!AM68)</f>
        <v>1h30</v>
      </c>
      <c r="AN77" s="613" t="str">
        <f>IF('Portail 4 LLCER-LEA covid'!AN68="","",'Portail 4 LLCER-LEA covid'!AN68)</f>
        <v/>
      </c>
    </row>
    <row r="78" spans="1:40" ht="75.75" customHeight="1">
      <c r="A78" s="772" t="str">
        <f>IF('Portail 4 LLCER-LEA covid'!A69="","",'Portail 4 LLCER-LEA covid'!A69)</f>
        <v/>
      </c>
      <c r="B78" s="21" t="str">
        <f>IF('Portail 4 LLCER-LEA covid'!B69="","",'Portail 4 LLCER-LEA covid'!B69)</f>
        <v>LLA2B1D</v>
      </c>
      <c r="C78" s="827" t="str">
        <f>IF('Portail 4 LLCER-LEA covid'!C69="","",'Portail 4 LLCER-LEA covid'!C69)</f>
        <v>Linguistique Anglais S2</v>
      </c>
      <c r="D78" s="773" t="str">
        <f>IF('Portail 4 LLCER-LEA covid'!D69="","",'Portail 4 LLCER-LEA covid'!D69)</f>
        <v>LOL2B2D</v>
      </c>
      <c r="E78" s="773" t="str">
        <f>IF('Portail 4 LLCER-LEA covid'!E69="","",'Portail 4 LLCER-LEA covid'!E69)</f>
        <v>TRONC COMMUN</v>
      </c>
      <c r="F78" s="774" t="str">
        <f>IF('Portail 4 LLCER-LEA covid'!F69="","",'Portail 4 LLCER-LEA covid'!F69)</f>
        <v>Portails 1 (SDL-LLCER), 4 (LANGUES) et 5 (LETTRES-LLCER)</v>
      </c>
      <c r="G78" s="773" t="str">
        <f>IF('Portail 4 LLCER-LEA covid'!G69="","",'Portail 4 LLCER-LEA covid'!G69)</f>
        <v>LLCER</v>
      </c>
      <c r="H78" s="775"/>
      <c r="I78" s="776">
        <v>2</v>
      </c>
      <c r="J78" s="776">
        <v>2</v>
      </c>
      <c r="K78" s="613" t="str">
        <f>IF('Portail 4 LLCER-LEA covid'!K69="","",'Portail 4 LLCER-LEA covid'!K69)</f>
        <v>SERPOLLET Noëlle</v>
      </c>
      <c r="L78" s="614">
        <f>IF('Portail 4 LLCER-LEA covid'!L69="","",'Portail 4 LLCER-LEA covid'!L69)</f>
        <v>11</v>
      </c>
      <c r="M78" s="613" t="str">
        <f>IF('Portail 4 LLCER-LEA covid'!M69="","",'Portail 4 LLCER-LEA covid'!M69)</f>
        <v/>
      </c>
      <c r="N78" s="613" t="str">
        <f>IF('Portail 4 LLCER-LEA covid'!N69="","",'Portail 4 LLCER-LEA covid'!N69)</f>
        <v/>
      </c>
      <c r="O78" s="613"/>
      <c r="P78" s="615">
        <f>IF('Portail 4 LLCER-LEA covid'!P69="","",'Portail 4 LLCER-LEA covid'!P69)</f>
        <v>18</v>
      </c>
      <c r="Q78" s="615" t="str">
        <f>IF('Portail 4 LLCER-LEA covid'!Q69="","",'Portail 4 LLCER-LEA covid'!Q69)</f>
        <v/>
      </c>
      <c r="R78" s="157" t="str">
        <f>IF('Portail 4 LLCER-LEA covid'!R69="","",'Portail 4 LLCER-LEA covid'!R69)</f>
        <v/>
      </c>
      <c r="S78" s="157" t="str">
        <f>IF('Portail 4 LLCER-LEA covid'!S69="","",'Portail 4 LLCER-LEA covid'!S69)</f>
        <v/>
      </c>
      <c r="T78" s="779" t="str">
        <f>IF('Portail 4 LLCER-LEA covid'!T69="","",'Portail 4 LLCER-LEA covid'!T69)</f>
        <v>100% CC</v>
      </c>
      <c r="U78" s="780" t="str">
        <f>IF('Portail 4 LLCER-LEA covid'!U69="","",'Portail 4 LLCER-LEA covid'!U69)</f>
        <v>100% CT / écrit / 1h30 / Célène</v>
      </c>
      <c r="V78" s="395">
        <f>IF('Portail 4 LLCER-LEA covid'!V69="","",'Portail 4 LLCER-LEA covid'!V69)</f>
        <v>1</v>
      </c>
      <c r="W78" s="644" t="str">
        <f>IF('Portail 4 LLCER-LEA covid'!W69="","",'Portail 4 LLCER-LEA covid'!W69)</f>
        <v>CC</v>
      </c>
      <c r="X78" s="644" t="str">
        <f>IF('Portail 4 LLCER-LEA covid'!X69="","",'Portail 4 LLCER-LEA covid'!X69)</f>
        <v>écrit</v>
      </c>
      <c r="Y78" s="644" t="str">
        <f>IF('Portail 4 LLCER-LEA covid'!Y69="","",'Portail 4 LLCER-LEA covid'!Y69)</f>
        <v>1h30</v>
      </c>
      <c r="Z78" s="645">
        <f>IF('Portail 4 LLCER-LEA covid'!Z69="","",'Portail 4 LLCER-LEA covid'!Z69)</f>
        <v>1</v>
      </c>
      <c r="AA78" s="640" t="str">
        <f>IF('Portail 4 LLCER-LEA covid'!AA69="","",'Portail 4 LLCER-LEA covid'!AA69)</f>
        <v>CT</v>
      </c>
      <c r="AB78" s="640" t="str">
        <f>IF('Portail 4 LLCER-LEA covid'!AB69="","",'Portail 4 LLCER-LEA covid'!AB69)</f>
        <v>écrit</v>
      </c>
      <c r="AC78" s="640" t="str">
        <f>IF('Portail 4 LLCER-LEA covid'!AC69="","",'Portail 4 LLCER-LEA covid'!AC69)</f>
        <v>1h30</v>
      </c>
      <c r="AD78" s="779" t="str">
        <f>IF('Portail 4 LLCER-LEA covid'!AD69="","",'Portail 4 LLCER-LEA covid'!AD69)</f>
        <v>100% CT / Dossier</v>
      </c>
      <c r="AE78" s="784" t="str">
        <f t="shared" si="12"/>
        <v>100% CT / Dossier</v>
      </c>
      <c r="AF78" s="831">
        <f>IF('Portail 4 LLCER-LEA covid'!AF69="","",'Portail 4 LLCER-LEA covid'!AF69)</f>
        <v>1</v>
      </c>
      <c r="AG78" s="644" t="str">
        <f>IF('Portail 4 LLCER-LEA covid'!AG69="","",'Portail 4 LLCER-LEA covid'!AG69)</f>
        <v>CT</v>
      </c>
      <c r="AH78" s="644" t="str">
        <f>IF('Portail 4 LLCER-LEA covid'!AH69="","",'Portail 4 LLCER-LEA covid'!AH69)</f>
        <v>écrit</v>
      </c>
      <c r="AI78" s="644" t="str">
        <f>IF('Portail 4 LLCER-LEA covid'!AI69="","",'Portail 4 LLCER-LEA covid'!AI69)</f>
        <v>1h30</v>
      </c>
      <c r="AJ78" s="646">
        <f>IF('Portail 4 LLCER-LEA covid'!AJ69="","",'Portail 4 LLCER-LEA covid'!AJ69)</f>
        <v>1</v>
      </c>
      <c r="AK78" s="640" t="str">
        <f>IF('Portail 4 LLCER-LEA covid'!AK69="","",'Portail 4 LLCER-LEA covid'!AK69)</f>
        <v>CT</v>
      </c>
      <c r="AL78" s="640" t="str">
        <f>IF('Portail 4 LLCER-LEA covid'!AL69="","",'Portail 4 LLCER-LEA covid'!AL69)</f>
        <v>écrit</v>
      </c>
      <c r="AM78" s="640" t="str">
        <f>IF('Portail 4 LLCER-LEA covid'!AM69="","",'Portail 4 LLCER-LEA covid'!AM69)</f>
        <v>1h30</v>
      </c>
      <c r="AN78" s="613" t="str">
        <f>IF('Portail 4 LLCER-LEA covid'!AN69="","",'Portail 4 LLCER-LEA covid'!AN69)</f>
        <v/>
      </c>
    </row>
    <row r="79" spans="1:40" ht="75.75" customHeight="1">
      <c r="A79" s="772" t="str">
        <f>IF('Portail 4 LLCER-LEA covid'!A70="","",'Portail 4 LLCER-LEA covid'!A70)</f>
        <v/>
      </c>
      <c r="B79" s="343" t="str">
        <f>IF('Portail 4 LLCER-LEA covid'!B70="","",'Portail 4 LLCER-LEA covid'!B70)</f>
        <v>LLA2B1G</v>
      </c>
      <c r="C79" s="856" t="str">
        <f>IF('Portail 4 LLCER-LEA covid'!C70="","",'Portail 4 LLCER-LEA covid'!C70)</f>
        <v>Grammaire et traduction  Anglais S2</v>
      </c>
      <c r="D79" s="773" t="str">
        <f>IF('Portail 4 LLCER-LEA covid'!D70="","",'Portail 4 LLCER-LEA covid'!D70)</f>
        <v>LOL2B2A
LLA2B1E</v>
      </c>
      <c r="E79" s="773" t="str">
        <f>IF('Portail 4 LLCER-LEA covid'!E70="","",'Portail 4 LLCER-LEA covid'!E70)</f>
        <v>TRONC COMMUN</v>
      </c>
      <c r="F79" s="774" t="str">
        <f>IF('Portail 4 LLCER-LEA covid'!F70="","",'Portail 4 LLCER-LEA covid'!F70)</f>
        <v>Portails 1 (SDL-LLCER), 4 (LANGUES) et 5 (LETTRES-LLCER)</v>
      </c>
      <c r="G79" s="773" t="str">
        <f>IF('Portail 4 LLCER-LEA covid'!G70="","",'Portail 4 LLCER-LEA covid'!G70)</f>
        <v>LLCER</v>
      </c>
      <c r="H79" s="775"/>
      <c r="I79" s="787">
        <v>2</v>
      </c>
      <c r="J79" s="787">
        <v>2</v>
      </c>
      <c r="K79" s="613" t="str">
        <f>IF('Portail 4 LLCER-LEA covid'!K70="","",'Portail 4 LLCER-LEA covid'!K70)</f>
        <v>SCAILLET Agnès</v>
      </c>
      <c r="L79" s="614">
        <f>IF('Portail 4 LLCER-LEA covid'!L70="","",'Portail 4 LLCER-LEA covid'!L70)</f>
        <v>11</v>
      </c>
      <c r="M79" s="613" t="str">
        <f>IF('Portail 4 LLCER-LEA covid'!M70="","",'Portail 4 LLCER-LEA covid'!M70)</f>
        <v/>
      </c>
      <c r="N79" s="613" t="str">
        <f>IF('Portail 4 LLCER-LEA covid'!N70="","",'Portail 4 LLCER-LEA covid'!N70)</f>
        <v/>
      </c>
      <c r="O79" s="613"/>
      <c r="P79" s="615">
        <f>IF('Portail 4 LLCER-LEA covid'!P70="","",'Portail 4 LLCER-LEA covid'!P70)</f>
        <v>18</v>
      </c>
      <c r="Q79" s="615" t="str">
        <f>IF('Portail 4 LLCER-LEA covid'!Q70="","",'Portail 4 LLCER-LEA covid'!Q70)</f>
        <v/>
      </c>
      <c r="R79" s="157" t="str">
        <f>IF('Portail 4 LLCER-LEA covid'!R70="","",'Portail 4 LLCER-LEA covid'!R70)</f>
        <v/>
      </c>
      <c r="S79" s="157" t="str">
        <f>IF('Portail 4 LLCER-LEA covid'!S70="","",'Portail 4 LLCER-LEA covid'!S70)</f>
        <v/>
      </c>
      <c r="T79" s="779" t="str">
        <f>IF('Portail 4 LLCER-LEA covid'!T70="","",'Portail 4 LLCER-LEA covid'!T70)</f>
        <v>100% CC</v>
      </c>
      <c r="U79" s="780" t="str">
        <f>IF('Portail 4 LLCER-LEA covid'!U70="","",'Portail 4 LLCER-LEA covid'!U70)</f>
        <v>100% CT / Dossier</v>
      </c>
      <c r="V79" s="395">
        <f>IF('Portail 4 LLCER-LEA covid'!V70="","",'Portail 4 LLCER-LEA covid'!V70)</f>
        <v>1</v>
      </c>
      <c r="W79" s="644" t="str">
        <f>IF('Portail 4 LLCER-LEA covid'!W70="","",'Portail 4 LLCER-LEA covid'!W70)</f>
        <v>CC</v>
      </c>
      <c r="X79" s="644" t="str">
        <f>IF('Portail 4 LLCER-LEA covid'!X70="","",'Portail 4 LLCER-LEA covid'!X70)</f>
        <v>écrit</v>
      </c>
      <c r="Y79" s="644" t="str">
        <f>IF('Portail 4 LLCER-LEA covid'!Y70="","",'Portail 4 LLCER-LEA covid'!Y70)</f>
        <v>1h30</v>
      </c>
      <c r="Z79" s="645">
        <f>IF('Portail 4 LLCER-LEA covid'!Z70="","",'Portail 4 LLCER-LEA covid'!Z70)</f>
        <v>1</v>
      </c>
      <c r="AA79" s="640" t="str">
        <f>IF('Portail 4 LLCER-LEA covid'!AA70="","",'Portail 4 LLCER-LEA covid'!AA70)</f>
        <v>CT</v>
      </c>
      <c r="AB79" s="640" t="str">
        <f>IF('Portail 4 LLCER-LEA covid'!AB70="","",'Portail 4 LLCER-LEA covid'!AB70)</f>
        <v>écrit</v>
      </c>
      <c r="AC79" s="640" t="str">
        <f>IF('Portail 4 LLCER-LEA covid'!AC70="","",'Portail 4 LLCER-LEA covid'!AC70)</f>
        <v>1h30</v>
      </c>
      <c r="AD79" s="779" t="str">
        <f>IF('Portail 4 LLCER-LEA covid'!AD70="","",'Portail 4 LLCER-LEA covid'!AD70)</f>
        <v>100% CT / écrit / 1h30 / Célène</v>
      </c>
      <c r="AE79" s="784" t="str">
        <f t="shared" si="12"/>
        <v>100% CT / écrit / 1h30 / Célène</v>
      </c>
      <c r="AF79" s="831">
        <f>IF('Portail 4 LLCER-LEA covid'!AF70="","",'Portail 4 LLCER-LEA covid'!AF70)</f>
        <v>1</v>
      </c>
      <c r="AG79" s="644" t="str">
        <f>IF('Portail 4 LLCER-LEA covid'!AG70="","",'Portail 4 LLCER-LEA covid'!AG70)</f>
        <v>CT</v>
      </c>
      <c r="AH79" s="644" t="str">
        <f>IF('Portail 4 LLCER-LEA covid'!AH70="","",'Portail 4 LLCER-LEA covid'!AH70)</f>
        <v>écrit</v>
      </c>
      <c r="AI79" s="644" t="str">
        <f>IF('Portail 4 LLCER-LEA covid'!AI70="","",'Portail 4 LLCER-LEA covid'!AI70)</f>
        <v>1h30</v>
      </c>
      <c r="AJ79" s="646">
        <f>IF('Portail 4 LLCER-LEA covid'!AJ70="","",'Portail 4 LLCER-LEA covid'!AJ70)</f>
        <v>1</v>
      </c>
      <c r="AK79" s="640" t="str">
        <f>IF('Portail 4 LLCER-LEA covid'!AK70="","",'Portail 4 LLCER-LEA covid'!AK70)</f>
        <v>CT</v>
      </c>
      <c r="AL79" s="640" t="str">
        <f>IF('Portail 4 LLCER-LEA covid'!AL70="","",'Portail 4 LLCER-LEA covid'!AL70)</f>
        <v>écrit</v>
      </c>
      <c r="AM79" s="640" t="str">
        <f>IF('Portail 4 LLCER-LEA covid'!AM70="","",'Portail 4 LLCER-LEA covid'!AM70)</f>
        <v>1h30</v>
      </c>
      <c r="AN79" s="613" t="str">
        <f>IF('Portail 4 LLCER-LEA covid'!AN70="","",'Portail 4 LLCER-LEA covid'!AN70)</f>
        <v/>
      </c>
    </row>
    <row r="80" spans="1:40" ht="12.75" customHeight="1">
      <c r="A80" s="772" t="str">
        <f>IF('Portail 4 LLCER-LEA covid'!A71="","",'Portail 4 LLCER-LEA covid'!A71)</f>
        <v/>
      </c>
      <c r="B80" s="21" t="str">
        <f>IF('Portail 4 LLCER-LEA covid'!B71="","",'Portail 4 LLCER-LEA covid'!B71)</f>
        <v/>
      </c>
      <c r="C80" s="827" t="str">
        <f>IF('Portail 4 LLCER-LEA covid'!C71="","",'Portail 4 LLCER-LEA covid'!C71)</f>
        <v/>
      </c>
      <c r="D80" s="773" t="str">
        <f>IF('Portail 4 LLCER-LEA covid'!D71="","",'Portail 4 LLCER-LEA covid'!D71)</f>
        <v/>
      </c>
      <c r="E80" s="773" t="str">
        <f>IF('Portail 4 LLCER-LEA covid'!E71="","",'Portail 4 LLCER-LEA covid'!E71)</f>
        <v/>
      </c>
      <c r="F80" s="774" t="str">
        <f>IF('Portail 4 LLCER-LEA covid'!F71="","",'Portail 4 LLCER-LEA covid'!F71)</f>
        <v/>
      </c>
      <c r="G80" s="773" t="str">
        <f>IF('Portail 4 LLCER-LEA covid'!G71="","",'Portail 4 LLCER-LEA covid'!G71)</f>
        <v/>
      </c>
      <c r="H80" s="775"/>
      <c r="I80" s="776"/>
      <c r="J80" s="776"/>
      <c r="K80" s="613" t="str">
        <f>IF('Portail 4 LLCER-LEA covid'!K71="","",'Portail 4 LLCER-LEA covid'!K71)</f>
        <v/>
      </c>
      <c r="L80" s="614" t="str">
        <f>IF('Portail 4 LLCER-LEA covid'!L71="","",'Portail 4 LLCER-LEA covid'!L71)</f>
        <v/>
      </c>
      <c r="M80" s="613" t="str">
        <f>IF('Portail 4 LLCER-LEA covid'!M71="","",'Portail 4 LLCER-LEA covid'!M71)</f>
        <v/>
      </c>
      <c r="N80" s="613" t="str">
        <f>IF('Portail 4 LLCER-LEA covid'!N71="","",'Portail 4 LLCER-LEA covid'!N71)</f>
        <v/>
      </c>
      <c r="O80" s="613"/>
      <c r="P80" s="615" t="str">
        <f>IF('Portail 4 LLCER-LEA covid'!P71="","",'Portail 4 LLCER-LEA covid'!P71)</f>
        <v/>
      </c>
      <c r="Q80" s="616"/>
      <c r="R80" s="157" t="str">
        <f>IF('Portail 4 LLCER-LEA covid'!R71="","",'Portail 4 LLCER-LEA covid'!R71)</f>
        <v/>
      </c>
      <c r="S80" s="157" t="str">
        <f>IF('Portail 4 LLCER-LEA covid'!S71="","",'Portail 4 LLCER-LEA covid'!S71)</f>
        <v/>
      </c>
      <c r="T80" s="857" t="str">
        <f>IF('Portail 4 LLCER-LEA covid'!T71="","",'Portail 4 LLCER-LEA covid'!T71)</f>
        <v/>
      </c>
      <c r="U80" s="858" t="str">
        <f>IF('Portail 4 LLCER-LEA covid'!U71="","",'Portail 4 LLCER-LEA covid'!U71)</f>
        <v/>
      </c>
      <c r="V80" s="439" t="str">
        <f>IF('Portail 4 LLCER-LEA covid'!V71="","",'Portail 4 LLCER-LEA covid'!V71)</f>
        <v/>
      </c>
      <c r="W80" s="859" t="str">
        <f>IF('Portail 4 LLCER-LEA covid'!W71="","",'Portail 4 LLCER-LEA covid'!W71)</f>
        <v/>
      </c>
      <c r="X80" s="859" t="str">
        <f>IF('Portail 4 LLCER-LEA covid'!X71="","",'Portail 4 LLCER-LEA covid'!X71)</f>
        <v/>
      </c>
      <c r="Y80" s="859" t="str">
        <f>IF('Portail 4 LLCER-LEA covid'!Y71="","",'Portail 4 LLCER-LEA covid'!Y71)</f>
        <v/>
      </c>
      <c r="Z80" s="860" t="str">
        <f>IF('Portail 4 LLCER-LEA covid'!Z71="","",'Portail 4 LLCER-LEA covid'!Z71)</f>
        <v/>
      </c>
      <c r="AA80" s="859" t="str">
        <f>IF('Portail 4 LLCER-LEA covid'!AA71="","",'Portail 4 LLCER-LEA covid'!AA71)</f>
        <v/>
      </c>
      <c r="AB80" s="859" t="str">
        <f>IF('Portail 4 LLCER-LEA covid'!AB71="","",'Portail 4 LLCER-LEA covid'!AB71)</f>
        <v/>
      </c>
      <c r="AC80" s="859" t="str">
        <f>IF('Portail 4 LLCER-LEA covid'!AC71="","",'Portail 4 LLCER-LEA covid'!AC71)</f>
        <v/>
      </c>
      <c r="AD80" s="857" t="str">
        <f>IF('Portail 4 LLCER-LEA covid'!AD71="","",'Portail 4 LLCER-LEA covid'!AD71)</f>
        <v/>
      </c>
      <c r="AE80" s="859"/>
      <c r="AF80" s="831" t="str">
        <f>IF('Portail 4 LLCER-LEA covid'!AF71="","",'Portail 4 LLCER-LEA covid'!AF71)</f>
        <v/>
      </c>
      <c r="AG80" s="644" t="str">
        <f>IF('Portail 4 LLCER-LEA covid'!AG71="","",'Portail 4 LLCER-LEA covid'!AG71)</f>
        <v/>
      </c>
      <c r="AH80" s="644" t="str">
        <f>IF('Portail 4 LLCER-LEA covid'!AH71="","",'Portail 4 LLCER-LEA covid'!AH71)</f>
        <v/>
      </c>
      <c r="AI80" s="644" t="str">
        <f>IF('Portail 4 LLCER-LEA covid'!AI71="","",'Portail 4 LLCER-LEA covid'!AI71)</f>
        <v/>
      </c>
      <c r="AJ80" s="646" t="str">
        <f>IF('Portail 4 LLCER-LEA covid'!AJ71="","",'Portail 4 LLCER-LEA covid'!AJ71)</f>
        <v/>
      </c>
      <c r="AK80" s="640" t="str">
        <f>IF('Portail 4 LLCER-LEA covid'!AK71="","",'Portail 4 LLCER-LEA covid'!AK71)</f>
        <v/>
      </c>
      <c r="AL80" s="640" t="str">
        <f>IF('Portail 4 LLCER-LEA covid'!AL71="","",'Portail 4 LLCER-LEA covid'!AL71)</f>
        <v/>
      </c>
      <c r="AM80" s="640" t="str">
        <f>IF('Portail 4 LLCER-LEA covid'!AM71="","",'Portail 4 LLCER-LEA covid'!AM71)</f>
        <v/>
      </c>
      <c r="AN80" s="613" t="str">
        <f>IF('Portail 4 LLCER-LEA covid'!AN71="","",'Portail 4 LLCER-LEA covid'!AN71)</f>
        <v/>
      </c>
    </row>
    <row r="81" spans="1:1032" ht="75.75" customHeight="1">
      <c r="A81" s="772" t="str">
        <f>IF('Portail 4 LLCER-LEA covid'!A72="","",'Portail 4 LLCER-LEA covid'!A72)</f>
        <v/>
      </c>
      <c r="B81" s="21" t="str">
        <f>IF('Portail 4 LLCER-LEA covid'!B72="","",'Portail 4 LLCER-LEA covid'!B72)</f>
        <v>LLA2B20</v>
      </c>
      <c r="C81" s="827" t="str">
        <f>IF('Portail 4 LLCER-LEA covid'!C72="","",'Portail 4 LLCER-LEA covid'!C72)</f>
        <v>Lecture et analyse littéraire Anglais S2</v>
      </c>
      <c r="D81" s="773" t="str">
        <f>IF('Portail 4 LLCER-LEA covid'!D72="","",'Portail 4 LLCER-LEA covid'!D72)</f>
        <v>LOL2B3A</v>
      </c>
      <c r="E81" s="773" t="str">
        <f>IF('Portail 4 LLCER-LEA covid'!E72="","",'Portail 4 LLCER-LEA covid'!E72)</f>
        <v>TRONC COMMUN</v>
      </c>
      <c r="F81" s="774" t="str">
        <f>IF('Portail 4 LLCER-LEA covid'!F72="","",'Portail 4 LLCER-LEA covid'!F72)</f>
        <v>Portails 1 (SDL-LLCER), 4 (LANGUES) et 5 (LETTRES-LLCER)</v>
      </c>
      <c r="G81" s="773" t="str">
        <f>IF('Portail 4 LLCER-LEA covid'!G72="","",'Portail 4 LLCER-LEA covid'!G72)</f>
        <v>LLCER</v>
      </c>
      <c r="H81" s="775"/>
      <c r="I81" s="776">
        <v>2</v>
      </c>
      <c r="J81" s="776">
        <v>2</v>
      </c>
      <c r="K81" s="613" t="str">
        <f>IF('Portail 4 LLCER-LEA covid'!K72="","",'Portail 4 LLCER-LEA covid'!K72)</f>
        <v>FRENEE Samantha</v>
      </c>
      <c r="L81" s="614">
        <f>IF('Portail 4 LLCER-LEA covid'!L72="","",'Portail 4 LLCER-LEA covid'!L72)</f>
        <v>11</v>
      </c>
      <c r="M81" s="613" t="str">
        <f>IF('Portail 4 LLCER-LEA covid'!M72="","",'Portail 4 LLCER-LEA covid'!M72)</f>
        <v/>
      </c>
      <c r="N81" s="613" t="str">
        <f>IF('Portail 4 LLCER-LEA covid'!N72="","",'Portail 4 LLCER-LEA covid'!N72)</f>
        <v/>
      </c>
      <c r="O81" s="613"/>
      <c r="P81" s="615">
        <f>IF('Portail 4 LLCER-LEA covid'!P72="","",'Portail 4 LLCER-LEA covid'!P72)</f>
        <v>18</v>
      </c>
      <c r="Q81" s="615" t="str">
        <f>IF('Portail 4 LLCER-LEA covid'!Q72="","",'Portail 4 LLCER-LEA covid'!Q72)</f>
        <v/>
      </c>
      <c r="R81" s="157" t="str">
        <f>IF('Portail 4 LLCER-LEA covid'!R72="","",'Portail 4 LLCER-LEA covid'!R72)</f>
        <v/>
      </c>
      <c r="S81" s="157" t="str">
        <f>IF('Portail 4 LLCER-LEA covid'!S72="","",'Portail 4 LLCER-LEA covid'!S72)</f>
        <v/>
      </c>
      <c r="T81" s="779" t="str">
        <f>IF('Portail 4 LLCER-LEA covid'!T72="","",'Portail 4 LLCER-LEA covid'!T72)</f>
        <v>100% CC</v>
      </c>
      <c r="U81" s="861" t="str">
        <f>IF('Portail 4 LLCER-LEA covid'!U72="","",'Portail 4 LLCER-LEA covid'!U72)</f>
        <v>100% CT / Dossier</v>
      </c>
      <c r="V81" s="395">
        <f>IF('Portail 4 LLCER-LEA covid'!V72="","",'Portail 4 LLCER-LEA covid'!V72)</f>
        <v>1</v>
      </c>
      <c r="W81" s="644" t="str">
        <f>IF('Portail 4 LLCER-LEA covid'!W72="","",'Portail 4 LLCER-LEA covid'!W72)</f>
        <v>CC</v>
      </c>
      <c r="X81" s="644" t="str">
        <f>IF('Portail 4 LLCER-LEA covid'!X72="","",'Portail 4 LLCER-LEA covid'!X72)</f>
        <v>écrit</v>
      </c>
      <c r="Y81" s="644" t="str">
        <f>IF('Portail 4 LLCER-LEA covid'!Y72="","",'Portail 4 LLCER-LEA covid'!Y72)</f>
        <v>1h00</v>
      </c>
      <c r="Z81" s="645">
        <f>IF('Portail 4 LLCER-LEA covid'!Z72="","",'Portail 4 LLCER-LEA covid'!Z72)</f>
        <v>1</v>
      </c>
      <c r="AA81" s="640" t="str">
        <f>IF('Portail 4 LLCER-LEA covid'!AA72="","",'Portail 4 LLCER-LEA covid'!AA72)</f>
        <v>CT</v>
      </c>
      <c r="AB81" s="640" t="str">
        <f>IF('Portail 4 LLCER-LEA covid'!AB72="","",'Portail 4 LLCER-LEA covid'!AB72)</f>
        <v>écrit</v>
      </c>
      <c r="AC81" s="640" t="str">
        <f>IF('Portail 4 LLCER-LEA covid'!AC72="","",'Portail 4 LLCER-LEA covid'!AC72)</f>
        <v>1h00</v>
      </c>
      <c r="AD81" s="779" t="str">
        <f>IF('Portail 4 LLCER-LEA covid'!AD72="","",'Portail 4 LLCER-LEA covid'!AD72)</f>
        <v>100% CT / Dossier</v>
      </c>
      <c r="AE81" s="784" t="str">
        <f>+AD81</f>
        <v>100% CT / Dossier</v>
      </c>
      <c r="AF81" s="831">
        <f>IF('Portail 4 LLCER-LEA covid'!AF72="","",'Portail 4 LLCER-LEA covid'!AF72)</f>
        <v>1</v>
      </c>
      <c r="AG81" s="644" t="str">
        <f>IF('Portail 4 LLCER-LEA covid'!AG72="","",'Portail 4 LLCER-LEA covid'!AG72)</f>
        <v>CT</v>
      </c>
      <c r="AH81" s="644" t="str">
        <f>IF('Portail 4 LLCER-LEA covid'!AH72="","",'Portail 4 LLCER-LEA covid'!AH72)</f>
        <v>écrit</v>
      </c>
      <c r="AI81" s="644" t="str">
        <f>IF('Portail 4 LLCER-LEA covid'!AI72="","",'Portail 4 LLCER-LEA covid'!AI72)</f>
        <v>1h00</v>
      </c>
      <c r="AJ81" s="646">
        <f>IF('Portail 4 LLCER-LEA covid'!AJ72="","",'Portail 4 LLCER-LEA covid'!AJ72)</f>
        <v>1</v>
      </c>
      <c r="AK81" s="640" t="str">
        <f>IF('Portail 4 LLCER-LEA covid'!AK72="","",'Portail 4 LLCER-LEA covid'!AK72)</f>
        <v>CT</v>
      </c>
      <c r="AL81" s="640" t="str">
        <f>IF('Portail 4 LLCER-LEA covid'!AL72="","",'Portail 4 LLCER-LEA covid'!AL72)</f>
        <v>écrit</v>
      </c>
      <c r="AM81" s="640" t="str">
        <f>IF('Portail 4 LLCER-LEA covid'!AM72="","",'Portail 4 LLCER-LEA covid'!AM72)</f>
        <v>1h00</v>
      </c>
      <c r="AN81" s="613" t="str">
        <f>IF('Portail 4 LLCER-LEA covid'!AN72="","",'Portail 4 LLCER-LEA covid'!AN72)</f>
        <v/>
      </c>
    </row>
    <row r="82" spans="1:1032" s="67" customFormat="1" ht="26.25" customHeight="1">
      <c r="A82" s="801" t="str">
        <f>IF('Portail 1 SDL-LLCER covid'!A78="","",'Portail 1 SDL-LLCER covid'!A78)</f>
        <v>LOLA2L25</v>
      </c>
      <c r="B82" s="801" t="str">
        <f>IF('Portail 1 SDL-LLCER covid'!B78="","",'Portail 1 SDL-LLCER covid'!B78)</f>
        <v>LLA2B31</v>
      </c>
      <c r="C82" s="802" t="str">
        <f>IF('Portail 1 SDL-LLCER covid'!C78="","",'Portail 1 SDL-LLCER covid'!C78)</f>
        <v>Civilisation et culture anglophones S2</v>
      </c>
      <c r="D82" s="803" t="str">
        <f>IF('Portail 1 SDL-LLCER covid'!D78="","",'Portail 1 SDL-LLCER covid'!D78)</f>
        <v/>
      </c>
      <c r="E82" s="803" t="str">
        <f>IF('Portail 1 SDL-LLCER covid'!E78="","",'Portail 1 SDL-LLCER covid'!E78)</f>
        <v>BLOC/CHAPEAU</v>
      </c>
      <c r="F82" s="803" t="str">
        <f>IF('Portail 1 SDL-LLCER covid'!F78="","",'Portail 1 SDL-LLCER covid'!F78)</f>
        <v>Portails 1 (SDL-LLCER Majeur Anglais), 4 (LANGUES Majeur LLCER Anglais) et 5 (LETTRES-LLCER Majeur Anglais)</v>
      </c>
      <c r="G82" s="803" t="str">
        <f>IF('Portail 1 SDL-LLCER covid'!G78="","",'Portail 1 SDL-LLCER covid'!G78)</f>
        <v/>
      </c>
      <c r="H82" s="804" t="str">
        <f>IF('Portail 1 SDL-LLCER covid'!H78="","",'Portail 1 SDL-LLCER covid'!H78)</f>
        <v/>
      </c>
      <c r="I82" s="805">
        <f>+I83+I84+I85</f>
        <v>8</v>
      </c>
      <c r="J82" s="805">
        <f>+J83+J84+J85</f>
        <v>8</v>
      </c>
      <c r="K82" s="805" t="str">
        <f>IF('Portail 1 SDL-LLCER covid'!K78="","",'Portail 1 SDL-LLCER covid'!K78)</f>
        <v/>
      </c>
      <c r="L82" s="804" t="str">
        <f>IF('Portail 1 SDL-LLCER covid'!L78="","",'Portail 1 SDL-LLCER covid'!L78)</f>
        <v/>
      </c>
      <c r="M82" s="805" t="str">
        <f>IF('Portail 1 SDL-LLCER covid'!M78="","",'Portail 1 SDL-LLCER covid'!M78)</f>
        <v/>
      </c>
      <c r="N82" s="804" t="str">
        <f>IF('Portail 1 SDL-LLCER covid'!N78="","",'Portail 1 SDL-LLCER covid'!N78)</f>
        <v/>
      </c>
      <c r="O82" s="804"/>
      <c r="P82" s="806" t="str">
        <f>IF('Portail 1 SDL-LLCER covid'!P78="","",'Portail 1 SDL-LLCER covid'!P78)</f>
        <v/>
      </c>
      <c r="Q82" s="371"/>
      <c r="R82" s="371" t="str">
        <f>IF('Portail 1 SDL-LLCER covid'!R78="","",'Portail 1 SDL-LLCER covid'!R78)</f>
        <v/>
      </c>
      <c r="S82" s="371" t="str">
        <f>IF('Portail 1 SDL-LLCER covid'!S78="","",'Portail 1 SDL-LLCER covid'!S78)</f>
        <v/>
      </c>
      <c r="T82" s="807"/>
      <c r="U82" s="808"/>
      <c r="V82" s="386" t="str">
        <f>IF('Portail 1 SDL-LLCER covid'!V78="","",'Portail 1 SDL-LLCER covid'!V78)</f>
        <v/>
      </c>
      <c r="W82" s="806" t="str">
        <f>IF('Portail 1 SDL-LLCER covid'!W78="","",'Portail 1 SDL-LLCER covid'!W78)</f>
        <v/>
      </c>
      <c r="X82" s="806" t="str">
        <f>IF('Portail 1 SDL-LLCER covid'!X78="","",'Portail 1 SDL-LLCER covid'!X78)</f>
        <v/>
      </c>
      <c r="Y82" s="806" t="str">
        <f>IF('Portail 1 SDL-LLCER covid'!Y78="","",'Portail 1 SDL-LLCER covid'!Y78)</f>
        <v/>
      </c>
      <c r="Z82" s="63" t="str">
        <f>IF('Portail 1 SDL-LLCER covid'!Z78="","",'Portail 1 SDL-LLCER covid'!Z78)</f>
        <v/>
      </c>
      <c r="AA82" s="809" t="str">
        <f>IF('Portail 1 SDL-LLCER covid'!AA78="","",'Portail 1 SDL-LLCER covid'!AA78)</f>
        <v/>
      </c>
      <c r="AB82" s="809" t="str">
        <f>IF('Portail 1 SDL-LLCER covid'!AB78="","",'Portail 1 SDL-LLCER covid'!AB78)</f>
        <v/>
      </c>
      <c r="AC82" s="809" t="str">
        <f>IF('Portail 1 SDL-LLCER covid'!AC78="","",'Portail 1 SDL-LLCER covid'!AC78)</f>
        <v/>
      </c>
      <c r="AD82" s="809"/>
      <c r="AE82" s="809"/>
      <c r="AF82" s="810" t="str">
        <f>IF('Portail 1 SDL-LLCER covid'!AF78="","",'Portail 1 SDL-LLCER covid'!AF78)</f>
        <v/>
      </c>
      <c r="AG82" s="809" t="str">
        <f>IF('Portail 1 SDL-LLCER covid'!AG78="","",'Portail 1 SDL-LLCER covid'!AG78)</f>
        <v/>
      </c>
      <c r="AH82" s="809" t="str">
        <f>IF('Portail 1 SDL-LLCER covid'!AH78="","",'Portail 1 SDL-LLCER covid'!AH78)</f>
        <v/>
      </c>
      <c r="AI82" s="809" t="str">
        <f>IF('Portail 1 SDL-LLCER covid'!AI78="","",'Portail 1 SDL-LLCER covid'!AI78)</f>
        <v/>
      </c>
      <c r="AJ82" s="810" t="str">
        <f>IF('Portail 1 SDL-LLCER covid'!AJ78="","",'Portail 1 SDL-LLCER covid'!AJ78)</f>
        <v/>
      </c>
      <c r="AK82" s="809" t="str">
        <f>IF('Portail 1 SDL-LLCER covid'!AK78="","",'Portail 1 SDL-LLCER covid'!AK78)</f>
        <v/>
      </c>
      <c r="AL82" s="809" t="str">
        <f>IF('Portail 1 SDL-LLCER covid'!AL78="","",'Portail 1 SDL-LLCER covid'!AL78)</f>
        <v/>
      </c>
      <c r="AM82" s="809" t="str">
        <f>IF('Portail 1 SDL-LLCER covid'!AM78="","",'Portail 1 SDL-LLCER covid'!AM78)</f>
        <v/>
      </c>
      <c r="AN82" s="811" t="str">
        <f>IF('Portail 1 SDL-LLCER covid'!AN78="","",'Portail 1 SDL-LLCER covid'!AN78)</f>
        <v/>
      </c>
    </row>
    <row r="83" spans="1:1032" ht="65.25" customHeight="1">
      <c r="A83" s="772" t="str">
        <f>IF('Portail 1 SDL-LLCER covid'!A79="","",'Portail 1 SDL-LLCER covid'!A79)</f>
        <v/>
      </c>
      <c r="B83" s="862" t="str">
        <f>IF('Portail 1 SDL-LLCER covid'!B79="","",'Portail 1 SDL-LLCER covid'!B79)</f>
        <v>LLA2B3D</v>
      </c>
      <c r="C83" s="643" t="str">
        <f>IF('Portail 1 SDL-LLCER covid'!C79="","",'Portail 1 SDL-LLCER covid'!C79)</f>
        <v>Introduction à la société et aux institutions britanniques</v>
      </c>
      <c r="D83" s="610" t="str">
        <f>IF('Portail 1 SDL-LLCER covid'!D79="","",'Portail 1 SDL-LLCER covid'!D79)</f>
        <v>LLA2B3B</v>
      </c>
      <c r="E83" s="610" t="str">
        <f>IF('Portail 1 SDL-LLCER covid'!E79="","",'Portail 1 SDL-LLCER covid'!E79)</f>
        <v>TRONC COMMUN</v>
      </c>
      <c r="F83" s="611" t="str">
        <f>IF('Portail 1 SDL-LLCER covid'!F79="","",'Portail 1 SDL-LLCER covid'!F79)</f>
        <v>Portails 1 (SDL-LLCER), 4 (LANGUES) et 5 (LETTRES-LLCER)</v>
      </c>
      <c r="G83" s="773" t="str">
        <f>IF('Portail 1 SDL-LLCER covid'!G79="","",'Portail 1 SDL-LLCER covid'!G79)</f>
        <v>LLCER</v>
      </c>
      <c r="H83" s="680" t="str">
        <f>IF('Portail 1 SDL-LLCER covid'!H79="","",'Portail 1 SDL-LLCER covid'!H79)</f>
        <v/>
      </c>
      <c r="I83" s="613">
        <f>IF('Portail 1 SDL-LLCER covid'!I79="","",'Portail 1 SDL-LLCER covid'!I79)</f>
        <v>3</v>
      </c>
      <c r="J83" s="613">
        <f>IF('Portail 1 SDL-LLCER covid'!J79="","",'Portail 1 SDL-LLCER covid'!J79)</f>
        <v>3</v>
      </c>
      <c r="K83" s="613" t="str">
        <f>IF('Portail 1 SDL-LLCER covid'!K79="","",'Portail 1 SDL-LLCER covid'!K79)</f>
        <v>LAINE Ariane</v>
      </c>
      <c r="L83" s="613">
        <f>IF('Portail 1 SDL-LLCER covid'!L79="","",'Portail 1 SDL-LLCER covid'!L79)</f>
        <v>11</v>
      </c>
      <c r="M83" s="613" t="str">
        <f>IF('Portail 1 SDL-LLCER covid'!M79="","",'Portail 1 SDL-LLCER covid'!M79)</f>
        <v/>
      </c>
      <c r="N83" s="613" t="str">
        <f>IF('Portail 1 SDL-LLCER covid'!N79="","",'Portail 1 SDL-LLCER covid'!N79)</f>
        <v/>
      </c>
      <c r="O83" s="613"/>
      <c r="P83" s="615">
        <f>IF('Portail 1 SDL-LLCER covid'!P79="","",'Portail 1 SDL-LLCER covid'!P79)</f>
        <v>18</v>
      </c>
      <c r="Q83" s="615" t="str">
        <f>IF('Portail 1 SDL-LLCER covid'!Q79="","",'Portail 1 SDL-LLCER covid'!Q79)</f>
        <v/>
      </c>
      <c r="R83" s="157" t="str">
        <f>IF('Portail 1 SDL-LLCER covid'!R79="","",'Portail 1 SDL-LLCER covid'!R79)</f>
        <v/>
      </c>
      <c r="S83" s="157" t="str">
        <f>IF('Portail 1 SDL-LLCER covid'!S79="","",'Portail 1 SDL-LLCER covid'!S79)</f>
        <v/>
      </c>
      <c r="T83" s="779" t="str">
        <f>IF('Portail 1 SDL-LLCER covid'!T79="","",'Portail 1 SDL-LLCER covid'!T79)</f>
        <v>100%CC</v>
      </c>
      <c r="U83" s="780" t="str">
        <f>IF('Portail 1 SDL-LLCER covid'!U79="","",'Portail 1 SDL-LLCER covid'!U79)</f>
        <v>100% CT / écrit / 1h30 / Célène</v>
      </c>
      <c r="V83" s="111">
        <f>IF('Portail 1 SDL-LLCER covid'!V79="","",'Portail 1 SDL-LLCER covid'!V79)</f>
        <v>1</v>
      </c>
      <c r="W83" s="781" t="str">
        <f>IF('Portail 1 SDL-LLCER covid'!W79="","",'Portail 1 SDL-LLCER covid'!W79)</f>
        <v>CC</v>
      </c>
      <c r="X83" s="781" t="str">
        <f>IF('Portail 1 SDL-LLCER covid'!X79="","",'Portail 1 SDL-LLCER covid'!X79)</f>
        <v>écrit</v>
      </c>
      <c r="Y83" s="781" t="str">
        <f>IF('Portail 1 SDL-LLCER covid'!Y79="","",'Portail 1 SDL-LLCER covid'!Y79)</f>
        <v>1h30</v>
      </c>
      <c r="Z83" s="782">
        <f>IF('Portail 1 SDL-LLCER covid'!Z79="","",'Portail 1 SDL-LLCER covid'!Z79)</f>
        <v>1</v>
      </c>
      <c r="AA83" s="783" t="str">
        <f>IF('Portail 1 SDL-LLCER covid'!AA79="","",'Portail 1 SDL-LLCER covid'!AA79)</f>
        <v>CT</v>
      </c>
      <c r="AB83" s="783" t="str">
        <f>IF('Portail 1 SDL-LLCER covid'!AB79="","",'Portail 1 SDL-LLCER covid'!AB79)</f>
        <v>écrit</v>
      </c>
      <c r="AC83" s="783" t="str">
        <f>IF('Portail 1 SDL-LLCER covid'!AC79="","",'Portail 1 SDL-LLCER covid'!AC79)</f>
        <v>1h30</v>
      </c>
      <c r="AD83" s="779" t="str">
        <f>IF('Portail 1 SDL-LLCER covid'!AD79="","",'Portail 1 SDL-LLCER covid'!AD79)</f>
        <v>100% CT / écrit / 1h30 / Célène</v>
      </c>
      <c r="AE83" s="784" t="str">
        <f t="shared" ref="AE83:AE85" si="13">+AD83</f>
        <v>100% CT / écrit / 1h30 / Célène</v>
      </c>
      <c r="AF83" s="785">
        <f>IF('Portail 1 SDL-LLCER covid'!AF79="","",'Portail 1 SDL-LLCER covid'!AF79)</f>
        <v>1</v>
      </c>
      <c r="AG83" s="781" t="str">
        <f>IF('Portail 1 SDL-LLCER covid'!AG79="","",'Portail 1 SDL-LLCER covid'!AG79)</f>
        <v>CT</v>
      </c>
      <c r="AH83" s="781" t="str">
        <f>IF('Portail 1 SDL-LLCER covid'!AH79="","",'Portail 1 SDL-LLCER covid'!AH79)</f>
        <v>écrit</v>
      </c>
      <c r="AI83" s="781" t="str">
        <f>IF('Portail 1 SDL-LLCER covid'!AI79="","",'Portail 1 SDL-LLCER covid'!AI79)</f>
        <v>1h30</v>
      </c>
      <c r="AJ83" s="786">
        <f>IF('Portail 1 SDL-LLCER covid'!AJ79="","",'Portail 1 SDL-LLCER covid'!AJ79)</f>
        <v>1</v>
      </c>
      <c r="AK83" s="783" t="str">
        <f>IF('Portail 1 SDL-LLCER covid'!AK79="","",'Portail 1 SDL-LLCER covid'!AK79)</f>
        <v>CT</v>
      </c>
      <c r="AL83" s="783" t="str">
        <f>IF('Portail 1 SDL-LLCER covid'!AL79="","",'Portail 1 SDL-LLCER covid'!AL79)</f>
        <v>écrit</v>
      </c>
      <c r="AM83" s="783" t="str">
        <f>IF('Portail 1 SDL-LLCER covid'!AM79="","",'Portail 1 SDL-LLCER covid'!AM79)</f>
        <v>1h30</v>
      </c>
      <c r="AN83" s="613" t="str">
        <f>IF('Portail 1 SDL-LLCER covid'!AN79="","",'Portail 1 SDL-LLCER covid'!AN79)</f>
        <v/>
      </c>
    </row>
    <row r="84" spans="1:1032" ht="65.25" customHeight="1">
      <c r="A84" s="772" t="str">
        <f>IF('Portail 1 SDL-LLCER covid'!A80="","",'Portail 1 SDL-LLCER covid'!A80)</f>
        <v/>
      </c>
      <c r="B84" s="862" t="str">
        <f>IF('Portail 1 SDL-LLCER covid'!B80="","",'Portail 1 SDL-LLCER covid'!B80)</f>
        <v>LLA2B3E</v>
      </c>
      <c r="C84" s="643" t="str">
        <f>IF('Portail 1 SDL-LLCER covid'!C80="","",'Portail 1 SDL-LLCER covid'!C80)</f>
        <v>Introduction à la société et aux institutions des Etats-Unis</v>
      </c>
      <c r="D84" s="610" t="str">
        <f>IF('Portail 1 SDL-LLCER covid'!D80="","",'Portail 1 SDL-LLCER covid'!D80)</f>
        <v>LLA2B3C</v>
      </c>
      <c r="E84" s="610" t="str">
        <f>IF('Portail 1 SDL-LLCER covid'!E80="","",'Portail 1 SDL-LLCER covid'!E80)</f>
        <v>TRONC COMMUN</v>
      </c>
      <c r="F84" s="611" t="str">
        <f>IF('Portail 1 SDL-LLCER covid'!F80="","",'Portail 1 SDL-LLCER covid'!F80)</f>
        <v>Portails 1 (SDL-LLCER), 4 (LANGUES) et 5 (LETTRES-LLCER)</v>
      </c>
      <c r="G84" s="773" t="str">
        <f>IF('Portail 1 SDL-LLCER covid'!G80="","",'Portail 1 SDL-LLCER covid'!G80)</f>
        <v>LLCER</v>
      </c>
      <c r="H84" s="680" t="str">
        <f>IF('Portail 1 SDL-LLCER covid'!H80="","",'Portail 1 SDL-LLCER covid'!H80)</f>
        <v/>
      </c>
      <c r="I84" s="613">
        <f>IF('Portail 1 SDL-LLCER covid'!I80="","",'Portail 1 SDL-LLCER covid'!I80)</f>
        <v>3</v>
      </c>
      <c r="J84" s="613">
        <f>IF('Portail 1 SDL-LLCER covid'!J80="","",'Portail 1 SDL-LLCER covid'!J80)</f>
        <v>3</v>
      </c>
      <c r="K84" s="613" t="str">
        <f>IF('Portail 1 SDL-LLCER covid'!K80="","",'Portail 1 SDL-LLCER covid'!K80)</f>
        <v>TABUTEAU Eric</v>
      </c>
      <c r="L84" s="613">
        <f>IF('Portail 1 SDL-LLCER covid'!L80="","",'Portail 1 SDL-LLCER covid'!L80)</f>
        <v>11</v>
      </c>
      <c r="M84" s="613" t="str">
        <f>IF('Portail 1 SDL-LLCER covid'!M80="","",'Portail 1 SDL-LLCER covid'!M80)</f>
        <v/>
      </c>
      <c r="N84" s="613" t="str">
        <f>IF('Portail 1 SDL-LLCER covid'!N80="","",'Portail 1 SDL-LLCER covid'!N80)</f>
        <v/>
      </c>
      <c r="O84" s="613"/>
      <c r="P84" s="615">
        <f>IF('Portail 1 SDL-LLCER covid'!P80="","",'Portail 1 SDL-LLCER covid'!P80)</f>
        <v>18</v>
      </c>
      <c r="Q84" s="615" t="str">
        <f>IF('Portail 1 SDL-LLCER covid'!Q80="","",'Portail 1 SDL-LLCER covid'!Q80)</f>
        <v/>
      </c>
      <c r="R84" s="157" t="str">
        <f>IF('Portail 1 SDL-LLCER covid'!R80="","",'Portail 1 SDL-LLCER covid'!R80)</f>
        <v/>
      </c>
      <c r="S84" s="157" t="str">
        <f>IF('Portail 1 SDL-LLCER covid'!S80="","",'Portail 1 SDL-LLCER covid'!S80)</f>
        <v/>
      </c>
      <c r="T84" s="779" t="str">
        <f>IF('Portail 1 SDL-LLCER covid'!T80="","",'Portail 1 SDL-LLCER covid'!T80)</f>
        <v>100% CC</v>
      </c>
      <c r="U84" s="780" t="str">
        <f>IF('Portail 1 SDL-LLCER covid'!U80="","",'Portail 1 SDL-LLCER covid'!U80)</f>
        <v>100% CT / Dossier</v>
      </c>
      <c r="V84" s="111">
        <f>IF('Portail 1 SDL-LLCER covid'!V80="","",'Portail 1 SDL-LLCER covid'!V80)</f>
        <v>1</v>
      </c>
      <c r="W84" s="781" t="str">
        <f>IF('Portail 1 SDL-LLCER covid'!W80="","",'Portail 1 SDL-LLCER covid'!W80)</f>
        <v>CC</v>
      </c>
      <c r="X84" s="781" t="str">
        <f>IF('Portail 1 SDL-LLCER covid'!X80="","",'Portail 1 SDL-LLCER covid'!X80)</f>
        <v>écrit</v>
      </c>
      <c r="Y84" s="781" t="str">
        <f>IF('Portail 1 SDL-LLCER covid'!Y80="","",'Portail 1 SDL-LLCER covid'!Y80)</f>
        <v>1h00</v>
      </c>
      <c r="Z84" s="782">
        <f>IF('Portail 1 SDL-LLCER covid'!Z80="","",'Portail 1 SDL-LLCER covid'!Z80)</f>
        <v>1</v>
      </c>
      <c r="AA84" s="783" t="str">
        <f>IF('Portail 1 SDL-LLCER covid'!AA80="","",'Portail 1 SDL-LLCER covid'!AA80)</f>
        <v>CT</v>
      </c>
      <c r="AB84" s="783" t="str">
        <f>IF('Portail 1 SDL-LLCER covid'!AB80="","",'Portail 1 SDL-LLCER covid'!AB80)</f>
        <v>écrit</v>
      </c>
      <c r="AC84" s="783" t="str">
        <f>IF('Portail 1 SDL-LLCER covid'!AC80="","",'Portail 1 SDL-LLCER covid'!AC80)</f>
        <v>1h30</v>
      </c>
      <c r="AD84" s="779" t="str">
        <f>IF('Portail 1 SDL-LLCER covid'!AD80="","",'Portail 1 SDL-LLCER covid'!AD80)</f>
        <v>100% CT / Dossier</v>
      </c>
      <c r="AE84" s="784" t="str">
        <f t="shared" si="13"/>
        <v>100% CT / Dossier</v>
      </c>
      <c r="AF84" s="785">
        <f>IF('Portail 1 SDL-LLCER covid'!AF80="","",'Portail 1 SDL-LLCER covid'!AF80)</f>
        <v>1</v>
      </c>
      <c r="AG84" s="781" t="str">
        <f>IF('Portail 1 SDL-LLCER covid'!AG80="","",'Portail 1 SDL-LLCER covid'!AG80)</f>
        <v>CT</v>
      </c>
      <c r="AH84" s="781" t="str">
        <f>IF('Portail 1 SDL-LLCER covid'!AH80="","",'Portail 1 SDL-LLCER covid'!AH80)</f>
        <v>écrit</v>
      </c>
      <c r="AI84" s="781" t="str">
        <f>IF('Portail 1 SDL-LLCER covid'!AI80="","",'Portail 1 SDL-LLCER covid'!AI80)</f>
        <v>1h30</v>
      </c>
      <c r="AJ84" s="786">
        <f>IF('Portail 1 SDL-LLCER covid'!AJ80="","",'Portail 1 SDL-LLCER covid'!AJ80)</f>
        <v>1</v>
      </c>
      <c r="AK84" s="783" t="str">
        <f>IF('Portail 1 SDL-LLCER covid'!AK80="","",'Portail 1 SDL-LLCER covid'!AK80)</f>
        <v>CT</v>
      </c>
      <c r="AL84" s="783" t="str">
        <f>IF('Portail 1 SDL-LLCER covid'!AL80="","",'Portail 1 SDL-LLCER covid'!AL80)</f>
        <v>écrit</v>
      </c>
      <c r="AM84" s="783" t="str">
        <f>IF('Portail 1 SDL-LLCER covid'!AM80="","",'Portail 1 SDL-LLCER covid'!AM80)</f>
        <v>1h30</v>
      </c>
      <c r="AN84" s="613" t="str">
        <f>IF('Portail 1 SDL-LLCER covid'!AN80="","",'Portail 1 SDL-LLCER covid'!AN80)</f>
        <v/>
      </c>
    </row>
    <row r="85" spans="1:1032" ht="65.25" customHeight="1">
      <c r="A85" s="772" t="str">
        <f>IF('Portail 1 SDL-LLCER covid'!A81="","",'Portail 1 SDL-LLCER covid'!A81)</f>
        <v/>
      </c>
      <c r="B85" s="862" t="str">
        <f>IF('Portail 1 SDL-LLCER covid'!B81="","",'Portail 1 SDL-LLCER covid'!B81)</f>
        <v>LLA2B4A</v>
      </c>
      <c r="C85" s="643" t="str">
        <f>IF('Portail 1 SDL-LLCER covid'!C81="","",'Portail 1 SDL-LLCER covid'!C81)</f>
        <v>Traduction journalistique Anglais S2</v>
      </c>
      <c r="D85" s="610" t="str">
        <f>IF('Portail 1 SDL-LLCER covid'!D81="","",'Portail 1 SDL-LLCER covid'!D81)</f>
        <v>LOL2B2B</v>
      </c>
      <c r="E85" s="610" t="str">
        <f>IF('Portail 1 SDL-LLCER covid'!E81="","",'Portail 1 SDL-LLCER covid'!E81)</f>
        <v>TRONC COMMUN</v>
      </c>
      <c r="F85" s="611" t="str">
        <f>IF('Portail 1 SDL-LLCER covid'!F81="","",'Portail 1 SDL-LLCER covid'!F81)</f>
        <v>Portails 1 (SDL-LLCER), 4 (LANGUES) et 5 (LETTRES-LLCER)</v>
      </c>
      <c r="G85" s="773" t="str">
        <f>IF('Portail 1 SDL-LLCER covid'!G81="","",'Portail 1 SDL-LLCER covid'!G81)</f>
        <v>LLCER</v>
      </c>
      <c r="H85" s="680" t="str">
        <f>IF('Portail 1 SDL-LLCER covid'!H81="","",'Portail 1 SDL-LLCER covid'!H81)</f>
        <v/>
      </c>
      <c r="I85" s="613">
        <f>IF('Portail 1 SDL-LLCER covid'!I81="","",'Portail 1 SDL-LLCER covid'!I81)</f>
        <v>2</v>
      </c>
      <c r="J85" s="613">
        <f>IF('Portail 1 SDL-LLCER covid'!J81="","",'Portail 1 SDL-LLCER covid'!J81)</f>
        <v>2</v>
      </c>
      <c r="K85" s="613" t="str">
        <f>IF('Portail 1 SDL-LLCER covid'!K81="","",'Portail 1 SDL-LLCER covid'!K81)</f>
        <v>SCAILLET Agnès</v>
      </c>
      <c r="L85" s="613">
        <f>IF('Portail 1 SDL-LLCER covid'!L81="","",'Portail 1 SDL-LLCER covid'!L81)</f>
        <v>11</v>
      </c>
      <c r="M85" s="613" t="str">
        <f>IF('Portail 1 SDL-LLCER covid'!M81="","",'Portail 1 SDL-LLCER covid'!M81)</f>
        <v/>
      </c>
      <c r="N85" s="613" t="str">
        <f>IF('Portail 1 SDL-LLCER covid'!N81="","",'Portail 1 SDL-LLCER covid'!N81)</f>
        <v/>
      </c>
      <c r="O85" s="613"/>
      <c r="P85" s="615">
        <f>IF('Portail 1 SDL-LLCER covid'!P81="","",'Portail 1 SDL-LLCER covid'!P81)</f>
        <v>18</v>
      </c>
      <c r="Q85" s="615" t="str">
        <f>IF('Portail 1 SDL-LLCER covid'!Q81="","",'Portail 1 SDL-LLCER covid'!Q81)</f>
        <v/>
      </c>
      <c r="R85" s="157" t="str">
        <f>IF('Portail 1 SDL-LLCER covid'!R81="","",'Portail 1 SDL-LLCER covid'!R81)</f>
        <v/>
      </c>
      <c r="S85" s="157" t="str">
        <f>IF('Portail 1 SDL-LLCER covid'!S81="","",'Portail 1 SDL-LLCER covid'!S81)</f>
        <v/>
      </c>
      <c r="T85" s="779" t="str">
        <f>IF('Portail 1 SDL-LLCER covid'!T81="","",'Portail 1 SDL-LLCER covid'!T81)</f>
        <v>100% CC</v>
      </c>
      <c r="U85" s="780" t="str">
        <f>IF('Portail 1 SDL-LLCER covid'!U81="","",'Portail 1 SDL-LLCER covid'!U81)</f>
        <v>100% CT / écrit / 3h / Célène</v>
      </c>
      <c r="V85" s="111">
        <f>IF('Portail 1 SDL-LLCER covid'!V81="","",'Portail 1 SDL-LLCER covid'!V81)</f>
        <v>1</v>
      </c>
      <c r="W85" s="781" t="str">
        <f>IF('Portail 1 SDL-LLCER covid'!W81="","",'Portail 1 SDL-LLCER covid'!W81)</f>
        <v>CC</v>
      </c>
      <c r="X85" s="781" t="str">
        <f>IF('Portail 1 SDL-LLCER covid'!X81="","",'Portail 1 SDL-LLCER covid'!X81)</f>
        <v>écrit</v>
      </c>
      <c r="Y85" s="781" t="str">
        <f>IF('Portail 1 SDL-LLCER covid'!Y81="","",'Portail 1 SDL-LLCER covid'!Y81)</f>
        <v>1h30</v>
      </c>
      <c r="Z85" s="782">
        <f>IF('Portail 1 SDL-LLCER covid'!Z81="","",'Portail 1 SDL-LLCER covid'!Z81)</f>
        <v>1</v>
      </c>
      <c r="AA85" s="783" t="str">
        <f>IF('Portail 1 SDL-LLCER covid'!AA81="","",'Portail 1 SDL-LLCER covid'!AA81)</f>
        <v>CT</v>
      </c>
      <c r="AB85" s="783" t="str">
        <f>IF('Portail 1 SDL-LLCER covid'!AB81="","",'Portail 1 SDL-LLCER covid'!AB81)</f>
        <v>écrit</v>
      </c>
      <c r="AC85" s="783" t="str">
        <f>IF('Portail 1 SDL-LLCER covid'!AC81="","",'Portail 1 SDL-LLCER covid'!AC81)</f>
        <v>1h30</v>
      </c>
      <c r="AD85" s="779" t="str">
        <f>IF('Portail 1 SDL-LLCER covid'!AD81="","",'Portail 1 SDL-LLCER covid'!AD81)</f>
        <v>100% CT / écrit / 2h / Célène</v>
      </c>
      <c r="AE85" s="784" t="str">
        <f t="shared" si="13"/>
        <v>100% CT / écrit / 2h / Célène</v>
      </c>
      <c r="AF85" s="785">
        <f>IF('Portail 1 SDL-LLCER covid'!AF81="","",'Portail 1 SDL-LLCER covid'!AF81)</f>
        <v>1</v>
      </c>
      <c r="AG85" s="781" t="str">
        <f>IF('Portail 1 SDL-LLCER covid'!AG81="","",'Portail 1 SDL-LLCER covid'!AG81)</f>
        <v>CT</v>
      </c>
      <c r="AH85" s="781" t="str">
        <f>IF('Portail 1 SDL-LLCER covid'!AH81="","",'Portail 1 SDL-LLCER covid'!AH81)</f>
        <v>écrit</v>
      </c>
      <c r="AI85" s="781" t="str">
        <f>IF('Portail 1 SDL-LLCER covid'!AI81="","",'Portail 1 SDL-LLCER covid'!AI81)</f>
        <v>1h30</v>
      </c>
      <c r="AJ85" s="786">
        <f>IF('Portail 1 SDL-LLCER covid'!AJ81="","",'Portail 1 SDL-LLCER covid'!AJ81)</f>
        <v>1</v>
      </c>
      <c r="AK85" s="783" t="str">
        <f>IF('Portail 1 SDL-LLCER covid'!AK81="","",'Portail 1 SDL-LLCER covid'!AK81)</f>
        <v>CT</v>
      </c>
      <c r="AL85" s="783" t="str">
        <f>IF('Portail 1 SDL-LLCER covid'!AL81="","",'Portail 1 SDL-LLCER covid'!AL81)</f>
        <v>écrit</v>
      </c>
      <c r="AM85" s="783" t="str">
        <f>IF('Portail 1 SDL-LLCER covid'!AM81="","",'Portail 1 SDL-LLCER covid'!AM81)</f>
        <v>1h30</v>
      </c>
      <c r="AN85" s="613" t="str">
        <f>IF('Portail 1 SDL-LLCER covid'!AN81="","",'Portail 1 SDL-LLCER covid'!AN81)</f>
        <v/>
      </c>
    </row>
    <row r="86" spans="1:1032" ht="12.75" customHeight="1">
      <c r="A86" s="772"/>
      <c r="B86" s="862"/>
      <c r="C86" s="643"/>
      <c r="D86" s="610"/>
      <c r="E86" s="610"/>
      <c r="F86" s="611"/>
      <c r="G86" s="773"/>
      <c r="H86" s="680"/>
      <c r="I86" s="613"/>
      <c r="J86" s="613"/>
      <c r="K86" s="613"/>
      <c r="L86" s="613"/>
      <c r="M86" s="613"/>
      <c r="N86" s="613"/>
      <c r="O86" s="613"/>
      <c r="P86" s="615"/>
      <c r="Q86" s="616"/>
      <c r="R86" s="157"/>
      <c r="S86" s="157"/>
      <c r="T86" s="844"/>
      <c r="U86" s="845"/>
      <c r="V86" s="111"/>
      <c r="W86" s="781"/>
      <c r="X86" s="781"/>
      <c r="Y86" s="781"/>
      <c r="Z86" s="182"/>
      <c r="AA86" s="783"/>
      <c r="AB86" s="783"/>
      <c r="AC86" s="783"/>
      <c r="AD86" s="783"/>
      <c r="AE86" s="783"/>
      <c r="AF86" s="785"/>
      <c r="AG86" s="781"/>
      <c r="AH86" s="781"/>
      <c r="AI86" s="781"/>
      <c r="AJ86" s="786"/>
      <c r="AK86" s="783"/>
      <c r="AL86" s="783"/>
      <c r="AM86" s="783"/>
      <c r="AN86" s="613"/>
    </row>
    <row r="87" spans="1:1032" s="250" customFormat="1" ht="26.25" customHeight="1">
      <c r="A87" s="863" t="str">
        <f>IF('Portail 1 SDL-LLCER covid'!A83="","",'Portail 1 SDL-LLCER covid'!A83)</f>
        <v>LCLA2L17</v>
      </c>
      <c r="B87" s="863" t="str">
        <f>IF('Portail 1 SDL-LLCER covid'!B83="","",'Portail 1 SDL-LLCER covid'!B83)</f>
        <v>LLA2B3F</v>
      </c>
      <c r="C87" s="863" t="str">
        <f>IF('Portail 1 SDL-LLCER covid'!C83="","",'Portail 1 SDL-LLCER covid'!C83)</f>
        <v>Choix Grandes étapes / Lecture de films</v>
      </c>
      <c r="D87" s="864" t="str">
        <f>IF('Portail 1 SDL-LLCER covid'!D83="","",'Portail 1 SDL-LLCER covid'!D83)</f>
        <v/>
      </c>
      <c r="E87" s="864" t="str">
        <f>IF('Portail 1 SDL-LLCER covid'!E83="","",'Portail 1 SDL-LLCER covid'!E83)</f>
        <v>BLOC</v>
      </c>
      <c r="F87" s="864" t="str">
        <f>IF('Portail 1 SDL-LLCER covid'!F83="","",'Portail 1 SDL-LLCER covid'!F83)</f>
        <v/>
      </c>
      <c r="G87" s="864" t="str">
        <f>IF('Portail 1 SDL-LLCER covid'!G83="","",'Portail 1 SDL-LLCER covid'!G83)</f>
        <v/>
      </c>
      <c r="H87" s="865" t="str">
        <f>IF('Portail 1 SDL-LLCER covid'!H83="","",'Portail 1 SDL-LLCER covid'!H83)</f>
        <v>1 UE / 3 ECTS</v>
      </c>
      <c r="I87" s="866">
        <f>IF('Portail 1 SDL-LLCER covid'!I83="","",'Portail 1 SDL-LLCER covid'!I83)</f>
        <v>3</v>
      </c>
      <c r="J87" s="866">
        <f>IF('Portail 1 SDL-LLCER covid'!J83="","",'Portail 1 SDL-LLCER covid'!J83)</f>
        <v>3</v>
      </c>
      <c r="K87" s="866" t="str">
        <f>IF('Portail 1 SDL-LLCER covid'!K83="","",'Portail 1 SDL-LLCER covid'!K83)</f>
        <v/>
      </c>
      <c r="L87" s="865" t="str">
        <f>IF('Portail 1 SDL-LLCER covid'!L83="","",'Portail 1 SDL-LLCER covid'!L83)</f>
        <v/>
      </c>
      <c r="M87" s="866" t="str">
        <f>IF('Portail 1 SDL-LLCER covid'!M83="","",'Portail 1 SDL-LLCER covid'!M83)</f>
        <v/>
      </c>
      <c r="N87" s="865" t="str">
        <f>IF('Portail 1 SDL-LLCER covid'!N83="","",'Portail 1 SDL-LLCER covid'!N83)</f>
        <v/>
      </c>
      <c r="O87" s="865"/>
      <c r="P87" s="867" t="str">
        <f>IF('Portail 1 SDL-LLCER covid'!P83="","",'Portail 1 SDL-LLCER covid'!P83)</f>
        <v/>
      </c>
      <c r="Q87" s="376"/>
      <c r="R87" s="376" t="str">
        <f>IF('Portail 1 SDL-LLCER covid'!R83="","",'Portail 1 SDL-LLCER covid'!R83)</f>
        <v/>
      </c>
      <c r="S87" s="376" t="str">
        <f>IF('Portail 1 SDL-LLCER covid'!S83="","",'Portail 1 SDL-LLCER covid'!S83)</f>
        <v/>
      </c>
      <c r="T87" s="868"/>
      <c r="U87" s="869"/>
      <c r="V87" s="397" t="str">
        <f>IF('Portail 1 SDL-LLCER covid'!V83="","",'Portail 1 SDL-LLCER covid'!V83)</f>
        <v/>
      </c>
      <c r="W87" s="867" t="str">
        <f>IF('Portail 1 SDL-LLCER covid'!W83="","",'Portail 1 SDL-LLCER covid'!W83)</f>
        <v/>
      </c>
      <c r="X87" s="867" t="str">
        <f>IF('Portail 1 SDL-LLCER covid'!X83="","",'Portail 1 SDL-LLCER covid'!X83)</f>
        <v/>
      </c>
      <c r="Y87" s="867" t="str">
        <f>IF('Portail 1 SDL-LLCER covid'!Y83="","",'Portail 1 SDL-LLCER covid'!Y83)</f>
        <v/>
      </c>
      <c r="Z87" s="329" t="str">
        <f>IF('Portail 1 SDL-LLCER covid'!Z83="","",'Portail 1 SDL-LLCER covid'!Z83)</f>
        <v/>
      </c>
      <c r="AA87" s="870" t="str">
        <f>IF('Portail 1 SDL-LLCER covid'!AA83="","",'Portail 1 SDL-LLCER covid'!AA83)</f>
        <v/>
      </c>
      <c r="AB87" s="870" t="str">
        <f>IF('Portail 1 SDL-LLCER covid'!AB83="","",'Portail 1 SDL-LLCER covid'!AB83)</f>
        <v/>
      </c>
      <c r="AC87" s="870" t="str">
        <f>IF('Portail 1 SDL-LLCER covid'!AC83="","",'Portail 1 SDL-LLCER covid'!AC83)</f>
        <v/>
      </c>
      <c r="AD87" s="870"/>
      <c r="AE87" s="870"/>
      <c r="AF87" s="871" t="str">
        <f>IF('Portail 1 SDL-LLCER covid'!AF83="","",'Portail 1 SDL-LLCER covid'!AF83)</f>
        <v/>
      </c>
      <c r="AG87" s="870" t="str">
        <f>IF('Portail 1 SDL-LLCER covid'!AG83="","",'Portail 1 SDL-LLCER covid'!AG83)</f>
        <v/>
      </c>
      <c r="AH87" s="870" t="str">
        <f>IF('Portail 1 SDL-LLCER covid'!AH83="","",'Portail 1 SDL-LLCER covid'!AH83)</f>
        <v/>
      </c>
      <c r="AI87" s="870" t="str">
        <f>IF('Portail 1 SDL-LLCER covid'!AI83="","",'Portail 1 SDL-LLCER covid'!AI83)</f>
        <v/>
      </c>
      <c r="AJ87" s="871" t="str">
        <f>IF('Portail 1 SDL-LLCER covid'!AJ83="","",'Portail 1 SDL-LLCER covid'!AJ83)</f>
        <v/>
      </c>
      <c r="AK87" s="870" t="str">
        <f>IF('Portail 1 SDL-LLCER covid'!AK83="","",'Portail 1 SDL-LLCER covid'!AK83)</f>
        <v/>
      </c>
      <c r="AL87" s="870" t="str">
        <f>IF('Portail 1 SDL-LLCER covid'!AL83="","",'Portail 1 SDL-LLCER covid'!AL83)</f>
        <v/>
      </c>
      <c r="AM87" s="870" t="str">
        <f>IF('Portail 1 SDL-LLCER covid'!AM83="","",'Portail 1 SDL-LLCER covid'!AM83)</f>
        <v/>
      </c>
      <c r="AN87" s="872" t="str">
        <f>IF('Portail 1 SDL-LLCER covid'!AN83="","",'Portail 1 SDL-LLCER covid'!AN83)</f>
        <v/>
      </c>
    </row>
    <row r="88" spans="1:1032" s="250" customFormat="1" ht="26.25" customHeight="1">
      <c r="A88" s="863" t="str">
        <f>IF('Portail 1 SDL-LLCER covid'!A84="","",'Portail 1 SDL-LLCER covid'!A84)</f>
        <v/>
      </c>
      <c r="B88" s="863" t="str">
        <f>IF('Portail 1 SDL-LLCER covid'!B84="","",'Portail 1 SDL-LLCER covid'!B84)</f>
        <v>LLA2B3A</v>
      </c>
      <c r="C88" s="863" t="str">
        <f>IF('Portail 1 SDL-LLCER covid'!C84="","",'Portail 1 SDL-LLCER covid'!C84)</f>
        <v>Les grandes étapes du monde contemporain Anglais S2</v>
      </c>
      <c r="D88" s="864" t="str">
        <f>IF('Portail 1 SDL-LLCER covid'!D84="","",'Portail 1 SDL-LLCER covid'!D84)</f>
        <v>LOL2J5A</v>
      </c>
      <c r="E88" s="864" t="str">
        <f>IF('Portail 1 SDL-LLCER covid'!E84="","",'Portail 1 SDL-LLCER covid'!E84)</f>
        <v>TRONC COMMUN</v>
      </c>
      <c r="F88" s="864" t="str">
        <f>IF('Portail 1 SDL-LLCER covid'!F84="","",'Portail 1 SDL-LLCER covid'!F84)</f>
        <v>Portails 1 (SDL-LLCER), 2 (SDL-LEA), 4 (LANGUES) et 5 (LETTRES-LLCER)</v>
      </c>
      <c r="G88" s="864" t="str">
        <f>IF('Portail 1 SDL-LLCER covid'!G84="","",'Portail 1 SDL-LLCER covid'!G84)</f>
        <v>LLCER</v>
      </c>
      <c r="H88" s="865" t="str">
        <f>IF('Portail 1 SDL-LLCER covid'!H84="","",'Portail 1 SDL-LLCER covid'!H84)</f>
        <v/>
      </c>
      <c r="I88" s="866">
        <f>IF('Portail 1 SDL-LLCER covid'!I84="","",'Portail 1 SDL-LLCER covid'!I84)</f>
        <v>3</v>
      </c>
      <c r="J88" s="866">
        <f>IF('Portail 1 SDL-LLCER covid'!J84="","",'Portail 1 SDL-LLCER covid'!J84)</f>
        <v>3</v>
      </c>
      <c r="K88" s="866" t="str">
        <f>IF('Portail 1 SDL-LLCER covid'!K84="","",'Portail 1 SDL-LLCER covid'!K84)</f>
        <v>LAINE Ariane</v>
      </c>
      <c r="L88" s="865">
        <f>IF('Portail 1 SDL-LLCER covid'!L84="","",'Portail 1 SDL-LLCER covid'!L84)</f>
        <v>11</v>
      </c>
      <c r="M88" s="866" t="str">
        <f>IF('Portail 1 SDL-LLCER covid'!M84="","",'Portail 1 SDL-LLCER covid'!M84)</f>
        <v/>
      </c>
      <c r="N88" s="865" t="str">
        <f>IF('Portail 1 SDL-LLCER covid'!N84="","",'Portail 1 SDL-LLCER covid'!N84)</f>
        <v/>
      </c>
      <c r="O88" s="865"/>
      <c r="P88" s="867">
        <f>IF('Portail 1 SDL-LLCER covid'!P84="","",'Portail 1 SDL-LLCER covid'!P84)</f>
        <v>18</v>
      </c>
      <c r="Q88" s="376"/>
      <c r="R88" s="376" t="str">
        <f>IF('Portail 1 SDL-LLCER covid'!R84="","",'Portail 1 SDL-LLCER covid'!R84)</f>
        <v/>
      </c>
      <c r="S88" s="376" t="str">
        <f>IF('Portail 1 SDL-LLCER covid'!S84="","",'Portail 1 SDL-LLCER covid'!S84)</f>
        <v/>
      </c>
      <c r="T88" s="868"/>
      <c r="U88" s="869"/>
      <c r="V88" s="397">
        <f>IF('Portail 1 SDL-LLCER covid'!V84="","",'Portail 1 SDL-LLCER covid'!V84)</f>
        <v>1</v>
      </c>
      <c r="W88" s="867" t="str">
        <f>IF('Portail 1 SDL-LLCER covid'!W84="","",'Portail 1 SDL-LLCER covid'!W84)</f>
        <v>CC</v>
      </c>
      <c r="X88" s="867" t="str">
        <f>IF('Portail 1 SDL-LLCER covid'!X84="","",'Portail 1 SDL-LLCER covid'!X84)</f>
        <v>écrit</v>
      </c>
      <c r="Y88" s="867" t="str">
        <f>IF('Portail 1 SDL-LLCER covid'!Y84="","",'Portail 1 SDL-LLCER covid'!Y84)</f>
        <v>1h30</v>
      </c>
      <c r="Z88" s="329">
        <f>IF('Portail 1 SDL-LLCER covid'!Z84="","",'Portail 1 SDL-LLCER covid'!Z84)</f>
        <v>1</v>
      </c>
      <c r="AA88" s="870" t="str">
        <f>IF('Portail 1 SDL-LLCER covid'!AA84="","",'Portail 1 SDL-LLCER covid'!AA84)</f>
        <v>CT</v>
      </c>
      <c r="AB88" s="870" t="str">
        <f>IF('Portail 1 SDL-LLCER covid'!AB84="","",'Portail 1 SDL-LLCER covid'!AB84)</f>
        <v>écrit</v>
      </c>
      <c r="AC88" s="870" t="str">
        <f>IF('Portail 1 SDL-LLCER covid'!AC84="","",'Portail 1 SDL-LLCER covid'!AC84)</f>
        <v>1h30</v>
      </c>
      <c r="AD88" s="870"/>
      <c r="AE88" s="870"/>
      <c r="AF88" s="871">
        <f>IF('Portail 1 SDL-LLCER covid'!AF84="","",'Portail 1 SDL-LLCER covid'!AF84)</f>
        <v>1</v>
      </c>
      <c r="AG88" s="870" t="str">
        <f>IF('Portail 1 SDL-LLCER covid'!AG84="","",'Portail 1 SDL-LLCER covid'!AG84)</f>
        <v>CT</v>
      </c>
      <c r="AH88" s="870" t="str">
        <f>IF('Portail 1 SDL-LLCER covid'!AH84="","",'Portail 1 SDL-LLCER covid'!AH84)</f>
        <v>écrit</v>
      </c>
      <c r="AI88" s="870" t="str">
        <f>IF('Portail 1 SDL-LLCER covid'!AI84="","",'Portail 1 SDL-LLCER covid'!AI84)</f>
        <v>1h30</v>
      </c>
      <c r="AJ88" s="871">
        <f>IF('Portail 1 SDL-LLCER covid'!AJ84="","",'Portail 1 SDL-LLCER covid'!AJ84)</f>
        <v>1</v>
      </c>
      <c r="AK88" s="870" t="str">
        <f>IF('Portail 1 SDL-LLCER covid'!AK84="","",'Portail 1 SDL-LLCER covid'!AK84)</f>
        <v>CT</v>
      </c>
      <c r="AL88" s="870" t="str">
        <f>IF('Portail 1 SDL-LLCER covid'!AL84="","",'Portail 1 SDL-LLCER covid'!AL84)</f>
        <v>écrit</v>
      </c>
      <c r="AM88" s="870" t="str">
        <f>IF('Portail 1 SDL-LLCER covid'!AM84="","",'Portail 1 SDL-LLCER covid'!AM84)</f>
        <v>1h30</v>
      </c>
      <c r="AN88" s="872" t="str">
        <f>IF('Portail 1 SDL-LLCER covid'!AN84="","",'Portail 1 SDL-LLCER covid'!AN84)</f>
        <v/>
      </c>
    </row>
    <row r="89" spans="1:1032" s="317" customFormat="1" ht="52.5" customHeight="1">
      <c r="A89" s="817" t="str">
        <f>IF('Portail 1 SDL-LLCER covid'!A85="","",'Portail 1 SDL-LLCER covid'!A85)</f>
        <v/>
      </c>
      <c r="B89" s="818" t="str">
        <f>IF('Portail 1 SDL-LLCER covid'!B85="","",'Portail 1 SDL-LLCER covid'!B85)</f>
        <v>LLA2B3A1</v>
      </c>
      <c r="C89" s="630" t="str">
        <f>IF('Portail 1 SDL-LLCER covid'!C85="","",'Portail 1 SDL-LLCER covid'!C85)</f>
        <v>Méthodologie de la civilisation britannique et américaine S2</v>
      </c>
      <c r="D89" s="631" t="str">
        <f>IF('Portail 1 SDL-LLCER covid'!D85="","",'Portail 1 SDL-LLCER covid'!D85)</f>
        <v/>
      </c>
      <c r="E89" s="631" t="str">
        <f>IF('Portail 1 SDL-LLCER covid'!E85="","",'Portail 1 SDL-LLCER covid'!E85)</f>
        <v>TRONC COMMUN</v>
      </c>
      <c r="F89" s="632" t="str">
        <f>IF('Portail 1 SDL-LLCER covid'!F85="","",'Portail 1 SDL-LLCER covid'!F85)</f>
        <v>Portails 1 (SDL-LLCER),  4 (LANGUES) et 5 (LETTRES-LLCER)</v>
      </c>
      <c r="G89" s="818" t="str">
        <f>IF('Portail 1 SDL-LLCER covid'!G85="","",'Portail 1 SDL-LLCER covid'!G85)</f>
        <v>LLCER</v>
      </c>
      <c r="H89" s="633" t="str">
        <f>IF('Portail 1 SDL-LLCER covid'!H85="","",'Portail 1 SDL-LLCER covid'!H85)</f>
        <v/>
      </c>
      <c r="I89" s="634">
        <f>IF('Portail 1 SDL-LLCER covid'!I85="","",'Portail 1 SDL-LLCER covid'!I85)</f>
        <v>3</v>
      </c>
      <c r="J89" s="634">
        <f>IF('Portail 1 SDL-LLCER covid'!J85="","",'Portail 1 SDL-LLCER covid'!J85)</f>
        <v>3</v>
      </c>
      <c r="K89" s="634" t="str">
        <f>IF('Portail 1 SDL-LLCER covid'!K85="","",'Portail 1 SDL-LLCER covid'!K85)</f>
        <v>LAINE Ariane</v>
      </c>
      <c r="L89" s="634">
        <f>IF('Portail 1 SDL-LLCER covid'!L85="","",'Portail 1 SDL-LLCER covid'!L85)</f>
        <v>11</v>
      </c>
      <c r="M89" s="634" t="str">
        <f>IF('Portail 1 SDL-LLCER covid'!M85="","",'Portail 1 SDL-LLCER covid'!M85)</f>
        <v/>
      </c>
      <c r="N89" s="634" t="str">
        <f>IF('Portail 1 SDL-LLCER covid'!N85="","",'Portail 1 SDL-LLCER covid'!N85)</f>
        <v/>
      </c>
      <c r="O89" s="634"/>
      <c r="P89" s="635">
        <f>IF('Portail 1 SDL-LLCER covid'!P85="","",'Portail 1 SDL-LLCER covid'!P85)</f>
        <v>0</v>
      </c>
      <c r="Q89" s="636"/>
      <c r="R89" s="440" t="str">
        <f>IF('Portail 1 SDL-LLCER covid'!R85="","",'Portail 1 SDL-LLCER covid'!R85)</f>
        <v/>
      </c>
      <c r="S89" s="440" t="str">
        <f>IF('Portail 1 SDL-LLCER covid'!S85="","",'Portail 1 SDL-LLCER covid'!S85)</f>
        <v/>
      </c>
      <c r="T89" s="779" t="str">
        <f>IF('Portail 1 SDL-LLCER covid'!T85="","",'Portail 1 SDL-LLCER covid'!T85)</f>
        <v>100% CC</v>
      </c>
      <c r="U89" s="780" t="str">
        <f>IF('Portail 1 SDL-LLCER covid'!U85="","",'Portail 1 SDL-LLCER covid'!U85)</f>
        <v>100% CT / Dossier</v>
      </c>
      <c r="V89" s="398">
        <f>IF('Portail 1 SDL-LLCER covid'!V85="","",'Portail 1 SDL-LLCER covid'!V85)</f>
        <v>1</v>
      </c>
      <c r="W89" s="819" t="str">
        <f>IF('Portail 1 SDL-LLCER covid'!W85="","",'Portail 1 SDL-LLCER covid'!W85)</f>
        <v>CC</v>
      </c>
      <c r="X89" s="819" t="str">
        <f>IF('Portail 1 SDL-LLCER covid'!X85="","",'Portail 1 SDL-LLCER covid'!X85)</f>
        <v>écrit</v>
      </c>
      <c r="Y89" s="820" t="str">
        <f>IF('Portail 1 SDL-LLCER covid'!Y85="","",'Portail 1 SDL-LLCER covid'!Y85)</f>
        <v>1h00</v>
      </c>
      <c r="Z89" s="873">
        <f>IF('Portail 1 SDL-LLCER covid'!Z85="","",'Portail 1 SDL-LLCER covid'!Z85)</f>
        <v>1</v>
      </c>
      <c r="AA89" s="822" t="str">
        <f>IF('Portail 1 SDL-LLCER covid'!AA85="","",'Portail 1 SDL-LLCER covid'!AA85)</f>
        <v>CT</v>
      </c>
      <c r="AB89" s="822" t="str">
        <f>IF('Portail 1 SDL-LLCER covid'!AB85="","",'Portail 1 SDL-LLCER covid'!AB85)</f>
        <v>écrit</v>
      </c>
      <c r="AC89" s="820" t="str">
        <f>IF('Portail 1 SDL-LLCER covid'!AC85="","",'Portail 1 SDL-LLCER covid'!AC85)</f>
        <v>1h00</v>
      </c>
      <c r="AD89" s="779" t="str">
        <f>IF('Portail 1 SDL-LLCER covid'!AD85="","",'Portail 1 SDL-LLCER covid'!AD85)</f>
        <v>100% CT / Dossier</v>
      </c>
      <c r="AE89" s="784" t="str">
        <f>+AD89</f>
        <v>100% CT / Dossier</v>
      </c>
      <c r="AF89" s="825">
        <f>IF('Portail 1 SDL-LLCER covid'!AF85="","",'Portail 1 SDL-LLCER covid'!AF85)</f>
        <v>1</v>
      </c>
      <c r="AG89" s="819" t="str">
        <f>IF('Portail 1 SDL-LLCER covid'!AG85="","",'Portail 1 SDL-LLCER covid'!AG85)</f>
        <v>CT</v>
      </c>
      <c r="AH89" s="819" t="str">
        <f>IF('Portail 1 SDL-LLCER covid'!AH85="","",'Portail 1 SDL-LLCER covid'!AH85)</f>
        <v>écrit</v>
      </c>
      <c r="AI89" s="820" t="str">
        <f>IF('Portail 1 SDL-LLCER covid'!AI85="","",'Portail 1 SDL-LLCER covid'!AI85)</f>
        <v>1h00</v>
      </c>
      <c r="AJ89" s="821">
        <f>IF('Portail 1 SDL-LLCER covid'!AJ85="","",'Portail 1 SDL-LLCER covid'!AJ85)</f>
        <v>1</v>
      </c>
      <c r="AK89" s="822" t="str">
        <f>IF('Portail 1 SDL-LLCER covid'!AK85="","",'Portail 1 SDL-LLCER covid'!AK85)</f>
        <v>CT</v>
      </c>
      <c r="AL89" s="822" t="str">
        <f>IF('Portail 1 SDL-LLCER covid'!AL85="","",'Portail 1 SDL-LLCER covid'!AL85)</f>
        <v>écrit</v>
      </c>
      <c r="AM89" s="820" t="str">
        <f>IF('Portail 1 SDL-LLCER covid'!AM85="","",'Portail 1 SDL-LLCER covid'!AM85)</f>
        <v>1h00</v>
      </c>
      <c r="AN89" s="679" t="str">
        <f>IF('Portail 1 SDL-LLCER covid'!AN85="","",'Portail 1 SDL-LLCER covid'!AN85)</f>
        <v/>
      </c>
      <c r="AO89" s="316"/>
      <c r="AP89" s="316"/>
      <c r="AQ89" s="316"/>
      <c r="AR89" s="316"/>
      <c r="AS89" s="316"/>
      <c r="AT89" s="316"/>
      <c r="AU89" s="316"/>
      <c r="AV89" s="316"/>
      <c r="AW89" s="316"/>
      <c r="AX89" s="316"/>
      <c r="AY89" s="316"/>
      <c r="AZ89" s="316"/>
      <c r="BA89" s="316"/>
      <c r="BB89" s="316"/>
      <c r="BC89" s="316"/>
      <c r="BD89" s="316"/>
      <c r="BE89" s="316"/>
      <c r="BF89" s="316"/>
      <c r="BG89" s="316"/>
      <c r="BH89" s="316"/>
      <c r="BI89" s="316"/>
      <c r="BJ89" s="316"/>
      <c r="BK89" s="316"/>
      <c r="BL89" s="316"/>
      <c r="BM89" s="316"/>
      <c r="BN89" s="316"/>
      <c r="BO89" s="316"/>
      <c r="BP89" s="316"/>
      <c r="BQ89" s="316"/>
      <c r="BR89" s="316"/>
      <c r="BS89" s="316"/>
      <c r="BT89" s="316"/>
      <c r="BU89" s="316"/>
      <c r="BV89" s="316"/>
      <c r="BW89" s="316"/>
      <c r="BX89" s="316"/>
      <c r="BY89" s="316"/>
      <c r="BZ89" s="316"/>
      <c r="CA89" s="316"/>
      <c r="CB89" s="316"/>
      <c r="CC89" s="316"/>
      <c r="CD89" s="316"/>
      <c r="CE89" s="316"/>
      <c r="CF89" s="316"/>
      <c r="CG89" s="316"/>
      <c r="CH89" s="316"/>
      <c r="CI89" s="316"/>
      <c r="CJ89" s="316"/>
      <c r="CK89" s="316"/>
      <c r="CL89" s="316"/>
      <c r="CM89" s="316"/>
      <c r="CN89" s="316"/>
      <c r="CO89" s="316"/>
      <c r="CP89" s="316"/>
      <c r="CQ89" s="316"/>
      <c r="CR89" s="316"/>
      <c r="CS89" s="316"/>
      <c r="CT89" s="316"/>
      <c r="CU89" s="316"/>
      <c r="CV89" s="316"/>
      <c r="CW89" s="316"/>
      <c r="CX89" s="316"/>
      <c r="CY89" s="316"/>
      <c r="CZ89" s="316"/>
      <c r="DA89" s="316"/>
      <c r="DB89" s="316"/>
      <c r="DC89" s="316"/>
      <c r="DD89" s="316"/>
      <c r="DE89" s="316"/>
      <c r="DF89" s="316"/>
      <c r="DG89" s="316"/>
      <c r="DH89" s="316"/>
      <c r="DI89" s="316"/>
      <c r="DJ89" s="316"/>
      <c r="DK89" s="316"/>
      <c r="DL89" s="316"/>
      <c r="DM89" s="316"/>
      <c r="DN89" s="316"/>
      <c r="DO89" s="316"/>
      <c r="DP89" s="316"/>
      <c r="DQ89" s="316"/>
      <c r="DR89" s="316"/>
      <c r="DS89" s="316"/>
      <c r="DT89" s="316"/>
      <c r="DU89" s="316"/>
      <c r="DV89" s="316"/>
      <c r="DW89" s="316"/>
      <c r="DX89" s="316"/>
      <c r="DY89" s="316"/>
      <c r="DZ89" s="316"/>
      <c r="EA89" s="316"/>
      <c r="EB89" s="316"/>
      <c r="EC89" s="316"/>
      <c r="ED89" s="316"/>
      <c r="EE89" s="316"/>
      <c r="EF89" s="316"/>
      <c r="EG89" s="316"/>
      <c r="EH89" s="316"/>
      <c r="EI89" s="316"/>
      <c r="EJ89" s="316"/>
      <c r="EK89" s="316"/>
      <c r="EL89" s="316"/>
      <c r="EM89" s="316"/>
      <c r="EN89" s="316"/>
      <c r="EO89" s="316"/>
      <c r="EP89" s="316"/>
      <c r="EQ89" s="316"/>
      <c r="ER89" s="316"/>
      <c r="ES89" s="316"/>
      <c r="ET89" s="316"/>
      <c r="EU89" s="316"/>
      <c r="EV89" s="316"/>
      <c r="EW89" s="316"/>
      <c r="EX89" s="316"/>
      <c r="EY89" s="316"/>
      <c r="EZ89" s="316"/>
      <c r="FA89" s="316"/>
      <c r="FB89" s="316"/>
      <c r="FC89" s="316"/>
      <c r="FD89" s="316"/>
      <c r="FE89" s="316"/>
      <c r="FF89" s="316"/>
      <c r="FG89" s="316"/>
      <c r="FH89" s="316"/>
      <c r="FI89" s="316"/>
      <c r="FJ89" s="316"/>
      <c r="FK89" s="316"/>
      <c r="FL89" s="316"/>
      <c r="FM89" s="316"/>
      <c r="FN89" s="316"/>
      <c r="FO89" s="316"/>
      <c r="FP89" s="316"/>
      <c r="FQ89" s="316"/>
      <c r="FR89" s="316"/>
      <c r="FS89" s="316"/>
      <c r="FT89" s="316"/>
      <c r="FU89" s="316"/>
      <c r="FV89" s="316"/>
      <c r="FW89" s="316"/>
      <c r="FX89" s="316"/>
      <c r="FY89" s="316"/>
      <c r="FZ89" s="316"/>
      <c r="GA89" s="316"/>
      <c r="GB89" s="316"/>
      <c r="GC89" s="316"/>
      <c r="GD89" s="316"/>
      <c r="GE89" s="316"/>
      <c r="GF89" s="316"/>
      <c r="GG89" s="316"/>
      <c r="GH89" s="316"/>
      <c r="GI89" s="316"/>
      <c r="GJ89" s="316"/>
      <c r="GK89" s="316"/>
      <c r="GL89" s="316"/>
      <c r="GM89" s="316"/>
      <c r="GN89" s="316"/>
      <c r="GO89" s="316"/>
      <c r="GP89" s="316"/>
      <c r="GQ89" s="316"/>
      <c r="GR89" s="316"/>
      <c r="GS89" s="316"/>
      <c r="GT89" s="316"/>
      <c r="GU89" s="316"/>
      <c r="GV89" s="316"/>
      <c r="GW89" s="316"/>
      <c r="GX89" s="316"/>
      <c r="GY89" s="316"/>
      <c r="GZ89" s="316"/>
      <c r="HA89" s="316"/>
      <c r="HB89" s="316"/>
      <c r="HC89" s="316"/>
      <c r="HD89" s="316"/>
      <c r="HE89" s="316"/>
      <c r="HF89" s="316"/>
      <c r="HG89" s="316"/>
      <c r="HH89" s="316"/>
      <c r="HI89" s="316"/>
      <c r="HJ89" s="316"/>
      <c r="HK89" s="316"/>
      <c r="HL89" s="316"/>
      <c r="HM89" s="316"/>
      <c r="HN89" s="316"/>
      <c r="HO89" s="316"/>
      <c r="HP89" s="316"/>
      <c r="HQ89" s="316"/>
      <c r="HR89" s="316"/>
      <c r="HS89" s="316"/>
      <c r="HT89" s="316"/>
      <c r="HU89" s="316"/>
      <c r="HV89" s="316"/>
      <c r="HW89" s="316"/>
      <c r="HX89" s="316"/>
      <c r="HY89" s="316"/>
      <c r="HZ89" s="316"/>
      <c r="IA89" s="316"/>
      <c r="IB89" s="316"/>
      <c r="IC89" s="316"/>
      <c r="ID89" s="316"/>
      <c r="IE89" s="316"/>
      <c r="IF89" s="316"/>
      <c r="IG89" s="316"/>
      <c r="IH89" s="316"/>
      <c r="II89" s="316"/>
      <c r="IJ89" s="316"/>
      <c r="IK89" s="316"/>
      <c r="IL89" s="316"/>
      <c r="IM89" s="316"/>
      <c r="IN89" s="316"/>
      <c r="IO89" s="316"/>
      <c r="IP89" s="316"/>
      <c r="IQ89" s="316"/>
      <c r="IR89" s="316"/>
      <c r="IS89" s="316"/>
      <c r="IT89" s="316"/>
      <c r="IU89" s="316"/>
      <c r="IV89" s="316"/>
      <c r="IW89" s="316"/>
      <c r="IX89" s="316"/>
      <c r="IY89" s="316"/>
      <c r="IZ89" s="316"/>
      <c r="JA89" s="316"/>
      <c r="JB89" s="316"/>
      <c r="JC89" s="316"/>
      <c r="JD89" s="316"/>
      <c r="JE89" s="316"/>
      <c r="JF89" s="316"/>
      <c r="JG89" s="316"/>
      <c r="JH89" s="316"/>
      <c r="JI89" s="316"/>
      <c r="JJ89" s="316"/>
      <c r="JK89" s="316"/>
      <c r="JL89" s="316"/>
      <c r="JM89" s="316"/>
      <c r="JN89" s="316"/>
      <c r="JO89" s="316"/>
      <c r="JP89" s="316"/>
      <c r="JQ89" s="316"/>
      <c r="JR89" s="316"/>
      <c r="JS89" s="316"/>
      <c r="JT89" s="316"/>
      <c r="JU89" s="316"/>
      <c r="JV89" s="316"/>
      <c r="JW89" s="316"/>
      <c r="JX89" s="316"/>
      <c r="JY89" s="316"/>
      <c r="JZ89" s="316"/>
      <c r="KA89" s="316"/>
      <c r="KB89" s="316"/>
      <c r="KC89" s="316"/>
      <c r="KD89" s="316"/>
      <c r="KE89" s="316"/>
      <c r="KF89" s="316"/>
      <c r="KG89" s="316"/>
      <c r="KH89" s="316"/>
      <c r="KI89" s="316"/>
      <c r="KJ89" s="316"/>
      <c r="KK89" s="316"/>
      <c r="KL89" s="316"/>
      <c r="KM89" s="316"/>
      <c r="KN89" s="316"/>
      <c r="KO89" s="316"/>
      <c r="KP89" s="316"/>
      <c r="KQ89" s="316"/>
      <c r="KR89" s="316"/>
      <c r="KS89" s="316"/>
      <c r="KT89" s="316"/>
      <c r="KU89" s="316"/>
      <c r="KV89" s="316"/>
      <c r="KW89" s="316"/>
      <c r="KX89" s="316"/>
      <c r="KY89" s="316"/>
      <c r="KZ89" s="316"/>
      <c r="LA89" s="316"/>
      <c r="LB89" s="316"/>
      <c r="LC89" s="316"/>
      <c r="LD89" s="316"/>
      <c r="LE89" s="316"/>
      <c r="LF89" s="316"/>
      <c r="LG89" s="316"/>
      <c r="LH89" s="316"/>
      <c r="LI89" s="316"/>
      <c r="LJ89" s="316"/>
      <c r="LK89" s="316"/>
      <c r="LL89" s="316"/>
      <c r="LM89" s="316"/>
      <c r="LN89" s="316"/>
      <c r="LO89" s="316"/>
      <c r="LP89" s="316"/>
      <c r="LQ89" s="316"/>
      <c r="LR89" s="316"/>
      <c r="LS89" s="316"/>
      <c r="LT89" s="316"/>
      <c r="LU89" s="316"/>
      <c r="LV89" s="316"/>
      <c r="LW89" s="316"/>
      <c r="LX89" s="316"/>
      <c r="LY89" s="316"/>
      <c r="LZ89" s="316"/>
      <c r="MA89" s="316"/>
      <c r="MB89" s="316"/>
      <c r="MC89" s="316"/>
      <c r="MD89" s="316"/>
      <c r="ME89" s="316"/>
      <c r="MF89" s="316"/>
      <c r="MG89" s="316"/>
      <c r="MH89" s="316"/>
      <c r="MI89" s="316"/>
      <c r="MJ89" s="316"/>
      <c r="MK89" s="316"/>
      <c r="ML89" s="316"/>
      <c r="MM89" s="316"/>
      <c r="MN89" s="316"/>
      <c r="MO89" s="316"/>
      <c r="MP89" s="316"/>
      <c r="MQ89" s="316"/>
      <c r="MR89" s="316"/>
      <c r="MS89" s="316"/>
      <c r="MT89" s="316"/>
      <c r="MU89" s="316"/>
      <c r="MV89" s="316"/>
      <c r="MW89" s="316"/>
      <c r="MX89" s="316"/>
      <c r="MY89" s="316"/>
      <c r="MZ89" s="316"/>
      <c r="NA89" s="316"/>
      <c r="NB89" s="316"/>
      <c r="NC89" s="316"/>
      <c r="ND89" s="316"/>
      <c r="NE89" s="316"/>
      <c r="NF89" s="316"/>
      <c r="NG89" s="316"/>
      <c r="NH89" s="316"/>
      <c r="NI89" s="316"/>
      <c r="NJ89" s="316"/>
      <c r="NK89" s="316"/>
      <c r="NL89" s="316"/>
      <c r="NM89" s="316"/>
      <c r="NN89" s="316"/>
      <c r="NO89" s="316"/>
      <c r="NP89" s="316"/>
      <c r="NQ89" s="316"/>
      <c r="NR89" s="316"/>
      <c r="NS89" s="316"/>
      <c r="NT89" s="316"/>
      <c r="NU89" s="316"/>
      <c r="NV89" s="316"/>
      <c r="NW89" s="316"/>
      <c r="NX89" s="316"/>
      <c r="NY89" s="316"/>
      <c r="NZ89" s="316"/>
      <c r="OA89" s="316"/>
      <c r="OB89" s="316"/>
      <c r="OC89" s="316"/>
      <c r="OD89" s="316"/>
      <c r="OE89" s="316"/>
      <c r="OF89" s="316"/>
      <c r="OG89" s="316"/>
      <c r="OH89" s="316"/>
      <c r="OI89" s="316"/>
      <c r="OJ89" s="316"/>
      <c r="OK89" s="316"/>
      <c r="OL89" s="316"/>
      <c r="OM89" s="316"/>
      <c r="ON89" s="316"/>
      <c r="OO89" s="316"/>
      <c r="OP89" s="316"/>
      <c r="OQ89" s="316"/>
      <c r="OR89" s="316"/>
      <c r="OS89" s="316"/>
      <c r="OT89" s="316"/>
      <c r="OU89" s="316"/>
      <c r="OV89" s="316"/>
      <c r="OW89" s="316"/>
      <c r="OX89" s="316"/>
      <c r="OY89" s="316"/>
      <c r="OZ89" s="316"/>
      <c r="PA89" s="316"/>
      <c r="PB89" s="316"/>
      <c r="PC89" s="316"/>
      <c r="PD89" s="316"/>
      <c r="PE89" s="316"/>
      <c r="PF89" s="316"/>
      <c r="PG89" s="316"/>
      <c r="PH89" s="316"/>
      <c r="PI89" s="316"/>
      <c r="PJ89" s="316"/>
      <c r="PK89" s="316"/>
      <c r="PL89" s="316"/>
      <c r="PM89" s="316"/>
      <c r="PN89" s="316"/>
      <c r="PO89" s="316"/>
      <c r="PP89" s="316"/>
      <c r="PQ89" s="316"/>
      <c r="PR89" s="316"/>
      <c r="PS89" s="316"/>
      <c r="PT89" s="316"/>
      <c r="PU89" s="316"/>
      <c r="PV89" s="316"/>
      <c r="PW89" s="316"/>
      <c r="PX89" s="316"/>
      <c r="PY89" s="316"/>
      <c r="PZ89" s="316"/>
      <c r="QA89" s="316"/>
      <c r="QB89" s="316"/>
      <c r="QC89" s="316"/>
      <c r="QD89" s="316"/>
      <c r="QE89" s="316"/>
      <c r="QF89" s="316"/>
      <c r="QG89" s="316"/>
      <c r="QH89" s="316"/>
      <c r="QI89" s="316"/>
      <c r="QJ89" s="316"/>
      <c r="QK89" s="316"/>
      <c r="QL89" s="316"/>
      <c r="QM89" s="316"/>
      <c r="QN89" s="316"/>
      <c r="QO89" s="316"/>
      <c r="QP89" s="316"/>
      <c r="QQ89" s="316"/>
      <c r="QR89" s="316"/>
      <c r="QS89" s="316"/>
      <c r="QT89" s="316"/>
      <c r="QU89" s="316"/>
      <c r="QV89" s="316"/>
      <c r="QW89" s="316"/>
      <c r="QX89" s="316"/>
      <c r="QY89" s="316"/>
      <c r="QZ89" s="316"/>
      <c r="RA89" s="316"/>
      <c r="RB89" s="316"/>
      <c r="RC89" s="316"/>
      <c r="RD89" s="316"/>
      <c r="RE89" s="316"/>
      <c r="RF89" s="316"/>
      <c r="RG89" s="316"/>
      <c r="RH89" s="316"/>
      <c r="RI89" s="316"/>
      <c r="RJ89" s="316"/>
      <c r="RK89" s="316"/>
      <c r="RL89" s="316"/>
      <c r="RM89" s="316"/>
      <c r="RN89" s="316"/>
      <c r="RO89" s="316"/>
      <c r="RP89" s="316"/>
      <c r="RQ89" s="316"/>
      <c r="RR89" s="316"/>
      <c r="RS89" s="316"/>
      <c r="RT89" s="316"/>
      <c r="RU89" s="316"/>
      <c r="RV89" s="316"/>
      <c r="RW89" s="316"/>
      <c r="RX89" s="316"/>
      <c r="RY89" s="316"/>
      <c r="RZ89" s="316"/>
      <c r="SA89" s="316"/>
      <c r="SB89" s="316"/>
      <c r="SC89" s="316"/>
      <c r="SD89" s="316"/>
      <c r="SE89" s="316"/>
      <c r="SF89" s="316"/>
      <c r="SG89" s="316"/>
      <c r="SH89" s="316"/>
      <c r="SI89" s="316"/>
      <c r="SJ89" s="316"/>
      <c r="SK89" s="316"/>
      <c r="SL89" s="316"/>
      <c r="SM89" s="316"/>
      <c r="SN89" s="316"/>
      <c r="SO89" s="316"/>
      <c r="SP89" s="316"/>
      <c r="SQ89" s="316"/>
      <c r="SR89" s="316"/>
      <c r="SS89" s="316"/>
      <c r="ST89" s="316"/>
      <c r="SU89" s="316"/>
      <c r="SV89" s="316"/>
      <c r="SW89" s="316"/>
      <c r="SX89" s="316"/>
      <c r="SY89" s="316"/>
      <c r="SZ89" s="316"/>
      <c r="TA89" s="316"/>
      <c r="TB89" s="316"/>
      <c r="TC89" s="316"/>
      <c r="TD89" s="316"/>
      <c r="TE89" s="316"/>
      <c r="TF89" s="316"/>
      <c r="TG89" s="316"/>
      <c r="TH89" s="316"/>
      <c r="TI89" s="316"/>
      <c r="TJ89" s="316"/>
      <c r="TK89" s="316"/>
      <c r="TL89" s="316"/>
      <c r="TM89" s="316"/>
      <c r="TN89" s="316"/>
      <c r="TO89" s="316"/>
      <c r="TP89" s="316"/>
      <c r="TQ89" s="316"/>
      <c r="TR89" s="316"/>
      <c r="TS89" s="316"/>
      <c r="TT89" s="316"/>
      <c r="TU89" s="316"/>
      <c r="TV89" s="316"/>
      <c r="TW89" s="316"/>
      <c r="TX89" s="316"/>
      <c r="TY89" s="316"/>
      <c r="TZ89" s="316"/>
      <c r="UA89" s="316"/>
      <c r="UB89" s="316"/>
      <c r="UC89" s="316"/>
      <c r="UD89" s="316"/>
      <c r="UE89" s="316"/>
      <c r="UF89" s="316"/>
      <c r="UG89" s="316"/>
      <c r="UH89" s="316"/>
      <c r="UI89" s="316"/>
      <c r="UJ89" s="316"/>
      <c r="UK89" s="316"/>
      <c r="UL89" s="316"/>
      <c r="UM89" s="316"/>
      <c r="UN89" s="316"/>
      <c r="UO89" s="316"/>
      <c r="UP89" s="316"/>
      <c r="UQ89" s="316"/>
      <c r="UR89" s="316"/>
      <c r="US89" s="316"/>
      <c r="UT89" s="316"/>
      <c r="UU89" s="316"/>
      <c r="UV89" s="316"/>
      <c r="UW89" s="316"/>
      <c r="UX89" s="316"/>
      <c r="UY89" s="316"/>
      <c r="UZ89" s="316"/>
      <c r="VA89" s="316"/>
      <c r="VB89" s="316"/>
      <c r="VC89" s="316"/>
      <c r="VD89" s="316"/>
      <c r="VE89" s="316"/>
      <c r="VF89" s="316"/>
      <c r="VG89" s="316"/>
      <c r="VH89" s="316"/>
      <c r="VI89" s="316"/>
      <c r="VJ89" s="316"/>
      <c r="VK89" s="316"/>
      <c r="VL89" s="316"/>
      <c r="VM89" s="316"/>
      <c r="VN89" s="316"/>
      <c r="VO89" s="316"/>
      <c r="VP89" s="316"/>
      <c r="VQ89" s="316"/>
      <c r="VR89" s="316"/>
      <c r="VS89" s="316"/>
      <c r="VT89" s="316"/>
      <c r="VU89" s="316"/>
      <c r="VV89" s="316"/>
      <c r="VW89" s="316"/>
      <c r="VX89" s="316"/>
      <c r="VY89" s="316"/>
      <c r="VZ89" s="316"/>
      <c r="WA89" s="316"/>
      <c r="WB89" s="316"/>
      <c r="WC89" s="316"/>
      <c r="WD89" s="316"/>
      <c r="WE89" s="316"/>
      <c r="WF89" s="316"/>
      <c r="WG89" s="316"/>
      <c r="WH89" s="316"/>
      <c r="WI89" s="316"/>
      <c r="WJ89" s="316"/>
      <c r="WK89" s="316"/>
      <c r="WL89" s="316"/>
      <c r="WM89" s="316"/>
      <c r="WN89" s="316"/>
      <c r="WO89" s="316"/>
      <c r="WP89" s="316"/>
      <c r="WQ89" s="316"/>
      <c r="WR89" s="316"/>
      <c r="WS89" s="316"/>
      <c r="WT89" s="316"/>
      <c r="WU89" s="316"/>
      <c r="WV89" s="316"/>
      <c r="WW89" s="316"/>
      <c r="WX89" s="316"/>
      <c r="WY89" s="316"/>
      <c r="WZ89" s="316"/>
      <c r="XA89" s="316"/>
      <c r="XB89" s="316"/>
      <c r="XC89" s="316"/>
      <c r="XD89" s="316"/>
      <c r="XE89" s="316"/>
      <c r="XF89" s="316"/>
      <c r="XG89" s="316"/>
      <c r="XH89" s="316"/>
      <c r="XI89" s="316"/>
      <c r="XJ89" s="316"/>
      <c r="XK89" s="316"/>
      <c r="XL89" s="316"/>
      <c r="XM89" s="316"/>
      <c r="XN89" s="316"/>
      <c r="XO89" s="316"/>
      <c r="XP89" s="316"/>
      <c r="XQ89" s="316"/>
      <c r="XR89" s="316"/>
      <c r="XS89" s="316"/>
      <c r="XT89" s="316"/>
      <c r="XU89" s="316"/>
      <c r="XV89" s="316"/>
      <c r="XW89" s="316"/>
      <c r="XX89" s="316"/>
      <c r="XY89" s="316"/>
      <c r="XZ89" s="316"/>
      <c r="YA89" s="316"/>
      <c r="YB89" s="316"/>
      <c r="YC89" s="316"/>
      <c r="YD89" s="316"/>
      <c r="YE89" s="316"/>
      <c r="YF89" s="316"/>
      <c r="YG89" s="316"/>
      <c r="YH89" s="316"/>
      <c r="YI89" s="316"/>
      <c r="YJ89" s="316"/>
      <c r="YK89" s="316"/>
      <c r="YL89" s="316"/>
      <c r="YM89" s="316"/>
      <c r="YN89" s="316"/>
      <c r="YO89" s="316"/>
      <c r="YP89" s="316"/>
      <c r="YQ89" s="316"/>
      <c r="YR89" s="316"/>
      <c r="YS89" s="316"/>
      <c r="YT89" s="316"/>
      <c r="YU89" s="316"/>
      <c r="YV89" s="316"/>
      <c r="YW89" s="316"/>
      <c r="YX89" s="316"/>
      <c r="YY89" s="316"/>
      <c r="YZ89" s="316"/>
      <c r="ZA89" s="316"/>
      <c r="ZB89" s="316"/>
      <c r="ZC89" s="316"/>
      <c r="ZD89" s="316"/>
      <c r="ZE89" s="316"/>
      <c r="ZF89" s="316"/>
      <c r="ZG89" s="316"/>
      <c r="ZH89" s="316"/>
      <c r="ZI89" s="316"/>
      <c r="ZJ89" s="316"/>
      <c r="ZK89" s="316"/>
      <c r="ZL89" s="316"/>
      <c r="ZM89" s="316"/>
      <c r="ZN89" s="316"/>
      <c r="ZO89" s="316"/>
      <c r="ZP89" s="316"/>
      <c r="ZQ89" s="316"/>
      <c r="ZR89" s="316"/>
      <c r="ZS89" s="316"/>
      <c r="ZT89" s="316"/>
      <c r="ZU89" s="316"/>
      <c r="ZV89" s="316"/>
      <c r="ZW89" s="316"/>
      <c r="ZX89" s="316"/>
      <c r="ZY89" s="316"/>
      <c r="ZZ89" s="316"/>
      <c r="AAA89" s="316"/>
      <c r="AAB89" s="316"/>
      <c r="AAC89" s="316"/>
      <c r="AAD89" s="316"/>
      <c r="AAE89" s="316"/>
      <c r="AAF89" s="316"/>
      <c r="AAG89" s="316"/>
      <c r="AAH89" s="316"/>
      <c r="AAI89" s="316"/>
      <c r="AAJ89" s="316"/>
      <c r="AAK89" s="316"/>
      <c r="AAL89" s="316"/>
      <c r="AAM89" s="316"/>
      <c r="AAN89" s="316"/>
      <c r="AAO89" s="316"/>
      <c r="AAP89" s="316"/>
      <c r="AAQ89" s="316"/>
      <c r="AAR89" s="316"/>
      <c r="AAS89" s="316"/>
      <c r="AAT89" s="316"/>
      <c r="AAU89" s="316"/>
      <c r="AAV89" s="316"/>
      <c r="AAW89" s="316"/>
      <c r="AAX89" s="316"/>
      <c r="AAY89" s="316"/>
      <c r="AAZ89" s="316"/>
      <c r="ABA89" s="316"/>
      <c r="ABB89" s="316"/>
      <c r="ABC89" s="316"/>
      <c r="ABD89" s="316"/>
      <c r="ABE89" s="316"/>
      <c r="ABF89" s="316"/>
      <c r="ABG89" s="316"/>
      <c r="ABH89" s="316"/>
      <c r="ABI89" s="316"/>
      <c r="ABJ89" s="316"/>
      <c r="ABK89" s="316"/>
      <c r="ABL89" s="316"/>
      <c r="ABM89" s="316"/>
      <c r="ABN89" s="316"/>
      <c r="ABO89" s="316"/>
      <c r="ABP89" s="316"/>
      <c r="ABQ89" s="316"/>
      <c r="ABR89" s="316"/>
      <c r="ABS89" s="316"/>
      <c r="ABT89" s="316"/>
      <c r="ABU89" s="316"/>
      <c r="ABV89" s="316"/>
      <c r="ABW89" s="316"/>
      <c r="ABX89" s="316"/>
      <c r="ABY89" s="316"/>
      <c r="ABZ89" s="316"/>
      <c r="ACA89" s="316"/>
      <c r="ACB89" s="316"/>
      <c r="ACC89" s="316"/>
      <c r="ACD89" s="316"/>
      <c r="ACE89" s="316"/>
      <c r="ACF89" s="316"/>
      <c r="ACG89" s="316"/>
      <c r="ACH89" s="316"/>
      <c r="ACI89" s="316"/>
      <c r="ACJ89" s="316"/>
      <c r="ACK89" s="316"/>
      <c r="ACL89" s="316"/>
      <c r="ACM89" s="316"/>
      <c r="ACN89" s="316"/>
      <c r="ACO89" s="316"/>
      <c r="ACP89" s="316"/>
      <c r="ACQ89" s="316"/>
      <c r="ACR89" s="316"/>
      <c r="ACS89" s="316"/>
      <c r="ACT89" s="316"/>
      <c r="ACU89" s="316"/>
      <c r="ACV89" s="316"/>
      <c r="ACW89" s="316"/>
      <c r="ACX89" s="316"/>
      <c r="ACY89" s="316"/>
      <c r="ACZ89" s="316"/>
      <c r="ADA89" s="316"/>
      <c r="ADB89" s="316"/>
      <c r="ADC89" s="316"/>
      <c r="ADD89" s="316"/>
      <c r="ADE89" s="316"/>
      <c r="ADF89" s="316"/>
      <c r="ADG89" s="316"/>
      <c r="ADH89" s="316"/>
      <c r="ADI89" s="316"/>
      <c r="ADJ89" s="316"/>
      <c r="ADK89" s="316"/>
      <c r="ADL89" s="316"/>
      <c r="ADM89" s="316"/>
      <c r="ADN89" s="316"/>
      <c r="ADO89" s="316"/>
      <c r="ADP89" s="316"/>
      <c r="ADQ89" s="316"/>
      <c r="ADR89" s="316"/>
      <c r="ADS89" s="316"/>
      <c r="ADT89" s="316"/>
      <c r="ADU89" s="316"/>
      <c r="ADV89" s="316"/>
      <c r="ADW89" s="316"/>
      <c r="ADX89" s="316"/>
      <c r="ADY89" s="316"/>
      <c r="ADZ89" s="316"/>
      <c r="AEA89" s="316"/>
      <c r="AEB89" s="316"/>
      <c r="AEC89" s="316"/>
      <c r="AED89" s="316"/>
      <c r="AEE89" s="316"/>
      <c r="AEF89" s="316"/>
      <c r="AEG89" s="316"/>
      <c r="AEH89" s="316"/>
      <c r="AEI89" s="316"/>
      <c r="AEJ89" s="316"/>
      <c r="AEK89" s="316"/>
      <c r="AEL89" s="316"/>
      <c r="AEM89" s="316"/>
      <c r="AEN89" s="316"/>
      <c r="AEO89" s="316"/>
      <c r="AEP89" s="316"/>
      <c r="AEQ89" s="316"/>
      <c r="AER89" s="316"/>
      <c r="AES89" s="316"/>
      <c r="AET89" s="316"/>
      <c r="AEU89" s="316"/>
      <c r="AEV89" s="316"/>
      <c r="AEW89" s="316"/>
      <c r="AEX89" s="316"/>
      <c r="AEY89" s="316"/>
      <c r="AEZ89" s="316"/>
      <c r="AFA89" s="316"/>
      <c r="AFB89" s="316"/>
      <c r="AFC89" s="316"/>
      <c r="AFD89" s="316"/>
      <c r="AFE89" s="316"/>
      <c r="AFF89" s="316"/>
      <c r="AFG89" s="316"/>
      <c r="AFH89" s="316"/>
      <c r="AFI89" s="316"/>
      <c r="AFJ89" s="316"/>
      <c r="AFK89" s="316"/>
      <c r="AFL89" s="316"/>
      <c r="AFM89" s="316"/>
      <c r="AFN89" s="316"/>
      <c r="AFO89" s="316"/>
      <c r="AFP89" s="316"/>
      <c r="AFQ89" s="316"/>
      <c r="AFR89" s="316"/>
      <c r="AFS89" s="316"/>
      <c r="AFT89" s="316"/>
      <c r="AFU89" s="316"/>
      <c r="AFV89" s="316"/>
      <c r="AFW89" s="316"/>
      <c r="AFX89" s="316"/>
      <c r="AFY89" s="316"/>
      <c r="AFZ89" s="316"/>
      <c r="AGA89" s="316"/>
      <c r="AGB89" s="316"/>
      <c r="AGC89" s="316"/>
      <c r="AGD89" s="316"/>
      <c r="AGE89" s="316"/>
      <c r="AGF89" s="316"/>
      <c r="AGG89" s="316"/>
      <c r="AGH89" s="316"/>
      <c r="AGI89" s="316"/>
      <c r="AGJ89" s="316"/>
      <c r="AGK89" s="316"/>
      <c r="AGL89" s="316"/>
      <c r="AGM89" s="316"/>
      <c r="AGN89" s="316"/>
      <c r="AGO89" s="316"/>
      <c r="AGP89" s="316"/>
      <c r="AGQ89" s="316"/>
      <c r="AGR89" s="316"/>
      <c r="AGS89" s="316"/>
      <c r="AGT89" s="316"/>
      <c r="AGU89" s="316"/>
      <c r="AGV89" s="316"/>
      <c r="AGW89" s="316"/>
      <c r="AGX89" s="316"/>
      <c r="AGY89" s="316"/>
      <c r="AGZ89" s="316"/>
      <c r="AHA89" s="316"/>
      <c r="AHB89" s="316"/>
      <c r="AHC89" s="316"/>
      <c r="AHD89" s="316"/>
      <c r="AHE89" s="316"/>
      <c r="AHF89" s="316"/>
      <c r="AHG89" s="316"/>
      <c r="AHH89" s="316"/>
      <c r="AHI89" s="316"/>
      <c r="AHJ89" s="316"/>
      <c r="AHK89" s="316"/>
      <c r="AHL89" s="316"/>
      <c r="AHM89" s="316"/>
      <c r="AHN89" s="316"/>
      <c r="AHO89" s="316"/>
      <c r="AHP89" s="316"/>
      <c r="AHQ89" s="316"/>
      <c r="AHR89" s="316"/>
      <c r="AHS89" s="316"/>
      <c r="AHT89" s="316"/>
      <c r="AHU89" s="316"/>
      <c r="AHV89" s="316"/>
      <c r="AHW89" s="316"/>
      <c r="AHX89" s="316"/>
      <c r="AHY89" s="316"/>
      <c r="AHZ89" s="316"/>
      <c r="AIA89" s="316"/>
      <c r="AIB89" s="316"/>
      <c r="AIC89" s="316"/>
      <c r="AID89" s="316"/>
      <c r="AIE89" s="316"/>
      <c r="AIF89" s="316"/>
      <c r="AIG89" s="316"/>
      <c r="AIH89" s="316"/>
      <c r="AII89" s="316"/>
      <c r="AIJ89" s="316"/>
      <c r="AIK89" s="316"/>
      <c r="AIL89" s="316"/>
      <c r="AIM89" s="316"/>
      <c r="AIN89" s="316"/>
      <c r="AIO89" s="316"/>
      <c r="AIP89" s="316"/>
      <c r="AIQ89" s="316"/>
      <c r="AIR89" s="316"/>
      <c r="AIS89" s="316"/>
      <c r="AIT89" s="316"/>
      <c r="AIU89" s="316"/>
      <c r="AIV89" s="316"/>
      <c r="AIW89" s="316"/>
      <c r="AIX89" s="316"/>
      <c r="AIY89" s="316"/>
      <c r="AIZ89" s="316"/>
      <c r="AJA89" s="316"/>
      <c r="AJB89" s="316"/>
      <c r="AJC89" s="316"/>
      <c r="AJD89" s="316"/>
      <c r="AJE89" s="316"/>
      <c r="AJF89" s="316"/>
      <c r="AJG89" s="316"/>
      <c r="AJH89" s="316"/>
      <c r="AJI89" s="316"/>
      <c r="AJJ89" s="316"/>
      <c r="AJK89" s="316"/>
      <c r="AJL89" s="316"/>
      <c r="AJM89" s="316"/>
      <c r="AJN89" s="316"/>
      <c r="AJO89" s="316"/>
      <c r="AJP89" s="316"/>
      <c r="AJQ89" s="316"/>
      <c r="AJR89" s="316"/>
      <c r="AJS89" s="316"/>
      <c r="AJT89" s="316"/>
      <c r="AJU89" s="316"/>
      <c r="AJV89" s="316"/>
      <c r="AJW89" s="316"/>
      <c r="AJX89" s="316"/>
      <c r="AJY89" s="316"/>
      <c r="AJZ89" s="316"/>
      <c r="AKA89" s="316"/>
      <c r="AKB89" s="316"/>
      <c r="AKC89" s="316"/>
      <c r="AKD89" s="316"/>
      <c r="AKE89" s="316"/>
      <c r="AKF89" s="316"/>
      <c r="AKG89" s="316"/>
      <c r="AKH89" s="316"/>
      <c r="AKI89" s="316"/>
      <c r="AKJ89" s="316"/>
      <c r="AKK89" s="316"/>
      <c r="AKL89" s="316"/>
      <c r="AKM89" s="316"/>
      <c r="AKN89" s="316"/>
      <c r="AKO89" s="316"/>
      <c r="AKP89" s="316"/>
      <c r="AKQ89" s="316"/>
      <c r="AKR89" s="316"/>
      <c r="AKS89" s="316"/>
      <c r="AKT89" s="316"/>
      <c r="AKU89" s="316"/>
      <c r="AKV89" s="316"/>
      <c r="AKW89" s="316"/>
      <c r="AKX89" s="316"/>
      <c r="AKY89" s="316"/>
      <c r="AKZ89" s="316"/>
      <c r="ALA89" s="316"/>
      <c r="ALB89" s="316"/>
      <c r="ALC89" s="316"/>
      <c r="ALD89" s="316"/>
      <c r="ALE89" s="316"/>
      <c r="ALF89" s="316"/>
      <c r="ALG89" s="316"/>
      <c r="ALH89" s="316"/>
      <c r="ALI89" s="316"/>
      <c r="ALJ89" s="316"/>
      <c r="ALK89" s="316"/>
      <c r="ALL89" s="316"/>
      <c r="ALM89" s="316"/>
      <c r="ALN89" s="316"/>
      <c r="ALO89" s="316"/>
      <c r="ALP89" s="316"/>
      <c r="ALQ89" s="316"/>
      <c r="ALR89" s="316"/>
      <c r="ALS89" s="316"/>
      <c r="ALT89" s="316"/>
      <c r="ALU89" s="316"/>
      <c r="ALV89" s="316"/>
      <c r="ALW89" s="316"/>
      <c r="ALX89" s="316"/>
      <c r="ALY89" s="316"/>
      <c r="ALZ89" s="316"/>
      <c r="AMA89" s="316"/>
      <c r="AMB89" s="316"/>
      <c r="AMC89" s="316"/>
      <c r="AMD89" s="316"/>
      <c r="AME89" s="316"/>
      <c r="AMF89" s="316"/>
      <c r="AMG89" s="316"/>
      <c r="AMH89" s="316"/>
      <c r="AMI89" s="316"/>
      <c r="AMJ89" s="316"/>
      <c r="AMK89" s="316"/>
      <c r="AML89" s="316"/>
      <c r="AMM89" s="316"/>
      <c r="AMN89" s="316"/>
      <c r="AMO89" s="316"/>
      <c r="AMP89" s="316"/>
      <c r="AMQ89" s="316"/>
      <c r="AMR89" s="316"/>
    </row>
    <row r="90" spans="1:1032" ht="52.5" customHeight="1">
      <c r="A90" s="812" t="str">
        <f>IF('Portail 1 SDL-LLCER covid'!A86="","",'Portail 1 SDL-LLCER covid'!A86)</f>
        <v/>
      </c>
      <c r="B90" s="848" t="str">
        <f>IF('Portail 1 SDL-LLCER covid'!B86="","",'Portail 1 SDL-LLCER covid'!B86)</f>
        <v>LLA2B3F1</v>
      </c>
      <c r="C90" s="665" t="str">
        <f>IF('Portail 1 SDL-LLCER covid'!C86="","",'Portail 1 SDL-LLCER covid'!C86)</f>
        <v>Lecture de films contemporains Anglais S2</v>
      </c>
      <c r="D90" s="666" t="str">
        <f>IF('Portail 1 SDL-LLCER covid'!D86="","",'Portail 1 SDL-LLCER covid'!D86)</f>
        <v>LLA2B4B</v>
      </c>
      <c r="E90" s="666" t="str">
        <f>IF('Portail 1 SDL-LLCER covid'!E86="","",'Portail 1 SDL-LLCER covid'!E86)</f>
        <v>TRONC COMMUN</v>
      </c>
      <c r="F90" s="667" t="str">
        <f>IF('Portail 1 SDL-LLCER covid'!F86="","",'Portail 1 SDL-LLCER covid'!F86)</f>
        <v>Portails 1 (SDL-LLCER), 4 (LANGUES) et 5 (LETTRES-LLCER)</v>
      </c>
      <c r="G90" s="813" t="str">
        <f>IF('Portail 1 SDL-LLCER covid'!G86="","",'Portail 1 SDL-LLCER covid'!G86)</f>
        <v>LLCER</v>
      </c>
      <c r="H90" s="668" t="str">
        <f>IF('Portail 1 SDL-LLCER covid'!H86="","",'Portail 1 SDL-LLCER covid'!H86)</f>
        <v/>
      </c>
      <c r="I90" s="669">
        <f>IF('Portail 1 SDL-LLCER covid'!I86="","",'Portail 1 SDL-LLCER covid'!I86)</f>
        <v>3</v>
      </c>
      <c r="J90" s="669">
        <f>IF('Portail 1 SDL-LLCER covid'!J86="","",'Portail 1 SDL-LLCER covid'!J86)</f>
        <v>3</v>
      </c>
      <c r="K90" s="669" t="str">
        <f>IF('Portail 1 SDL-LLCER covid'!K86="","",'Portail 1 SDL-LLCER covid'!K86)</f>
        <v>SCAILLET Agnès</v>
      </c>
      <c r="L90" s="669">
        <f>IF('Portail 1 SDL-LLCER covid'!L86="","",'Portail 1 SDL-LLCER covid'!L86)</f>
        <v>11</v>
      </c>
      <c r="M90" s="669" t="str">
        <f>IF('Portail 1 SDL-LLCER covid'!M86="","",'Portail 1 SDL-LLCER covid'!M86)</f>
        <v/>
      </c>
      <c r="N90" s="669" t="str">
        <f>IF('Portail 1 SDL-LLCER covid'!N86="","",'Portail 1 SDL-LLCER covid'!N86)</f>
        <v/>
      </c>
      <c r="O90" s="669"/>
      <c r="P90" s="670">
        <f>IF('Portail 1 SDL-LLCER covid'!P86="","",'Portail 1 SDL-LLCER covid'!P86)</f>
        <v>18</v>
      </c>
      <c r="Q90" s="671"/>
      <c r="R90" s="420" t="str">
        <f>IF('Portail 1 SDL-LLCER covid'!R86="","",'Portail 1 SDL-LLCER covid'!R86)</f>
        <v/>
      </c>
      <c r="S90" s="420" t="str">
        <f>IF('Portail 1 SDL-LLCER covid'!S86="","",'Portail 1 SDL-LLCER covid'!S86)</f>
        <v/>
      </c>
      <c r="T90" s="814"/>
      <c r="U90" s="815"/>
      <c r="V90" s="393">
        <f>IF('Portail 1 SDL-LLCER covid'!V86="","",'Portail 1 SDL-LLCER covid'!V86)</f>
        <v>1</v>
      </c>
      <c r="W90" s="849" t="str">
        <f>IF('Portail 1 SDL-LLCER covid'!W86="","",'Portail 1 SDL-LLCER covid'!W86)</f>
        <v>CC</v>
      </c>
      <c r="X90" s="849" t="str">
        <f>IF('Portail 1 SDL-LLCER covid'!X86="","",'Portail 1 SDL-LLCER covid'!X86)</f>
        <v>écrit</v>
      </c>
      <c r="Y90" s="849" t="str">
        <f>IF('Portail 1 SDL-LLCER covid'!Y86="","",'Portail 1 SDL-LLCER covid'!Y86)</f>
        <v>1h30</v>
      </c>
      <c r="Z90" s="850">
        <f>IF('Portail 1 SDL-LLCER covid'!Z86="","",'Portail 1 SDL-LLCER covid'!Z86)</f>
        <v>1</v>
      </c>
      <c r="AA90" s="816" t="str">
        <f>IF('Portail 1 SDL-LLCER covid'!AA86="","",'Portail 1 SDL-LLCER covid'!AA86)</f>
        <v>CT</v>
      </c>
      <c r="AB90" s="816" t="str">
        <f>IF('Portail 1 SDL-LLCER covid'!AB86="","",'Portail 1 SDL-LLCER covid'!AB86)</f>
        <v>écrit</v>
      </c>
      <c r="AC90" s="816" t="str">
        <f>IF('Portail 1 SDL-LLCER covid'!AC86="","",'Portail 1 SDL-LLCER covid'!AC86)</f>
        <v>1h30</v>
      </c>
      <c r="AD90" s="816"/>
      <c r="AE90" s="816"/>
      <c r="AF90" s="851">
        <f>IF('Portail 1 SDL-LLCER covid'!AF86="","",'Portail 1 SDL-LLCER covid'!AF86)</f>
        <v>1</v>
      </c>
      <c r="AG90" s="849" t="str">
        <f>IF('Portail 1 SDL-LLCER covid'!AG86="","",'Portail 1 SDL-LLCER covid'!AG86)</f>
        <v>CT</v>
      </c>
      <c r="AH90" s="849" t="str">
        <f>IF('Portail 1 SDL-LLCER covid'!AH86="","",'Portail 1 SDL-LLCER covid'!AH86)</f>
        <v>écrit</v>
      </c>
      <c r="AI90" s="849" t="str">
        <f>IF('Portail 1 SDL-LLCER covid'!AI86="","",'Portail 1 SDL-LLCER covid'!AI86)</f>
        <v>1h30</v>
      </c>
      <c r="AJ90" s="852">
        <f>IF('Portail 1 SDL-LLCER covid'!AJ86="","",'Portail 1 SDL-LLCER covid'!AJ86)</f>
        <v>1</v>
      </c>
      <c r="AK90" s="816" t="str">
        <f>IF('Portail 1 SDL-LLCER covid'!AK86="","",'Portail 1 SDL-LLCER covid'!AK86)</f>
        <v>CT</v>
      </c>
      <c r="AL90" s="816" t="str">
        <f>IF('Portail 1 SDL-LLCER covid'!AL86="","",'Portail 1 SDL-LLCER covid'!AL86)</f>
        <v>écrit</v>
      </c>
      <c r="AM90" s="816" t="str">
        <f>IF('Portail 1 SDL-LLCER covid'!AM86="","",'Portail 1 SDL-LLCER covid'!AM86)</f>
        <v>1h30</v>
      </c>
      <c r="AN90" s="669" t="str">
        <f>IF('Portail 1 SDL-LLCER covid'!AN86="","",'Portail 1 SDL-LLCER covid'!AN86)</f>
        <v/>
      </c>
    </row>
    <row r="91" spans="1:1032" ht="12.75" customHeight="1">
      <c r="A91" s="772"/>
      <c r="B91" s="21"/>
      <c r="C91" s="827"/>
      <c r="D91" s="773"/>
      <c r="E91" s="773"/>
      <c r="F91" s="774"/>
      <c r="G91" s="773"/>
      <c r="H91" s="775"/>
      <c r="I91" s="776"/>
      <c r="J91" s="776"/>
      <c r="K91" s="613"/>
      <c r="L91" s="614"/>
      <c r="M91" s="613"/>
      <c r="N91" s="613"/>
      <c r="O91" s="613"/>
      <c r="P91" s="615"/>
      <c r="Q91" s="616"/>
      <c r="R91" s="157"/>
      <c r="S91" s="157"/>
      <c r="T91" s="844"/>
      <c r="U91" s="845"/>
      <c r="V91" s="395"/>
      <c r="W91" s="644"/>
      <c r="X91" s="644"/>
      <c r="Y91" s="644"/>
      <c r="Z91" s="645"/>
      <c r="AA91" s="640"/>
      <c r="AB91" s="640"/>
      <c r="AC91" s="640"/>
      <c r="AD91" s="640"/>
      <c r="AE91" s="640"/>
      <c r="AF91" s="831"/>
      <c r="AG91" s="644"/>
      <c r="AH91" s="644"/>
      <c r="AI91" s="644"/>
      <c r="AJ91" s="646"/>
      <c r="AK91" s="640"/>
      <c r="AL91" s="640"/>
      <c r="AM91" s="640"/>
      <c r="AN91" s="613"/>
    </row>
    <row r="92" spans="1:1032" s="250" customFormat="1" ht="49.5" customHeight="1">
      <c r="A92" s="874" t="str">
        <f>IF('Portail 1 SDL-LLCER covid'!A88="","",'Portail 1 SDL-LLCER covid'!A88)</f>
        <v>LCLA2LA5</v>
      </c>
      <c r="B92" s="874" t="str">
        <f>IF('Portail 1 SDL-LLCER covid'!B88="","",'Portail 1 SDL-LLCER covid'!B88)</f>
        <v>LLA2LAN5</v>
      </c>
      <c r="C92" s="874" t="str">
        <f>IF('Portail 1 SDL-LLCER covid'!C88="","",'Portail 1 SDL-LLCER covid'!C88)</f>
        <v>Choix Langue vivante S2 - ANG</v>
      </c>
      <c r="D92" s="803" t="str">
        <f>IF('Portail 1 SDL-LLCER covid'!D88="","",'Portail 1 SDL-LLCER covid'!D88)</f>
        <v/>
      </c>
      <c r="E92" s="803" t="str">
        <f>IF('Portail 1 SDL-LLCER covid'!E88="","",'Portail 1 SDL-LLCER covid'!E88)</f>
        <v>OBLIG CHOIX</v>
      </c>
      <c r="F92" s="803" t="str">
        <f>IF('Portail 1 SDL-LLCER covid'!F88="","",'Portail 1 SDL-LLCER covid'!F88)</f>
        <v>Portails 1 (SDL-LLCER majeure LLCER ANG) et 5 (LETTRES-LLCER majeure LLCER ANG)</v>
      </c>
      <c r="G92" s="803" t="str">
        <f>IF('Portail 1 SDL-LLCER covid'!G88="","",'Portail 1 SDL-LLCER covid'!G88)</f>
        <v/>
      </c>
      <c r="H92" s="804" t="str">
        <f>IF('Portail 1 SDL-LLCER covid'!H88="","",'Portail 1 SDL-LLCER covid'!H88)</f>
        <v>1 UE / 2 ECTS</v>
      </c>
      <c r="I92" s="805">
        <f>IF('Portail 1 SDL-LLCER covid'!I88="","",'Portail 1 SDL-LLCER covid'!I88)</f>
        <v>1</v>
      </c>
      <c r="J92" s="805">
        <f>IF('Portail 1 SDL-LLCER covid'!J88="","",'Portail 1 SDL-LLCER covid'!J88)</f>
        <v>1</v>
      </c>
      <c r="K92" s="805" t="str">
        <f>IF('Portail 1 SDL-LLCER covid'!K88="","",'Portail 1 SDL-LLCER covid'!K88)</f>
        <v/>
      </c>
      <c r="L92" s="804" t="str">
        <f>IF('Portail 1 SDL-LLCER covid'!L88="","",'Portail 1 SDL-LLCER covid'!L88)</f>
        <v/>
      </c>
      <c r="M92" s="805" t="str">
        <f>IF('Portail 1 SDL-LLCER covid'!M88="","",'Portail 1 SDL-LLCER covid'!M88)</f>
        <v/>
      </c>
      <c r="N92" s="804" t="str">
        <f>IF('Portail 1 SDL-LLCER covid'!N88="","",'Portail 1 SDL-LLCER covid'!N88)</f>
        <v/>
      </c>
      <c r="O92" s="804"/>
      <c r="P92" s="806" t="str">
        <f>IF('Portail 1 SDL-LLCER covid'!P88="","",'Portail 1 SDL-LLCER covid'!P88)</f>
        <v/>
      </c>
      <c r="Q92" s="371"/>
      <c r="R92" s="371" t="str">
        <f>IF('Portail 1 SDL-LLCER covid'!R88="","",'Portail 1 SDL-LLCER covid'!R88)</f>
        <v/>
      </c>
      <c r="S92" s="371" t="str">
        <f>IF('Portail 1 SDL-LLCER covid'!S88="","",'Portail 1 SDL-LLCER covid'!S88)</f>
        <v/>
      </c>
      <c r="T92" s="807"/>
      <c r="U92" s="808"/>
      <c r="V92" s="386" t="str">
        <f>IF('Portail 1 SDL-LLCER covid'!V88="","",'Portail 1 SDL-LLCER covid'!V88)</f>
        <v/>
      </c>
      <c r="W92" s="806" t="str">
        <f>IF('Portail 1 SDL-LLCER covid'!W88="","",'Portail 1 SDL-LLCER covid'!W88)</f>
        <v/>
      </c>
      <c r="X92" s="806" t="str">
        <f>IF('Portail 1 SDL-LLCER covid'!X88="","",'Portail 1 SDL-LLCER covid'!X88)</f>
        <v/>
      </c>
      <c r="Y92" s="806" t="str">
        <f>IF('Portail 1 SDL-LLCER covid'!Y88="","",'Portail 1 SDL-LLCER covid'!Y88)</f>
        <v/>
      </c>
      <c r="Z92" s="63" t="str">
        <f>IF('Portail 1 SDL-LLCER covid'!Z88="","",'Portail 1 SDL-LLCER covid'!Z88)</f>
        <v/>
      </c>
      <c r="AA92" s="809" t="str">
        <f>IF('Portail 1 SDL-LLCER covid'!AA88="","",'Portail 1 SDL-LLCER covid'!AA88)</f>
        <v/>
      </c>
      <c r="AB92" s="809" t="str">
        <f>IF('Portail 1 SDL-LLCER covid'!AB88="","",'Portail 1 SDL-LLCER covid'!AB88)</f>
        <v/>
      </c>
      <c r="AC92" s="809" t="str">
        <f>IF('Portail 1 SDL-LLCER covid'!AC88="","",'Portail 1 SDL-LLCER covid'!AC88)</f>
        <v/>
      </c>
      <c r="AD92" s="809"/>
      <c r="AE92" s="809"/>
      <c r="AF92" s="810" t="str">
        <f>IF('Portail 1 SDL-LLCER covid'!AF88="","",'Portail 1 SDL-LLCER covid'!AF88)</f>
        <v/>
      </c>
      <c r="AG92" s="809" t="str">
        <f>IF('Portail 1 SDL-LLCER covid'!AG88="","",'Portail 1 SDL-LLCER covid'!AG88)</f>
        <v/>
      </c>
      <c r="AH92" s="809" t="str">
        <f>IF('Portail 1 SDL-LLCER covid'!AH88="","",'Portail 1 SDL-LLCER covid'!AH88)</f>
        <v/>
      </c>
      <c r="AI92" s="809" t="str">
        <f>IF('Portail 1 SDL-LLCER covid'!AI88="","",'Portail 1 SDL-LLCER covid'!AI88)</f>
        <v/>
      </c>
      <c r="AJ92" s="810" t="str">
        <f>IF('Portail 1 SDL-LLCER covid'!AJ88="","",'Portail 1 SDL-LLCER covid'!AJ88)</f>
        <v/>
      </c>
      <c r="AK92" s="809" t="str">
        <f>IF('Portail 1 SDL-LLCER covid'!AK88="","",'Portail 1 SDL-LLCER covid'!AK88)</f>
        <v/>
      </c>
      <c r="AL92" s="809" t="str">
        <f>IF('Portail 1 SDL-LLCER covid'!AL88="","",'Portail 1 SDL-LLCER covid'!AL88)</f>
        <v/>
      </c>
      <c r="AM92" s="809" t="str">
        <f>IF('Portail 1 SDL-LLCER covid'!AM88="","",'Portail 1 SDL-LLCER covid'!AM88)</f>
        <v/>
      </c>
      <c r="AN92" s="811"/>
    </row>
    <row r="93" spans="1:1032" ht="62.25" customHeight="1">
      <c r="A93" s="772" t="str">
        <f>IF('Portail 1 SDL-LLCER covid'!A89="","",'Portail 1 SDL-LLCER covid'!A89)</f>
        <v/>
      </c>
      <c r="B93" s="862" t="str">
        <f>IF('Portail 1 SDL-LLCER covid'!B89="","",'Portail 1 SDL-LLCER covid'!B89)</f>
        <v>LLA2L1A</v>
      </c>
      <c r="C93" s="643" t="str">
        <f>IF('Portail 1 SDL-LLCER covid'!C89="","",'Portail 1 SDL-LLCER covid'!C89)</f>
        <v>Liste de lecture S2 Anglais (non  présentiel  - 1h TD pour 8 étudiants)</v>
      </c>
      <c r="D93" s="610" t="str">
        <f>IF('Portail 1 SDL-LLCER covid'!D89="","",'Portail 1 SDL-LLCER covid'!D89)</f>
        <v/>
      </c>
      <c r="E93" s="610" t="str">
        <f>IF('Portail 1 SDL-LLCER covid'!E89="","",'Portail 1 SDL-LLCER covid'!E89)</f>
        <v>CHOIX TRONC COMMUN</v>
      </c>
      <c r="F93" s="611" t="str">
        <f>IF('Portail 1 SDL-LLCER covid'!F89="","",'Portail 1 SDL-LLCER covid'!F89)</f>
        <v>Portail 1 (SDL-LLCER Majeure Anglais) et 5 (LETTRES-LLCER Majeure Anglais)</v>
      </c>
      <c r="G93" s="773" t="str">
        <f>IF('Portail 1 SDL-LLCER covid'!G89="","",'Portail 1 SDL-LLCER covid'!G89)</f>
        <v>LLCER</v>
      </c>
      <c r="H93" s="680" t="str">
        <f>IF('Portail 1 SDL-LLCER covid'!H89="","",'Portail 1 SDL-LLCER covid'!H89)</f>
        <v/>
      </c>
      <c r="I93" s="613">
        <f>IF('Portail 1 SDL-LLCER covid'!I89="","",'Portail 1 SDL-LLCER covid'!I89)</f>
        <v>1</v>
      </c>
      <c r="J93" s="613">
        <f>IF('Portail 1 SDL-LLCER covid'!J89="","",'Portail 1 SDL-LLCER covid'!J89)</f>
        <v>1</v>
      </c>
      <c r="K93" s="613" t="str">
        <f>IF('Portail 1 SDL-LLCER covid'!K89="","",'Portail 1 SDL-LLCER covid'!K89)</f>
        <v>CLOISEAU Gilles</v>
      </c>
      <c r="L93" s="613">
        <f>IF('Portail 1 SDL-LLCER covid'!L89="","",'Portail 1 SDL-LLCER covid'!L89)</f>
        <v>11</v>
      </c>
      <c r="M93" s="613" t="str">
        <f>IF('Portail 1 SDL-LLCER covid'!M89="","",'Portail 1 SDL-LLCER covid'!M89)</f>
        <v/>
      </c>
      <c r="N93" s="613" t="str">
        <f>IF('Portail 1 SDL-LLCER covid'!N89="","",'Portail 1 SDL-LLCER covid'!N89)</f>
        <v/>
      </c>
      <c r="O93" s="613"/>
      <c r="P93" s="615" t="str">
        <f>IF('Portail 1 SDL-LLCER covid'!P89="","",'Portail 1 SDL-LLCER covid'!P89)</f>
        <v/>
      </c>
      <c r="Q93" s="616"/>
      <c r="R93" s="157" t="str">
        <f>IF('Portail 1 SDL-LLCER covid'!R89="","",'Portail 1 SDL-LLCER covid'!R89)</f>
        <v/>
      </c>
      <c r="S93" s="157" t="str">
        <f>IF('Portail 1 SDL-LLCER covid'!S89="","",'Portail 1 SDL-LLCER covid'!S89)</f>
        <v/>
      </c>
      <c r="T93" s="779" t="str">
        <f>IF('Portail 1 SDL-LLCER covid'!T89="","",'Portail 1 SDL-LLCER covid'!T89)</f>
        <v>100% CC</v>
      </c>
      <c r="U93" s="780" t="str">
        <f>IF('Portail 1 SDL-LLCER covid'!U89="","",'Portail 1 SDL-LLCER covid'!U89)</f>
        <v>100% CT / Dossier</v>
      </c>
      <c r="V93" s="111">
        <f>IF('Portail 1 SDL-LLCER covid'!V89="","",'Portail 1 SDL-LLCER covid'!V89)</f>
        <v>1</v>
      </c>
      <c r="W93" s="781" t="str">
        <f>IF('Portail 1 SDL-LLCER covid'!W89="","",'Portail 1 SDL-LLCER covid'!W89)</f>
        <v>CC</v>
      </c>
      <c r="X93" s="781" t="str">
        <f>IF('Portail 1 SDL-LLCER covid'!X89="","",'Portail 1 SDL-LLCER covid'!X89)</f>
        <v>oral</v>
      </c>
      <c r="Y93" s="781" t="str">
        <f>IF('Portail 1 SDL-LLCER covid'!Y89="","",'Portail 1 SDL-LLCER covid'!Y89)</f>
        <v/>
      </c>
      <c r="Z93" s="782">
        <f>IF('Portail 1 SDL-LLCER covid'!Z89="","",'Portail 1 SDL-LLCER covid'!Z89)</f>
        <v>1</v>
      </c>
      <c r="AA93" s="783" t="str">
        <f>IF('Portail 1 SDL-LLCER covid'!AA89="","",'Portail 1 SDL-LLCER covid'!AA89)</f>
        <v>CT</v>
      </c>
      <c r="AB93" s="783" t="str">
        <f>IF('Portail 1 SDL-LLCER covid'!AB89="","",'Portail 1 SDL-LLCER covid'!AB89)</f>
        <v>oral</v>
      </c>
      <c r="AC93" s="875" t="str">
        <f>IF('Portail 1 SDL-LLCER covid'!AC89="","",'Portail 1 SDL-LLCER covid'!AC89)</f>
        <v/>
      </c>
      <c r="AD93" s="779" t="str">
        <f>IF('Portail 1 SDL-LLCER covid'!AD89="","",'Portail 1 SDL-LLCER covid'!AD89)</f>
        <v>100% CT / Dossier</v>
      </c>
      <c r="AE93" s="784" t="str">
        <f t="shared" ref="AE93:AE95" si="14">+AD93</f>
        <v>100% CT / Dossier</v>
      </c>
      <c r="AF93" s="785">
        <f>IF('Portail 1 SDL-LLCER covid'!AF89="","",'Portail 1 SDL-LLCER covid'!AF89)</f>
        <v>1</v>
      </c>
      <c r="AG93" s="781" t="str">
        <f>IF('Portail 1 SDL-LLCER covid'!AG89="","",'Portail 1 SDL-LLCER covid'!AG89)</f>
        <v>CT</v>
      </c>
      <c r="AH93" s="781" t="str">
        <f>IF('Portail 1 SDL-LLCER covid'!AH89="","",'Portail 1 SDL-LLCER covid'!AH89)</f>
        <v>oral</v>
      </c>
      <c r="AI93" s="820" t="str">
        <f>IF('Portail 1 SDL-LLCER covid'!AI89="","",'Portail 1 SDL-LLCER covid'!AI89)</f>
        <v/>
      </c>
      <c r="AJ93" s="786">
        <f>IF('Portail 1 SDL-LLCER covid'!AJ89="","",'Portail 1 SDL-LLCER covid'!AJ89)</f>
        <v>1</v>
      </c>
      <c r="AK93" s="783" t="str">
        <f>IF('Portail 1 SDL-LLCER covid'!AK89="","",'Portail 1 SDL-LLCER covid'!AK89)</f>
        <v>CT</v>
      </c>
      <c r="AL93" s="783" t="str">
        <f>IF('Portail 1 SDL-LLCER covid'!AL89="","",'Portail 1 SDL-LLCER covid'!AL89)</f>
        <v>oral</v>
      </c>
      <c r="AM93" s="875" t="str">
        <f>IF('Portail 1 SDL-LLCER covid'!AM89="","",'Portail 1 SDL-LLCER covid'!AM89)</f>
        <v/>
      </c>
      <c r="AN93" s="613" t="str">
        <f>IF('Portail 1 SDL-LLCER covid'!AN89="","",'Portail 1 SDL-LLCER covid'!AN89)</f>
        <v/>
      </c>
    </row>
    <row r="94" spans="1:1032" ht="89.25">
      <c r="A94" s="772" t="str">
        <f>IF('Portail 3 SDL-LETTRES covid'!A27="","",'Portail 3 SDL-LETTRES covid'!A27)</f>
        <v/>
      </c>
      <c r="B94" s="862" t="str">
        <f>IF('Portail 3 SDL-LETTRES covid'!B27="","",'Portail 3 SDL-LETTRES covid'!B27)</f>
        <v>LLA2ALL</v>
      </c>
      <c r="C94" s="643" t="str">
        <f>IF('Portail 3 SDL-LETTRES covid'!C27="","",'Portail 3 SDL-LETTRES covid'!C27)</f>
        <v>Allemand S2</v>
      </c>
      <c r="D94" s="610" t="str">
        <f>IF('Portail 3 SDL-LETTRES covid'!D27="","",'Portail 3 SDL-LETTRES covid'!D27)</f>
        <v>LOL2B8A
LOL2C7A
LOL2D7A
LOL2DH2A
LOL2E4A
LOL2G8A
LOL2H4A</v>
      </c>
      <c r="E94" s="610" t="str">
        <f>IF('Portail 3 SDL-LETTRES covid'!E27="","",'Portail 3 SDL-LETTRES covid'!E27)</f>
        <v>CHOIX TRONC COMMUN</v>
      </c>
      <c r="F94" s="611" t="str">
        <f>IF('Portail 3 SDL-LETTRES covid'!F27="","",'Portail 3 SDL-LETTRES covid'!F27)</f>
        <v>Portails 1 (SDL-LLCER), 3 (SDL-LETTRES), 5 (LETTRES-LLCER ), 6 (HISTOIRE-LETTRES), 7 (HISTOIRE-GEO) et 8 (HISTOIRE-DROIT)</v>
      </c>
      <c r="G94" s="773" t="str">
        <f>IF('Portail 3 SDL-LETTRES covid'!G27="","",'Portail 3 SDL-LETTRES covid'!G27)</f>
        <v>LEA</v>
      </c>
      <c r="H94" s="680" t="str">
        <f>IF('Portail 3 SDL-LETTRES covid'!H27="","",'Portail 3 SDL-LETTRES covid'!H27)</f>
        <v/>
      </c>
      <c r="I94" s="613">
        <v>1</v>
      </c>
      <c r="J94" s="613">
        <v>1</v>
      </c>
      <c r="K94" s="613" t="str">
        <f>IF('Portail 3 SDL-LETTRES covid'!K27="","",'Portail 3 SDL-LETTRES covid'!K27)</f>
        <v>FLEURY Alain</v>
      </c>
      <c r="L94" s="613">
        <f>IF('Portail 3 SDL-LETTRES covid'!L27="","",'Portail 3 SDL-LETTRES covid'!L27)</f>
        <v>12</v>
      </c>
      <c r="M94" s="613" t="str">
        <f>IF('Portail 3 SDL-LETTRES covid'!M27="","",'Portail 3 SDL-LETTRES covid'!M27)</f>
        <v/>
      </c>
      <c r="N94" s="613" t="str">
        <f>IF('Portail 3 SDL-LETTRES covid'!N27="","",'Portail 3 SDL-LETTRES covid'!N27)</f>
        <v/>
      </c>
      <c r="O94" s="613"/>
      <c r="P94" s="615">
        <f>IF('Portail 3 SDL-LETTRES covid'!P27="","",'Portail 3 SDL-LETTRES covid'!P27)</f>
        <v>18</v>
      </c>
      <c r="Q94" s="616"/>
      <c r="R94" s="157" t="str">
        <f>IF('Portail 3 SDL-LETTRES covid'!R27="","",'Portail 3 SDL-LETTRES covid'!R27)</f>
        <v/>
      </c>
      <c r="S94" s="157" t="str">
        <f>IF('Portail 3 SDL-LETTRES covid'!S27="","",'Portail 3 SDL-LETTRES covid'!S27)</f>
        <v/>
      </c>
      <c r="T94" s="779" t="str">
        <f>IF('Portail 3 SDL-LETTRES covid'!T27="","",'Portail 3 SDL-LETTRES covid'!T27)</f>
        <v>100% CC dont DEVOIR MAISON</v>
      </c>
      <c r="U94" s="780" t="str">
        <f>IF('Portail 3 SDL-LETTRES covid'!U27="","",'Portail 3 SDL-LETTRES covid'!U27)</f>
        <v>100% CT
DEVOIR MAISON</v>
      </c>
      <c r="V94" s="111">
        <f>IF('Portail 3 SDL-LETTRES covid'!V27="","",'Portail 3 SDL-LETTRES covid'!V27)</f>
        <v>1</v>
      </c>
      <c r="W94" s="781" t="str">
        <f>IF('Portail 3 SDL-LETTRES covid'!W27="","",'Portail 3 SDL-LETTRES covid'!W27)</f>
        <v>CC</v>
      </c>
      <c r="X94" s="781" t="str">
        <f>IF('Portail 3 SDL-LETTRES covid'!X27="","",'Portail 3 SDL-LETTRES covid'!X27)</f>
        <v/>
      </c>
      <c r="Y94" s="781" t="str">
        <f>IF('Portail 3 SDL-LETTRES covid'!Y27="","",'Portail 3 SDL-LETTRES covid'!Y27)</f>
        <v>1h30</v>
      </c>
      <c r="Z94" s="782">
        <f>IF('Portail 3 SDL-LETTRES covid'!Z27="","",'Portail 3 SDL-LETTRES covid'!Z27)</f>
        <v>1</v>
      </c>
      <c r="AA94" s="783" t="str">
        <f>IF('Portail 3 SDL-LETTRES covid'!AA27="","",'Portail 3 SDL-LETTRES covid'!AA27)</f>
        <v>CT</v>
      </c>
      <c r="AB94" s="783" t="str">
        <f>IF('Portail 3 SDL-LETTRES covid'!AB27="","",'Portail 3 SDL-LETTRES covid'!AB27)</f>
        <v>écrit</v>
      </c>
      <c r="AC94" s="783" t="str">
        <f>IF('Portail 3 SDL-LETTRES covid'!AC27="","",'Portail 3 SDL-LETTRES covid'!AC27)</f>
        <v>1h30</v>
      </c>
      <c r="AD94" s="779" t="str">
        <f>IF('Portail 3 SDL-LETTRES covid'!AD27="","",'Portail 3 SDL-LETTRES covid'!AD27)</f>
        <v>100% CT oral à distance 15 min. Contacter enseignant au préalable par téléphone</v>
      </c>
      <c r="AE94" s="784" t="str">
        <f t="shared" si="14"/>
        <v>100% CT oral à distance 15 min. Contacter enseignant au préalable par téléphone</v>
      </c>
      <c r="AF94" s="785">
        <f>IF('Portail 3 SDL-LETTRES covid'!AF27="","",'Portail 3 SDL-LETTRES covid'!AF27)</f>
        <v>1</v>
      </c>
      <c r="AG94" s="781" t="str">
        <f>IF('Portail 3 SDL-LETTRES covid'!AG27="","",'Portail 3 SDL-LETTRES covid'!AG27)</f>
        <v>CT</v>
      </c>
      <c r="AH94" s="781" t="str">
        <f>IF('Portail 3 SDL-LETTRES covid'!AH27="","",'Portail 3 SDL-LETTRES covid'!AH27)</f>
        <v>écrit</v>
      </c>
      <c r="AI94" s="781" t="str">
        <f>IF('Portail 3 SDL-LETTRES covid'!AI27="","",'Portail 3 SDL-LETTRES covid'!AI27)</f>
        <v>1h30</v>
      </c>
      <c r="AJ94" s="786">
        <f>IF('Portail 3 SDL-LETTRES covid'!AJ27="","",'Portail 3 SDL-LETTRES covid'!AJ27)</f>
        <v>1</v>
      </c>
      <c r="AK94" s="783" t="str">
        <f>IF('Portail 3 SDL-LETTRES covid'!AK27="","",'Portail 3 SDL-LETTRES covid'!AK27)</f>
        <v>CT</v>
      </c>
      <c r="AL94" s="783" t="str">
        <f>IF('Portail 3 SDL-LETTRES covid'!AL27="","",'Portail 3 SDL-LETTRES covid'!AL27)</f>
        <v>écrit</v>
      </c>
      <c r="AM94" s="783" t="str">
        <f>IF('Portail 3 SDL-LETTRES covid'!AM27="","",'Portail 3 SDL-LETTRES covid'!AM27)</f>
        <v>1h30</v>
      </c>
      <c r="AN94" s="613" t="str">
        <f>IF('Portail 3 SDL-LETTRES covid'!AN27="","",'Portail 3 SDL-LETTRES covid'!AN27)</f>
        <v/>
      </c>
    </row>
    <row r="95" spans="1:1032" ht="63.75">
      <c r="A95" s="772" t="str">
        <f>IF('Portail 3 SDL-LETTRES covid'!A29="","",'Portail 3 SDL-LETTRES covid'!A29)</f>
        <v/>
      </c>
      <c r="B95" s="862" t="str">
        <f>IF('Portail 3 SDL-LETTRES covid'!B29="","",'Portail 3 SDL-LETTRES covid'!B29)</f>
        <v>LLA2ESP</v>
      </c>
      <c r="C95" s="643" t="str">
        <f>IF('Portail 3 SDL-LETTRES covid'!C29="","",'Portail 3 SDL-LETTRES covid'!C29)</f>
        <v>Espagnol S2</v>
      </c>
      <c r="D95" s="610" t="str">
        <f>IF('Portail 3 SDL-LETTRES covid'!D29="","",'Portail 3 SDL-LETTRES covid'!D29)</f>
        <v>LOL2D7C
LOL2DH2C
LOL2E4C
LOL2G8C
LOL2H4C</v>
      </c>
      <c r="E95" s="610" t="str">
        <f>IF('Portail 3 SDL-LETTRES covid'!E29="","",'Portail 3 SDL-LETTRES covid'!E29)</f>
        <v>CHOIX TRONC COMMUN</v>
      </c>
      <c r="F95" s="611" t="str">
        <f>IF('Portail 3 SDL-LETTRES covid'!F29="","",'Portail 3 SDL-LETTRES covid'!F29)</f>
        <v>Portails 3 (SDL-LETTRES), 6 (HISTOIRE-LETTRES), 7 (HISTOIRE-GEO) et 8 (HISTOIRE-DROIT)</v>
      </c>
      <c r="G95" s="773" t="str">
        <f>IF('Portail 3 SDL-LETTRES covid'!G29="","",'Portail 3 SDL-LETTRES covid'!G29)</f>
        <v>LLCER</v>
      </c>
      <c r="H95" s="680" t="str">
        <f>IF('Portail 3 SDL-LETTRES covid'!H29="","",'Portail 3 SDL-LETTRES covid'!H29)</f>
        <v/>
      </c>
      <c r="I95" s="613">
        <v>1</v>
      </c>
      <c r="J95" s="613">
        <v>1</v>
      </c>
      <c r="K95" s="613" t="str">
        <f>IF('Portail 3 SDL-LETTRES covid'!K29="","",'Portail 3 SDL-LETTRES covid'!K29)</f>
        <v>EYMAR Marcos</v>
      </c>
      <c r="L95" s="613" t="str">
        <f>IF('Portail 3 SDL-LETTRES covid'!L29="","",'Portail 3 SDL-LETTRES covid'!L29)</f>
        <v>14</v>
      </c>
      <c r="M95" s="613" t="str">
        <f>IF('Portail 3 SDL-LETTRES covid'!M29="","",'Portail 3 SDL-LETTRES covid'!M29)</f>
        <v/>
      </c>
      <c r="N95" s="613" t="str">
        <f>IF('Portail 3 SDL-LETTRES covid'!N29="","",'Portail 3 SDL-LETTRES covid'!N29)</f>
        <v/>
      </c>
      <c r="O95" s="613"/>
      <c r="P95" s="615">
        <f>IF('Portail 3 SDL-LETTRES covid'!P29="","",'Portail 3 SDL-LETTRES covid'!P29)</f>
        <v>18</v>
      </c>
      <c r="Q95" s="616"/>
      <c r="R95" s="157" t="str">
        <f>IF('Portail 3 SDL-LETTRES covid'!R29="","",'Portail 3 SDL-LETTRES covid'!R29)</f>
        <v/>
      </c>
      <c r="S95" s="157" t="str">
        <f>IF('Portail 3 SDL-LETTRES covid'!S29="","",'Portail 3 SDL-LETTRES covid'!S29)</f>
        <v/>
      </c>
      <c r="T95" s="779" t="str">
        <f>IF('Portail 3 SDL-LETTRES covid'!T29="","",'Portail 3 SDL-LETTRES covid'!T29)</f>
        <v>100% CC. 50% oral à distance, 50% DM écrit</v>
      </c>
      <c r="U95" s="780" t="str">
        <f>IF('Portail 3 SDL-LETTRES covid'!U29="","",'Portail 3 SDL-LETTRES covid'!U29)</f>
        <v>100% CT oral à distance</v>
      </c>
      <c r="V95" s="111">
        <f>IF('Portail 3 SDL-LETTRES covid'!V29="","",'Portail 3 SDL-LETTRES covid'!V29)</f>
        <v>1</v>
      </c>
      <c r="W95" s="781" t="str">
        <f>IF('Portail 3 SDL-LETTRES covid'!W29="","",'Portail 3 SDL-LETTRES covid'!W29)</f>
        <v>CC</v>
      </c>
      <c r="X95" s="781" t="str">
        <f>IF('Portail 3 SDL-LETTRES covid'!X29="","",'Portail 3 SDL-LETTRES covid'!X29)</f>
        <v/>
      </c>
      <c r="Y95" s="781" t="str">
        <f>IF('Portail 3 SDL-LETTRES covid'!Y29="","",'Portail 3 SDL-LETTRES covid'!Y29)</f>
        <v/>
      </c>
      <c r="Z95" s="782">
        <f>IF('Portail 3 SDL-LETTRES covid'!Z29="","",'Portail 3 SDL-LETTRES covid'!Z29)</f>
        <v>1</v>
      </c>
      <c r="AA95" s="783" t="str">
        <f>IF('Portail 3 SDL-LETTRES covid'!AA29="","",'Portail 3 SDL-LETTRES covid'!AA29)</f>
        <v>CT</v>
      </c>
      <c r="AB95" s="783" t="str">
        <f>IF('Portail 3 SDL-LETTRES covid'!AB29="","",'Portail 3 SDL-LETTRES covid'!AB29)</f>
        <v>écrit</v>
      </c>
      <c r="AC95" s="783" t="str">
        <f>IF('Portail 3 SDL-LETTRES covid'!AC29="","",'Portail 3 SDL-LETTRES covid'!AC29)</f>
        <v>2h00</v>
      </c>
      <c r="AD95" s="779" t="str">
        <f>IF('Portail 3 SDL-LETTRES covid'!AD29="","",'Portail 3 SDL-LETTRES covid'!AD29)</f>
        <v>100% CT oral à distance</v>
      </c>
      <c r="AE95" s="784" t="str">
        <f t="shared" si="14"/>
        <v>100% CT oral à distance</v>
      </c>
      <c r="AF95" s="785">
        <f>IF('Portail 3 SDL-LETTRES covid'!AF29="","",'Portail 3 SDL-LETTRES covid'!AF29)</f>
        <v>1</v>
      </c>
      <c r="AG95" s="781" t="str">
        <f>IF('Portail 3 SDL-LETTRES covid'!AG29="","",'Portail 3 SDL-LETTRES covid'!AG29)</f>
        <v>CT</v>
      </c>
      <c r="AH95" s="781" t="str">
        <f>IF('Portail 3 SDL-LETTRES covid'!AH29="","",'Portail 3 SDL-LETTRES covid'!AH29)</f>
        <v>écrit</v>
      </c>
      <c r="AI95" s="781" t="str">
        <f>IF('Portail 3 SDL-LETTRES covid'!AI29="","",'Portail 3 SDL-LETTRES covid'!AI29)</f>
        <v>2h00</v>
      </c>
      <c r="AJ95" s="786">
        <f>IF('Portail 3 SDL-LETTRES covid'!AJ29="","",'Portail 3 SDL-LETTRES covid'!AJ29)</f>
        <v>1</v>
      </c>
      <c r="AK95" s="783" t="str">
        <f>IF('Portail 3 SDL-LETTRES covid'!AK29="","",'Portail 3 SDL-LETTRES covid'!AK29)</f>
        <v>CT</v>
      </c>
      <c r="AL95" s="783" t="str">
        <f>IF('Portail 3 SDL-LETTRES covid'!AL29="","",'Portail 3 SDL-LETTRES covid'!AL29)</f>
        <v>écrit</v>
      </c>
      <c r="AM95" s="783" t="str">
        <f>IF('Portail 3 SDL-LETTRES covid'!AM29="","",'Portail 3 SDL-LETTRES covid'!AM29)</f>
        <v>2h00</v>
      </c>
      <c r="AN95" s="613" t="str">
        <f>IF('Portail 3 SDL-LETTRES covid'!AN29="","",'Portail 3 SDL-LETTRES covid'!AN29)</f>
        <v/>
      </c>
    </row>
    <row r="96" spans="1:1032">
      <c r="A96" s="838"/>
      <c r="B96" s="838"/>
      <c r="C96" s="145"/>
      <c r="D96" s="110"/>
      <c r="E96" s="110"/>
      <c r="F96" s="110"/>
      <c r="G96" s="173" t="s">
        <v>921</v>
      </c>
      <c r="H96" s="192"/>
      <c r="I96" s="192"/>
      <c r="J96" s="192"/>
      <c r="K96" s="192"/>
      <c r="L96" s="192"/>
      <c r="M96" s="192"/>
      <c r="N96" s="110"/>
      <c r="O96" s="110"/>
      <c r="P96" s="110"/>
      <c r="Q96" s="110"/>
      <c r="R96" s="876"/>
      <c r="S96" s="876"/>
      <c r="T96" s="876"/>
      <c r="U96" s="876"/>
      <c r="V96" s="87"/>
      <c r="W96" s="87"/>
      <c r="X96" s="87"/>
      <c r="Y96" s="87"/>
      <c r="Z96" s="87"/>
      <c r="AA96" s="87"/>
      <c r="AB96" s="87"/>
      <c r="AC96" s="87"/>
      <c r="AD96" s="87"/>
      <c r="AE96" s="87"/>
      <c r="AF96" s="87"/>
      <c r="AG96" s="87"/>
      <c r="AH96" s="87"/>
      <c r="AI96" s="87"/>
      <c r="AJ96" s="87"/>
      <c r="AK96" s="87"/>
      <c r="AL96" s="87"/>
      <c r="AM96" s="88"/>
      <c r="AN96" s="192"/>
    </row>
    <row r="97" spans="1:40" ht="38.25" customHeight="1">
      <c r="A97" s="797" t="s">
        <v>922</v>
      </c>
      <c r="B97" s="185" t="s">
        <v>923</v>
      </c>
      <c r="C97" s="52" t="s">
        <v>924</v>
      </c>
      <c r="D97" s="53"/>
      <c r="E97" s="54" t="s">
        <v>43</v>
      </c>
      <c r="F97" s="54"/>
      <c r="G97" s="54"/>
      <c r="H97" s="54"/>
      <c r="I97" s="797">
        <f>+I$44+I98+I107+I104+I110</f>
        <v>29</v>
      </c>
      <c r="J97" s="797">
        <f>+J$44+J98+J107+J104+J110</f>
        <v>29</v>
      </c>
      <c r="K97" s="53"/>
      <c r="L97" s="53"/>
      <c r="M97" s="53"/>
      <c r="N97" s="53"/>
      <c r="O97" s="53"/>
      <c r="P97" s="53"/>
      <c r="Q97" s="56"/>
      <c r="R97" s="55"/>
      <c r="S97" s="55"/>
      <c r="T97" s="798"/>
      <c r="U97" s="799"/>
      <c r="V97" s="187"/>
      <c r="W97" s="56"/>
      <c r="X97" s="56"/>
      <c r="Y97" s="56"/>
      <c r="Z97" s="56"/>
      <c r="AA97" s="56"/>
      <c r="AB97" s="56"/>
      <c r="AC97" s="56"/>
      <c r="AD97" s="56"/>
      <c r="AE97" s="56"/>
      <c r="AF97" s="56"/>
      <c r="AG97" s="56"/>
      <c r="AH97" s="56"/>
      <c r="AI97" s="56"/>
      <c r="AJ97" s="56"/>
      <c r="AK97" s="56"/>
      <c r="AL97" s="56"/>
      <c r="AM97" s="53"/>
      <c r="AN97" s="53"/>
    </row>
    <row r="98" spans="1:40" s="67" customFormat="1" ht="38.25" customHeight="1">
      <c r="A98" s="801" t="str">
        <f>IF('Portail 4 LLCER-LEA covid'!A91="","",'Portail 4 LLCER-LEA covid'!A91)</f>
        <v>LOLA2C01</v>
      </c>
      <c r="B98" s="801" t="str">
        <f>IF('Portail 4 LLCER-LEA covid'!B91="","",'Portail 4 LLCER-LEA covid'!B91)</f>
        <v>LLA2C10</v>
      </c>
      <c r="C98" s="802" t="str">
        <f>IF('Portail 4 LLCER-LEA covid'!C91="","",'Portail 4 LLCER-LEA covid'!C91)</f>
        <v>Pratique et structure de la langue Espagnol S2</v>
      </c>
      <c r="D98" s="803" t="str">
        <f>IF('Portail 4 LLCER-LEA covid'!D91="","",'Portail 4 LLCER-LEA covid'!D91)</f>
        <v/>
      </c>
      <c r="E98" s="803" t="str">
        <f>IF('Portail 4 LLCER-LEA covid'!E91="","",'Portail 4 LLCER-LEA covid'!E91)</f>
        <v>BLOC/CHAPEAU</v>
      </c>
      <c r="F98" s="803" t="str">
        <f>IF('Portail 4 LLCER-LEA covid'!F91="","",'Portail 4 LLCER-LEA covid'!F91)</f>
        <v>Portails 1 (SDL-LLCER Majeur Espagnol), 4 (LANGUES Majeur LLCER Espagnol) et 5 (LETTRES-LLCER Majeur Espagnol)</v>
      </c>
      <c r="G98" s="803" t="str">
        <f>IF('Portail 4 LLCER-LEA covid'!G91="","",'Portail 4 LLCER-LEA covid'!G91)</f>
        <v/>
      </c>
      <c r="H98" s="804"/>
      <c r="I98" s="805">
        <f>+SUM(I99:I102)</f>
        <v>10</v>
      </c>
      <c r="J98" s="805">
        <f>+SUM(J99:J102)</f>
        <v>10</v>
      </c>
      <c r="K98" s="805" t="str">
        <f>IF('Portail 4 LLCER-LEA covid'!K91="","",'Portail 4 LLCER-LEA covid'!K91)</f>
        <v/>
      </c>
      <c r="L98" s="804" t="str">
        <f>IF('Portail 4 LLCER-LEA covid'!L91="","",'Portail 4 LLCER-LEA covid'!L91)</f>
        <v/>
      </c>
      <c r="M98" s="805" t="str">
        <f>IF('Portail 4 LLCER-LEA covid'!M91="","",'Portail 4 LLCER-LEA covid'!M91)</f>
        <v/>
      </c>
      <c r="N98" s="804" t="str">
        <f>IF('Portail 4 LLCER-LEA covid'!N91="","",'Portail 4 LLCER-LEA covid'!N91)</f>
        <v/>
      </c>
      <c r="O98" s="804"/>
      <c r="P98" s="806" t="str">
        <f>IF('Portail 4 LLCER-LEA covid'!P91="","",'Portail 4 LLCER-LEA covid'!P91)</f>
        <v/>
      </c>
      <c r="Q98" s="371"/>
      <c r="R98" s="371" t="str">
        <f>IF('Portail 4 LLCER-LEA covid'!R91="","",'Portail 4 LLCER-LEA covid'!R91)</f>
        <v/>
      </c>
      <c r="S98" s="371" t="str">
        <f>IF('Portail 4 LLCER-LEA covid'!S91="","",'Portail 4 LLCER-LEA covid'!S91)</f>
        <v/>
      </c>
      <c r="T98" s="807"/>
      <c r="U98" s="808"/>
      <c r="V98" s="386" t="str">
        <f>IF('Portail 4 LLCER-LEA covid'!V91="","",'Portail 4 LLCER-LEA covid'!V91)</f>
        <v/>
      </c>
      <c r="W98" s="806" t="str">
        <f>IF('Portail 4 LLCER-LEA covid'!W91="","",'Portail 4 LLCER-LEA covid'!W91)</f>
        <v/>
      </c>
      <c r="X98" s="806" t="str">
        <f>IF('Portail 4 LLCER-LEA covid'!X91="","",'Portail 4 LLCER-LEA covid'!X91)</f>
        <v/>
      </c>
      <c r="Y98" s="806" t="str">
        <f>IF('Portail 4 LLCER-LEA covid'!Y91="","",'Portail 4 LLCER-LEA covid'!Y91)</f>
        <v/>
      </c>
      <c r="Z98" s="63" t="str">
        <f>IF('Portail 4 LLCER-LEA covid'!Z91="","",'Portail 4 LLCER-LEA covid'!Z91)</f>
        <v/>
      </c>
      <c r="AA98" s="809" t="str">
        <f>IF('Portail 4 LLCER-LEA covid'!AA91="","",'Portail 4 LLCER-LEA covid'!AA91)</f>
        <v/>
      </c>
      <c r="AB98" s="809" t="str">
        <f>IF('Portail 4 LLCER-LEA covid'!AB91="","",'Portail 4 LLCER-LEA covid'!AB91)</f>
        <v/>
      </c>
      <c r="AC98" s="809" t="str">
        <f>IF('Portail 4 LLCER-LEA covid'!AC91="","",'Portail 4 LLCER-LEA covid'!AC91)</f>
        <v/>
      </c>
      <c r="AD98" s="809"/>
      <c r="AE98" s="809"/>
      <c r="AF98" s="810" t="str">
        <f>IF('Portail 4 LLCER-LEA covid'!AF91="","",'Portail 4 LLCER-LEA covid'!AF91)</f>
        <v/>
      </c>
      <c r="AG98" s="809" t="str">
        <f>IF('Portail 4 LLCER-LEA covid'!AG91="","",'Portail 4 LLCER-LEA covid'!AG91)</f>
        <v/>
      </c>
      <c r="AH98" s="809" t="str">
        <f>IF('Portail 4 LLCER-LEA covid'!AH91="","",'Portail 4 LLCER-LEA covid'!AH91)</f>
        <v/>
      </c>
      <c r="AI98" s="809" t="str">
        <f>IF('Portail 4 LLCER-LEA covid'!AI91="","",'Portail 4 LLCER-LEA covid'!AI91)</f>
        <v/>
      </c>
      <c r="AJ98" s="810" t="str">
        <f>IF('Portail 4 LLCER-LEA covid'!AJ91="","",'Portail 4 LLCER-LEA covid'!AJ91)</f>
        <v/>
      </c>
      <c r="AK98" s="809" t="str">
        <f>IF('Portail 4 LLCER-LEA covid'!AK91="","",'Portail 4 LLCER-LEA covid'!AK91)</f>
        <v/>
      </c>
      <c r="AL98" s="809" t="str">
        <f>IF('Portail 4 LLCER-LEA covid'!AL91="","",'Portail 4 LLCER-LEA covid'!AL91)</f>
        <v/>
      </c>
      <c r="AM98" s="809" t="str">
        <f>IF('Portail 4 LLCER-LEA covid'!AM91="","",'Portail 4 LLCER-LEA covid'!AM91)</f>
        <v/>
      </c>
      <c r="AN98" s="811" t="str">
        <f>IF('Portail 4 LLCER-LEA covid'!AN91="","",'Portail 4 LLCER-LEA covid'!AN91)</f>
        <v/>
      </c>
    </row>
    <row r="99" spans="1:40" ht="42" customHeight="1">
      <c r="A99" s="772" t="str">
        <f>IF('Portail 4 LLCER-LEA covid'!A92="","",'Portail 4 LLCER-LEA covid'!A92)</f>
        <v/>
      </c>
      <c r="B99" s="21" t="str">
        <f>IF('Portail 4 LLCER-LEA covid'!B92="","",'Portail 4 LLCER-LEA covid'!B92)</f>
        <v>LLA2C1A</v>
      </c>
      <c r="C99" s="827" t="str">
        <f>IF('Portail 4 LLCER-LEA covid'!C92="","",'Portail 4 LLCER-LEA covid'!C92)</f>
        <v>Grammaire espagnole S2</v>
      </c>
      <c r="D99" s="773" t="str">
        <f>IF('Portail 4 LLCER-LEA covid'!D92="","",'Portail 4 LLCER-LEA covid'!D92)</f>
        <v>LOL2B8B
LOL2G8C
LOL2C1E</v>
      </c>
      <c r="E99" s="773" t="str">
        <f>IF('Portail 4 LLCER-LEA covid'!E92="","",'Portail 4 LLCER-LEA covid'!E92)</f>
        <v>TRONC COMMUN</v>
      </c>
      <c r="F99" s="774" t="str">
        <f>IF('Portail 4 LLCER-LEA covid'!F92="","",'Portail 4 LLCER-LEA covid'!F92)</f>
        <v>Portails 1 (SDL-LLCER), 4 (LANGUES) et 5 (LETTRES-LLCER)</v>
      </c>
      <c r="G99" s="773" t="str">
        <f>IF('Portail 4 LLCER-LEA covid'!G92="","",'Portail 4 LLCER-LEA covid'!G92)</f>
        <v>LLCER</v>
      </c>
      <c r="H99" s="775"/>
      <c r="I99" s="776">
        <v>2</v>
      </c>
      <c r="J99" s="776">
        <v>2</v>
      </c>
      <c r="K99" s="613" t="str">
        <f>IF('Portail 4 LLCER-LEA covid'!K92="","",'Portail 4 LLCER-LEA covid'!K92)</f>
        <v>BACCON Annie</v>
      </c>
      <c r="L99" s="614">
        <f>IF('Portail 4 LLCER-LEA covid'!L92="","",'Portail 4 LLCER-LEA covid'!L92)</f>
        <v>14</v>
      </c>
      <c r="M99" s="613" t="str">
        <f>IF('Portail 4 LLCER-LEA covid'!M92="","",'Portail 4 LLCER-LEA covid'!M92)</f>
        <v/>
      </c>
      <c r="N99" s="613" t="str">
        <f>IF('Portail 4 LLCER-LEA covid'!N92="","",'Portail 4 LLCER-LEA covid'!N92)</f>
        <v/>
      </c>
      <c r="O99" s="613"/>
      <c r="P99" s="615">
        <f>IF('Portail 4 LLCER-LEA covid'!P92="","",'Portail 4 LLCER-LEA covid'!P92)</f>
        <v>18</v>
      </c>
      <c r="Q99" s="616"/>
      <c r="R99" s="157" t="str">
        <f>IF('Portail 4 LLCER-LEA covid'!R92="","",'Portail 4 LLCER-LEA covid'!R92)</f>
        <v/>
      </c>
      <c r="S99" s="157" t="str">
        <f>IF('Portail 4 LLCER-LEA covid'!S92="","",'Portail 4 LLCER-LEA covid'!S92)</f>
        <v/>
      </c>
      <c r="T99" s="779" t="str">
        <f>IF('Portail 4 LLCER-LEA covid'!T92="","",'Portail 4 LLCER-LEA covid'!T92)</f>
        <v>100% CC / écrit à distance - devoir en temps limité sur Célène - 1h30</v>
      </c>
      <c r="U99" s="780" t="str">
        <f>IF('Portail 4 LLCER-LEA covid'!U92="","",'Portail 4 LLCER-LEA covid'!U92)</f>
        <v>100% CT à distance - devoir sur Célène - 1h30</v>
      </c>
      <c r="V99" s="395">
        <f>IF('Portail 4 LLCER-LEA covid'!V92="","",'Portail 4 LLCER-LEA covid'!V92)</f>
        <v>1</v>
      </c>
      <c r="W99" s="644" t="str">
        <f>IF('Portail 4 LLCER-LEA covid'!W92="","",'Portail 4 LLCER-LEA covid'!W92)</f>
        <v>CC</v>
      </c>
      <c r="X99" s="644" t="str">
        <f>IF('Portail 4 LLCER-LEA covid'!X92="","",'Portail 4 LLCER-LEA covid'!X92)</f>
        <v>écrit</v>
      </c>
      <c r="Y99" s="644" t="str">
        <f>IF('Portail 4 LLCER-LEA covid'!Y92="","",'Portail 4 LLCER-LEA covid'!Y92)</f>
        <v/>
      </c>
      <c r="Z99" s="645">
        <f>IF('Portail 4 LLCER-LEA covid'!Z92="","",'Portail 4 LLCER-LEA covid'!Z92)</f>
        <v>1</v>
      </c>
      <c r="AA99" s="640" t="str">
        <f>IF('Portail 4 LLCER-LEA covid'!AA92="","",'Portail 4 LLCER-LEA covid'!AA92)</f>
        <v>CT</v>
      </c>
      <c r="AB99" s="640" t="str">
        <f>IF('Portail 4 LLCER-LEA covid'!AB92="","",'Portail 4 LLCER-LEA covid'!AB92)</f>
        <v>écrit</v>
      </c>
      <c r="AC99" s="640" t="str">
        <f>IF('Portail 4 LLCER-LEA covid'!AC92="","",'Portail 4 LLCER-LEA covid'!AC92)</f>
        <v>1h30</v>
      </c>
      <c r="AD99" s="779" t="str">
        <f>IF('Portail 4 LLCER-LEA covid'!AD92="","",'Portail 4 LLCER-LEA covid'!AD92)</f>
        <v>100% CT - devoir à distance sur Célène - 1h30</v>
      </c>
      <c r="AE99" s="784" t="str">
        <f t="shared" ref="AE99:AE102" si="15">+AD99</f>
        <v>100% CT - devoir à distance sur Célène - 1h30</v>
      </c>
      <c r="AF99" s="831">
        <f>IF('Portail 4 LLCER-LEA covid'!AF92="","",'Portail 4 LLCER-LEA covid'!AF92)</f>
        <v>1</v>
      </c>
      <c r="AG99" s="644" t="str">
        <f>IF('Portail 4 LLCER-LEA covid'!AG92="","",'Portail 4 LLCER-LEA covid'!AG92)</f>
        <v>CT</v>
      </c>
      <c r="AH99" s="644" t="str">
        <f>IF('Portail 4 LLCER-LEA covid'!AH92="","",'Portail 4 LLCER-LEA covid'!AH92)</f>
        <v>écrit</v>
      </c>
      <c r="AI99" s="644" t="str">
        <f>IF('Portail 4 LLCER-LEA covid'!AI92="","",'Portail 4 LLCER-LEA covid'!AI92)</f>
        <v>1h30</v>
      </c>
      <c r="AJ99" s="646">
        <f>IF('Portail 4 LLCER-LEA covid'!AJ92="","",'Portail 4 LLCER-LEA covid'!AJ92)</f>
        <v>1</v>
      </c>
      <c r="AK99" s="640" t="str">
        <f>IF('Portail 4 LLCER-LEA covid'!AK92="","",'Portail 4 LLCER-LEA covid'!AK92)</f>
        <v>CT</v>
      </c>
      <c r="AL99" s="640" t="str">
        <f>IF('Portail 4 LLCER-LEA covid'!AL92="","",'Portail 4 LLCER-LEA covid'!AL92)</f>
        <v>écrit</v>
      </c>
      <c r="AM99" s="640" t="str">
        <f>IF('Portail 4 LLCER-LEA covid'!AM92="","",'Portail 4 LLCER-LEA covid'!AM92)</f>
        <v>1h30</v>
      </c>
      <c r="AN99" s="613" t="str">
        <f>IF('Portail 4 LLCER-LEA covid'!AN92="","",'Portail 4 LLCER-LEA covid'!AN92)</f>
        <v/>
      </c>
    </row>
    <row r="100" spans="1:40" ht="42" customHeight="1">
      <c r="A100" s="772" t="str">
        <f>IF('Portail 4 LLCER-LEA covid'!A93="","",'Portail 4 LLCER-LEA covid'!A93)</f>
        <v/>
      </c>
      <c r="B100" s="21" t="str">
        <f>IF('Portail 4 LLCER-LEA covid'!B93="","",'Portail 4 LLCER-LEA covid'!B93)</f>
        <v>LLA2C1B</v>
      </c>
      <c r="C100" s="827" t="str">
        <f>IF('Portail 4 LLCER-LEA covid'!C93="","",'Portail 4 LLCER-LEA covid'!C93)</f>
        <v>Compréhension et expression orales Espagnol S2 (groupe de 25)</v>
      </c>
      <c r="D100" s="773" t="str">
        <f>IF('Portail 4 LLCER-LEA covid'!D93="","",'Portail 4 LLCER-LEA covid'!D93)</f>
        <v>LOL2C1D
LOL2J4B2</v>
      </c>
      <c r="E100" s="773" t="str">
        <f>IF('Portail 4 LLCER-LEA covid'!E93="","",'Portail 4 LLCER-LEA covid'!E93)</f>
        <v>TRONC COMMUN</v>
      </c>
      <c r="F100" s="774" t="str">
        <f>IF('Portail 4 LLCER-LEA covid'!F93="","",'Portail 4 LLCER-LEA covid'!F93)</f>
        <v>Portails 1 (SDL-LLCER), 2 (SDL-LEA), 4 (LANGUES) et 5 (LETTRES-LLCER)</v>
      </c>
      <c r="G100" s="773" t="str">
        <f>IF('Portail 4 LLCER-LEA covid'!G93="","",'Portail 4 LLCER-LEA covid'!G93)</f>
        <v>LLCER</v>
      </c>
      <c r="H100" s="775"/>
      <c r="I100" s="776">
        <v>2</v>
      </c>
      <c r="J100" s="776">
        <v>2</v>
      </c>
      <c r="K100" s="613" t="str">
        <f>IF('Portail 4 LLCER-LEA covid'!K93="","",'Portail 4 LLCER-LEA covid'!K93)</f>
        <v>NATANSON Brigitte</v>
      </c>
      <c r="L100" s="614">
        <f>IF('Portail 4 LLCER-LEA covid'!L93="","",'Portail 4 LLCER-LEA covid'!L93)</f>
        <v>14</v>
      </c>
      <c r="M100" s="613" t="str">
        <f>IF('Portail 4 LLCER-LEA covid'!M93="","",'Portail 4 LLCER-LEA covid'!M93)</f>
        <v/>
      </c>
      <c r="N100" s="613" t="str">
        <f>IF('Portail 4 LLCER-LEA covid'!N93="","",'Portail 4 LLCER-LEA covid'!N93)</f>
        <v/>
      </c>
      <c r="O100" s="613"/>
      <c r="P100" s="615" t="str">
        <f>IF('Portail 4 LLCER-LEA covid'!P93="","",'Portail 4 LLCER-LEA covid'!P93)</f>
        <v/>
      </c>
      <c r="Q100" s="616"/>
      <c r="R100" s="157">
        <f>IF('Portail 4 LLCER-LEA covid'!R93="","",'Portail 4 LLCER-LEA covid'!R93)</f>
        <v>15</v>
      </c>
      <c r="S100" s="157" t="str">
        <f>IF('Portail 4 LLCER-LEA covid'!S93="","",'Portail 4 LLCER-LEA covid'!S93)</f>
        <v/>
      </c>
      <c r="T100" s="779" t="str">
        <f>IF('Portail 4 LLCER-LEA covid'!T93="","",'Portail 4 LLCER-LEA covid'!T93)</f>
        <v>100% CC ORAL A DISTANCE</v>
      </c>
      <c r="U100" s="780" t="str">
        <f>IF('Portail 4 LLCER-LEA covid'!U93="","",'Portail 4 LLCER-LEA covid'!U93)</f>
        <v>100% CT ORAL A DISTANCE</v>
      </c>
      <c r="V100" s="395">
        <f>IF('Portail 4 LLCER-LEA covid'!V93="","",'Portail 4 LLCER-LEA covid'!V93)</f>
        <v>1</v>
      </c>
      <c r="W100" s="644" t="str">
        <f>IF('Portail 4 LLCER-LEA covid'!W93="","",'Portail 4 LLCER-LEA covid'!W93)</f>
        <v>CC</v>
      </c>
      <c r="X100" s="644" t="str">
        <f>IF('Portail 4 LLCER-LEA covid'!X93="","",'Portail 4 LLCER-LEA covid'!X93)</f>
        <v>oral</v>
      </c>
      <c r="Y100" s="644" t="str">
        <f>IF('Portail 4 LLCER-LEA covid'!Y93="","",'Portail 4 LLCER-LEA covid'!Y93)</f>
        <v/>
      </c>
      <c r="Z100" s="645">
        <f>IF('Portail 4 LLCER-LEA covid'!Z93="","",'Portail 4 LLCER-LEA covid'!Z93)</f>
        <v>1</v>
      </c>
      <c r="AA100" s="640" t="str">
        <f>IF('Portail 4 LLCER-LEA covid'!AA93="","",'Portail 4 LLCER-LEA covid'!AA93)</f>
        <v>CT</v>
      </c>
      <c r="AB100" s="640" t="str">
        <f>IF('Portail 4 LLCER-LEA covid'!AB93="","",'Portail 4 LLCER-LEA covid'!AB93)</f>
        <v>oral</v>
      </c>
      <c r="AC100" s="640" t="str">
        <f>IF('Portail 4 LLCER-LEA covid'!AC93="","",'Portail 4 LLCER-LEA covid'!AC93)</f>
        <v>15 min.</v>
      </c>
      <c r="AD100" s="779" t="str">
        <f>IF('Portail 4 LLCER-LEA covid'!AD93="","",'Portail 4 LLCER-LEA covid'!AD93)</f>
        <v>100% CT ORAL A DISTANCE</v>
      </c>
      <c r="AE100" s="784" t="str">
        <f t="shared" si="15"/>
        <v>100% CT ORAL A DISTANCE</v>
      </c>
      <c r="AF100" s="831">
        <f>IF('Portail 4 LLCER-LEA covid'!AF93="","",'Portail 4 LLCER-LEA covid'!AF93)</f>
        <v>1</v>
      </c>
      <c r="AG100" s="644" t="str">
        <f>IF('Portail 4 LLCER-LEA covid'!AG93="","",'Portail 4 LLCER-LEA covid'!AG93)</f>
        <v>CT</v>
      </c>
      <c r="AH100" s="644" t="str">
        <f>IF('Portail 4 LLCER-LEA covid'!AH93="","",'Portail 4 LLCER-LEA covid'!AH93)</f>
        <v>oral</v>
      </c>
      <c r="AI100" s="644" t="str">
        <f>IF('Portail 4 LLCER-LEA covid'!AI93="","",'Portail 4 LLCER-LEA covid'!AI93)</f>
        <v>15 min.</v>
      </c>
      <c r="AJ100" s="646">
        <f>IF('Portail 4 LLCER-LEA covid'!AJ93="","",'Portail 4 LLCER-LEA covid'!AJ93)</f>
        <v>1</v>
      </c>
      <c r="AK100" s="640" t="str">
        <f>IF('Portail 4 LLCER-LEA covid'!AK93="","",'Portail 4 LLCER-LEA covid'!AK93)</f>
        <v>CT</v>
      </c>
      <c r="AL100" s="640" t="str">
        <f>IF('Portail 4 LLCER-LEA covid'!AL93="","",'Portail 4 LLCER-LEA covid'!AL93)</f>
        <v>oral</v>
      </c>
      <c r="AM100" s="640" t="str">
        <f>IF('Portail 4 LLCER-LEA covid'!AM93="","",'Portail 4 LLCER-LEA covid'!AM93)</f>
        <v>15 min.</v>
      </c>
      <c r="AN100" s="613" t="str">
        <f>IF('Portail 4 LLCER-LEA covid'!AN93="","",'Portail 4 LLCER-LEA covid'!AN93)</f>
        <v/>
      </c>
    </row>
    <row r="101" spans="1:40" ht="42" customHeight="1">
      <c r="A101" s="772" t="str">
        <f>IF('Portail 4 LLCER-LEA covid'!A94="","",'Portail 4 LLCER-LEA covid'!A94)</f>
        <v/>
      </c>
      <c r="B101" s="21" t="str">
        <f>IF('Portail 4 LLCER-LEA covid'!B94="","",'Portail 4 LLCER-LEA covid'!B94)</f>
        <v>LLA2C1C</v>
      </c>
      <c r="C101" s="827" t="str">
        <f>IF('Portail 4 LLCER-LEA covid'!C94="","",'Portail 4 LLCER-LEA covid'!C94)</f>
        <v>Thème Espagnol S2</v>
      </c>
      <c r="D101" s="773" t="str">
        <f>IF('Portail 4 LLCER-LEA covid'!D94="","",'Portail 4 LLCER-LEA covid'!D94)</f>
        <v>LOL2C1G</v>
      </c>
      <c r="E101" s="773" t="str">
        <f>IF('Portail 4 LLCER-LEA covid'!E94="","",'Portail 4 LLCER-LEA covid'!E94)</f>
        <v>TRONC COMMUN</v>
      </c>
      <c r="F101" s="774" t="str">
        <f>IF('Portail 4 LLCER-LEA covid'!F94="","",'Portail 4 LLCER-LEA covid'!F94)</f>
        <v>Portails 1 (SDL-LLCER), 4 (LANGUES) et 5 (LETTRES-LLCER)</v>
      </c>
      <c r="G101" s="773" t="str">
        <f>IF('Portail 4 LLCER-LEA covid'!G94="","",'Portail 4 LLCER-LEA covid'!G94)</f>
        <v>LLCER</v>
      </c>
      <c r="H101" s="775"/>
      <c r="I101" s="776">
        <v>3</v>
      </c>
      <c r="J101" s="776">
        <v>3</v>
      </c>
      <c r="K101" s="613" t="str">
        <f>IF('Portail 4 LLCER-LEA covid'!K94="","",'Portail 4 LLCER-LEA covid'!K94)</f>
        <v>BACCON Annie</v>
      </c>
      <c r="L101" s="614">
        <f>IF('Portail 4 LLCER-LEA covid'!L94="","",'Portail 4 LLCER-LEA covid'!L94)</f>
        <v>14</v>
      </c>
      <c r="M101" s="613" t="str">
        <f>IF('Portail 4 LLCER-LEA covid'!M94="","",'Portail 4 LLCER-LEA covid'!M94)</f>
        <v/>
      </c>
      <c r="N101" s="613" t="str">
        <f>IF('Portail 4 LLCER-LEA covid'!N94="","",'Portail 4 LLCER-LEA covid'!N94)</f>
        <v/>
      </c>
      <c r="O101" s="613"/>
      <c r="P101" s="615">
        <f>IF('Portail 4 LLCER-LEA covid'!P94="","",'Portail 4 LLCER-LEA covid'!P94)</f>
        <v>18</v>
      </c>
      <c r="Q101" s="616"/>
      <c r="R101" s="157" t="str">
        <f>IF('Portail 4 LLCER-LEA covid'!R94="","",'Portail 4 LLCER-LEA covid'!R94)</f>
        <v/>
      </c>
      <c r="S101" s="157" t="str">
        <f>IF('Portail 4 LLCER-LEA covid'!S94="","",'Portail 4 LLCER-LEA covid'!S94)</f>
        <v/>
      </c>
      <c r="T101" s="779" t="str">
        <f>IF('Portail 4 LLCER-LEA covid'!T94="","",'Portail 4 LLCER-LEA covid'!T94)</f>
        <v>100% CC / écrit à distance - devoir en temps limité sur Célène - 1h30</v>
      </c>
      <c r="U101" s="780" t="str">
        <f>IF('Portail 4 LLCER-LEA covid'!U94="","",'Portail 4 LLCER-LEA covid'!U94)</f>
        <v>100% CT à distance - devoir sur Célène - 1h30</v>
      </c>
      <c r="V101" s="395">
        <f>IF('Portail 4 LLCER-LEA covid'!V94="","",'Portail 4 LLCER-LEA covid'!V94)</f>
        <v>1</v>
      </c>
      <c r="W101" s="644" t="str">
        <f>IF('Portail 4 LLCER-LEA covid'!W94="","",'Portail 4 LLCER-LEA covid'!W94)</f>
        <v>CC</v>
      </c>
      <c r="X101" s="644" t="str">
        <f>IF('Portail 4 LLCER-LEA covid'!X94="","",'Portail 4 LLCER-LEA covid'!X94)</f>
        <v>écrit</v>
      </c>
      <c r="Y101" s="644" t="str">
        <f>IF('Portail 4 LLCER-LEA covid'!Y94="","",'Portail 4 LLCER-LEA covid'!Y94)</f>
        <v/>
      </c>
      <c r="Z101" s="645">
        <f>IF('Portail 4 LLCER-LEA covid'!Z94="","",'Portail 4 LLCER-LEA covid'!Z94)</f>
        <v>1</v>
      </c>
      <c r="AA101" s="640" t="str">
        <f>IF('Portail 4 LLCER-LEA covid'!AA94="","",'Portail 4 LLCER-LEA covid'!AA94)</f>
        <v>CT</v>
      </c>
      <c r="AB101" s="640" t="str">
        <f>IF('Portail 4 LLCER-LEA covid'!AB94="","",'Portail 4 LLCER-LEA covid'!AB94)</f>
        <v>écrit</v>
      </c>
      <c r="AC101" s="640" t="str">
        <f>IF('Portail 4 LLCER-LEA covid'!AC94="","",'Portail 4 LLCER-LEA covid'!AC94)</f>
        <v>1h30</v>
      </c>
      <c r="AD101" s="779" t="str">
        <f>IF('Portail 4 LLCER-LEA covid'!AD94="","",'Portail 4 LLCER-LEA covid'!AD94)</f>
        <v>100% CT - devoir à distance sur Célène - 1h30</v>
      </c>
      <c r="AE101" s="784" t="str">
        <f t="shared" si="15"/>
        <v>100% CT - devoir à distance sur Célène - 1h30</v>
      </c>
      <c r="AF101" s="831">
        <f>IF('Portail 4 LLCER-LEA covid'!AF94="","",'Portail 4 LLCER-LEA covid'!AF94)</f>
        <v>1</v>
      </c>
      <c r="AG101" s="644" t="str">
        <f>IF('Portail 4 LLCER-LEA covid'!AG94="","",'Portail 4 LLCER-LEA covid'!AG94)</f>
        <v>CT</v>
      </c>
      <c r="AH101" s="644" t="str">
        <f>IF('Portail 4 LLCER-LEA covid'!AH94="","",'Portail 4 LLCER-LEA covid'!AH94)</f>
        <v>écrit</v>
      </c>
      <c r="AI101" s="644" t="str">
        <f>IF('Portail 4 LLCER-LEA covid'!AI94="","",'Portail 4 LLCER-LEA covid'!AI94)</f>
        <v>1h30</v>
      </c>
      <c r="AJ101" s="646">
        <f>IF('Portail 4 LLCER-LEA covid'!AJ94="","",'Portail 4 LLCER-LEA covid'!AJ94)</f>
        <v>1</v>
      </c>
      <c r="AK101" s="640" t="str">
        <f>IF('Portail 4 LLCER-LEA covid'!AK94="","",'Portail 4 LLCER-LEA covid'!AK94)</f>
        <v>CT</v>
      </c>
      <c r="AL101" s="640" t="str">
        <f>IF('Portail 4 LLCER-LEA covid'!AL94="","",'Portail 4 LLCER-LEA covid'!AL94)</f>
        <v>écrit</v>
      </c>
      <c r="AM101" s="640" t="str">
        <f>IF('Portail 4 LLCER-LEA covid'!AM94="","",'Portail 4 LLCER-LEA covid'!AM94)</f>
        <v>1h30</v>
      </c>
      <c r="AN101" s="613" t="str">
        <f>IF('Portail 4 LLCER-LEA covid'!AN94="","",'Portail 4 LLCER-LEA covid'!AN94)</f>
        <v/>
      </c>
    </row>
    <row r="102" spans="1:40" ht="42" customHeight="1">
      <c r="A102" s="772" t="str">
        <f>IF('Portail 4 LLCER-LEA covid'!A95="","",'Portail 4 LLCER-LEA covid'!A95)</f>
        <v/>
      </c>
      <c r="B102" s="21" t="str">
        <f>IF('Portail 4 LLCER-LEA covid'!B95="","",'Portail 4 LLCER-LEA covid'!B95)</f>
        <v>LLA2C1D</v>
      </c>
      <c r="C102" s="827" t="str">
        <f>IF('Portail 4 LLCER-LEA covid'!C95="","",'Portail 4 LLCER-LEA covid'!C95)</f>
        <v>Version Espagnol S2</v>
      </c>
      <c r="D102" s="773" t="str">
        <f>IF('Portail 4 LLCER-LEA covid'!D95="","",'Portail 4 LLCER-LEA covid'!D95)</f>
        <v>LOL2C1F</v>
      </c>
      <c r="E102" s="773" t="str">
        <f>IF('Portail 4 LLCER-LEA covid'!E95="","",'Portail 4 LLCER-LEA covid'!E95)</f>
        <v>TRONC COMMUN</v>
      </c>
      <c r="F102" s="774" t="str">
        <f>IF('Portail 4 LLCER-LEA covid'!F95="","",'Portail 4 LLCER-LEA covid'!F95)</f>
        <v>Portails 1 (SDL-LLCER), 4 (LANGUES) et 5 (LETTRES-LLCER)</v>
      </c>
      <c r="G102" s="773" t="str">
        <f>IF('Portail 4 LLCER-LEA covid'!G95="","",'Portail 4 LLCER-LEA covid'!G95)</f>
        <v>LLCER</v>
      </c>
      <c r="H102" s="775"/>
      <c r="I102" s="776">
        <v>3</v>
      </c>
      <c r="J102" s="776">
        <v>3</v>
      </c>
      <c r="K102" s="613" t="str">
        <f>IF('Portail 4 LLCER-LEA covid'!K95="","",'Portail 4 LLCER-LEA covid'!K95)</f>
        <v>GINESTA-MUNOZ Magali</v>
      </c>
      <c r="L102" s="614">
        <f>IF('Portail 4 LLCER-LEA covid'!L95="","",'Portail 4 LLCER-LEA covid'!L95)</f>
        <v>14</v>
      </c>
      <c r="M102" s="613" t="str">
        <f>IF('Portail 4 LLCER-LEA covid'!M95="","",'Portail 4 LLCER-LEA covid'!M95)</f>
        <v/>
      </c>
      <c r="N102" s="613" t="str">
        <f>IF('Portail 4 LLCER-LEA covid'!N95="","",'Portail 4 LLCER-LEA covid'!N95)</f>
        <v/>
      </c>
      <c r="O102" s="613"/>
      <c r="P102" s="615">
        <f>IF('Portail 4 LLCER-LEA covid'!P95="","",'Portail 4 LLCER-LEA covid'!P95)</f>
        <v>18</v>
      </c>
      <c r="Q102" s="616"/>
      <c r="R102" s="157" t="str">
        <f>IF('Portail 4 LLCER-LEA covid'!R95="","",'Portail 4 LLCER-LEA covid'!R95)</f>
        <v/>
      </c>
      <c r="S102" s="157" t="str">
        <f>IF('Portail 4 LLCER-LEA covid'!S95="","",'Portail 4 LLCER-LEA covid'!S95)</f>
        <v/>
      </c>
      <c r="T102" s="779" t="str">
        <f>IF('Portail 4 LLCER-LEA covid'!T95="","",'Portail 4 LLCER-LEA covid'!T95)</f>
        <v>100% CC 
selon gpe : écrit à distance /1h30 ou devoir maison via Célène</v>
      </c>
      <c r="U102" s="780" t="str">
        <f>IF('Portail 4 LLCER-LEA covid'!U95="","",'Portail 4 LLCER-LEA covid'!U95)</f>
        <v>100% CT / écrit à distance via Célène / 1h30</v>
      </c>
      <c r="V102" s="395">
        <f>IF('Portail 4 LLCER-LEA covid'!V95="","",'Portail 4 LLCER-LEA covid'!V95)</f>
        <v>1</v>
      </c>
      <c r="W102" s="644" t="str">
        <f>IF('Portail 4 LLCER-LEA covid'!W95="","",'Portail 4 LLCER-LEA covid'!W95)</f>
        <v>CC</v>
      </c>
      <c r="X102" s="644" t="str">
        <f>IF('Portail 4 LLCER-LEA covid'!X95="","",'Portail 4 LLCER-LEA covid'!X95)</f>
        <v>écrit</v>
      </c>
      <c r="Y102" s="644" t="str">
        <f>IF('Portail 4 LLCER-LEA covid'!Y95="","",'Portail 4 LLCER-LEA covid'!Y95)</f>
        <v/>
      </c>
      <c r="Z102" s="645">
        <f>IF('Portail 4 LLCER-LEA covid'!Z95="","",'Portail 4 LLCER-LEA covid'!Z95)</f>
        <v>1</v>
      </c>
      <c r="AA102" s="640" t="str">
        <f>IF('Portail 4 LLCER-LEA covid'!AA95="","",'Portail 4 LLCER-LEA covid'!AA95)</f>
        <v>CT</v>
      </c>
      <c r="AB102" s="640" t="str">
        <f>IF('Portail 4 LLCER-LEA covid'!AB95="","",'Portail 4 LLCER-LEA covid'!AB95)</f>
        <v>écrit</v>
      </c>
      <c r="AC102" s="640" t="str">
        <f>IF('Portail 4 LLCER-LEA covid'!AC95="","",'Portail 4 LLCER-LEA covid'!AC95)</f>
        <v>1h30</v>
      </c>
      <c r="AD102" s="779" t="str">
        <f>IF('Portail 4 LLCER-LEA covid'!AD95="","",'Portail 4 LLCER-LEA covid'!AD95)</f>
        <v>100% CT / écrit à distance via Célène  / 1h30</v>
      </c>
      <c r="AE102" s="784" t="str">
        <f t="shared" si="15"/>
        <v>100% CT / écrit à distance via Célène  / 1h30</v>
      </c>
      <c r="AF102" s="831">
        <f>IF('Portail 4 LLCER-LEA covid'!AF95="","",'Portail 4 LLCER-LEA covid'!AF95)</f>
        <v>1</v>
      </c>
      <c r="AG102" s="644" t="str">
        <f>IF('Portail 4 LLCER-LEA covid'!AG95="","",'Portail 4 LLCER-LEA covid'!AG95)</f>
        <v>CT</v>
      </c>
      <c r="AH102" s="644" t="str">
        <f>IF('Portail 4 LLCER-LEA covid'!AH95="","",'Portail 4 LLCER-LEA covid'!AH95)</f>
        <v>écrit</v>
      </c>
      <c r="AI102" s="644" t="str">
        <f>IF('Portail 4 LLCER-LEA covid'!AI95="","",'Portail 4 LLCER-LEA covid'!AI95)</f>
        <v>1h30</v>
      </c>
      <c r="AJ102" s="646">
        <f>IF('Portail 4 LLCER-LEA covid'!AJ95="","",'Portail 4 LLCER-LEA covid'!AJ95)</f>
        <v>1</v>
      </c>
      <c r="AK102" s="640" t="str">
        <f>IF('Portail 4 LLCER-LEA covid'!AK95="","",'Portail 4 LLCER-LEA covid'!AK95)</f>
        <v>CT</v>
      </c>
      <c r="AL102" s="640" t="str">
        <f>IF('Portail 4 LLCER-LEA covid'!AL95="","",'Portail 4 LLCER-LEA covid'!AL95)</f>
        <v>écrit</v>
      </c>
      <c r="AM102" s="640" t="str">
        <f>IF('Portail 4 LLCER-LEA covid'!AM95="","",'Portail 4 LLCER-LEA covid'!AM95)</f>
        <v>1h30</v>
      </c>
      <c r="AN102" s="613" t="str">
        <f>IF('Portail 4 LLCER-LEA covid'!AN95="","",'Portail 4 LLCER-LEA covid'!AN95)</f>
        <v/>
      </c>
    </row>
    <row r="103" spans="1:40" s="67" customFormat="1" ht="26.25" customHeight="1">
      <c r="A103" s="801" t="s">
        <v>925</v>
      </c>
      <c r="B103" s="801" t="s">
        <v>926</v>
      </c>
      <c r="C103" s="802" t="s">
        <v>927</v>
      </c>
      <c r="D103" s="803"/>
      <c r="E103" s="803" t="s">
        <v>121</v>
      </c>
      <c r="F103" s="803"/>
      <c r="G103" s="803"/>
      <c r="H103" s="804"/>
      <c r="I103" s="805"/>
      <c r="J103" s="805"/>
      <c r="K103" s="805"/>
      <c r="L103" s="804"/>
      <c r="M103" s="805"/>
      <c r="N103" s="804"/>
      <c r="O103" s="804"/>
      <c r="P103" s="806"/>
      <c r="Q103" s="371"/>
      <c r="R103" s="371"/>
      <c r="S103" s="371"/>
      <c r="T103" s="807"/>
      <c r="U103" s="808"/>
      <c r="V103" s="386"/>
      <c r="W103" s="806"/>
      <c r="X103" s="806"/>
      <c r="Y103" s="806"/>
      <c r="Z103" s="63"/>
      <c r="AA103" s="809"/>
      <c r="AB103" s="809"/>
      <c r="AC103" s="809"/>
      <c r="AD103" s="807"/>
      <c r="AE103" s="809"/>
      <c r="AF103" s="810"/>
      <c r="AG103" s="809"/>
      <c r="AH103" s="809"/>
      <c r="AI103" s="809"/>
      <c r="AJ103" s="810"/>
      <c r="AK103" s="809"/>
      <c r="AL103" s="809"/>
      <c r="AM103" s="809"/>
      <c r="AN103" s="811"/>
    </row>
    <row r="104" spans="1:40" s="250" customFormat="1" ht="26.25" customHeight="1">
      <c r="A104" s="874" t="str">
        <f>IF('Portail 4 LLCER-LEA covid'!A99="","",'Portail 4 LLCER-LEA covid'!A99)</f>
        <v>LOLA2C03</v>
      </c>
      <c r="B104" s="874" t="str">
        <f>IF('Portail 4 LLCER-LEA covid'!B99="","",'Portail 4 LLCER-LEA covid'!B99)</f>
        <v>LLA2C30</v>
      </c>
      <c r="C104" s="874" t="str">
        <f>IF('Portail 4 LLCER-LEA covid'!C99="","",'Portail 4 LLCER-LEA covid'!C99)</f>
        <v>Civilisation hispanique S2</v>
      </c>
      <c r="D104" s="803" t="str">
        <f>IF('Portail 4 LLCER-LEA covid'!D99="","",'Portail 4 LLCER-LEA covid'!D99)</f>
        <v/>
      </c>
      <c r="E104" s="803" t="str">
        <f>IF('Portail 4 LLCER-LEA covid'!E99="","",'Portail 4 LLCER-LEA covid'!E99)</f>
        <v>BLOC/CHAPEAU</v>
      </c>
      <c r="F104" s="803" t="str">
        <f>IF('Portail 4 LLCER-LEA covid'!F99="","",'Portail 4 LLCER-LEA covid'!F99)</f>
        <v/>
      </c>
      <c r="G104" s="803" t="str">
        <f>IF('Portail 4 LLCER-LEA covid'!G99="","",'Portail 4 LLCER-LEA covid'!G99)</f>
        <v/>
      </c>
      <c r="H104" s="804" t="str">
        <f>IF('Portail 4 LLCER-LEA covid'!H99="","",'Portail 4 LLCER-LEA covid'!H99)</f>
        <v/>
      </c>
      <c r="I104" s="805">
        <f>+I105+I106</f>
        <v>6</v>
      </c>
      <c r="J104" s="805">
        <f>+J105+J106</f>
        <v>6</v>
      </c>
      <c r="K104" s="805"/>
      <c r="L104" s="804"/>
      <c r="M104" s="805"/>
      <c r="N104" s="804"/>
      <c r="O104" s="804"/>
      <c r="P104" s="806"/>
      <c r="Q104" s="371"/>
      <c r="R104" s="371"/>
      <c r="S104" s="371"/>
      <c r="T104" s="807"/>
      <c r="U104" s="808"/>
      <c r="V104" s="386"/>
      <c r="W104" s="806"/>
      <c r="X104" s="806"/>
      <c r="Y104" s="806"/>
      <c r="Z104" s="63"/>
      <c r="AA104" s="809"/>
      <c r="AB104" s="809"/>
      <c r="AC104" s="809"/>
      <c r="AD104" s="807"/>
      <c r="AE104" s="809"/>
      <c r="AF104" s="810"/>
      <c r="AG104" s="809"/>
      <c r="AH104" s="809"/>
      <c r="AI104" s="809"/>
      <c r="AJ104" s="810"/>
      <c r="AK104" s="809"/>
      <c r="AL104" s="809"/>
      <c r="AM104" s="809"/>
      <c r="AN104" s="811"/>
    </row>
    <row r="105" spans="1:40" ht="48" customHeight="1">
      <c r="A105" s="772" t="str">
        <f>IF('Portail 4 LLCER-LEA covid'!A100="","",'Portail 4 LLCER-LEA covid'!A100)</f>
        <v/>
      </c>
      <c r="B105" s="21" t="str">
        <f>IF('Portail 4 LLCER-LEA covid'!B100="","",'Portail 4 LLCER-LEA covid'!B100)</f>
        <v>LLA2C3A</v>
      </c>
      <c r="C105" s="827" t="str">
        <f>IF('Portail 4 LLCER-LEA covid'!C100="","",'Portail 4 LLCER-LEA covid'!C100)</f>
        <v>Introduction à la civilisation espagnole S2</v>
      </c>
      <c r="D105" s="773" t="str">
        <f>IF('Portail 4 LLCER-LEA covid'!D100="","",'Portail 4 LLCER-LEA covid'!D100)</f>
        <v>LOL2C30
LOL2J5B2</v>
      </c>
      <c r="E105" s="773" t="str">
        <f>IF('Portail 4 LLCER-LEA covid'!E100="","",'Portail 4 LLCER-LEA covid'!E100)</f>
        <v>TRONC COMMUN</v>
      </c>
      <c r="F105" s="774" t="str">
        <f>IF('Portail 4 LLCER-LEA covid'!F100="","",'Portail 4 LLCER-LEA covid'!F100)</f>
        <v>Portails 1 (SDL-LLCER), 2 (SDL-LEA), 4 (LANGUES) et 5 (LETTRES-LLCER)</v>
      </c>
      <c r="G105" s="773" t="str">
        <f>IF('Portail 4 LLCER-LEA covid'!G100="","",'Portail 4 LLCER-LEA covid'!G100)</f>
        <v>LLCER</v>
      </c>
      <c r="H105" s="775"/>
      <c r="I105" s="776">
        <v>3</v>
      </c>
      <c r="J105" s="776">
        <v>3</v>
      </c>
      <c r="K105" s="613" t="str">
        <f>IF('Portail 4 LLCER-LEA covid'!K100="","",'Portail 4 LLCER-LEA covid'!K100)</f>
        <v>DECOBERT Claire</v>
      </c>
      <c r="L105" s="614">
        <f>IF('Portail 4 LLCER-LEA covid'!L100="","",'Portail 4 LLCER-LEA covid'!L100)</f>
        <v>14</v>
      </c>
      <c r="M105" s="613" t="str">
        <f>IF('Portail 4 LLCER-LEA covid'!M100="","",'Portail 4 LLCER-LEA covid'!M100)</f>
        <v/>
      </c>
      <c r="N105" s="613" t="str">
        <f>IF('Portail 4 LLCER-LEA covid'!N100="","",'Portail 4 LLCER-LEA covid'!N100)</f>
        <v/>
      </c>
      <c r="O105" s="613"/>
      <c r="P105" s="615">
        <f>IF('Portail 4 LLCER-LEA covid'!P100="","",'Portail 4 LLCER-LEA covid'!P100)</f>
        <v>18</v>
      </c>
      <c r="Q105" s="616"/>
      <c r="R105" s="747" t="str">
        <f>IF('Portail 4 LLCER-LEA covid'!R100="","",'Portail 4 LLCER-LEA covid'!R100)</f>
        <v/>
      </c>
      <c r="S105" s="747" t="str">
        <f>IF('Portail 4 LLCER-LEA covid'!S100="","",'Portail 4 LLCER-LEA covid'!S100)</f>
        <v/>
      </c>
      <c r="T105" s="877" t="str">
        <f>IF('Portail 4 LLCER-LEA covid'!T100="","",'Portail 4 LLCER-LEA covid'!T100)</f>
        <v>100% CC devoir maison</v>
      </c>
      <c r="U105" s="878" t="str">
        <f>IF('Portail 4 LLCER-LEA covid'!U100="","",'Portail 4 LLCER-LEA covid'!U100)</f>
        <v>100 % CT devoir maison</v>
      </c>
      <c r="V105" s="395">
        <f>IF('Portail 4 LLCER-LEA covid'!V100="","",'Portail 4 LLCER-LEA covid'!V100)</f>
        <v>1</v>
      </c>
      <c r="W105" s="644" t="str">
        <f>IF('Portail 4 LLCER-LEA covid'!W100="","",'Portail 4 LLCER-LEA covid'!W100)</f>
        <v>CC</v>
      </c>
      <c r="X105" s="644" t="str">
        <f>IF('Portail 4 LLCER-LEA covid'!X100="","",'Portail 4 LLCER-LEA covid'!X100)</f>
        <v>écrit et oral</v>
      </c>
      <c r="Y105" s="644" t="str">
        <f>IF('Portail 4 LLCER-LEA covid'!Y100="","",'Portail 4 LLCER-LEA covid'!Y100)</f>
        <v>1h30</v>
      </c>
      <c r="Z105" s="645">
        <f>IF('Portail 4 LLCER-LEA covid'!Z100="","",'Portail 4 LLCER-LEA covid'!Z100)</f>
        <v>1</v>
      </c>
      <c r="AA105" s="640" t="str">
        <f>IF('Portail 4 LLCER-LEA covid'!AA100="","",'Portail 4 LLCER-LEA covid'!AA100)</f>
        <v>CT</v>
      </c>
      <c r="AB105" s="640" t="str">
        <f>IF('Portail 4 LLCER-LEA covid'!AB100="","",'Portail 4 LLCER-LEA covid'!AB100)</f>
        <v>oral</v>
      </c>
      <c r="AC105" s="640" t="str">
        <f>IF('Portail 4 LLCER-LEA covid'!AC100="","",'Portail 4 LLCER-LEA covid'!AC100)</f>
        <v>10 min</v>
      </c>
      <c r="AD105" s="877" t="str">
        <f>IF('Portail 4 LLCER-LEA covid'!AD100="","",'Portail 4 LLCER-LEA covid'!AD100)</f>
        <v>100% CT DM écrit à rendre sur Célène</v>
      </c>
      <c r="AE105" s="784" t="str">
        <f t="shared" ref="AE105:AE106" si="16">+AD105</f>
        <v>100% CT DM écrit à rendre sur Célène</v>
      </c>
      <c r="AF105" s="831">
        <f>IF('Portail 4 LLCER-LEA covid'!AF100="","",'Portail 4 LLCER-LEA covid'!AF100)</f>
        <v>1</v>
      </c>
      <c r="AG105" s="644" t="str">
        <f>IF('Portail 4 LLCER-LEA covid'!AG100="","",'Portail 4 LLCER-LEA covid'!AG100)</f>
        <v>CT</v>
      </c>
      <c r="AH105" s="644" t="str">
        <f>IF('Portail 4 LLCER-LEA covid'!AH100="","",'Portail 4 LLCER-LEA covid'!AH100)</f>
        <v>oral</v>
      </c>
      <c r="AI105" s="644" t="str">
        <f>IF('Portail 4 LLCER-LEA covid'!AI100="","",'Portail 4 LLCER-LEA covid'!AI100)</f>
        <v>10 min</v>
      </c>
      <c r="AJ105" s="646">
        <f>IF('Portail 4 LLCER-LEA covid'!AJ100="","",'Portail 4 LLCER-LEA covid'!AJ100)</f>
        <v>1</v>
      </c>
      <c r="AK105" s="640" t="str">
        <f>IF('Portail 4 LLCER-LEA covid'!AK100="","",'Portail 4 LLCER-LEA covid'!AK100)</f>
        <v>CT</v>
      </c>
      <c r="AL105" s="640" t="str">
        <f>IF('Portail 4 LLCER-LEA covid'!AL100="","",'Portail 4 LLCER-LEA covid'!AL100)</f>
        <v>oral</v>
      </c>
      <c r="AM105" s="640" t="str">
        <f>IF('Portail 4 LLCER-LEA covid'!AM100="","",'Portail 4 LLCER-LEA covid'!AM100)</f>
        <v>10 min</v>
      </c>
      <c r="AN105" s="613" t="str">
        <f>IF('Portail 4 LLCER-LEA covid'!AN100="","",'Portail 4 LLCER-LEA covid'!AN100)</f>
        <v/>
      </c>
    </row>
    <row r="106" spans="1:40" ht="48" customHeight="1">
      <c r="A106" s="772" t="str">
        <f>IF('Portail 4 LLCER-LEA covid'!A101="","",'Portail 4 LLCER-LEA covid'!A101)</f>
        <v/>
      </c>
      <c r="B106" s="21" t="str">
        <f>IF('Portail 4 LLCER-LEA covid'!B101="","",'Portail 4 LLCER-LEA covid'!B101)</f>
        <v>LLA2C3B</v>
      </c>
      <c r="C106" s="827" t="str">
        <f>IF('Portail 4 LLCER-LEA covid'!C101="","",'Portail 4 LLCER-LEA covid'!C101)</f>
        <v>Civilisation latino-américaine S2</v>
      </c>
      <c r="D106" s="773" t="str">
        <f>IF('Portail 4 LLCER-LEA covid'!D101="","",'Portail 4 LLCER-LEA covid'!D101)</f>
        <v>LOL2BC1
LOL2CC1
LOL2JC1</v>
      </c>
      <c r="E106" s="773" t="str">
        <f>IF('Portail 4 LLCER-LEA covid'!E101="","",'Portail 4 LLCER-LEA covid'!E101)</f>
        <v>TRONC COMMUN</v>
      </c>
      <c r="F106" s="774" t="str">
        <f>IF('Portail 4 LLCER-LEA covid'!F101="","",'Portail 4 LLCER-LEA covid'!F101)</f>
        <v>Portails 1 (SDL-LLCER), 4 (LANGUES) et 5 (LETTRES-LLCER)</v>
      </c>
      <c r="G106" s="773" t="str">
        <f>IF('Portail 4 LLCER-LEA covid'!G101="","",'Portail 4 LLCER-LEA covid'!G101)</f>
        <v>LLCER</v>
      </c>
      <c r="H106" s="775"/>
      <c r="I106" s="776">
        <v>3</v>
      </c>
      <c r="J106" s="776">
        <v>3</v>
      </c>
      <c r="K106" s="613" t="str">
        <f>IF('Portail 4 LLCER-LEA covid'!K101="","",'Portail 4 LLCER-LEA covid'!K101)</f>
        <v>EYMAR Marcos</v>
      </c>
      <c r="L106" s="614">
        <f>IF('Portail 4 LLCER-LEA covid'!L101="","",'Portail 4 LLCER-LEA covid'!L101)</f>
        <v>14</v>
      </c>
      <c r="M106" s="613" t="str">
        <f>IF('Portail 4 LLCER-LEA covid'!M101="","",'Portail 4 LLCER-LEA covid'!M101)</f>
        <v/>
      </c>
      <c r="N106" s="613" t="str">
        <f>IF('Portail 4 LLCER-LEA covid'!N101="","",'Portail 4 LLCER-LEA covid'!N101)</f>
        <v/>
      </c>
      <c r="O106" s="613"/>
      <c r="P106" s="615">
        <f>IF('Portail 4 LLCER-LEA covid'!P101="","",'Portail 4 LLCER-LEA covid'!P101)</f>
        <v>18</v>
      </c>
      <c r="Q106" s="616"/>
      <c r="R106" s="747" t="str">
        <f>IF('Portail 4 LLCER-LEA covid'!R101="","",'Portail 4 LLCER-LEA covid'!R101)</f>
        <v/>
      </c>
      <c r="S106" s="747" t="str">
        <f>IF('Portail 4 LLCER-LEA covid'!S101="","",'Portail 4 LLCER-LEA covid'!S101)</f>
        <v/>
      </c>
      <c r="T106" s="877" t="str">
        <f>IF('Portail 4 LLCER-LEA covid'!T101="","",'Portail 4 LLCER-LEA covid'!T101)</f>
        <v>50% CC Dévoir maison // 50%CT  écrit à distance à déposer sur Celène / 3h00</v>
      </c>
      <c r="U106" s="878" t="str">
        <f>IF('Portail 4 LLCER-LEA covid'!U101="","",'Portail 4 LLCER-LEA covid'!U101)</f>
        <v>100% CT / écrit à distance / 3h00</v>
      </c>
      <c r="V106" s="395">
        <f>IF('Portail 4 LLCER-LEA covid'!V101="","",'Portail 4 LLCER-LEA covid'!V101)</f>
        <v>1</v>
      </c>
      <c r="W106" s="644" t="str">
        <f>IF('Portail 4 LLCER-LEA covid'!W101="","",'Portail 4 LLCER-LEA covid'!W101)</f>
        <v>CC</v>
      </c>
      <c r="X106" s="644" t="str">
        <f>IF('Portail 4 LLCER-LEA covid'!X101="","",'Portail 4 LLCER-LEA covid'!X101)</f>
        <v>écrit et oral</v>
      </c>
      <c r="Y106" s="644" t="str">
        <f>IF('Portail 4 LLCER-LEA covid'!Y101="","",'Portail 4 LLCER-LEA covid'!Y101)</f>
        <v/>
      </c>
      <c r="Z106" s="645">
        <f>IF('Portail 4 LLCER-LEA covid'!Z101="","",'Portail 4 LLCER-LEA covid'!Z101)</f>
        <v>1</v>
      </c>
      <c r="AA106" s="640" t="str">
        <f>IF('Portail 4 LLCER-LEA covid'!AA101="","",'Portail 4 LLCER-LEA covid'!AA101)</f>
        <v>CT</v>
      </c>
      <c r="AB106" s="640" t="str">
        <f>IF('Portail 4 LLCER-LEA covid'!AB101="","",'Portail 4 LLCER-LEA covid'!AB101)</f>
        <v>oral</v>
      </c>
      <c r="AC106" s="640" t="str">
        <f>IF('Portail 4 LLCER-LEA covid'!AC101="","",'Portail 4 LLCER-LEA covid'!AC101)</f>
        <v>20 min.</v>
      </c>
      <c r="AD106" s="877" t="str">
        <f>IF('Portail 4 LLCER-LEA covid'!AD101="","",'Portail 4 LLCER-LEA covid'!AD101)</f>
        <v>100% CT / écrit à distance en temps limité à déposer sur Celène / 3h00</v>
      </c>
      <c r="AE106" s="784" t="str">
        <f t="shared" si="16"/>
        <v>100% CT / écrit à distance en temps limité à déposer sur Celène / 3h00</v>
      </c>
      <c r="AF106" s="831">
        <f>IF('Portail 4 LLCER-LEA covid'!AF101="","",'Portail 4 LLCER-LEA covid'!AF101)</f>
        <v>1</v>
      </c>
      <c r="AG106" s="644" t="str">
        <f>IF('Portail 4 LLCER-LEA covid'!AG101="","",'Portail 4 LLCER-LEA covid'!AG101)</f>
        <v>CT</v>
      </c>
      <c r="AH106" s="644" t="str">
        <f>IF('Portail 4 LLCER-LEA covid'!AH101="","",'Portail 4 LLCER-LEA covid'!AH101)</f>
        <v>oral</v>
      </c>
      <c r="AI106" s="644" t="str">
        <f>IF('Portail 4 LLCER-LEA covid'!AI101="","",'Portail 4 LLCER-LEA covid'!AI101)</f>
        <v>20 min.</v>
      </c>
      <c r="AJ106" s="646">
        <f>IF('Portail 4 LLCER-LEA covid'!AJ101="","",'Portail 4 LLCER-LEA covid'!AJ101)</f>
        <v>1</v>
      </c>
      <c r="AK106" s="640" t="str">
        <f>IF('Portail 4 LLCER-LEA covid'!AK101="","",'Portail 4 LLCER-LEA covid'!AK101)</f>
        <v>CT</v>
      </c>
      <c r="AL106" s="640" t="str">
        <f>IF('Portail 4 LLCER-LEA covid'!AL101="","",'Portail 4 LLCER-LEA covid'!AL101)</f>
        <v>oral</v>
      </c>
      <c r="AM106" s="640" t="str">
        <f>IF('Portail 4 LLCER-LEA covid'!AM101="","",'Portail 4 LLCER-LEA covid'!AM101)</f>
        <v>20 min.</v>
      </c>
      <c r="AN106" s="613" t="str">
        <f>IF('Portail 4 LLCER-LEA covid'!AN101="","",'Portail 4 LLCER-LEA covid'!AN101)</f>
        <v/>
      </c>
    </row>
    <row r="107" spans="1:40" s="250" customFormat="1" ht="26.25" customHeight="1">
      <c r="A107" s="874" t="s">
        <v>928</v>
      </c>
      <c r="B107" s="874" t="s">
        <v>929</v>
      </c>
      <c r="C107" s="874" t="s">
        <v>930</v>
      </c>
      <c r="D107" s="803"/>
      <c r="E107" s="803" t="s">
        <v>121</v>
      </c>
      <c r="F107" s="803"/>
      <c r="G107" s="803"/>
      <c r="H107" s="804"/>
      <c r="I107" s="805">
        <f>+I108+I109</f>
        <v>6</v>
      </c>
      <c r="J107" s="805">
        <f>+J108+J109</f>
        <v>6</v>
      </c>
      <c r="K107" s="805"/>
      <c r="L107" s="804"/>
      <c r="M107" s="805"/>
      <c r="N107" s="804"/>
      <c r="O107" s="804"/>
      <c r="P107" s="806"/>
      <c r="Q107" s="371"/>
      <c r="R107" s="371"/>
      <c r="S107" s="371"/>
      <c r="T107" s="807"/>
      <c r="U107" s="808"/>
      <c r="V107" s="386"/>
      <c r="W107" s="806"/>
      <c r="X107" s="806"/>
      <c r="Y107" s="806"/>
      <c r="Z107" s="63"/>
      <c r="AA107" s="809"/>
      <c r="AB107" s="809"/>
      <c r="AC107" s="809"/>
      <c r="AD107" s="807"/>
      <c r="AE107" s="809"/>
      <c r="AF107" s="810"/>
      <c r="AG107" s="809"/>
      <c r="AH107" s="809"/>
      <c r="AI107" s="809"/>
      <c r="AJ107" s="810"/>
      <c r="AK107" s="809"/>
      <c r="AL107" s="809"/>
      <c r="AM107" s="809"/>
      <c r="AN107" s="811"/>
    </row>
    <row r="108" spans="1:40" ht="48" customHeight="1">
      <c r="A108" s="772" t="str">
        <f>IF('Portail 4 LLCER-LEA covid'!A97="","",'Portail 4 LLCER-LEA covid'!A97)</f>
        <v/>
      </c>
      <c r="B108" s="21" t="str">
        <f>IF('Portail 4 LLCER-LEA covid'!B97="","",'Portail 4 LLCER-LEA covid'!B97)</f>
        <v>LLA2C2A</v>
      </c>
      <c r="C108" s="827" t="str">
        <f>IF('Portail 4 LLCER-LEA covid'!C97="","",'Portail 4 LLCER-LEA covid'!C97)</f>
        <v>Littérature espagnole S2</v>
      </c>
      <c r="D108" s="773" t="str">
        <f>IF('Portail 4 LLCER-LEA covid'!D97="","",'Portail 4 LLCER-LEA covid'!D97)</f>
        <v>LOL2BC2
LOL2CC2
LOL2JC2</v>
      </c>
      <c r="E108" s="773" t="str">
        <f>IF('Portail 4 LLCER-LEA covid'!E97="","",'Portail 4 LLCER-LEA covid'!E97)</f>
        <v>TRONC COMMUN</v>
      </c>
      <c r="F108" s="774" t="str">
        <f>IF('Portail 4 LLCER-LEA covid'!F97="","",'Portail 4 LLCER-LEA covid'!F97)</f>
        <v>Portails 1 (SDL-LLCER), 4 (LANGUES) et 5 (LETTRES-LLCER)</v>
      </c>
      <c r="G108" s="773" t="str">
        <f>IF('Portail 4 LLCER-LEA covid'!G97="","",'Portail 4 LLCER-LEA covid'!G97)</f>
        <v>LLCER</v>
      </c>
      <c r="H108" s="775"/>
      <c r="I108" s="776">
        <v>3</v>
      </c>
      <c r="J108" s="776">
        <v>3</v>
      </c>
      <c r="K108" s="613" t="str">
        <f>IF('Portail 4 LLCER-LEA covid'!K97="","",'Portail 4 LLCER-LEA covid'!K97)</f>
        <v>FASQUEL Samuel</v>
      </c>
      <c r="L108" s="614">
        <f>IF('Portail 4 LLCER-LEA covid'!L97="","",'Portail 4 LLCER-LEA covid'!L97)</f>
        <v>14</v>
      </c>
      <c r="M108" s="613" t="str">
        <f>IF('Portail 4 LLCER-LEA covid'!M97="","",'Portail 4 LLCER-LEA covid'!M97)</f>
        <v/>
      </c>
      <c r="N108" s="613" t="str">
        <f>IF('Portail 4 LLCER-LEA covid'!N97="","",'Portail 4 LLCER-LEA covid'!N97)</f>
        <v/>
      </c>
      <c r="O108" s="613"/>
      <c r="P108" s="615">
        <f>IF('Portail 4 LLCER-LEA covid'!P97="","",'Portail 4 LLCER-LEA covid'!P97)</f>
        <v>18</v>
      </c>
      <c r="Q108" s="616"/>
      <c r="R108" s="747" t="str">
        <f>IF('Portail 4 LLCER-LEA covid'!R97="","",'Portail 4 LLCER-LEA covid'!R97)</f>
        <v/>
      </c>
      <c r="S108" s="747" t="str">
        <f>IF('Portail 4 LLCER-LEA covid'!S97="","",'Portail 4 LLCER-LEA covid'!S97)</f>
        <v/>
      </c>
      <c r="T108" s="877" t="str">
        <f>IF('Portail 4 LLCER-LEA covid'!T97="","",'Portail 4 LLCER-LEA covid'!T97)</f>
        <v>100% CC DEVOIR MAISON</v>
      </c>
      <c r="U108" s="878" t="str">
        <f>IF('Portail 4 LLCER-LEA covid'!U97="","",'Portail 4 LLCER-LEA covid'!U97)</f>
        <v>100% CT DEVOIR MAISON</v>
      </c>
      <c r="V108" s="395">
        <f>IF('Portail 4 LLCER-LEA covid'!V97="","",'Portail 4 LLCER-LEA covid'!V97)</f>
        <v>1</v>
      </c>
      <c r="W108" s="644" t="str">
        <f>IF('Portail 4 LLCER-LEA covid'!W97="","",'Portail 4 LLCER-LEA covid'!W97)</f>
        <v>CC</v>
      </c>
      <c r="X108" s="644" t="str">
        <f>IF('Portail 4 LLCER-LEA covid'!X97="","",'Portail 4 LLCER-LEA covid'!X97)</f>
        <v>écrit</v>
      </c>
      <c r="Y108" s="644" t="str">
        <f>IF('Portail 4 LLCER-LEA covid'!Y97="","",'Portail 4 LLCER-LEA covid'!Y97)</f>
        <v/>
      </c>
      <c r="Z108" s="645">
        <f>IF('Portail 4 LLCER-LEA covid'!Z97="","",'Portail 4 LLCER-LEA covid'!Z97)</f>
        <v>1</v>
      </c>
      <c r="AA108" s="640" t="str">
        <f>IF('Portail 4 LLCER-LEA covid'!AA97="","",'Portail 4 LLCER-LEA covid'!AA97)</f>
        <v>CT</v>
      </c>
      <c r="AB108" s="640" t="str">
        <f>IF('Portail 4 LLCER-LEA covid'!AB97="","",'Portail 4 LLCER-LEA covid'!AB97)</f>
        <v>écrit</v>
      </c>
      <c r="AC108" s="640" t="str">
        <f>IF('Portail 4 LLCER-LEA covid'!AC97="","",'Portail 4 LLCER-LEA covid'!AC97)</f>
        <v>2h00</v>
      </c>
      <c r="AD108" s="877" t="str">
        <f>IF('Portail 4 LLCER-LEA covid'!AD97="","",'Portail 4 LLCER-LEA covid'!AD97)</f>
        <v>100% CT DEVOIR MAISON</v>
      </c>
      <c r="AE108" s="784" t="str">
        <f t="shared" ref="AE108:AE110" si="17">+AD108</f>
        <v>100% CT DEVOIR MAISON</v>
      </c>
      <c r="AF108" s="831">
        <f>IF('Portail 4 LLCER-LEA covid'!AF97="","",'Portail 4 LLCER-LEA covid'!AF97)</f>
        <v>1</v>
      </c>
      <c r="AG108" s="644" t="str">
        <f>IF('Portail 4 LLCER-LEA covid'!AG97="","",'Portail 4 LLCER-LEA covid'!AG97)</f>
        <v>CT</v>
      </c>
      <c r="AH108" s="644" t="str">
        <f>IF('Portail 4 LLCER-LEA covid'!AH97="","",'Portail 4 LLCER-LEA covid'!AH97)</f>
        <v>écrit</v>
      </c>
      <c r="AI108" s="644" t="str">
        <f>IF('Portail 4 LLCER-LEA covid'!AI97="","",'Portail 4 LLCER-LEA covid'!AI97)</f>
        <v>2h00</v>
      </c>
      <c r="AJ108" s="646">
        <f>IF('Portail 4 LLCER-LEA covid'!AJ97="","",'Portail 4 LLCER-LEA covid'!AJ97)</f>
        <v>1</v>
      </c>
      <c r="AK108" s="640" t="str">
        <f>IF('Portail 4 LLCER-LEA covid'!AK97="","",'Portail 4 LLCER-LEA covid'!AK97)</f>
        <v>CT</v>
      </c>
      <c r="AL108" s="640" t="str">
        <f>IF('Portail 4 LLCER-LEA covid'!AL97="","",'Portail 4 LLCER-LEA covid'!AL97)</f>
        <v>écrit</v>
      </c>
      <c r="AM108" s="640" t="str">
        <f>IF('Portail 4 LLCER-LEA covid'!AM97="","",'Portail 4 LLCER-LEA covid'!AM97)</f>
        <v>2h00</v>
      </c>
      <c r="AN108" s="613" t="str">
        <f>IF('Portail 4 LLCER-LEA covid'!AN97="","",'Portail 4 LLCER-LEA covid'!AN97)</f>
        <v/>
      </c>
    </row>
    <row r="109" spans="1:40" ht="36" customHeight="1">
      <c r="A109" s="772" t="str">
        <f>IF('Portail 4 LLCER-LEA covid'!A98="","",'Portail 4 LLCER-LEA covid'!A98)</f>
        <v/>
      </c>
      <c r="B109" s="21" t="str">
        <f>IF('Portail 4 LLCER-LEA covid'!B98="","",'Portail 4 LLCER-LEA covid'!B98)</f>
        <v>LLA2C2B</v>
      </c>
      <c r="C109" s="827" t="str">
        <f>IF('Portail 4 LLCER-LEA covid'!C98="","",'Portail 4 LLCER-LEA covid'!C98)</f>
        <v>Littérature hispano-américaine S2</v>
      </c>
      <c r="D109" s="773" t="str">
        <f>IF('Portail 4 LLCER-LEA covid'!D98="","",'Portail 4 LLCER-LEA covid'!D98)</f>
        <v/>
      </c>
      <c r="E109" s="773" t="str">
        <f>IF('Portail 4 LLCER-LEA covid'!E98="","",'Portail 4 LLCER-LEA covid'!E98)</f>
        <v>TRONC COMMUN</v>
      </c>
      <c r="F109" s="774" t="str">
        <f>IF('Portail 4 LLCER-LEA covid'!F98="","",'Portail 4 LLCER-LEA covid'!F98)</f>
        <v>Portails 1 (SDL-LLCER), 4 (LANGUES) et 5 (LETTRES-LLCER)</v>
      </c>
      <c r="G109" s="773" t="str">
        <f>IF('Portail 4 LLCER-LEA covid'!G98="","",'Portail 4 LLCER-LEA covid'!G98)</f>
        <v>LLCER</v>
      </c>
      <c r="H109" s="775"/>
      <c r="I109" s="776">
        <v>3</v>
      </c>
      <c r="J109" s="776">
        <v>3</v>
      </c>
      <c r="K109" s="613" t="str">
        <f>IF('Portail 4 LLCER-LEA covid'!K98="","",'Portail 4 LLCER-LEA covid'!K98)</f>
        <v>NATANSON Brigitte</v>
      </c>
      <c r="L109" s="614">
        <f>IF('Portail 4 LLCER-LEA covid'!L98="","",'Portail 4 LLCER-LEA covid'!L98)</f>
        <v>14</v>
      </c>
      <c r="M109" s="613" t="str">
        <f>IF('Portail 4 LLCER-LEA covid'!M98="","",'Portail 4 LLCER-LEA covid'!M98)</f>
        <v/>
      </c>
      <c r="N109" s="613" t="str">
        <f>IF('Portail 4 LLCER-LEA covid'!N98="","",'Portail 4 LLCER-LEA covid'!N98)</f>
        <v/>
      </c>
      <c r="O109" s="613"/>
      <c r="P109" s="615">
        <f>IF('Portail 4 LLCER-LEA covid'!P98="","",'Portail 4 LLCER-LEA covid'!P98)</f>
        <v>18</v>
      </c>
      <c r="Q109" s="616"/>
      <c r="R109" s="747" t="str">
        <f>IF('Portail 4 LLCER-LEA covid'!R98="","",'Portail 4 LLCER-LEA covid'!R98)</f>
        <v/>
      </c>
      <c r="S109" s="747" t="str">
        <f>IF('Portail 4 LLCER-LEA covid'!S98="","",'Portail 4 LLCER-LEA covid'!S98)</f>
        <v/>
      </c>
      <c r="T109" s="877" t="str">
        <f>IF('Portail 4 LLCER-LEA covid'!T98="","",'Portail 4 LLCER-LEA covid'!T98)</f>
        <v>50% CC Devoir maison
50% CT / écrit à distance / 1h30</v>
      </c>
      <c r="U109" s="878" t="str">
        <f>IF('Portail 4 LLCER-LEA covid'!U98="","",'Portail 4 LLCER-LEA covid'!U98)</f>
        <v>100% CT / écrit à distance / 1h30</v>
      </c>
      <c r="V109" s="395" t="str">
        <f>IF('Portail 4 LLCER-LEA covid'!V98="","",'Portail 4 LLCER-LEA covid'!V98)</f>
        <v>50% CC
50% CT</v>
      </c>
      <c r="W109" s="644" t="str">
        <f>IF('Portail 4 LLCER-LEA covid'!W98="","",'Portail 4 LLCER-LEA covid'!W98)</f>
        <v>mixte</v>
      </c>
      <c r="X109" s="644" t="str">
        <f>IF('Portail 4 LLCER-LEA covid'!X98="","",'Portail 4 LLCER-LEA covid'!X98)</f>
        <v>écrit et oral</v>
      </c>
      <c r="Y109" s="644" t="str">
        <f>IF('Portail 4 LLCER-LEA covid'!Y98="","",'Portail 4 LLCER-LEA covid'!Y98)</f>
        <v>3h00</v>
      </c>
      <c r="Z109" s="645">
        <f>IF('Portail 4 LLCER-LEA covid'!Z98="","",'Portail 4 LLCER-LEA covid'!Z98)</f>
        <v>1</v>
      </c>
      <c r="AA109" s="640" t="str">
        <f>IF('Portail 4 LLCER-LEA covid'!AA98="","",'Portail 4 LLCER-LEA covid'!AA98)</f>
        <v>CT</v>
      </c>
      <c r="AB109" s="640" t="str">
        <f>IF('Portail 4 LLCER-LEA covid'!AB98="","",'Portail 4 LLCER-LEA covid'!AB98)</f>
        <v>écrit</v>
      </c>
      <c r="AC109" s="640" t="str">
        <f>IF('Portail 4 LLCER-LEA covid'!AC98="","",'Portail 4 LLCER-LEA covid'!AC98)</f>
        <v>3h00</v>
      </c>
      <c r="AD109" s="877" t="str">
        <f>IF('Portail 4 LLCER-LEA covid'!AD98="","",'Portail 4 LLCER-LEA covid'!AD98)</f>
        <v>100% CT / écrit à distance / 1h30</v>
      </c>
      <c r="AE109" s="784" t="str">
        <f t="shared" si="17"/>
        <v>100% CT / écrit à distance / 1h30</v>
      </c>
      <c r="AF109" s="831">
        <f>IF('Portail 4 LLCER-LEA covid'!AF98="","",'Portail 4 LLCER-LEA covid'!AF98)</f>
        <v>1</v>
      </c>
      <c r="AG109" s="644" t="str">
        <f>IF('Portail 4 LLCER-LEA covid'!AG98="","",'Portail 4 LLCER-LEA covid'!AG98)</f>
        <v>CT</v>
      </c>
      <c r="AH109" s="644" t="str">
        <f>IF('Portail 4 LLCER-LEA covid'!AH98="","",'Portail 4 LLCER-LEA covid'!AH98)</f>
        <v>écrit</v>
      </c>
      <c r="AI109" s="644" t="str">
        <f>IF('Portail 4 LLCER-LEA covid'!AI98="","",'Portail 4 LLCER-LEA covid'!AI98)</f>
        <v>3h00</v>
      </c>
      <c r="AJ109" s="646">
        <f>IF('Portail 4 LLCER-LEA covid'!AJ98="","",'Portail 4 LLCER-LEA covid'!AJ98)</f>
        <v>1</v>
      </c>
      <c r="AK109" s="640" t="str">
        <f>IF('Portail 4 LLCER-LEA covid'!AK98="","",'Portail 4 LLCER-LEA covid'!AK98)</f>
        <v>CT</v>
      </c>
      <c r="AL109" s="640" t="str">
        <f>IF('Portail 4 LLCER-LEA covid'!AL98="","",'Portail 4 LLCER-LEA covid'!AL98)</f>
        <v>écrit</v>
      </c>
      <c r="AM109" s="640" t="str">
        <f>IF('Portail 4 LLCER-LEA covid'!AM98="","",'Portail 4 LLCER-LEA covid'!AM98)</f>
        <v>3h00</v>
      </c>
      <c r="AN109" s="613" t="str">
        <f>IF('Portail 4 LLCER-LEA covid'!AN98="","",'Portail 4 LLCER-LEA covid'!AN98)</f>
        <v/>
      </c>
    </row>
    <row r="110" spans="1:40" ht="36" customHeight="1">
      <c r="A110" s="772" t="str">
        <f>IF('Portail 4 LLCER-LEA covid'!A103="","",'Portail 4 LLCER-LEA covid'!A103)</f>
        <v>ECTS MULTI</v>
      </c>
      <c r="B110" s="21" t="str">
        <f>IF('Portail 4 LLCER-LEA covid'!B103="","",'Portail 4 LLCER-LEA covid'!B103)</f>
        <v>LLA2C41</v>
      </c>
      <c r="C110" s="827" t="str">
        <f>IF('Portail 4 LLCER-LEA covid'!C103="","",'Portail 4 LLCER-LEA covid'!C103)</f>
        <v>Initiation à l'étude de l'image Espagnol S2</v>
      </c>
      <c r="D110" s="773" t="str">
        <f>IF('Portail 4 LLCER-LEA covid'!D103="","",'Portail 4 LLCER-LEA covid'!D103)</f>
        <v>LLA2C40</v>
      </c>
      <c r="E110" s="773" t="str">
        <f>IF('Portail 4 LLCER-LEA covid'!E103="","",'Portail 4 LLCER-LEA covid'!E103)</f>
        <v>TRONC COMMUN</v>
      </c>
      <c r="F110" s="774" t="str">
        <f>IF('Portail 4 LLCER-LEA covid'!F103="","",'Portail 4 LLCER-LEA covid'!F103)</f>
        <v>Portails 1 (SDL-LLCER), 4 (LANGUES) et 5 (LETTRES-LLCER)</v>
      </c>
      <c r="G110" s="773" t="str">
        <f>IF('Portail 4 LLCER-LEA covid'!G103="","",'Portail 4 LLCER-LEA covid'!G103)</f>
        <v>LLCER</v>
      </c>
      <c r="H110" s="775"/>
      <c r="I110" s="776">
        <v>2</v>
      </c>
      <c r="J110" s="776">
        <v>2</v>
      </c>
      <c r="K110" s="613" t="str">
        <f>IF('Portail 4 LLCER-LEA covid'!K103="","",'Portail 4 LLCER-LEA covid'!K103)</f>
        <v>EYMAR Marcos</v>
      </c>
      <c r="L110" s="614">
        <f>IF('Portail 4 LLCER-LEA covid'!L103="","",'Portail 4 LLCER-LEA covid'!L103)</f>
        <v>14</v>
      </c>
      <c r="M110" s="613" t="str">
        <f>IF('Portail 4 LLCER-LEA covid'!M103="","",'Portail 4 LLCER-LEA covid'!M103)</f>
        <v/>
      </c>
      <c r="N110" s="613" t="str">
        <f>IF('Portail 4 LLCER-LEA covid'!N103="","",'Portail 4 LLCER-LEA covid'!N103)</f>
        <v/>
      </c>
      <c r="O110" s="613"/>
      <c r="P110" s="615">
        <f>IF('Portail 4 LLCER-LEA covid'!P103="","",'Portail 4 LLCER-LEA covid'!P103)</f>
        <v>18</v>
      </c>
      <c r="Q110" s="616"/>
      <c r="R110" s="747" t="str">
        <f>IF('Portail 4 LLCER-LEA covid'!R103="","",'Portail 4 LLCER-LEA covid'!R103)</f>
        <v/>
      </c>
      <c r="S110" s="747" t="str">
        <f>IF('Portail 4 LLCER-LEA covid'!S103="","",'Portail 4 LLCER-LEA covid'!S103)</f>
        <v/>
      </c>
      <c r="T110" s="877" t="str">
        <f>IF('Portail 4 LLCER-LEA covid'!T103="","",'Portail 4 LLCER-LEA covid'!T103)</f>
        <v>100% CC DEVOIR MAISON + ORAL A DISTANCE</v>
      </c>
      <c r="U110" s="878" t="str">
        <f>IF('Portail 4 LLCER-LEA covid'!U103="","",'Portail 4 LLCER-LEA covid'!U103)</f>
        <v>100% CT ORAL A DISTANCE</v>
      </c>
      <c r="V110" s="395">
        <f>IF('Portail 4 LLCER-LEA covid'!V103="","",'Portail 4 LLCER-LEA covid'!V103)</f>
        <v>1</v>
      </c>
      <c r="W110" s="644" t="str">
        <f>IF('Portail 4 LLCER-LEA covid'!W103="","",'Portail 4 LLCER-LEA covid'!W103)</f>
        <v>CC</v>
      </c>
      <c r="X110" s="644" t="str">
        <f>IF('Portail 4 LLCER-LEA covid'!X103="","",'Portail 4 LLCER-LEA covid'!X103)</f>
        <v>écrit et oral</v>
      </c>
      <c r="Y110" s="644" t="str">
        <f>IF('Portail 4 LLCER-LEA covid'!Y103="","",'Portail 4 LLCER-LEA covid'!Y103)</f>
        <v/>
      </c>
      <c r="Z110" s="645">
        <f>IF('Portail 4 LLCER-LEA covid'!Z103="","",'Portail 4 LLCER-LEA covid'!Z103)</f>
        <v>1</v>
      </c>
      <c r="AA110" s="640" t="str">
        <f>IF('Portail 4 LLCER-LEA covid'!AA103="","",'Portail 4 LLCER-LEA covid'!AA103)</f>
        <v>CT</v>
      </c>
      <c r="AB110" s="640" t="str">
        <f>IF('Portail 4 LLCER-LEA covid'!AB103="","",'Portail 4 LLCER-LEA covid'!AB103)</f>
        <v>oral</v>
      </c>
      <c r="AC110" s="640" t="str">
        <f>IF('Portail 4 LLCER-LEA covid'!AC103="","",'Portail 4 LLCER-LEA covid'!AC103)</f>
        <v>20 min.</v>
      </c>
      <c r="AD110" s="877" t="str">
        <f>IF('Portail 4 LLCER-LEA covid'!AD103="","",'Portail 4 LLCER-LEA covid'!AD103)</f>
        <v>100% CT ORAL A DISTANCE</v>
      </c>
      <c r="AE110" s="784" t="str">
        <f t="shared" si="17"/>
        <v>100% CT ORAL A DISTANCE</v>
      </c>
      <c r="AF110" s="831">
        <f>IF('Portail 4 LLCER-LEA covid'!AF103="","",'Portail 4 LLCER-LEA covid'!AF103)</f>
        <v>1</v>
      </c>
      <c r="AG110" s="644" t="str">
        <f>IF('Portail 4 LLCER-LEA covid'!AG103="","",'Portail 4 LLCER-LEA covid'!AG103)</f>
        <v>CT</v>
      </c>
      <c r="AH110" s="644" t="str">
        <f>IF('Portail 4 LLCER-LEA covid'!AH103="","",'Portail 4 LLCER-LEA covid'!AH103)</f>
        <v>oral</v>
      </c>
      <c r="AI110" s="644" t="str">
        <f>IF('Portail 4 LLCER-LEA covid'!AI103="","",'Portail 4 LLCER-LEA covid'!AI103)</f>
        <v>20 min.</v>
      </c>
      <c r="AJ110" s="646">
        <f>IF('Portail 4 LLCER-LEA covid'!AJ103="","",'Portail 4 LLCER-LEA covid'!AJ103)</f>
        <v>1</v>
      </c>
      <c r="AK110" s="640" t="str">
        <f>IF('Portail 4 LLCER-LEA covid'!AK103="","",'Portail 4 LLCER-LEA covid'!AK103)</f>
        <v>CT</v>
      </c>
      <c r="AL110" s="640" t="str">
        <f>IF('Portail 4 LLCER-LEA covid'!AL103="","",'Portail 4 LLCER-LEA covid'!AL103)</f>
        <v>oral</v>
      </c>
      <c r="AM110" s="640" t="str">
        <f>IF('Portail 4 LLCER-LEA covid'!AM103="","",'Portail 4 LLCER-LEA covid'!AM103)</f>
        <v>20 min.</v>
      </c>
      <c r="AN110" s="613" t="str">
        <f>IF('Portail 4 LLCER-LEA covid'!AN103="","",'Portail 4 LLCER-LEA covid'!AN103)</f>
        <v/>
      </c>
    </row>
    <row r="111" spans="1:40" ht="12" customHeight="1">
      <c r="A111" s="772"/>
      <c r="B111" s="112"/>
      <c r="C111" s="643"/>
      <c r="D111" s="610"/>
      <c r="E111" s="610"/>
      <c r="F111" s="611"/>
      <c r="G111" s="113"/>
      <c r="H111" s="680"/>
      <c r="I111" s="613"/>
      <c r="J111" s="613"/>
      <c r="K111" s="613"/>
      <c r="L111" s="613"/>
      <c r="M111" s="613"/>
      <c r="N111" s="613"/>
      <c r="O111" s="613"/>
      <c r="P111" s="615"/>
      <c r="Q111" s="616"/>
      <c r="R111" s="747"/>
      <c r="S111" s="747"/>
      <c r="T111" s="879"/>
      <c r="U111" s="880"/>
      <c r="V111" s="111"/>
      <c r="W111" s="781"/>
      <c r="X111" s="781"/>
      <c r="Y111" s="781"/>
      <c r="Z111" s="782"/>
      <c r="AA111" s="783"/>
      <c r="AB111" s="783"/>
      <c r="AC111" s="783"/>
      <c r="AD111" s="879"/>
      <c r="AE111" s="783"/>
      <c r="AF111" s="785"/>
      <c r="AG111" s="781"/>
      <c r="AH111" s="781"/>
      <c r="AI111" s="781"/>
      <c r="AJ111" s="786"/>
      <c r="AK111" s="783"/>
      <c r="AL111" s="783"/>
      <c r="AM111" s="783"/>
      <c r="AN111" s="613"/>
    </row>
    <row r="112" spans="1:40" s="250" customFormat="1" ht="38.25">
      <c r="A112" s="874" t="str">
        <f>IF(OR('Portail 1 SDL-LLCER covid'!A108="",'Portail 1 SDL-LLCER covid'!A108=0),"",'Portail 1 SDL-LLCER covid'!A108)</f>
        <v>LCLA2LA6</v>
      </c>
      <c r="B112" s="874" t="str">
        <f>IF(OR('Portail 1 SDL-LLCER covid'!B108="",'Portail 1 SDL-LLCER covid'!B108=0),"",'Portail 1 SDL-LLCER covid'!B108)</f>
        <v>LLA2LAN6</v>
      </c>
      <c r="C112" s="874" t="str">
        <f>IF(OR('Portail 1 SDL-LLCER covid'!C108="",'Portail 1 SDL-LLCER covid'!C108=0),"",'Portail 1 SDL-LLCER covid'!C108)</f>
        <v>Choix Langue vivante S2 - Espagnol</v>
      </c>
      <c r="D112" s="803" t="str">
        <f>IF(OR('Portail 1 SDL-LLCER covid'!D108="",'Portail 1 SDL-LLCER covid'!D108=0),"",'Portail 1 SDL-LLCER covid'!D108)</f>
        <v/>
      </c>
      <c r="E112" s="803" t="str">
        <f>IF(OR('Portail 1 SDL-LLCER covid'!E108="",'Portail 1 SDL-LLCER covid'!E108=0),"",'Portail 1 SDL-LLCER covid'!E108)</f>
        <v>OBLIG CHOIX</v>
      </c>
      <c r="F112" s="803" t="str">
        <f>IF(OR('Portail 1 SDL-LLCER covid'!F108="",'Portail 1 SDL-LLCER covid'!F108=0),"",'Portail 1 SDL-LLCER covid'!F108)</f>
        <v>Portails 1 (SDL-LLCER majeure LLCER ESP) et 5 (LETTRES-LLCER majeure LLCER ESP)</v>
      </c>
      <c r="G112" s="803" t="str">
        <f>IF(OR('Portail 1 SDL-LLCER covid'!G108="",'Portail 1 SDL-LLCER covid'!G108=0),"",'Portail 1 SDL-LLCER covid'!G108)</f>
        <v/>
      </c>
      <c r="H112" s="804" t="str">
        <f>IF(OR('Portail 1 SDL-LLCER covid'!H108="",'Portail 1 SDL-LLCER covid'!H108=0),"",'Portail 1 SDL-LLCER covid'!H108)</f>
        <v>1 UE / 1 ECTS</v>
      </c>
      <c r="I112" s="805">
        <f>IF(OR('Portail 1 SDL-LLCER covid'!I108="",'Portail 1 SDL-LLCER covid'!I108=0),"",'Portail 1 SDL-LLCER covid'!I108)</f>
        <v>1</v>
      </c>
      <c r="J112" s="805">
        <f>IF(OR('Portail 1 SDL-LLCER covid'!J108="",'Portail 1 SDL-LLCER covid'!J108=0),"",'Portail 1 SDL-LLCER covid'!J108)</f>
        <v>1</v>
      </c>
      <c r="K112" s="805" t="str">
        <f>IF(OR('Portail 1 SDL-LLCER covid'!K108="",'Portail 1 SDL-LLCER covid'!K108=0),"",'Portail 1 SDL-LLCER covid'!K108)</f>
        <v/>
      </c>
      <c r="L112" s="804" t="str">
        <f>IF(OR('Portail 1 SDL-LLCER covid'!L108="",'Portail 1 SDL-LLCER covid'!L108=0),"",'Portail 1 SDL-LLCER covid'!L108)</f>
        <v/>
      </c>
      <c r="M112" s="805" t="str">
        <f>IF(OR('Portail 1 SDL-LLCER covid'!M108="",'Portail 1 SDL-LLCER covid'!M108=0),"",'Portail 1 SDL-LLCER covid'!M108)</f>
        <v/>
      </c>
      <c r="N112" s="804" t="str">
        <f>IF(OR('Portail 1 SDL-LLCER covid'!N108="",'Portail 1 SDL-LLCER covid'!N108=0),"",'Portail 1 SDL-LLCER covid'!N108)</f>
        <v/>
      </c>
      <c r="O112" s="804"/>
      <c r="P112" s="806" t="str">
        <f>IF(OR('Portail 1 SDL-LLCER covid'!P108="",'Portail 1 SDL-LLCER covid'!P108=0),"",'Portail 1 SDL-LLCER covid'!P108)</f>
        <v/>
      </c>
      <c r="Q112" s="806"/>
      <c r="R112" s="371" t="str">
        <f>IF(OR('Portail 1 SDL-LLCER covid'!R108="",'Portail 1 SDL-LLCER covid'!R108=0),"",'Portail 1 SDL-LLCER covid'!R108)</f>
        <v/>
      </c>
      <c r="S112" s="371" t="str">
        <f>IF(OR('Portail 1 SDL-LLCER covid'!S108="",'Portail 1 SDL-LLCER covid'!S108=0),"",'Portail 1 SDL-LLCER covid'!S108)</f>
        <v/>
      </c>
      <c r="T112" s="807"/>
      <c r="U112" s="808"/>
      <c r="V112" s="386"/>
      <c r="W112" s="806"/>
      <c r="X112" s="806"/>
      <c r="Y112" s="806"/>
      <c r="Z112" s="63"/>
      <c r="AA112" s="809"/>
      <c r="AB112" s="809"/>
      <c r="AC112" s="809"/>
      <c r="AD112" s="807"/>
      <c r="AE112" s="809"/>
      <c r="AF112" s="810"/>
      <c r="AG112" s="809"/>
      <c r="AH112" s="809"/>
      <c r="AI112" s="809"/>
      <c r="AJ112" s="810"/>
      <c r="AK112" s="809"/>
      <c r="AL112" s="809"/>
      <c r="AM112" s="809"/>
      <c r="AN112" s="811"/>
    </row>
    <row r="113" spans="1:40" ht="89.25">
      <c r="A113" s="772" t="str">
        <f>IF(OR('Portail 1 SDL-LLCER covid'!A109="",'Portail 1 SDL-LLCER covid'!A109=0),"",'Portail 1 SDL-LLCER covid'!A109)</f>
        <v/>
      </c>
      <c r="B113" s="21" t="str">
        <f>IF(OR('Portail 1 SDL-LLCER covid'!B109="",'Portail 1 SDL-LLCER covid'!B109=0),"",'Portail 1 SDL-LLCER covid'!B109)</f>
        <v>LLA2ALL</v>
      </c>
      <c r="C113" s="827" t="str">
        <f>IF(OR('Portail 1 SDL-LLCER covid'!C109="",'Portail 1 SDL-LLCER covid'!C109=0),"",'Portail 1 SDL-LLCER covid'!C109)</f>
        <v>Allemand S2</v>
      </c>
      <c r="D113" s="773" t="str">
        <f>IF(OR('Portail 1 SDL-LLCER covid'!D109="",'Portail 1 SDL-LLCER covid'!D109=0),"",'Portail 1 SDL-LLCER covid'!D109)</f>
        <v>LOL2B8A
LOL2C7A
LOL2D7A
LOL2DH2A
LOL2E4A
LOL2G8A
LOL2H4A</v>
      </c>
      <c r="E113" s="773" t="str">
        <f>IF(OR('Portail 1 SDL-LLCER covid'!E109="",'Portail 1 SDL-LLCER covid'!E109=0),"",'Portail 1 SDL-LLCER covid'!E109)</f>
        <v>CHOIX TRONC COMMUN</v>
      </c>
      <c r="F113" s="774" t="str">
        <f>IF(OR('Portail 1 SDL-LLCER covid'!F109="",'Portail 1 SDL-LLCER covid'!F109=0),"",'Portail 1 SDL-LLCER covid'!F109)</f>
        <v>Portails 1 (SDL-LLCER), 3 (SDL-LETTRES), 5 (LETTRES-LLCER ), 6 (HISTOIRE-LETTRES), 7 (HISTOIRE-GEO) et 8 (HISTOIRE-DROIT)</v>
      </c>
      <c r="G113" s="773" t="str">
        <f>IF(OR('Portail 1 SDL-LLCER covid'!G109="",'Portail 1 SDL-LLCER covid'!G109=0),"",'Portail 1 SDL-LLCER covid'!G109)</f>
        <v>LEA</v>
      </c>
      <c r="H113" s="775" t="str">
        <f>IF('Portail 3 SDL-LETTRES covid'!H51="","",'Portail 3 SDL-LETTRES covid'!H51)</f>
        <v/>
      </c>
      <c r="I113" s="776">
        <v>1</v>
      </c>
      <c r="J113" s="776">
        <v>1</v>
      </c>
      <c r="K113" s="613" t="str">
        <f>IF(OR('Portail 1 SDL-LLCER covid'!K109="",'Portail 1 SDL-LLCER covid'!K109=0),"",'Portail 1 SDL-LLCER covid'!K109)</f>
        <v>FLEURY Alain</v>
      </c>
      <c r="L113" s="614">
        <f>IF(OR('Portail 1 SDL-LLCER covid'!L109="",'Portail 1 SDL-LLCER covid'!L109=0),"",'Portail 1 SDL-LLCER covid'!L109)</f>
        <v>12</v>
      </c>
      <c r="M113" s="613" t="str">
        <f>IF(OR('Portail 1 SDL-LLCER covid'!M109="",'Portail 1 SDL-LLCER covid'!M109=0),"",'Portail 1 SDL-LLCER covid'!M109)</f>
        <v/>
      </c>
      <c r="N113" s="613" t="str">
        <f>IF(OR('Portail 1 SDL-LLCER covid'!N109="",'Portail 1 SDL-LLCER covid'!N109=0),"",'Portail 1 SDL-LLCER covid'!N109)</f>
        <v/>
      </c>
      <c r="O113" s="613"/>
      <c r="P113" s="615">
        <f>IF(OR('Portail 1 SDL-LLCER covid'!P109="",'Portail 1 SDL-LLCER covid'!P109=0),"",'Portail 1 SDL-LLCER covid'!P109)</f>
        <v>18</v>
      </c>
      <c r="Q113" s="616"/>
      <c r="R113" s="747" t="str">
        <f>IF(OR('Portail 1 SDL-LLCER covid'!R109="",'Portail 1 SDL-LLCER covid'!R109=0),"",'Portail 1 SDL-LLCER covid'!R109)</f>
        <v/>
      </c>
      <c r="S113" s="747" t="str">
        <f>IF(OR('Portail 1 SDL-LLCER covid'!S109="",'Portail 1 SDL-LLCER covid'!S109=0),"",'Portail 1 SDL-LLCER covid'!S109)</f>
        <v/>
      </c>
      <c r="T113" s="877" t="str">
        <f>IF(OR('Portail 1 SDL-LLCER covid'!T109="",'Portail 1 SDL-LLCER covid'!T109=0),"",'Portail 1 SDL-LLCER covid'!T109)</f>
        <v>100% CC dont DEVOIR MAISON</v>
      </c>
      <c r="U113" s="878" t="str">
        <f>IF(OR('Portail 1 SDL-LLCER covid'!U109="",'Portail 1 SDL-LLCER covid'!U109=0),"",'Portail 1 SDL-LLCER covid'!U109)</f>
        <v>100% CT
DEVOIR MAISON</v>
      </c>
      <c r="V113" s="395">
        <f>IF(OR('Portail 1 SDL-LLCER covid'!V109="",'Portail 1 SDL-LLCER covid'!V109=0),"",'Portail 1 SDL-LLCER covid'!V109)</f>
        <v>1</v>
      </c>
      <c r="W113" s="644" t="str">
        <f>IF(OR('Portail 1 SDL-LLCER covid'!W109="",'Portail 1 SDL-LLCER covid'!W109=0),"",'Portail 1 SDL-LLCER covid'!W109)</f>
        <v>CC</v>
      </c>
      <c r="X113" s="644" t="str">
        <f>IF(OR('Portail 1 SDL-LLCER covid'!X109="",'Portail 1 SDL-LLCER covid'!X109=0),"",'Portail 1 SDL-LLCER covid'!X109)</f>
        <v/>
      </c>
      <c r="Y113" s="644" t="str">
        <f>IF(OR('Portail 1 SDL-LLCER covid'!Y109="",'Portail 1 SDL-LLCER covid'!Y109=0),"",'Portail 1 SDL-LLCER covid'!Y109)</f>
        <v>1h30</v>
      </c>
      <c r="Z113" s="645">
        <f>IF(OR('Portail 1 SDL-LLCER covid'!Z109="",'Portail 1 SDL-LLCER covid'!Z109=0),"",'Portail 1 SDL-LLCER covid'!Z109)</f>
        <v>1</v>
      </c>
      <c r="AA113" s="640" t="str">
        <f>IF(OR('Portail 1 SDL-LLCER covid'!AA109="",'Portail 1 SDL-LLCER covid'!AA109=0),"",'Portail 1 SDL-LLCER covid'!AA109)</f>
        <v>CT</v>
      </c>
      <c r="AB113" s="640" t="str">
        <f>IF(OR('Portail 1 SDL-LLCER covid'!AB109="",'Portail 1 SDL-LLCER covid'!AB109=0),"",'Portail 1 SDL-LLCER covid'!AB109)</f>
        <v>écrit</v>
      </c>
      <c r="AC113" s="640" t="str">
        <f>IF(OR('Portail 1 SDL-LLCER covid'!AC109="",'Portail 1 SDL-LLCER covid'!AC109=0),"",'Portail 1 SDL-LLCER covid'!AC109)</f>
        <v>1h30</v>
      </c>
      <c r="AD113" s="877" t="str">
        <f>IF(OR('Portail 1 SDL-LLCER covid'!AD109="",'Portail 1 SDL-LLCER covid'!AD109=0),"",'Portail 1 SDL-LLCER covid'!AD109)</f>
        <v>100% CT oral à distance 15 min. Contacter enseignant au préalable par téléphone</v>
      </c>
      <c r="AE113" s="784" t="str">
        <f>+AD113</f>
        <v>100% CT oral à distance 15 min. Contacter enseignant au préalable par téléphone</v>
      </c>
      <c r="AF113" s="831">
        <f>IF(OR('Portail 1 SDL-LLCER covid'!AF109="",'Portail 1 SDL-LLCER covid'!AF109=0),"",'Portail 1 SDL-LLCER covid'!AF109)</f>
        <v>1</v>
      </c>
      <c r="AG113" s="644" t="str">
        <f>IF(OR('Portail 1 SDL-LLCER covid'!AG109="",'Portail 1 SDL-LLCER covid'!AG109=0),"",'Portail 1 SDL-LLCER covid'!AG109)</f>
        <v>CT</v>
      </c>
      <c r="AH113" s="644" t="str">
        <f>IF(OR('Portail 1 SDL-LLCER covid'!AH109="",'Portail 1 SDL-LLCER covid'!AH109=0),"",'Portail 1 SDL-LLCER covid'!AH109)</f>
        <v>écrit</v>
      </c>
      <c r="AI113" s="644" t="str">
        <f>IF(OR('Portail 1 SDL-LLCER covid'!AI109="",'Portail 1 SDL-LLCER covid'!AI109=0),"",'Portail 1 SDL-LLCER covid'!AI109)</f>
        <v>1h30</v>
      </c>
      <c r="AJ113" s="646">
        <f>IF(OR('Portail 1 SDL-LLCER covid'!AJ109="",'Portail 1 SDL-LLCER covid'!AJ109=0),"",'Portail 1 SDL-LLCER covid'!AJ109)</f>
        <v>1</v>
      </c>
      <c r="AK113" s="640" t="str">
        <f>IF(OR('Portail 1 SDL-LLCER covid'!AK109="",'Portail 1 SDL-LLCER covid'!AK109=0),"",'Portail 1 SDL-LLCER covid'!AK109)</f>
        <v>CT</v>
      </c>
      <c r="AL113" s="640" t="str">
        <f>IF(OR('Portail 1 SDL-LLCER covid'!AL109="",'Portail 1 SDL-LLCER covid'!AL109=0),"",'Portail 1 SDL-LLCER covid'!AL109)</f>
        <v>écrit</v>
      </c>
      <c r="AM113" s="640" t="str">
        <f>IF(OR('Portail 1 SDL-LLCER covid'!AM109="",'Portail 1 SDL-LLCER covid'!AM109=0),"",'Portail 1 SDL-LLCER covid'!AM109)</f>
        <v>1h30</v>
      </c>
      <c r="AN113" s="613" t="str">
        <f>IF(OR('Portail 1 SDL-LLCER covid'!AN109="",'Portail 1 SDL-LLCER covid'!AN109=0),"",'Portail 1 SDL-LLCER covid'!AN109)</f>
        <v/>
      </c>
    </row>
    <row r="114" spans="1:40" ht="111.75" customHeight="1">
      <c r="A114" s="772" t="str">
        <f>IF(OR('Portail 1 SDL-LLCER covid'!A110="",'Portail 1 SDL-LLCER covid'!A110=0),"",'Portail 1 SDL-LLCER covid'!A110)</f>
        <v/>
      </c>
      <c r="B114" s="21" t="str">
        <f>IF(OR('Portail 1 SDL-LLCER covid'!B110="",'Portail 1 SDL-LLCER covid'!B110=0),"",'Portail 1 SDL-LLCER covid'!B110)</f>
        <v>LLA2ANG</v>
      </c>
      <c r="C114" s="827" t="str">
        <f>IF(OR('Portail 1 SDL-LLCER covid'!C110="",'Portail 1 SDL-LLCER covid'!C110=0),"",'Portail 1 SDL-LLCER covid'!C110)</f>
        <v>Anglais S2</v>
      </c>
      <c r="D114" s="773" t="str">
        <f>IF(OR('Portail 1 SDL-LLCER covid'!D110="",'Portail 1 SDL-LLCER covid'!D110=0),"",'Portail 1 SDL-LLCER covid'!D110)</f>
        <v>LOL2C7B
LOL2D7B
LOL2DH2B
LOL2E4B
LOL2G8B
LOL2H4B</v>
      </c>
      <c r="E114" s="773" t="str">
        <f>IF(OR('Portail 1 SDL-LLCER covid'!E110="",'Portail 1 SDL-LLCER covid'!E110=0),"",'Portail 1 SDL-LLCER covid'!E110)</f>
        <v>CHOIX TRONC COMMUN</v>
      </c>
      <c r="F114" s="774" t="str">
        <f>IF(OR('Portail 1 SDL-LLCER covid'!F110="",'Portail 1 SDL-LLCER covid'!F110=0),"",'Portail 1 SDL-LLCER covid'!F110)</f>
        <v>Portails 3 (SDL-LETTRES), 6 (HISTOIRE-LETTRES), 7 (HISTOIRE-GEO) et 8 (HISTOIRE-DROIT)</v>
      </c>
      <c r="G114" s="773" t="str">
        <f>IF(OR('Portail 1 SDL-LLCER covid'!G110="",'Portail 1 SDL-LLCER covid'!G110=0),"",'Portail 1 SDL-LLCER covid'!G110)</f>
        <v>LLCER</v>
      </c>
      <c r="H114" s="775"/>
      <c r="I114" s="776">
        <v>1</v>
      </c>
      <c r="J114" s="776">
        <v>1</v>
      </c>
      <c r="K114" s="613" t="str">
        <f>IF(OR('Portail 1 SDL-LLCER covid'!K110="",'Portail 1 SDL-LLCER covid'!K110=0),"",'Portail 1 SDL-LLCER covid'!K110)</f>
        <v>SOTTEAU Emilie</v>
      </c>
      <c r="L114" s="614" t="str">
        <f>IF(OR('Portail 1 SDL-LLCER covid'!L110="",'Portail 1 SDL-LLCER covid'!L110=0),"",'Portail 1 SDL-LLCER covid'!L110)</f>
        <v>11</v>
      </c>
      <c r="M114" s="613" t="str">
        <f>IF(OR('Portail 1 SDL-LLCER covid'!M110="",'Portail 1 SDL-LLCER covid'!M110=0),"",'Portail 1 SDL-LLCER covid'!M110)</f>
        <v/>
      </c>
      <c r="N114" s="613" t="str">
        <f>IF(OR('Portail 1 SDL-LLCER covid'!N110="",'Portail 1 SDL-LLCER covid'!N110=0),"",'Portail 1 SDL-LLCER covid'!N110)</f>
        <v/>
      </c>
      <c r="O114" s="613"/>
      <c r="P114" s="615">
        <f>IF(OR('Portail 1 SDL-LLCER covid'!P110="",'Portail 1 SDL-LLCER covid'!P110=0),"",'Portail 1 SDL-LLCER covid'!P110)</f>
        <v>18</v>
      </c>
      <c r="Q114" s="616"/>
      <c r="R114" s="747" t="str">
        <f>IF(OR('Portail 1 SDL-LLCER covid'!R110="",'Portail 1 SDL-LLCER covid'!R110=0),"",'Portail 1 SDL-LLCER covid'!R110)</f>
        <v/>
      </c>
      <c r="S114" s="747" t="str">
        <f>IF(OR('Portail 1 SDL-LLCER covid'!S110="",'Portail 1 SDL-LLCER covid'!S110=0),"",'Portail 1 SDL-LLCER covid'!S110)</f>
        <v/>
      </c>
      <c r="T114" s="877" t="str">
        <f>IF(OR('Portail 1 SDL-LLCER covid'!T110="",'Portail 1 SDL-LLCER covid'!T110=0),"",'Portail 1 SDL-LLCER covid'!T110)</f>
        <v>100% CC ecrit et/ou oral en présentiel ou en ligne temps limité</v>
      </c>
      <c r="U114" s="878" t="str">
        <f>IF(OR('Portail 1 SDL-LLCER covid'!U110="",'Portail 1 SDL-LLCER covid'!U110=0),"",'Portail 1 SDL-LLCER covid'!U110)</f>
        <v>100% CT écrit et/ou oral en presentiel ou ligne en temps limité  (écrit =2h ou oral 15mins)</v>
      </c>
      <c r="V114" s="395">
        <f>IF(OR('Portail 1 SDL-LLCER covid'!V110="",'Portail 1 SDL-LLCER covid'!V110=0),"",'Portail 1 SDL-LLCER covid'!V110)</f>
        <v>1</v>
      </c>
      <c r="W114" s="644" t="str">
        <f>IF(OR('Portail 1 SDL-LLCER covid'!W110="",'Portail 1 SDL-LLCER covid'!W110=0),"",'Portail 1 SDL-LLCER covid'!W110)</f>
        <v>CC</v>
      </c>
      <c r="X114" s="644" t="str">
        <f>IF(OR('Portail 1 SDL-LLCER covid'!X110="",'Portail 1 SDL-LLCER covid'!X110=0),"",'Portail 1 SDL-LLCER covid'!X110)</f>
        <v/>
      </c>
      <c r="Y114" s="644" t="str">
        <f>IF(OR('Portail 1 SDL-LLCER covid'!Y110="",'Portail 1 SDL-LLCER covid'!Y110=0),"",'Portail 1 SDL-LLCER covid'!Y110)</f>
        <v/>
      </c>
      <c r="Z114" s="645">
        <f>IF(OR('Portail 1 SDL-LLCER covid'!Z110="",'Portail 1 SDL-LLCER covid'!Z110=0),"",'Portail 1 SDL-LLCER covid'!Z110)</f>
        <v>1</v>
      </c>
      <c r="AA114" s="640" t="str">
        <f>IF(OR('Portail 1 SDL-LLCER covid'!AA110="",'Portail 1 SDL-LLCER covid'!AA110=0),"",'Portail 1 SDL-LLCER covid'!AA110)</f>
        <v>CT</v>
      </c>
      <c r="AB114" s="640" t="str">
        <f>IF(OR('Portail 1 SDL-LLCER covid'!AB110="",'Portail 1 SDL-LLCER covid'!AB110=0),"",'Portail 1 SDL-LLCER covid'!AB110)</f>
        <v>écrit</v>
      </c>
      <c r="AC114" s="640" t="str">
        <f>IF(OR('Portail 1 SDL-LLCER covid'!AC110="",'Portail 1 SDL-LLCER covid'!AC110=0),"",'Portail 1 SDL-LLCER covid'!AC110)</f>
        <v>2h00</v>
      </c>
      <c r="AD114" s="877" t="str">
        <f>IF(OR('Portail 1 SDL-LLCER covid'!AD110="",'Portail 1 SDL-LLCER covid'!AD110=0),"",'Portail 1 SDL-LLCER covid'!AD110)</f>
        <v>DM sans temps limité, 
dépôt sujet sur CELENE le xx/06,
copie à rendre au plus tard le xx/06 sur mon adresse email emiliejanton@yahoo.fr, cmasarrre@yahoo.fr</v>
      </c>
      <c r="AE114" s="784" t="str">
        <f>+AD114</f>
        <v>DM sans temps limité, 
dépôt sujet sur CELENE le xx/06,
copie à rendre au plus tard le xx/06 sur mon adresse email emiliejanton@yahoo.fr, cmasarrre@yahoo.fr</v>
      </c>
      <c r="AF114" s="831">
        <f>IF(OR('Portail 1 SDL-LLCER covid'!AF110="",'Portail 1 SDL-LLCER covid'!AF110=0),"",'Portail 1 SDL-LLCER covid'!AF110)</f>
        <v>1</v>
      </c>
      <c r="AG114" s="644" t="str">
        <f>IF(OR('Portail 1 SDL-LLCER covid'!AG110="",'Portail 1 SDL-LLCER covid'!AG110=0),"",'Portail 1 SDL-LLCER covid'!AG110)</f>
        <v>CT</v>
      </c>
      <c r="AH114" s="644" t="str">
        <f>IF(OR('Portail 1 SDL-LLCER covid'!AH110="",'Portail 1 SDL-LLCER covid'!AH110=0),"",'Portail 1 SDL-LLCER covid'!AH110)</f>
        <v>écrit</v>
      </c>
      <c r="AI114" s="644" t="str">
        <f>IF(OR('Portail 1 SDL-LLCER covid'!AI110="",'Portail 1 SDL-LLCER covid'!AI110=0),"",'Portail 1 SDL-LLCER covid'!AI110)</f>
        <v>2h00</v>
      </c>
      <c r="AJ114" s="646">
        <f>IF(OR('Portail 1 SDL-LLCER covid'!AJ110="",'Portail 1 SDL-LLCER covid'!AJ110=0),"",'Portail 1 SDL-LLCER covid'!AJ110)</f>
        <v>1</v>
      </c>
      <c r="AK114" s="640" t="str">
        <f>IF(OR('Portail 1 SDL-LLCER covid'!AK110="",'Portail 1 SDL-LLCER covid'!AK110=0),"",'Portail 1 SDL-LLCER covid'!AK110)</f>
        <v>CT</v>
      </c>
      <c r="AL114" s="640" t="str">
        <f>IF(OR('Portail 1 SDL-LLCER covid'!AL110="",'Portail 1 SDL-LLCER covid'!AL110=0),"",'Portail 1 SDL-LLCER covid'!AL110)</f>
        <v>écrit</v>
      </c>
      <c r="AM114" s="640" t="str">
        <f>IF(OR('Portail 1 SDL-LLCER covid'!AM110="",'Portail 1 SDL-LLCER covid'!AM110=0),"",'Portail 1 SDL-LLCER covid'!AM110)</f>
        <v>2h00</v>
      </c>
      <c r="AN114" s="613" t="str">
        <f>IF(OR('Portail 1 SDL-LLCER covid'!AN110="",'Portail 1 SDL-LLCER covid'!AN110=0),"",'Portail 1 SDL-LLCER covid'!AN110)</f>
        <v/>
      </c>
    </row>
    <row r="115" spans="1:40">
      <c r="A115" s="838"/>
      <c r="B115" s="838"/>
      <c r="C115" s="145"/>
      <c r="D115" s="110"/>
      <c r="E115" s="110"/>
      <c r="F115" s="110"/>
      <c r="G115" s="173" t="s">
        <v>931</v>
      </c>
      <c r="H115" s="192"/>
      <c r="I115" s="192"/>
      <c r="J115" s="192"/>
      <c r="K115" s="192"/>
      <c r="L115" s="192"/>
      <c r="M115" s="192"/>
      <c r="N115" s="110"/>
      <c r="O115" s="110"/>
      <c r="P115" s="110"/>
      <c r="Q115" s="110"/>
      <c r="R115" s="110"/>
      <c r="S115" s="110"/>
      <c r="T115" s="754"/>
      <c r="U115" s="438"/>
      <c r="V115" s="87"/>
      <c r="W115" s="87"/>
      <c r="X115" s="87"/>
      <c r="Y115" s="87"/>
      <c r="Z115" s="87"/>
      <c r="AA115" s="87"/>
      <c r="AB115" s="87"/>
      <c r="AC115" s="87"/>
      <c r="AD115" s="87"/>
      <c r="AE115" s="87"/>
      <c r="AF115" s="87"/>
      <c r="AG115" s="87"/>
      <c r="AH115" s="87"/>
      <c r="AI115" s="87"/>
      <c r="AJ115" s="87"/>
      <c r="AK115" s="87"/>
      <c r="AL115" s="87"/>
      <c r="AM115" s="88"/>
      <c r="AN115" s="192"/>
    </row>
  </sheetData>
  <mergeCells count="26">
    <mergeCell ref="AF1:AM1"/>
    <mergeCell ref="AN1:AN3"/>
    <mergeCell ref="V2:Y2"/>
    <mergeCell ref="Z2:AC2"/>
    <mergeCell ref="AF2:AI2"/>
    <mergeCell ref="AJ2:AM2"/>
    <mergeCell ref="AD1:AE2"/>
    <mergeCell ref="K1:K3"/>
    <mergeCell ref="L1:L3"/>
    <mergeCell ref="M1:M3"/>
    <mergeCell ref="N1:S1"/>
    <mergeCell ref="V1:AC1"/>
    <mergeCell ref="R2:S2"/>
    <mergeCell ref="P2:Q2"/>
    <mergeCell ref="N2:O2"/>
    <mergeCell ref="T1:U2"/>
    <mergeCell ref="F1:F3"/>
    <mergeCell ref="G1:G3"/>
    <mergeCell ref="H1:H3"/>
    <mergeCell ref="I1:I3"/>
    <mergeCell ref="J1:J3"/>
    <mergeCell ref="A1:A3"/>
    <mergeCell ref="B1:B3"/>
    <mergeCell ref="C1:C3"/>
    <mergeCell ref="D1:D3"/>
    <mergeCell ref="E1:E3"/>
  </mergeCells>
  <dataValidations count="4">
    <dataValidation type="list" allowBlank="1" showInputMessage="1" showErrorMessage="1" sqref="W11 AA11 AG11 AK11 W59 AA59 AG59 AK59 W91 AA91 AG91 AK91 W104 AA104 AG104 AK104 AK112 AG112 AA112 W112" xr:uid="{00000000-0002-0000-0400-000000000000}">
      <formula1>moda</formula1>
      <formula2>0</formula2>
    </dataValidation>
    <dataValidation type="list" allowBlank="1" showInputMessage="1" showErrorMessage="1" sqref="X11 AB11 AH11:AH12 AL11:AL12 AH14 AL14 AH29 AL29 X59 AB59 AH59 AL59 AH63 AL63 X91 AB91 AH91 AL91 X104 AB104 AH104 AL104 AL112 AH112 AB112 X112" xr:uid="{00000000-0002-0000-0400-000001000000}">
      <formula1>natu</formula1>
      <formula2>0</formula2>
    </dataValidation>
    <dataValidation type="list" allowBlank="1" showInputMessage="1" showErrorMessage="1" sqref="X58 AB58 AH58 AL58" xr:uid="{00000000-0002-0000-0400-000002000000}">
      <formula1>nat</formula1>
      <formula2>0</formula2>
    </dataValidation>
    <dataValidation type="list" allowBlank="1" showInputMessage="1" showErrorMessage="1" sqref="W58 AA58 AG58 AK58" xr:uid="{00000000-0002-0000-0400-000003000000}">
      <formula1>mod</formula1>
      <formula2>0</formula2>
    </dataValidation>
  </dataValidations>
  <pageMargins left="0.31496062992125984" right="0.31496062992125984" top="0.35433070866141736" bottom="0.35433070866141736" header="0.31496062992125984" footer="0.51181102362204722"/>
  <pageSetup paperSize="8" scale="55" firstPageNumber="0" orientation="landscape" r:id="rId1"/>
  <headerFooter>
    <oddHeader>&amp;R&amp;D</oddHeader>
    <oddFooter>&amp;R&amp;A / &amp;D</oddFooter>
  </headerFooter>
  <rowBreaks count="4" manualBreakCount="4">
    <brk id="28" max="38" man="1"/>
    <brk id="42" max="38" man="1"/>
    <brk id="67" max="38" man="1"/>
    <brk id="96" max="38" man="1"/>
  </rowBreaks>
  <colBreaks count="1" manualBreakCount="1">
    <brk id="19" max="11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R49"/>
  <sheetViews>
    <sheetView view="pageBreakPreview" zoomScale="70" zoomScaleSheetLayoutView="70" zoomScalePageLayoutView="75" workbookViewId="0">
      <pane xSplit="4" ySplit="3" topLeftCell="V4" activePane="bottomRight" state="frozen"/>
      <selection pane="bottomRight" activeCell="AD25" activeCellId="3" sqref="AD29:AE31 T29:U31 T25:U25 AD25:AE27"/>
      <selection pane="bottomLeft" activeCell="AD3" sqref="AD3"/>
      <selection pane="topRight" activeCell="AD3" sqref="AD3"/>
    </sheetView>
  </sheetViews>
  <sheetFormatPr defaultColWidth="9.140625" defaultRowHeight="15"/>
  <cols>
    <col min="1" max="2" width="14" style="1" customWidth="1"/>
    <col min="3" max="3" width="44.5703125" style="2" customWidth="1"/>
    <col min="4" max="4" width="15.7109375" style="2" customWidth="1"/>
    <col min="5" max="5" width="16" style="2" customWidth="1"/>
    <col min="6" max="6" width="36.140625" style="2" customWidth="1"/>
    <col min="7" max="7" width="16.5703125" style="2" customWidth="1"/>
    <col min="8" max="8" width="17.7109375" style="2" customWidth="1"/>
    <col min="9" max="9" width="8.5703125" style="2" customWidth="1"/>
    <col min="10" max="10" width="8.140625" style="2" customWidth="1"/>
    <col min="11" max="11" width="16.28515625" style="2" customWidth="1"/>
    <col min="12" max="13" width="8.5703125" style="2" customWidth="1"/>
    <col min="14" max="19" width="15.5703125" style="2" customWidth="1"/>
    <col min="20" max="21" width="31.85546875" style="2" customWidth="1"/>
    <col min="22" max="22" width="15.5703125" style="1" customWidth="1"/>
    <col min="23" max="23" width="13.140625" style="1" customWidth="1"/>
    <col min="24" max="24" width="12.7109375" style="1" customWidth="1"/>
    <col min="25" max="29" width="11.5703125" style="1" customWidth="1"/>
    <col min="30" max="31" width="31.85546875" style="1" customWidth="1"/>
    <col min="32" max="39" width="11.5703125" style="1" customWidth="1"/>
    <col min="40" max="40" width="60.85546875" style="2" customWidth="1"/>
    <col min="41" max="1032" width="11.42578125" style="3"/>
  </cols>
  <sheetData>
    <row r="1" spans="1:40" ht="103.5" customHeight="1">
      <c r="A1" s="755" t="s">
        <v>0</v>
      </c>
      <c r="B1" s="755" t="s">
        <v>1</v>
      </c>
      <c r="C1" s="755" t="s">
        <v>2</v>
      </c>
      <c r="D1" s="755" t="s">
        <v>3</v>
      </c>
      <c r="E1" s="755" t="s">
        <v>4</v>
      </c>
      <c r="F1" s="755" t="s">
        <v>5</v>
      </c>
      <c r="G1" s="755" t="s">
        <v>6</v>
      </c>
      <c r="H1" s="755" t="s">
        <v>7</v>
      </c>
      <c r="I1" s="755" t="s">
        <v>8</v>
      </c>
      <c r="J1" s="755" t="s">
        <v>9</v>
      </c>
      <c r="K1" s="755" t="s">
        <v>10</v>
      </c>
      <c r="L1" s="755" t="s">
        <v>11</v>
      </c>
      <c r="M1" s="553" t="s">
        <v>12</v>
      </c>
      <c r="N1" s="658" t="s">
        <v>13</v>
      </c>
      <c r="O1" s="555"/>
      <c r="P1" s="555"/>
      <c r="Q1" s="555"/>
      <c r="R1" s="555"/>
      <c r="S1" s="555"/>
      <c r="T1" s="549" t="s">
        <v>14</v>
      </c>
      <c r="U1" s="550"/>
      <c r="V1" s="544" t="s">
        <v>15</v>
      </c>
      <c r="W1" s="544"/>
      <c r="X1" s="544"/>
      <c r="Y1" s="544"/>
      <c r="Z1" s="544"/>
      <c r="AA1" s="544"/>
      <c r="AB1" s="544"/>
      <c r="AC1" s="544"/>
      <c r="AD1" s="551" t="s">
        <v>16</v>
      </c>
      <c r="AE1" s="563"/>
      <c r="AF1" s="756" t="s">
        <v>17</v>
      </c>
      <c r="AG1" s="756"/>
      <c r="AH1" s="756"/>
      <c r="AI1" s="756"/>
      <c r="AJ1" s="756"/>
      <c r="AK1" s="756"/>
      <c r="AL1" s="756"/>
      <c r="AM1" s="756"/>
      <c r="AN1" s="755" t="s">
        <v>18</v>
      </c>
    </row>
    <row r="2" spans="1:40" ht="25.5" customHeight="1">
      <c r="A2" s="755"/>
      <c r="B2" s="755"/>
      <c r="C2" s="755"/>
      <c r="D2" s="755"/>
      <c r="E2" s="755"/>
      <c r="F2" s="755"/>
      <c r="G2" s="755"/>
      <c r="H2" s="755"/>
      <c r="I2" s="755"/>
      <c r="J2" s="755"/>
      <c r="K2" s="755"/>
      <c r="L2" s="755"/>
      <c r="M2" s="755"/>
      <c r="N2" s="757" t="s">
        <v>19</v>
      </c>
      <c r="O2" s="757"/>
      <c r="P2" s="757" t="s">
        <v>20</v>
      </c>
      <c r="Q2" s="757"/>
      <c r="R2" s="757" t="s">
        <v>21</v>
      </c>
      <c r="S2" s="556"/>
      <c r="T2" s="660"/>
      <c r="U2" s="661"/>
      <c r="V2" s="544" t="s">
        <v>22</v>
      </c>
      <c r="W2" s="756"/>
      <c r="X2" s="756"/>
      <c r="Y2" s="756"/>
      <c r="Z2" s="758" t="s">
        <v>23</v>
      </c>
      <c r="AA2" s="758"/>
      <c r="AB2" s="758"/>
      <c r="AC2" s="758"/>
      <c r="AD2" s="564"/>
      <c r="AE2" s="565"/>
      <c r="AF2" s="756" t="s">
        <v>22</v>
      </c>
      <c r="AG2" s="756"/>
      <c r="AH2" s="756"/>
      <c r="AI2" s="756"/>
      <c r="AJ2" s="758" t="s">
        <v>23</v>
      </c>
      <c r="AK2" s="758"/>
      <c r="AL2" s="758"/>
      <c r="AM2" s="758"/>
      <c r="AN2" s="755"/>
    </row>
    <row r="3" spans="1:40" ht="25.5" customHeight="1">
      <c r="A3" s="755"/>
      <c r="B3" s="755"/>
      <c r="C3" s="755"/>
      <c r="D3" s="755"/>
      <c r="E3" s="755"/>
      <c r="F3" s="755"/>
      <c r="G3" s="755"/>
      <c r="H3" s="755"/>
      <c r="I3" s="755"/>
      <c r="J3" s="755"/>
      <c r="K3" s="755"/>
      <c r="L3" s="755"/>
      <c r="M3" s="755"/>
      <c r="N3" s="596" t="s">
        <v>24</v>
      </c>
      <c r="O3" s="597" t="s">
        <v>25</v>
      </c>
      <c r="P3" s="596" t="s">
        <v>24</v>
      </c>
      <c r="Q3" s="597" t="s">
        <v>25</v>
      </c>
      <c r="R3" s="596" t="s">
        <v>24</v>
      </c>
      <c r="S3" s="597" t="s">
        <v>25</v>
      </c>
      <c r="T3" s="759" t="s">
        <v>22</v>
      </c>
      <c r="U3" s="760" t="s">
        <v>23</v>
      </c>
      <c r="V3" s="539" t="s">
        <v>26</v>
      </c>
      <c r="W3" s="761" t="s">
        <v>27</v>
      </c>
      <c r="X3" s="761" t="s">
        <v>28</v>
      </c>
      <c r="Y3" s="761" t="s">
        <v>29</v>
      </c>
      <c r="Z3" s="762" t="s">
        <v>26</v>
      </c>
      <c r="AA3" s="762" t="s">
        <v>27</v>
      </c>
      <c r="AB3" s="762" t="s">
        <v>28</v>
      </c>
      <c r="AC3" s="762" t="s">
        <v>29</v>
      </c>
      <c r="AD3" s="759" t="s">
        <v>22</v>
      </c>
      <c r="AE3" s="760" t="s">
        <v>23</v>
      </c>
      <c r="AF3" s="761" t="s">
        <v>26</v>
      </c>
      <c r="AG3" s="761" t="s">
        <v>27</v>
      </c>
      <c r="AH3" s="761" t="s">
        <v>28</v>
      </c>
      <c r="AI3" s="761" t="s">
        <v>29</v>
      </c>
      <c r="AJ3" s="762" t="s">
        <v>26</v>
      </c>
      <c r="AK3" s="762" t="s">
        <v>27</v>
      </c>
      <c r="AL3" s="762" t="s">
        <v>28</v>
      </c>
      <c r="AM3" s="762" t="s">
        <v>29</v>
      </c>
      <c r="AN3" s="755"/>
    </row>
    <row r="4" spans="1:40" ht="37.5" customHeight="1">
      <c r="A4" s="763" t="s">
        <v>932</v>
      </c>
      <c r="B4" s="763" t="s">
        <v>933</v>
      </c>
      <c r="C4" s="10" t="s">
        <v>934</v>
      </c>
      <c r="D4" s="6"/>
      <c r="E4" s="7"/>
      <c r="F4" s="7"/>
      <c r="G4" s="7"/>
      <c r="H4" s="7"/>
      <c r="I4" s="6"/>
      <c r="J4" s="6"/>
      <c r="K4" s="6"/>
      <c r="L4" s="6"/>
      <c r="M4" s="6"/>
      <c r="N4" s="6"/>
      <c r="O4" s="6"/>
      <c r="P4" s="6"/>
      <c r="Q4" s="9"/>
      <c r="R4" s="764"/>
      <c r="S4" s="8"/>
      <c r="T4" s="765"/>
      <c r="U4" s="766"/>
      <c r="V4" s="381"/>
      <c r="W4" s="9"/>
      <c r="X4" s="9"/>
      <c r="Y4" s="9"/>
      <c r="Z4" s="9"/>
      <c r="AA4" s="9"/>
      <c r="AB4" s="9"/>
      <c r="AC4" s="9"/>
      <c r="AD4" s="765"/>
      <c r="AE4" s="9"/>
      <c r="AF4" s="9"/>
      <c r="AG4" s="9"/>
      <c r="AH4" s="9"/>
      <c r="AI4" s="9"/>
      <c r="AJ4" s="9"/>
      <c r="AK4" s="9"/>
      <c r="AL4" s="9"/>
      <c r="AM4" s="6"/>
      <c r="AN4" s="6"/>
    </row>
    <row r="5" spans="1:40" ht="31.5" customHeight="1">
      <c r="A5" s="763" t="s">
        <v>935</v>
      </c>
      <c r="B5" s="763" t="s">
        <v>936</v>
      </c>
      <c r="C5" s="767" t="s">
        <v>937</v>
      </c>
      <c r="D5" s="11" t="s">
        <v>938</v>
      </c>
      <c r="E5" s="7" t="s">
        <v>37</v>
      </c>
      <c r="F5" s="7"/>
      <c r="G5" s="7"/>
      <c r="H5" s="7"/>
      <c r="I5" s="7">
        <f>+I6+I7+I8+I9+I10+I14+I15+I16+I17</f>
        <v>30</v>
      </c>
      <c r="J5" s="7">
        <f>+J6+J7+J8+J9+J10+J14+J15+J16+J17</f>
        <v>30</v>
      </c>
      <c r="K5" s="6"/>
      <c r="L5" s="6"/>
      <c r="M5" s="6"/>
      <c r="N5" s="6"/>
      <c r="O5" s="6"/>
      <c r="P5" s="6"/>
      <c r="Q5" s="9"/>
      <c r="R5" s="764"/>
      <c r="S5" s="8"/>
      <c r="T5" s="765"/>
      <c r="U5" s="766"/>
      <c r="V5" s="381"/>
      <c r="W5" s="9"/>
      <c r="X5" s="9"/>
      <c r="Y5" s="9"/>
      <c r="Z5" s="9"/>
      <c r="AA5" s="9"/>
      <c r="AB5" s="9"/>
      <c r="AC5" s="9"/>
      <c r="AD5" s="765"/>
      <c r="AE5" s="9"/>
      <c r="AF5" s="9"/>
      <c r="AG5" s="9"/>
      <c r="AH5" s="9"/>
      <c r="AI5" s="9"/>
      <c r="AJ5" s="9"/>
      <c r="AK5" s="9"/>
      <c r="AL5" s="9"/>
      <c r="AM5" s="6"/>
      <c r="AN5" s="764"/>
    </row>
    <row r="6" spans="1:40" ht="78.75" customHeight="1">
      <c r="A6" s="772" t="str">
        <f>IF('Portail 3 SDL-LETTRES covid'!A12="","",'Portail 3 SDL-LETTRES covid'!A12)</f>
        <v/>
      </c>
      <c r="B6" s="21" t="str">
        <f>IF('Portail 3 SDL-LETTRES covid'!B12="","",'Portail 3 SDL-LETTRES covid'!B12)</f>
        <v>LLA1G10</v>
      </c>
      <c r="C6" s="184" t="str">
        <f>IF('Portail 3 SDL-LETTRES covid'!C12="","",'Portail 3 SDL-LETTRES covid'!C12)</f>
        <v>Romantismes</v>
      </c>
      <c r="D6" s="773" t="str">
        <f>IF('Portail 3 SDL-LETTRES covid'!D12="","",'Portail 3 SDL-LETTRES covid'!D12)</f>
        <v/>
      </c>
      <c r="E6" s="773" t="s">
        <v>880</v>
      </c>
      <c r="F6" s="774" t="str">
        <f>IF('Portail 3 SDL-LETTRES covid'!F12="","",'Portail 3 SDL-LETTRES covid'!F12)</f>
        <v>Portails 3 (SDL-LETTRES), 5 (LETTRES-LLCER) et 6 (HISTOIRE-LETTRES)</v>
      </c>
      <c r="G6" s="773" t="str">
        <f>IF('Portail 3 SDL-LETTRES covid'!G12="","",'Portail 3 SDL-LETTRES covid'!G12)</f>
        <v>LETTRES</v>
      </c>
      <c r="H6" s="775"/>
      <c r="I6" s="776">
        <v>5</v>
      </c>
      <c r="J6" s="776">
        <v>5</v>
      </c>
      <c r="K6" s="776" t="str">
        <f>IF('Portail 3 SDL-LETTRES covid'!K12="","",'Portail 3 SDL-LETTRES covid'!K12)</f>
        <v>DERUELLE Aude</v>
      </c>
      <c r="L6" s="777" t="str">
        <f>IF('Portail 3 SDL-LETTRES covid'!L12="","",'Portail 3 SDL-LETTRES covid'!L12)</f>
        <v>09</v>
      </c>
      <c r="M6" s="776" t="str">
        <f>IF('Portail 3 SDL-LETTRES covid'!M12="","",'Portail 3 SDL-LETTRES covid'!M12)</f>
        <v/>
      </c>
      <c r="N6" s="776">
        <f>IF('Portail 3 SDL-LETTRES covid'!N12="","",'Portail 3 SDL-LETTRES covid'!N12)</f>
        <v>18</v>
      </c>
      <c r="O6" s="776"/>
      <c r="P6" s="778">
        <f>IF('Portail 3 SDL-LETTRES covid'!P12="","",'Portail 3 SDL-LETTRES covid'!P12)</f>
        <v>18</v>
      </c>
      <c r="Q6" s="374"/>
      <c r="R6" s="778"/>
      <c r="S6" s="157" t="str">
        <f>IF('Portail 3 SDL-LETTRES covid'!S12="","",'Portail 3 SDL-LETTRES covid'!S12)</f>
        <v/>
      </c>
      <c r="T6" s="881" t="str">
        <f>IF('Portail 3 SDL-LETTRES covid'!T12="","",'Portail 3 SDL-LETTRES covid'!T12)</f>
        <v>100% CC</v>
      </c>
      <c r="U6" s="528" t="str">
        <f>IF('Portail 3 SDL-LETTRES covid'!U12="","",'Portail 3 SDL-LETTRES covid'!U12)</f>
        <v>100 % CT (dossier) dépôt du sujet et retour des copies sur CELENE</v>
      </c>
      <c r="V6" s="111">
        <f>IF('Portail 3 SDL-LETTRES covid'!V12="","",'Portail 3 SDL-LETTRES covid'!V12)</f>
        <v>1</v>
      </c>
      <c r="W6" s="781" t="str">
        <f>IF('Portail 3 SDL-LETTRES covid'!W12="","",'Portail 3 SDL-LETTRES covid'!W12)</f>
        <v>CC</v>
      </c>
      <c r="X6" s="781" t="str">
        <f>IF('Portail 3 SDL-LETTRES covid'!X12="","",'Portail 3 SDL-LETTRES covid'!X12)</f>
        <v/>
      </c>
      <c r="Y6" s="781" t="str">
        <f>IF('Portail 3 SDL-LETTRES covid'!Y12="","",'Portail 3 SDL-LETTRES covid'!Y12)</f>
        <v/>
      </c>
      <c r="Z6" s="782">
        <f>IF('Portail 3 SDL-LETTRES covid'!Z12="","",'Portail 3 SDL-LETTRES covid'!Z12)</f>
        <v>1</v>
      </c>
      <c r="AA6" s="783" t="str">
        <f>IF('Portail 3 SDL-LETTRES covid'!AA12="","",'Portail 3 SDL-LETTRES covid'!AA12)</f>
        <v>CT</v>
      </c>
      <c r="AB6" s="783" t="str">
        <f>IF('Portail 3 SDL-LETTRES covid'!AB12="","",'Portail 3 SDL-LETTRES covid'!AB12)</f>
        <v>écrit</v>
      </c>
      <c r="AC6" s="783" t="str">
        <f>IF('Portail 3 SDL-LETTRES covid'!AC12="","",'Portail 3 SDL-LETTRES covid'!AC12)</f>
        <v>3h00</v>
      </c>
      <c r="AD6" s="881" t="str">
        <f>IF('Portail 3 SDL-LETTRES covid'!AD12="","",'Portail 3 SDL-LETTRES covid'!AD12)</f>
        <v>100 % CT (dossier) dépôt du sujet et retour des copies sur CELENE</v>
      </c>
      <c r="AE6" s="528" t="str">
        <f>+AD6</f>
        <v>100 % CT (dossier) dépôt du sujet et retour des copies sur CELENE</v>
      </c>
      <c r="AF6" s="785">
        <f>IF('Portail 3 SDL-LETTRES covid'!AF12="","",'Portail 3 SDL-LETTRES covid'!AF12)</f>
        <v>1</v>
      </c>
      <c r="AG6" s="781" t="str">
        <f>IF('Portail 3 SDL-LETTRES covid'!AG12="","",'Portail 3 SDL-LETTRES covid'!AG12)</f>
        <v>CT</v>
      </c>
      <c r="AH6" s="781" t="str">
        <f>IF('Portail 3 SDL-LETTRES covid'!AH12="","",'Portail 3 SDL-LETTRES covid'!AH12)</f>
        <v>écrit</v>
      </c>
      <c r="AI6" s="781" t="str">
        <f>IF('Portail 3 SDL-LETTRES covid'!AI12="","",'Portail 3 SDL-LETTRES covid'!AI12)</f>
        <v>3h00</v>
      </c>
      <c r="AJ6" s="786">
        <f>IF('Portail 3 SDL-LETTRES covid'!AJ12="","",'Portail 3 SDL-LETTRES covid'!AJ12)</f>
        <v>1</v>
      </c>
      <c r="AK6" s="783" t="str">
        <f>IF('Portail 3 SDL-LETTRES covid'!AK12="","",'Portail 3 SDL-LETTRES covid'!AK12)</f>
        <v>CT</v>
      </c>
      <c r="AL6" s="783" t="str">
        <f>IF('Portail 3 SDL-LETTRES covid'!AL12="","",'Portail 3 SDL-LETTRES covid'!AL12)</f>
        <v>écrit</v>
      </c>
      <c r="AM6" s="783" t="str">
        <f>IF('Portail 3 SDL-LETTRES covid'!AM12="","",'Portail 3 SDL-LETTRES covid'!AM12)</f>
        <v>3h00</v>
      </c>
      <c r="AN6" s="42" t="str">
        <f>IF('Portail 3 SDL-LETTRES covid'!AN12="","",'Portail 3 SDL-LETTRES covid'!AN12)</f>
        <v/>
      </c>
    </row>
    <row r="7" spans="1:40" ht="78.75" customHeight="1">
      <c r="A7" s="772" t="str">
        <f>IF('Portail 3 SDL-LETTRES covid'!A13="","",'Portail 3 SDL-LETTRES covid'!A13)</f>
        <v/>
      </c>
      <c r="B7" s="21" t="str">
        <f>IF('Portail 3 SDL-LETTRES covid'!B13="","",'Portail 3 SDL-LETTRES covid'!B13)</f>
        <v>LLA1G21</v>
      </c>
      <c r="C7" s="184" t="str">
        <f>IF('Portail 3 SDL-LETTRES covid'!C13="","",'Portail 3 SDL-LETTRES covid'!C13)</f>
        <v>Mythes et littérature</v>
      </c>
      <c r="D7" s="773" t="str">
        <f>IF('Portail 3 SDL-LETTRES covid'!D13="","",'Portail 3 SDL-LETTRES covid'!D13)</f>
        <v>LLA1G20</v>
      </c>
      <c r="E7" s="773" t="s">
        <v>880</v>
      </c>
      <c r="F7" s="774" t="str">
        <f>IF('Portail 3 SDL-LETTRES covid'!F13="","",'Portail 3 SDL-LETTRES covid'!F13)</f>
        <v>Portails 3 (SDL-LETTRES), 5 (LETTRES-LLCER) et 6 (HISTOIRE-LETTRES)</v>
      </c>
      <c r="G7" s="773" t="str">
        <f>IF('Portail 3 SDL-LETTRES covid'!G13="","",'Portail 3 SDL-LETTRES covid'!G13)</f>
        <v>LETTRES</v>
      </c>
      <c r="H7" s="775"/>
      <c r="I7" s="776">
        <v>3</v>
      </c>
      <c r="J7" s="776">
        <v>3</v>
      </c>
      <c r="K7" s="776" t="str">
        <f>IF('Portail 3 SDL-LETTRES covid'!K13="","",'Portail 3 SDL-LETTRES covid'!K13)</f>
        <v>CALTOT Pierre-Alain</v>
      </c>
      <c r="L7" s="777" t="str">
        <f>IF('Portail 3 SDL-LETTRES covid'!L13="","",'Portail 3 SDL-LETTRES covid'!L13)</f>
        <v>08</v>
      </c>
      <c r="M7" s="776" t="str">
        <f>IF('Portail 3 SDL-LETTRES covid'!M13="","",'Portail 3 SDL-LETTRES covid'!M13)</f>
        <v/>
      </c>
      <c r="N7" s="776" t="str">
        <f>IF('Portail 3 SDL-LETTRES covid'!N13="","",'Portail 3 SDL-LETTRES covid'!N13)</f>
        <v/>
      </c>
      <c r="O7" s="776"/>
      <c r="P7" s="778">
        <f>IF('Portail 3 SDL-LETTRES covid'!P13="","",'Portail 3 SDL-LETTRES covid'!P13)</f>
        <v>18</v>
      </c>
      <c r="Q7" s="374"/>
      <c r="R7" s="778"/>
      <c r="S7" s="157" t="str">
        <f>IF('Portail 3 SDL-LETTRES covid'!S13="","",'Portail 3 SDL-LETTRES covid'!S13)</f>
        <v/>
      </c>
      <c r="T7" s="881" t="str">
        <f>IF('Portail 3 SDL-LETTRES covid'!T13="","",'Portail 3 SDL-LETTRES covid'!T13)</f>
        <v>100% CC</v>
      </c>
      <c r="U7" s="528" t="str">
        <f>IF('Portail 3 SDL-LETTRES covid'!U13="","",'Portail 3 SDL-LETTRES covid'!U13)</f>
        <v>100 % CT (dossier) dépôt du sujet et retour des copies sur CELENE</v>
      </c>
      <c r="V7" s="111">
        <f>IF('Portail 3 SDL-LETTRES covid'!V13="","",'Portail 3 SDL-LETTRES covid'!V13)</f>
        <v>1</v>
      </c>
      <c r="W7" s="781" t="str">
        <f>IF('Portail 3 SDL-LETTRES covid'!W13="","",'Portail 3 SDL-LETTRES covid'!W13)</f>
        <v>CC</v>
      </c>
      <c r="X7" s="781" t="str">
        <f>IF('Portail 3 SDL-LETTRES covid'!X13="","",'Portail 3 SDL-LETTRES covid'!X13)</f>
        <v/>
      </c>
      <c r="Y7" s="781" t="str">
        <f>IF('Portail 3 SDL-LETTRES covid'!Y13="","",'Portail 3 SDL-LETTRES covid'!Y13)</f>
        <v/>
      </c>
      <c r="Z7" s="782">
        <f>IF('Portail 3 SDL-LETTRES covid'!Z13="","",'Portail 3 SDL-LETTRES covid'!Z13)</f>
        <v>1</v>
      </c>
      <c r="AA7" s="783" t="str">
        <f>IF('Portail 3 SDL-LETTRES covid'!AA13="","",'Portail 3 SDL-LETTRES covid'!AA13)</f>
        <v>CT</v>
      </c>
      <c r="AB7" s="783" t="str">
        <f>IF('Portail 3 SDL-LETTRES covid'!AB13="","",'Portail 3 SDL-LETTRES covid'!AB13)</f>
        <v>écrit</v>
      </c>
      <c r="AC7" s="783" t="str">
        <f>IF('Portail 3 SDL-LETTRES covid'!AC13="","",'Portail 3 SDL-LETTRES covid'!AC13)</f>
        <v>3h00</v>
      </c>
      <c r="AD7" s="881" t="str">
        <f>IF('Portail 3 SDL-LETTRES covid'!AD13="","",'Portail 3 SDL-LETTRES covid'!AD13)</f>
        <v>100 % CT (dossier) dépôt du sujet et retour des copies sur CELENE</v>
      </c>
      <c r="AE7" s="528" t="str">
        <f t="shared" ref="AE7:AE9" si="0">+AD7</f>
        <v>100 % CT (dossier) dépôt du sujet et retour des copies sur CELENE</v>
      </c>
      <c r="AF7" s="785">
        <f>IF('Portail 3 SDL-LETTRES covid'!AF13="","",'Portail 3 SDL-LETTRES covid'!AF13)</f>
        <v>1</v>
      </c>
      <c r="AG7" s="781" t="str">
        <f>IF('Portail 3 SDL-LETTRES covid'!AG13="","",'Portail 3 SDL-LETTRES covid'!AG13)</f>
        <v>CT</v>
      </c>
      <c r="AH7" s="781" t="str">
        <f>IF('Portail 3 SDL-LETTRES covid'!AH13="","",'Portail 3 SDL-LETTRES covid'!AH13)</f>
        <v>écrit</v>
      </c>
      <c r="AI7" s="781" t="str">
        <f>IF('Portail 3 SDL-LETTRES covid'!AI13="","",'Portail 3 SDL-LETTRES covid'!AI13)</f>
        <v>3h00</v>
      </c>
      <c r="AJ7" s="786">
        <f>IF('Portail 3 SDL-LETTRES covid'!AJ13="","",'Portail 3 SDL-LETTRES covid'!AJ13)</f>
        <v>1</v>
      </c>
      <c r="AK7" s="783" t="str">
        <f>IF('Portail 3 SDL-LETTRES covid'!AK13="","",'Portail 3 SDL-LETTRES covid'!AK13)</f>
        <v>CT</v>
      </c>
      <c r="AL7" s="783" t="str">
        <f>IF('Portail 3 SDL-LETTRES covid'!AL13="","",'Portail 3 SDL-LETTRES covid'!AL13)</f>
        <v>écrit</v>
      </c>
      <c r="AM7" s="783" t="str">
        <f>IF('Portail 3 SDL-LETTRES covid'!AM13="","",'Portail 3 SDL-LETTRES covid'!AM13)</f>
        <v>3h00</v>
      </c>
      <c r="AN7" s="42" t="str">
        <f>IF('Portail 3 SDL-LETTRES covid'!AN13="","",'Portail 3 SDL-LETTRES covid'!AN13)</f>
        <v/>
      </c>
    </row>
    <row r="8" spans="1:40" ht="78.75" customHeight="1">
      <c r="A8" s="772" t="str">
        <f>IF('Portail 3 SDL-LETTRES covid'!A14="","",'Portail 3 SDL-LETTRES covid'!A14)</f>
        <v/>
      </c>
      <c r="B8" s="21" t="str">
        <f>IF('Portail 3 SDL-LETTRES covid'!B14="","",'Portail 3 SDL-LETTRES covid'!B14)</f>
        <v>LLA1G31</v>
      </c>
      <c r="C8" s="184" t="str">
        <f>IF('Portail 3 SDL-LETTRES covid'!C14="","",'Portail 3 SDL-LETTRES covid'!C14)</f>
        <v xml:space="preserve">Littérature des Lumières  </v>
      </c>
      <c r="D8" s="773" t="str">
        <f>IF('Portail 3 SDL-LETTRES covid'!D14="","",'Portail 3 SDL-LETTRES covid'!D14)</f>
        <v>LLA1G30</v>
      </c>
      <c r="E8" s="773" t="s">
        <v>880</v>
      </c>
      <c r="F8" s="774" t="str">
        <f>IF('Portail 3 SDL-LETTRES covid'!F14="","",'Portail 3 SDL-LETTRES covid'!F14)</f>
        <v>Portails 3 (SDL-LETTRES), 5 (LETTRES-LLCER) et 6 (HISTOIRE-LETTRES)</v>
      </c>
      <c r="G8" s="773" t="str">
        <f>IF('Portail 3 SDL-LETTRES covid'!G14="","",'Portail 3 SDL-LETTRES covid'!G14)</f>
        <v>LETTRES</v>
      </c>
      <c r="H8" s="775"/>
      <c r="I8" s="776">
        <v>3</v>
      </c>
      <c r="J8" s="776">
        <v>3</v>
      </c>
      <c r="K8" s="787" t="str">
        <f>IF('Portail 3 SDL-LETTRES covid'!K14="","",'Portail 3 SDL-LETTRES covid'!K14)</f>
        <v>LOUBERE Stéphanie</v>
      </c>
      <c r="L8" s="777" t="str">
        <f>IF('Portail 3 SDL-LETTRES covid'!L14="","",'Portail 3 SDL-LETTRES covid'!L14)</f>
        <v>09</v>
      </c>
      <c r="M8" s="776" t="str">
        <f>IF('Portail 3 SDL-LETTRES covid'!M14="","",'Portail 3 SDL-LETTRES covid'!M14)</f>
        <v/>
      </c>
      <c r="N8" s="776">
        <f>IF('Portail 3 SDL-LETTRES covid'!N14="","",'Portail 3 SDL-LETTRES covid'!N14)</f>
        <v>12</v>
      </c>
      <c r="O8" s="776"/>
      <c r="P8" s="778">
        <f>IF('Portail 3 SDL-LETTRES covid'!P14="","",'Portail 3 SDL-LETTRES covid'!P14)</f>
        <v>12</v>
      </c>
      <c r="Q8" s="374"/>
      <c r="R8" s="778"/>
      <c r="S8" s="157" t="str">
        <f>IF('Portail 3 SDL-LETTRES covid'!S14="","",'Portail 3 SDL-LETTRES covid'!S14)</f>
        <v/>
      </c>
      <c r="T8" s="881" t="str">
        <f>IF('Portail 3 SDL-LETTRES covid'!T14="","",'Portail 3 SDL-LETTRES covid'!T14)</f>
        <v>100% CC</v>
      </c>
      <c r="U8" s="528" t="str">
        <f>IF('Portail 3 SDL-LETTRES covid'!U14="","",'Portail 3 SDL-LETTRES covid'!U14)</f>
        <v>100 % CT (dossier)</v>
      </c>
      <c r="V8" s="111">
        <f>IF('Portail 3 SDL-LETTRES covid'!V14="","",'Portail 3 SDL-LETTRES covid'!V14)</f>
        <v>1</v>
      </c>
      <c r="W8" s="781" t="str">
        <f>IF('Portail 3 SDL-LETTRES covid'!W14="","",'Portail 3 SDL-LETTRES covid'!W14)</f>
        <v>CC</v>
      </c>
      <c r="X8" s="781" t="str">
        <f>IF('Portail 3 SDL-LETTRES covid'!X14="","",'Portail 3 SDL-LETTRES covid'!X14)</f>
        <v/>
      </c>
      <c r="Y8" s="781" t="str">
        <f>IF('Portail 3 SDL-LETTRES covid'!Y14="","",'Portail 3 SDL-LETTRES covid'!Y14)</f>
        <v/>
      </c>
      <c r="Z8" s="782">
        <f>IF('Portail 3 SDL-LETTRES covid'!Z14="","",'Portail 3 SDL-LETTRES covid'!Z14)</f>
        <v>1</v>
      </c>
      <c r="AA8" s="783" t="str">
        <f>IF('Portail 3 SDL-LETTRES covid'!AA14="","",'Portail 3 SDL-LETTRES covid'!AA14)</f>
        <v>CT</v>
      </c>
      <c r="AB8" s="783" t="str">
        <f>IF('Portail 3 SDL-LETTRES covid'!AB14="","",'Portail 3 SDL-LETTRES covid'!AB14)</f>
        <v>écrit</v>
      </c>
      <c r="AC8" s="783" t="str">
        <f>IF('Portail 3 SDL-LETTRES covid'!AC14="","",'Portail 3 SDL-LETTRES covid'!AC14)</f>
        <v>2h00</v>
      </c>
      <c r="AD8" s="881" t="str">
        <f>IF('Portail 3 SDL-LETTRES covid'!AD14="","",'Portail 3 SDL-LETTRES covid'!AD14)</f>
        <v>100 % CT (dossier)</v>
      </c>
      <c r="AE8" s="528" t="str">
        <f t="shared" si="0"/>
        <v>100 % CT (dossier)</v>
      </c>
      <c r="AF8" s="785">
        <f>IF('Portail 3 SDL-LETTRES covid'!AF14="","",'Portail 3 SDL-LETTRES covid'!AF14)</f>
        <v>1</v>
      </c>
      <c r="AG8" s="781" t="str">
        <f>IF('Portail 3 SDL-LETTRES covid'!AG14="","",'Portail 3 SDL-LETTRES covid'!AG14)</f>
        <v>CT</v>
      </c>
      <c r="AH8" s="781" t="str">
        <f>IF('Portail 3 SDL-LETTRES covid'!AH14="","",'Portail 3 SDL-LETTRES covid'!AH14)</f>
        <v>écrit</v>
      </c>
      <c r="AI8" s="781" t="str">
        <f>IF('Portail 3 SDL-LETTRES covid'!AI14="","",'Portail 3 SDL-LETTRES covid'!AI14)</f>
        <v>2h00</v>
      </c>
      <c r="AJ8" s="786">
        <f>IF('Portail 3 SDL-LETTRES covid'!AJ14="","",'Portail 3 SDL-LETTRES covid'!AJ14)</f>
        <v>1</v>
      </c>
      <c r="AK8" s="783" t="str">
        <f>IF('Portail 3 SDL-LETTRES covid'!AK14="","",'Portail 3 SDL-LETTRES covid'!AK14)</f>
        <v>CT</v>
      </c>
      <c r="AL8" s="783" t="str">
        <f>IF('Portail 3 SDL-LETTRES covid'!AL14="","",'Portail 3 SDL-LETTRES covid'!AL14)</f>
        <v>écrit</v>
      </c>
      <c r="AM8" s="783" t="str">
        <f>IF('Portail 3 SDL-LETTRES covid'!AM14="","",'Portail 3 SDL-LETTRES covid'!AM14)</f>
        <v>2h00</v>
      </c>
      <c r="AN8" s="42" t="str">
        <f>IF('Portail 3 SDL-LETTRES covid'!AN14="","",'Portail 3 SDL-LETTRES covid'!AN14)</f>
        <v/>
      </c>
    </row>
    <row r="9" spans="1:40" ht="78.75" customHeight="1">
      <c r="A9" s="772" t="str">
        <f>IF('Portail 3 SDL-LETTRES covid'!A15="","",'Portail 3 SDL-LETTRES covid'!A15)</f>
        <v/>
      </c>
      <c r="B9" s="21" t="str">
        <f>IF('Portail 3 SDL-LETTRES covid'!B15="","",'Portail 3 SDL-LETTRES covid'!B15)</f>
        <v>LLA1G41</v>
      </c>
      <c r="C9" s="184" t="str">
        <f>IF('Portail 3 SDL-LETTRES covid'!C15="","",'Portail 3 SDL-LETTRES covid'!C15)</f>
        <v>Méthodologie du travail universitaire en Lettres</v>
      </c>
      <c r="D9" s="773" t="str">
        <f>IF('Portail 3 SDL-LETTRES covid'!D15="","",'Portail 3 SDL-LETTRES covid'!D15)</f>
        <v>LLA1G40</v>
      </c>
      <c r="E9" s="773" t="s">
        <v>880</v>
      </c>
      <c r="F9" s="774" t="str">
        <f>IF('Portail 3 SDL-LETTRES covid'!F15="","",'Portail 3 SDL-LETTRES covid'!F15)</f>
        <v>Portails 3 (SDL-LETTRES), 5 (LETTRES-LLCER) et 6 (HISTOIRE-LETTRES)</v>
      </c>
      <c r="G9" s="773" t="str">
        <f>IF('Portail 3 SDL-LETTRES covid'!G15="","",'Portail 3 SDL-LETTRES covid'!G15)</f>
        <v>LETTRES</v>
      </c>
      <c r="H9" s="775"/>
      <c r="I9" s="776">
        <v>2</v>
      </c>
      <c r="J9" s="776">
        <v>2</v>
      </c>
      <c r="K9" s="776" t="str">
        <f>IF('Portail 3 SDL-LETTRES covid'!K15="","",'Portail 3 SDL-LETTRES covid'!K15)</f>
        <v>BARUT Benoît</v>
      </c>
      <c r="L9" s="777" t="str">
        <f>IF('Portail 3 SDL-LETTRES covid'!L15="","",'Portail 3 SDL-LETTRES covid'!L15)</f>
        <v>09</v>
      </c>
      <c r="M9" s="776" t="str">
        <f>IF('Portail 3 SDL-LETTRES covid'!M15="","",'Portail 3 SDL-LETTRES covid'!M15)</f>
        <v/>
      </c>
      <c r="N9" s="776" t="str">
        <f>IF('Portail 3 SDL-LETTRES covid'!N15="","",'Portail 3 SDL-LETTRES covid'!N15)</f>
        <v/>
      </c>
      <c r="O9" s="776"/>
      <c r="P9" s="778">
        <f>IF('Portail 3 SDL-LETTRES covid'!P15="","",'Portail 3 SDL-LETTRES covid'!P15)</f>
        <v>18</v>
      </c>
      <c r="Q9" s="374"/>
      <c r="R9" s="778"/>
      <c r="S9" s="157" t="str">
        <f>IF('Portail 3 SDL-LETTRES covid'!S15="","",'Portail 3 SDL-LETTRES covid'!S15)</f>
        <v/>
      </c>
      <c r="T9" s="881" t="str">
        <f>IF('Portail 3 SDL-LETTRES covid'!T15="","",'Portail 3 SDL-LETTRES covid'!T15)</f>
        <v>100% CC</v>
      </c>
      <c r="U9" s="528" t="str">
        <f>IF('Portail 3 SDL-LETTRES covid'!U15="","",'Portail 3 SDL-LETTRES covid'!U15)</f>
        <v>100 % CT (dossier). Dépôt du sujet sur CELENE le xx/12/2020 ; retour des copies par mail (benoit.barut@univ-orleans.fr) dans la journée</v>
      </c>
      <c r="V9" s="111">
        <f>IF('Portail 3 SDL-LETTRES covid'!V15="","",'Portail 3 SDL-LETTRES covid'!V15)</f>
        <v>1</v>
      </c>
      <c r="W9" s="781" t="str">
        <f>IF('Portail 3 SDL-LETTRES covid'!W15="","",'Portail 3 SDL-LETTRES covid'!W15)</f>
        <v>CC</v>
      </c>
      <c r="X9" s="781" t="str">
        <f>IF('Portail 3 SDL-LETTRES covid'!X15="","",'Portail 3 SDL-LETTRES covid'!X15)</f>
        <v/>
      </c>
      <c r="Y9" s="781" t="str">
        <f>IF('Portail 3 SDL-LETTRES covid'!Y15="","",'Portail 3 SDL-LETTRES covid'!Y15)</f>
        <v/>
      </c>
      <c r="Z9" s="782">
        <f>IF('Portail 3 SDL-LETTRES covid'!Z15="","",'Portail 3 SDL-LETTRES covid'!Z15)</f>
        <v>1</v>
      </c>
      <c r="AA9" s="783" t="str">
        <f>IF('Portail 3 SDL-LETTRES covid'!AA15="","",'Portail 3 SDL-LETTRES covid'!AA15)</f>
        <v>CT</v>
      </c>
      <c r="AB9" s="783" t="str">
        <f>IF('Portail 3 SDL-LETTRES covid'!AB15="","",'Portail 3 SDL-LETTRES covid'!AB15)</f>
        <v>écrit</v>
      </c>
      <c r="AC9" s="783" t="str">
        <f>IF('Portail 3 SDL-LETTRES covid'!AC15="","",'Portail 3 SDL-LETTRES covid'!AC15)</f>
        <v>2h00</v>
      </c>
      <c r="AD9" s="881" t="str">
        <f>IF('Portail 3 SDL-LETTRES covid'!AD15="","",'Portail 3 SDL-LETTRES covid'!AD15)</f>
        <v>100 % CT (dossier). Dépôt du sujet sur CELENE le xx/06/2021 ; retour des copies par mail (benoit.barut@univ-orleans.fr) dans la journée</v>
      </c>
      <c r="AE9" s="528" t="str">
        <f t="shared" si="0"/>
        <v>100 % CT (dossier). Dépôt du sujet sur CELENE le xx/06/2021 ; retour des copies par mail (benoit.barut@univ-orleans.fr) dans la journée</v>
      </c>
      <c r="AF9" s="785">
        <f>IF('Portail 3 SDL-LETTRES covid'!AF15="","",'Portail 3 SDL-LETTRES covid'!AF15)</f>
        <v>1</v>
      </c>
      <c r="AG9" s="781" t="str">
        <f>IF('Portail 3 SDL-LETTRES covid'!AG15="","",'Portail 3 SDL-LETTRES covid'!AG15)</f>
        <v>CT</v>
      </c>
      <c r="AH9" s="781" t="str">
        <f>IF('Portail 3 SDL-LETTRES covid'!AH15="","",'Portail 3 SDL-LETTRES covid'!AH15)</f>
        <v>écrit</v>
      </c>
      <c r="AI9" s="781" t="str">
        <f>IF('Portail 3 SDL-LETTRES covid'!AI15="","",'Portail 3 SDL-LETTRES covid'!AI15)</f>
        <v>2h00</v>
      </c>
      <c r="AJ9" s="786">
        <f>IF('Portail 3 SDL-LETTRES covid'!AJ15="","",'Portail 3 SDL-LETTRES covid'!AJ15)</f>
        <v>1</v>
      </c>
      <c r="AK9" s="783" t="str">
        <f>IF('Portail 3 SDL-LETTRES covid'!AK15="","",'Portail 3 SDL-LETTRES covid'!AK15)</f>
        <v>CT</v>
      </c>
      <c r="AL9" s="783" t="str">
        <f>IF('Portail 3 SDL-LETTRES covid'!AL15="","",'Portail 3 SDL-LETTRES covid'!AL15)</f>
        <v>écrit</v>
      </c>
      <c r="AM9" s="783" t="str">
        <f>IF('Portail 3 SDL-LETTRES covid'!AM15="","",'Portail 3 SDL-LETTRES covid'!AM15)</f>
        <v>2h00</v>
      </c>
      <c r="AN9" s="42" t="str">
        <f>IF('Portail 3 SDL-LETTRES covid'!AN15="","",'Portail 3 SDL-LETTRES covid'!AN15)</f>
        <v/>
      </c>
    </row>
    <row r="10" spans="1:40" s="67" customFormat="1" ht="70.5" customHeight="1">
      <c r="A10" s="801" t="s">
        <v>939</v>
      </c>
      <c r="B10" s="801" t="s">
        <v>940</v>
      </c>
      <c r="C10" s="802" t="s">
        <v>941</v>
      </c>
      <c r="D10" s="801" t="s">
        <v>172</v>
      </c>
      <c r="E10" s="801" t="s">
        <v>255</v>
      </c>
      <c r="F10" s="801" t="s">
        <v>172</v>
      </c>
      <c r="G10" s="801" t="s">
        <v>170</v>
      </c>
      <c r="H10" s="801" t="s">
        <v>172</v>
      </c>
      <c r="I10" s="801">
        <v>2</v>
      </c>
      <c r="J10" s="801">
        <v>2</v>
      </c>
      <c r="K10" s="801" t="s">
        <v>172</v>
      </c>
      <c r="L10" s="801" t="s">
        <v>172</v>
      </c>
      <c r="M10" s="801" t="s">
        <v>172</v>
      </c>
      <c r="N10" s="801" t="s">
        <v>172</v>
      </c>
      <c r="O10" s="801"/>
      <c r="P10" s="801" t="s">
        <v>172</v>
      </c>
      <c r="Q10" s="375"/>
      <c r="R10" s="801"/>
      <c r="S10" s="375" t="s">
        <v>172</v>
      </c>
      <c r="T10" s="836"/>
      <c r="U10" s="837"/>
      <c r="V10" s="396" t="s">
        <v>172</v>
      </c>
      <c r="W10" s="801" t="s">
        <v>172</v>
      </c>
      <c r="X10" s="801" t="s">
        <v>172</v>
      </c>
      <c r="Y10" s="801" t="s">
        <v>172</v>
      </c>
      <c r="Z10" s="801" t="s">
        <v>172</v>
      </c>
      <c r="AA10" s="801" t="s">
        <v>172</v>
      </c>
      <c r="AB10" s="801" t="s">
        <v>172</v>
      </c>
      <c r="AC10" s="801" t="s">
        <v>172</v>
      </c>
      <c r="AD10" s="836"/>
      <c r="AE10" s="801"/>
      <c r="AF10" s="801" t="s">
        <v>172</v>
      </c>
      <c r="AG10" s="801" t="s">
        <v>172</v>
      </c>
      <c r="AH10" s="801" t="s">
        <v>172</v>
      </c>
      <c r="AI10" s="801" t="s">
        <v>172</v>
      </c>
      <c r="AJ10" s="801" t="s">
        <v>172</v>
      </c>
      <c r="AK10" s="801" t="s">
        <v>172</v>
      </c>
      <c r="AL10" s="801" t="s">
        <v>172</v>
      </c>
      <c r="AM10" s="801" t="s">
        <v>172</v>
      </c>
      <c r="AN10" s="801"/>
    </row>
    <row r="11" spans="1:40" ht="49.5" customHeight="1">
      <c r="A11" s="772"/>
      <c r="B11" s="21" t="s">
        <v>942</v>
      </c>
      <c r="C11" s="827" t="s">
        <v>943</v>
      </c>
      <c r="D11" s="23" t="s">
        <v>944</v>
      </c>
      <c r="E11" s="773" t="s">
        <v>56</v>
      </c>
      <c r="F11" s="611" t="s">
        <v>945</v>
      </c>
      <c r="G11" s="610" t="s">
        <v>946</v>
      </c>
      <c r="H11" s="680"/>
      <c r="I11" s="613">
        <v>2</v>
      </c>
      <c r="J11" s="613">
        <v>2</v>
      </c>
      <c r="K11" s="613" t="s">
        <v>947</v>
      </c>
      <c r="L11" s="777" t="s">
        <v>260</v>
      </c>
      <c r="M11" s="613"/>
      <c r="N11" s="613"/>
      <c r="O11" s="613"/>
      <c r="P11" s="615">
        <v>15</v>
      </c>
      <c r="Q11" s="616"/>
      <c r="R11" s="778"/>
      <c r="S11" s="157"/>
      <c r="T11" s="779" t="s">
        <v>76</v>
      </c>
      <c r="U11" s="780" t="s">
        <v>948</v>
      </c>
      <c r="V11" s="395">
        <v>1</v>
      </c>
      <c r="W11" s="644" t="s">
        <v>62</v>
      </c>
      <c r="X11" s="644" t="s">
        <v>63</v>
      </c>
      <c r="Y11" s="644"/>
      <c r="Z11" s="645">
        <v>1</v>
      </c>
      <c r="AA11" s="640" t="s">
        <v>65</v>
      </c>
      <c r="AB11" s="640" t="s">
        <v>66</v>
      </c>
      <c r="AC11" s="640" t="s">
        <v>67</v>
      </c>
      <c r="AD11" s="779" t="s">
        <v>948</v>
      </c>
      <c r="AE11" s="528" t="str">
        <f t="shared" ref="AE11:AE12" si="1">+AD11</f>
        <v>100% CT Devoir maison sans temps  limite. Les échanges (sujet et copies) se feront par mail.</v>
      </c>
      <c r="AF11" s="831">
        <v>1</v>
      </c>
      <c r="AG11" s="644" t="s">
        <v>65</v>
      </c>
      <c r="AH11" s="644" t="s">
        <v>66</v>
      </c>
      <c r="AI11" s="644" t="s">
        <v>67</v>
      </c>
      <c r="AJ11" s="646">
        <v>1</v>
      </c>
      <c r="AK11" s="640" t="s">
        <v>65</v>
      </c>
      <c r="AL11" s="640" t="s">
        <v>66</v>
      </c>
      <c r="AM11" s="640" t="s">
        <v>67</v>
      </c>
      <c r="AN11" s="613"/>
    </row>
    <row r="12" spans="1:40" ht="78.75" customHeight="1">
      <c r="A12" s="772" t="str">
        <f>IF(OR('Portail 5 LETTRES-LLCER covid'!A11=0,'Portail 5 LETTRES-LLCER covid'!A11=""),"",'Portail 5 LETTRES-LLCER covid'!A11)</f>
        <v/>
      </c>
      <c r="B12" s="21" t="str">
        <f>IF(OR('Portail 5 LETTRES-LLCER covid'!B11=0,'Portail 5 LETTRES-LLCER covid'!B11=""),"",'Portail 5 LETTRES-LLCER covid'!B11)</f>
        <v>LLA1G5A</v>
      </c>
      <c r="C12" s="827" t="str">
        <f>IF(OR('Portail 5 LETTRES-LLCER covid'!C11=0,'Portail 5 LETTRES-LLCER covid'!C11=""),"",'Portail 5 LETTRES-LLCER covid'!C11)</f>
        <v>Atelier d'écriture créative S1</v>
      </c>
      <c r="D12" s="23" t="str">
        <f>IF(OR('Portail 5 LETTRES-LLCER covid'!D11=0,'Portail 5 LETTRES-LLCER covid'!D11=""),"",'Portail 5 LETTRES-LLCER covid'!D11)</f>
        <v/>
      </c>
      <c r="E12" s="773" t="str">
        <f>IF(OR('Portail 5 LETTRES-LLCER covid'!E11=0,'Portail 5 LETTRES-LLCER covid'!E11=""),"",'Portail 5 LETTRES-LLCER covid'!E11)</f>
        <v>UE TRONC COMMUN</v>
      </c>
      <c r="F12" s="611" t="str">
        <f>IF(OR('Portail 5 LETTRES-LLCER covid'!F11=0,'Portail 5 LETTRES-LLCER covid'!F11=""),"",'Portail 5 LETTRES-LLCER covid'!F11)</f>
        <v>Portails 5 (LETTRES-LLCER) et 6 (HISTOIRE-LETTRES)</v>
      </c>
      <c r="G12" s="610" t="str">
        <f>IF(OR('Portail 5 LETTRES-LLCER covid'!G11=0,'Portail 5 LETTRES-LLCER covid'!G11=""),"",'Portail 5 LETTRES-LLCER covid'!G11)</f>
        <v>LETTRES</v>
      </c>
      <c r="H12" s="680"/>
      <c r="I12" s="613">
        <v>2</v>
      </c>
      <c r="J12" s="613">
        <v>2</v>
      </c>
      <c r="K12" s="613" t="str">
        <f>IF(OR('Portail 5 LETTRES-LLCER covid'!K11=0,'Portail 5 LETTRES-LLCER covid'!K11=""),"",'Portail 5 LETTRES-LLCER covid'!K11)</f>
        <v>BARUT Benoît</v>
      </c>
      <c r="L12" s="777" t="str">
        <f>IF(OR('Portail 5 LETTRES-LLCER covid'!L11=0,'Portail 5 LETTRES-LLCER covid'!L11=""),"",'Portail 5 LETTRES-LLCER covid'!L11)</f>
        <v>09</v>
      </c>
      <c r="M12" s="613" t="str">
        <f>IF(OR('Portail 5 LETTRES-LLCER covid'!M11=0,'Portail 5 LETTRES-LLCER covid'!M11=""),"",'Portail 5 LETTRES-LLCER covid'!M11)</f>
        <v/>
      </c>
      <c r="N12" s="613" t="str">
        <f>IF(OR('Portail 5 LETTRES-LLCER covid'!N11=0,'Portail 5 LETTRES-LLCER covid'!N11=""),"",'Portail 5 LETTRES-LLCER covid'!N11)</f>
        <v/>
      </c>
      <c r="O12" s="613"/>
      <c r="P12" s="615" t="str">
        <f>IF(OR('Portail 5 LETTRES-LLCER covid'!P11=0,'Portail 5 LETTRES-LLCER covid'!P11=""),"",'Portail 5 LETTRES-LLCER covid'!P11)</f>
        <v/>
      </c>
      <c r="Q12" s="615" t="str">
        <f>IF(OR('Portail 5 LETTRES-LLCER covid'!Q11=0,'Portail 5 LETTRES-LLCER covid'!Q11=""),"",'Portail 5 LETTRES-LLCER covid'!Q11)</f>
        <v/>
      </c>
      <c r="R12" s="615">
        <f>IF(OR('Portail 5 LETTRES-LLCER covid'!R11=0,'Portail 5 LETTRES-LLCER covid'!R11=""),"",'Portail 5 LETTRES-LLCER covid'!R11)</f>
        <v>18</v>
      </c>
      <c r="S12" s="157" t="str">
        <f>IF(OR('Portail 5 LETTRES-LLCER covid'!S11=0,'Portail 5 LETTRES-LLCER covid'!S11=""),"",'Portail 5 LETTRES-LLCER covid'!S11)</f>
        <v/>
      </c>
      <c r="T12" s="619" t="str">
        <f>IF(OR('Portail 5 LETTRES-LLCER covid'!T11=0,'Portail 5 LETTRES-LLCER covid'!T11=""),"",'Portail 5 LETTRES-LLCER covid'!T11)</f>
        <v>100% CC</v>
      </c>
      <c r="U12" s="618" t="str">
        <f>IF(OR('Portail 5 LETTRES-LLCER covid'!U11=0,'Portail 5 LETTRES-LLCER covid'!U11=""),"",'Portail 5 LETTRES-LLCER covid'!U11)</f>
        <v>100% CT dossier. Dépôt du sujet sur CELENE le xx/12/2020 ; retour des copies sur CELENE jusqu'au xx/xx/2020.</v>
      </c>
      <c r="V12" s="395">
        <f>IF(OR('Portail 5 LETTRES-LLCER covid'!V11=0,'Portail 5 LETTRES-LLCER covid'!V11=""),"",'Portail 5 LETTRES-LLCER covid'!V11)</f>
        <v>1</v>
      </c>
      <c r="W12" s="644" t="str">
        <f>IF(OR('Portail 5 LETTRES-LLCER covid'!W11=0,'Portail 5 LETTRES-LLCER covid'!W11=""),"",'Portail 5 LETTRES-LLCER covid'!W11)</f>
        <v>CC</v>
      </c>
      <c r="X12" s="644" t="str">
        <f>IF(OR('Portail 5 LETTRES-LLCER covid'!X11=0,'Portail 5 LETTRES-LLCER covid'!X11=""),"",'Portail 5 LETTRES-LLCER covid'!X11)</f>
        <v/>
      </c>
      <c r="Y12" s="644" t="str">
        <f>IF(OR('Portail 5 LETTRES-LLCER covid'!Y11=0,'Portail 5 LETTRES-LLCER covid'!Y11=""),"",'Portail 5 LETTRES-LLCER covid'!Y11)</f>
        <v/>
      </c>
      <c r="Z12" s="645">
        <f>IF(OR('Portail 5 LETTRES-LLCER covid'!Z11=0,'Portail 5 LETTRES-LLCER covid'!Z11=""),"",'Portail 5 LETTRES-LLCER covid'!Z11)</f>
        <v>1</v>
      </c>
      <c r="AA12" s="640" t="str">
        <f>IF(OR('Portail 5 LETTRES-LLCER covid'!AA11=0,'Portail 5 LETTRES-LLCER covid'!AA11=""),"",'Portail 5 LETTRES-LLCER covid'!AA11)</f>
        <v>CT</v>
      </c>
      <c r="AB12" s="640" t="str">
        <f>IF(OR('Portail 5 LETTRES-LLCER covid'!AB11=0,'Portail 5 LETTRES-LLCER covid'!AB11=""),"",'Portail 5 LETTRES-LLCER covid'!AB11)</f>
        <v>dossier</v>
      </c>
      <c r="AC12" s="640" t="str">
        <f>IF(OR('Portail 5 LETTRES-LLCER covid'!AC11=0,'Portail 5 LETTRES-LLCER covid'!AC11=""),"",'Portail 5 LETTRES-LLCER covid'!AC11)</f>
        <v/>
      </c>
      <c r="AD12" s="619" t="str">
        <f>IF(OR('Portail 5 LETTRES-LLCER covid'!AD11=0,'Portail 5 LETTRES-LLCER covid'!AD11=""),"",'Portail 5 LETTRES-LLCER covid'!AD11)</f>
        <v>100% CT dossier. Dépôt du sujet sur CELENE le xx/06/2021 ; retour des copies sur CELENE jusqu'au xx/xx/2021.</v>
      </c>
      <c r="AE12" s="528" t="str">
        <f t="shared" si="1"/>
        <v>100% CT dossier. Dépôt du sujet sur CELENE le xx/06/2021 ; retour des copies sur CELENE jusqu'au xx/xx/2021.</v>
      </c>
      <c r="AF12" s="831">
        <f>IF(OR('Portail 5 LETTRES-LLCER covid'!AF11=0,'Portail 5 LETTRES-LLCER covid'!AF11=""),"",'Portail 5 LETTRES-LLCER covid'!AF11)</f>
        <v>1</v>
      </c>
      <c r="AG12" s="644" t="str">
        <f>IF(OR('Portail 5 LETTRES-LLCER covid'!AG11=0,'Portail 5 LETTRES-LLCER covid'!AG11=""),"",'Portail 5 LETTRES-LLCER covid'!AG11)</f>
        <v>CT</v>
      </c>
      <c r="AH12" s="644" t="str">
        <f>IF(OR('Portail 5 LETTRES-LLCER covid'!AH11=0,'Portail 5 LETTRES-LLCER covid'!AH11=""),"",'Portail 5 LETTRES-LLCER covid'!AH11)</f>
        <v>dossier</v>
      </c>
      <c r="AI12" s="644" t="str">
        <f>IF(OR('Portail 5 LETTRES-LLCER covid'!AI11=0,'Portail 5 LETTRES-LLCER covid'!AI11=""),"",'Portail 5 LETTRES-LLCER covid'!AI11)</f>
        <v/>
      </c>
      <c r="AJ12" s="646">
        <f>IF(OR('Portail 5 LETTRES-LLCER covid'!AJ11=0,'Portail 5 LETTRES-LLCER covid'!AJ11=""),"",'Portail 5 LETTRES-LLCER covid'!AJ11)</f>
        <v>1</v>
      </c>
      <c r="AK12" s="640" t="str">
        <f>IF(OR('Portail 5 LETTRES-LLCER covid'!AK11=0,'Portail 5 LETTRES-LLCER covid'!AK11=""),"",'Portail 5 LETTRES-LLCER covid'!AK11)</f>
        <v>CT</v>
      </c>
      <c r="AL12" s="640" t="str">
        <f>IF(OR('Portail 5 LETTRES-LLCER covid'!AL11=0,'Portail 5 LETTRES-LLCER covid'!AL11=""),"",'Portail 5 LETTRES-LLCER covid'!AL11)</f>
        <v>dossier</v>
      </c>
      <c r="AM12" s="640" t="str">
        <f>IF(OR('Portail 5 LETTRES-LLCER covid'!AM11=0,'Portail 5 LETTRES-LLCER covid'!AM11=""),"",'Portail 5 LETTRES-LLCER covid'!AM11)</f>
        <v/>
      </c>
      <c r="AN12" s="613" t="str">
        <f>IF(OR('Portail 5 LETTRES-LLCER covid'!AN11=0,'Portail 5 LETTRES-LLCER covid'!AN11=""),"",'Portail 5 LETTRES-LLCER covid'!AN11)</f>
        <v/>
      </c>
    </row>
    <row r="13" spans="1:40">
      <c r="A13" s="35"/>
      <c r="B13" s="35"/>
      <c r="C13" s="788"/>
      <c r="D13" s="773"/>
      <c r="E13" s="789"/>
      <c r="F13" s="790"/>
      <c r="G13" s="789"/>
      <c r="H13" s="775"/>
      <c r="I13" s="776"/>
      <c r="J13" s="776"/>
      <c r="K13" s="776"/>
      <c r="L13" s="776"/>
      <c r="M13" s="776"/>
      <c r="N13" s="42"/>
      <c r="O13" s="42"/>
      <c r="P13" s="613"/>
      <c r="Q13" s="693"/>
      <c r="R13" s="776"/>
      <c r="S13" s="43"/>
      <c r="T13" s="791"/>
      <c r="U13" s="792"/>
      <c r="V13" s="385"/>
      <c r="W13" s="793"/>
      <c r="X13" s="793"/>
      <c r="Y13" s="793"/>
      <c r="Z13" s="793"/>
      <c r="AA13" s="793"/>
      <c r="AB13" s="793"/>
      <c r="AC13" s="793"/>
      <c r="AD13" s="791"/>
      <c r="AE13" s="793"/>
      <c r="AF13" s="793"/>
      <c r="AG13" s="793"/>
      <c r="AH13" s="773"/>
      <c r="AI13" s="793"/>
      <c r="AJ13" s="793"/>
      <c r="AK13" s="793"/>
      <c r="AL13" s="773"/>
      <c r="AM13" s="793"/>
      <c r="AN13" s="776"/>
    </row>
    <row r="14" spans="1:40" ht="84" customHeight="1">
      <c r="A14" s="772"/>
      <c r="B14" s="21" t="s">
        <v>949</v>
      </c>
      <c r="C14" s="827" t="s">
        <v>950</v>
      </c>
      <c r="D14" s="23" t="s">
        <v>951</v>
      </c>
      <c r="E14" s="773" t="s">
        <v>880</v>
      </c>
      <c r="F14" s="611" t="s">
        <v>952</v>
      </c>
      <c r="G14" s="610" t="s">
        <v>946</v>
      </c>
      <c r="H14" s="680"/>
      <c r="I14" s="613">
        <v>6</v>
      </c>
      <c r="J14" s="613">
        <v>6</v>
      </c>
      <c r="K14" s="613" t="s">
        <v>953</v>
      </c>
      <c r="L14" s="777" t="s">
        <v>954</v>
      </c>
      <c r="M14" s="613"/>
      <c r="N14" s="613">
        <v>24</v>
      </c>
      <c r="O14" s="613"/>
      <c r="P14" s="615">
        <v>24</v>
      </c>
      <c r="Q14" s="616"/>
      <c r="R14" s="778"/>
      <c r="S14" s="157"/>
      <c r="T14" s="779" t="s">
        <v>955</v>
      </c>
      <c r="U14" s="780" t="s">
        <v>956</v>
      </c>
      <c r="V14" s="395">
        <v>1</v>
      </c>
      <c r="W14" s="644" t="s">
        <v>62</v>
      </c>
      <c r="X14" s="644" t="s">
        <v>66</v>
      </c>
      <c r="Y14" s="644"/>
      <c r="Z14" s="645">
        <v>1</v>
      </c>
      <c r="AA14" s="640" t="s">
        <v>65</v>
      </c>
      <c r="AB14" s="640" t="s">
        <v>66</v>
      </c>
      <c r="AC14" s="640" t="s">
        <v>957</v>
      </c>
      <c r="AD14" s="779" t="s">
        <v>956</v>
      </c>
      <c r="AE14" s="528" t="str">
        <f t="shared" ref="AE14:AE15" si="2">+AD14</f>
        <v xml:space="preserve">100% CT= DM devoir maison 
dépôt sujet et restitution sur CELENE </v>
      </c>
      <c r="AF14" s="831">
        <v>1</v>
      </c>
      <c r="AG14" s="644" t="s">
        <v>65</v>
      </c>
      <c r="AH14" s="644" t="s">
        <v>66</v>
      </c>
      <c r="AI14" s="644" t="s">
        <v>957</v>
      </c>
      <c r="AJ14" s="646">
        <v>1</v>
      </c>
      <c r="AK14" s="640" t="s">
        <v>65</v>
      </c>
      <c r="AL14" s="640" t="s">
        <v>66</v>
      </c>
      <c r="AM14" s="640" t="s">
        <v>957</v>
      </c>
      <c r="AN14" s="613"/>
    </row>
    <row r="15" spans="1:40" ht="84" customHeight="1">
      <c r="A15" s="772"/>
      <c r="B15" s="21" t="s">
        <v>958</v>
      </c>
      <c r="C15" s="827" t="s">
        <v>959</v>
      </c>
      <c r="D15" s="23" t="s">
        <v>960</v>
      </c>
      <c r="E15" s="773" t="s">
        <v>880</v>
      </c>
      <c r="F15" s="611"/>
      <c r="G15" s="610" t="s">
        <v>946</v>
      </c>
      <c r="H15" s="680"/>
      <c r="I15" s="613">
        <v>3</v>
      </c>
      <c r="J15" s="613">
        <v>3</v>
      </c>
      <c r="K15" s="613" t="s">
        <v>961</v>
      </c>
      <c r="L15" s="777" t="s">
        <v>962</v>
      </c>
      <c r="M15" s="613"/>
      <c r="N15" s="613">
        <v>20</v>
      </c>
      <c r="O15" s="613"/>
      <c r="P15" s="615"/>
      <c r="Q15" s="616"/>
      <c r="R15" s="778"/>
      <c r="S15" s="157"/>
      <c r="T15" s="779" t="s">
        <v>963</v>
      </c>
      <c r="U15" s="780" t="s">
        <v>964</v>
      </c>
      <c r="V15" s="395">
        <v>1</v>
      </c>
      <c r="W15" s="644" t="s">
        <v>62</v>
      </c>
      <c r="X15" s="644" t="s">
        <v>66</v>
      </c>
      <c r="Y15" s="644"/>
      <c r="Z15" s="645">
        <v>1</v>
      </c>
      <c r="AA15" s="640" t="s">
        <v>65</v>
      </c>
      <c r="AB15" s="640" t="s">
        <v>66</v>
      </c>
      <c r="AC15" s="640" t="s">
        <v>325</v>
      </c>
      <c r="AD15" s="779" t="s">
        <v>964</v>
      </c>
      <c r="AE15" s="528" t="str">
        <f t="shared" si="2"/>
        <v>100% CT= DM sans durée, dépôt copie sur Celene au format PDF Compilatio.  
dépôt sujet et restitution sur CELENE</v>
      </c>
      <c r="AF15" s="831">
        <v>1</v>
      </c>
      <c r="AG15" s="644" t="s">
        <v>65</v>
      </c>
      <c r="AH15" s="644" t="s">
        <v>66</v>
      </c>
      <c r="AI15" s="644" t="s">
        <v>325</v>
      </c>
      <c r="AJ15" s="646">
        <v>1</v>
      </c>
      <c r="AK15" s="640" t="s">
        <v>65</v>
      </c>
      <c r="AL15" s="640" t="s">
        <v>66</v>
      </c>
      <c r="AM15" s="640" t="s">
        <v>325</v>
      </c>
      <c r="AN15" s="613"/>
    </row>
    <row r="16" spans="1:40" ht="84" customHeight="1">
      <c r="A16" s="772"/>
      <c r="B16" s="21" t="s">
        <v>965</v>
      </c>
      <c r="C16" s="827" t="s">
        <v>966</v>
      </c>
      <c r="D16" s="23" t="s">
        <v>967</v>
      </c>
      <c r="E16" s="773" t="s">
        <v>880</v>
      </c>
      <c r="F16" s="611" t="s">
        <v>968</v>
      </c>
      <c r="G16" s="610" t="s">
        <v>946</v>
      </c>
      <c r="H16" s="680"/>
      <c r="I16" s="613">
        <v>4</v>
      </c>
      <c r="J16" s="613">
        <v>4</v>
      </c>
      <c r="K16" s="773" t="s">
        <v>969</v>
      </c>
      <c r="L16" s="777" t="s">
        <v>970</v>
      </c>
      <c r="M16" s="613"/>
      <c r="N16" s="613"/>
      <c r="O16" s="613"/>
      <c r="P16" s="615">
        <v>30</v>
      </c>
      <c r="Q16" s="616"/>
      <c r="R16" s="778"/>
      <c r="S16" s="157"/>
      <c r="T16" s="779" t="s">
        <v>971</v>
      </c>
      <c r="U16" s="780" t="s">
        <v>972</v>
      </c>
      <c r="V16" s="395">
        <v>1</v>
      </c>
      <c r="W16" s="644" t="s">
        <v>62</v>
      </c>
      <c r="X16" s="644" t="s">
        <v>63</v>
      </c>
      <c r="Y16" s="644"/>
      <c r="Z16" s="645">
        <v>1</v>
      </c>
      <c r="AA16" s="640" t="s">
        <v>65</v>
      </c>
      <c r="AB16" s="640" t="s">
        <v>66</v>
      </c>
      <c r="AC16" s="640" t="s">
        <v>325</v>
      </c>
      <c r="AD16" s="779" t="s">
        <v>973</v>
      </c>
      <c r="AE16" s="528" t="str">
        <f>+AD16</f>
        <v>100 % CT = Devoir maison sans temps limité. Sujet déposé sur Célène et copies à rendre sur Célène.</v>
      </c>
      <c r="AF16" s="831">
        <v>1</v>
      </c>
      <c r="AG16" s="644" t="s">
        <v>65</v>
      </c>
      <c r="AH16" s="644" t="s">
        <v>66</v>
      </c>
      <c r="AI16" s="644" t="s">
        <v>325</v>
      </c>
      <c r="AJ16" s="646">
        <v>1</v>
      </c>
      <c r="AK16" s="640" t="s">
        <v>65</v>
      </c>
      <c r="AL16" s="640" t="s">
        <v>66</v>
      </c>
      <c r="AM16" s="640" t="s">
        <v>325</v>
      </c>
      <c r="AN16" s="613"/>
    </row>
    <row r="17" spans="1:40" s="67" customFormat="1" ht="70.5" customHeight="1">
      <c r="A17" s="801" t="str">
        <f>IF('Portail 3 SDL-LETTRES covid'!A17="","",'Portail 3 SDL-LETTRES covid'!A17)</f>
        <v>LCLA1LAN</v>
      </c>
      <c r="B17" s="801" t="str">
        <f>IF('Portail 3 SDL-LETTRES covid'!B17="","",'Portail 3 SDL-LETTRES covid'!B17)</f>
        <v>LLA1LAN1</v>
      </c>
      <c r="C17" s="802" t="str">
        <f>IF('Portail 3 SDL-LETTRES covid'!C17="","",'Portail 3 SDL-LETTRES covid'!C17)</f>
        <v>Choix Langue vivante S1</v>
      </c>
      <c r="D17" s="801" t="str">
        <f>IF('Portail 3 SDL-LETTRES covid'!D17="","",'Portail 3 SDL-LETTRES covid'!D17)</f>
        <v/>
      </c>
      <c r="E17" s="801" t="str">
        <f>IF('Portail 3 SDL-LETTRES covid'!E17="","",'Portail 3 SDL-LETTRES covid'!E17)</f>
        <v>OBLIG CHOIX</v>
      </c>
      <c r="F17" s="801" t="str">
        <f>IF('Portail 3 SDL-LETTRES covid'!F17="","",'Portail 3 SDL-LETTRES covid'!F17)</f>
        <v>Portails 1 (SDL-LLCER), 3 (SDL-LETTRES), 5 (LETTRES-LLCER ), 6 (HISTOIRE-LETTRES), 7 (HISTOIRE-GEO) et 8 (HISTOIRE-DROIT)</v>
      </c>
      <c r="G17" s="801" t="str">
        <f>IF('Portail 3 SDL-LETTRES covid'!G17="","",'Portail 3 SDL-LETTRES covid'!G17)</f>
        <v/>
      </c>
      <c r="H17" s="801" t="str">
        <f>IF('Portail 3 SDL-LETTRES covid'!H17="","",'Portail 3 SDL-LETTRES covid'!H17)</f>
        <v>1 UE / 2 ECTS</v>
      </c>
      <c r="I17" s="801">
        <f>IF('Portail 3 SDL-LETTRES covid'!I17="","",'Portail 3 SDL-LETTRES covid'!I17)</f>
        <v>2</v>
      </c>
      <c r="J17" s="801">
        <f>IF('Portail 3 SDL-LETTRES covid'!J17="","",'Portail 3 SDL-LETTRES covid'!J17)</f>
        <v>2</v>
      </c>
      <c r="K17" s="801" t="str">
        <f>IF('Portail 3 SDL-LETTRES covid'!K17="","",'Portail 3 SDL-LETTRES covid'!K17)</f>
        <v/>
      </c>
      <c r="L17" s="801" t="str">
        <f>IF('Portail 3 SDL-LETTRES covid'!L17="","",'Portail 3 SDL-LETTRES covid'!L17)</f>
        <v/>
      </c>
      <c r="M17" s="801" t="str">
        <f>IF('Portail 3 SDL-LETTRES covid'!M17="","",'Portail 3 SDL-LETTRES covid'!M17)</f>
        <v/>
      </c>
      <c r="N17" s="801" t="str">
        <f>IF('Portail 3 SDL-LETTRES covid'!N17="","",'Portail 3 SDL-LETTRES covid'!N17)</f>
        <v/>
      </c>
      <c r="O17" s="801"/>
      <c r="P17" s="801" t="str">
        <f>IF('Portail 3 SDL-LETTRES covid'!P17="","",'Portail 3 SDL-LETTRES covid'!P17)</f>
        <v/>
      </c>
      <c r="Q17" s="375"/>
      <c r="R17" s="801"/>
      <c r="S17" s="375" t="str">
        <f>IF('Portail 3 SDL-LETTRES covid'!S17="","",'Portail 3 SDL-LETTRES covid'!S17)</f>
        <v/>
      </c>
      <c r="T17" s="836"/>
      <c r="U17" s="837"/>
      <c r="V17" s="396" t="str">
        <f>IF('Portail 3 SDL-LETTRES covid'!V17="","",'Portail 3 SDL-LETTRES covid'!V17)</f>
        <v/>
      </c>
      <c r="W17" s="801" t="str">
        <f>IF('Portail 3 SDL-LETTRES covid'!W17="","",'Portail 3 SDL-LETTRES covid'!W17)</f>
        <v/>
      </c>
      <c r="X17" s="801" t="str">
        <f>IF('Portail 3 SDL-LETTRES covid'!X17="","",'Portail 3 SDL-LETTRES covid'!X17)</f>
        <v/>
      </c>
      <c r="Y17" s="801" t="str">
        <f>IF('Portail 3 SDL-LETTRES covid'!Y17="","",'Portail 3 SDL-LETTRES covid'!Y17)</f>
        <v/>
      </c>
      <c r="Z17" s="801" t="str">
        <f>IF('Portail 3 SDL-LETTRES covid'!Z17="","",'Portail 3 SDL-LETTRES covid'!Z17)</f>
        <v/>
      </c>
      <c r="AA17" s="801" t="str">
        <f>IF('Portail 3 SDL-LETTRES covid'!AA17="","",'Portail 3 SDL-LETTRES covid'!AA17)</f>
        <v/>
      </c>
      <c r="AB17" s="801" t="str">
        <f>IF('Portail 3 SDL-LETTRES covid'!AB17="","",'Portail 3 SDL-LETTRES covid'!AB17)</f>
        <v/>
      </c>
      <c r="AC17" s="801" t="str">
        <f>IF('Portail 3 SDL-LETTRES covid'!AC17="","",'Portail 3 SDL-LETTRES covid'!AC17)</f>
        <v/>
      </c>
      <c r="AD17" s="836"/>
      <c r="AE17" s="801"/>
      <c r="AF17" s="801" t="str">
        <f>IF('Portail 3 SDL-LETTRES covid'!AF17="","",'Portail 3 SDL-LETTRES covid'!AF17)</f>
        <v/>
      </c>
      <c r="AG17" s="801" t="str">
        <f>IF('Portail 3 SDL-LETTRES covid'!AG17="","",'Portail 3 SDL-LETTRES covid'!AG17)</f>
        <v/>
      </c>
      <c r="AH17" s="801" t="str">
        <f>IF('Portail 3 SDL-LETTRES covid'!AH17="","",'Portail 3 SDL-LETTRES covid'!AH17)</f>
        <v/>
      </c>
      <c r="AI17" s="801" t="str">
        <f>IF('Portail 3 SDL-LETTRES covid'!AI17="","",'Portail 3 SDL-LETTRES covid'!AI17)</f>
        <v/>
      </c>
      <c r="AJ17" s="801" t="str">
        <f>IF('Portail 3 SDL-LETTRES covid'!AJ17="","",'Portail 3 SDL-LETTRES covid'!AJ17)</f>
        <v/>
      </c>
      <c r="AK17" s="801" t="str">
        <f>IF('Portail 3 SDL-LETTRES covid'!AK17="","",'Portail 3 SDL-LETTRES covid'!AK17)</f>
        <v/>
      </c>
      <c r="AL17" s="801" t="str">
        <f>IF('Portail 3 SDL-LETTRES covid'!AL17="","",'Portail 3 SDL-LETTRES covid'!AL17)</f>
        <v/>
      </c>
      <c r="AM17" s="801" t="str">
        <f>IF('Portail 3 SDL-LETTRES covid'!AM17="","",'Portail 3 SDL-LETTRES covid'!AM17)</f>
        <v/>
      </c>
      <c r="AN17" s="801" t="str">
        <f>IF('Portail 3 SDL-LETTRES covid'!AN17="","",'Portail 3 SDL-LETTRES covid'!AN17)</f>
        <v/>
      </c>
    </row>
    <row r="18" spans="1:40" ht="65.25" customHeight="1">
      <c r="A18" s="772" t="str">
        <f>IF('Portail 3 SDL-LETTRES covid'!A18="","",'Portail 3 SDL-LETTRES covid'!A18)</f>
        <v/>
      </c>
      <c r="B18" s="21" t="str">
        <f>IF('Portail 3 SDL-LETTRES covid'!B18="","",'Portail 3 SDL-LETTRES covid'!B18)</f>
        <v>LLA1ALL</v>
      </c>
      <c r="C18" s="827" t="str">
        <f>IF('Portail 3 SDL-LETTRES covid'!C18="","",'Portail 3 SDL-LETTRES covid'!C18)</f>
        <v>Allemand S1</v>
      </c>
      <c r="D18" s="23" t="str">
        <f>IF('Portail 3 SDL-LETTRES covid'!D18="","",'Portail 3 SDL-LETTRES covid'!D18)</f>
        <v>LOL1H4A
LOL1B6A
LOL1C7A</v>
      </c>
      <c r="E18" s="773" t="str">
        <f>IF('Portail 3 SDL-LETTRES covid'!E18="","",'Portail 3 SDL-LETTRES covid'!E18)</f>
        <v>CHOIX TRONC COMMUN</v>
      </c>
      <c r="F18" s="611" t="str">
        <f>IF('Portail 3 SDL-LETTRES covid'!F18="","",'Portail 3 SDL-LETTRES covid'!F18)</f>
        <v>Portails 1 (SDL-LLCER), 3 (SDL-LETTRES), 5 (LETTRES-LLCER ), 6 (HISTOIRE-LETTRES), 7 (HISTOIRE-GEO) et 8 (HISTOIRE-DROIT)</v>
      </c>
      <c r="G18" s="610" t="str">
        <f>IF('Portail 3 SDL-LETTRES covid'!G18="","",'Portail 3 SDL-LETTRES covid'!G18)</f>
        <v>LEA</v>
      </c>
      <c r="H18" s="680" t="str">
        <f>IF('Portail 3 SDL-LETTRES covid'!H18="","",'Portail 3 SDL-LETTRES covid'!H18)</f>
        <v/>
      </c>
      <c r="I18" s="613">
        <f>IF('Portail 3 SDL-LETTRES covid'!I18="","",'Portail 3 SDL-LETTRES covid'!I18)</f>
        <v>2</v>
      </c>
      <c r="J18" s="613">
        <f>IF('Portail 3 SDL-LETTRES covid'!J18="","",'Portail 3 SDL-LETTRES covid'!J18)</f>
        <v>2</v>
      </c>
      <c r="K18" s="613" t="str">
        <f>IF('Portail 3 SDL-LETTRES covid'!K18="","",'Portail 3 SDL-LETTRES covid'!K18)</f>
        <v>FLEURY Alain</v>
      </c>
      <c r="L18" s="777">
        <f>IF('Portail 3 SDL-LETTRES covid'!L18="","",'Portail 3 SDL-LETTRES covid'!L18)</f>
        <v>12</v>
      </c>
      <c r="M18" s="613" t="str">
        <f>IF('Portail 3 SDL-LETTRES covid'!M18="","",'Portail 3 SDL-LETTRES covid'!M18)</f>
        <v/>
      </c>
      <c r="N18" s="613" t="str">
        <f>IF('Portail 3 SDL-LETTRES covid'!N18="","",'Portail 3 SDL-LETTRES covid'!N18)</f>
        <v/>
      </c>
      <c r="O18" s="613"/>
      <c r="P18" s="615">
        <f>IF('Portail 3 SDL-LETTRES covid'!P18="","",'Portail 3 SDL-LETTRES covid'!P18)</f>
        <v>18</v>
      </c>
      <c r="Q18" s="616"/>
      <c r="R18" s="778"/>
      <c r="S18" s="157" t="str">
        <f>IF('Portail 3 SDL-LETTRES covid'!S18="","",'Portail 3 SDL-LETTRES covid'!S18)</f>
        <v/>
      </c>
      <c r="T18" s="619" t="str">
        <f>IF('Portail 3 SDL-LETTRES covid'!T18="","",'Portail 3 SDL-LETTRES covid'!T18)</f>
        <v>100% CC DM avec dépôt de sujet et copie par mail</v>
      </c>
      <c r="U18" s="618" t="str">
        <f>IF('Portail 3 SDL-LETTRES covid'!U18="","",'Portail 3 SDL-LETTRES covid'!U18)</f>
        <v>100% CT DM avec dépôt de sujet et copie par mail</v>
      </c>
      <c r="V18" s="395">
        <f>IF('Portail 3 SDL-LETTRES covid'!V18="","",'Portail 3 SDL-LETTRES covid'!V18)</f>
        <v>1</v>
      </c>
      <c r="W18" s="644" t="str">
        <f>IF('Portail 3 SDL-LETTRES covid'!W18="","",'Portail 3 SDL-LETTRES covid'!W18)</f>
        <v>CC</v>
      </c>
      <c r="X18" s="644" t="str">
        <f>IF('Portail 3 SDL-LETTRES covid'!X18="","",'Portail 3 SDL-LETTRES covid'!X18)</f>
        <v>écrit et oral</v>
      </c>
      <c r="Y18" s="644" t="str">
        <f>IF('Portail 3 SDL-LETTRES covid'!Y18="","",'Portail 3 SDL-LETTRES covid'!Y18)</f>
        <v>1h30</v>
      </c>
      <c r="Z18" s="645">
        <f>IF('Portail 3 SDL-LETTRES covid'!Z18="","",'Portail 3 SDL-LETTRES covid'!Z18)</f>
        <v>1</v>
      </c>
      <c r="AA18" s="640" t="str">
        <f>IF('Portail 3 SDL-LETTRES covid'!AA18="","",'Portail 3 SDL-LETTRES covid'!AA18)</f>
        <v>CT</v>
      </c>
      <c r="AB18" s="640" t="str">
        <f>IF('Portail 3 SDL-LETTRES covid'!AB18="","",'Portail 3 SDL-LETTRES covid'!AB18)</f>
        <v>écrit</v>
      </c>
      <c r="AC18" s="640" t="str">
        <f>IF('Portail 3 SDL-LETTRES covid'!AC18="","",'Portail 3 SDL-LETTRES covid'!AC18)</f>
        <v>2h00</v>
      </c>
      <c r="AD18" s="619" t="str">
        <f>IF('Portail 3 SDL-LETTRES covid'!AD18="","",'Portail 3 SDL-LETTRES covid'!AD18)</f>
        <v>100% CT oral à distance 15 min. Contacter enseignant au préalable par téléphone</v>
      </c>
      <c r="AE18" s="528" t="str">
        <f t="shared" ref="AE18:AE20" si="3">+AD18</f>
        <v>100% CT oral à distance 15 min. Contacter enseignant au préalable par téléphone</v>
      </c>
      <c r="AF18" s="831">
        <f>IF('Portail 3 SDL-LETTRES covid'!AF18="","",'Portail 3 SDL-LETTRES covid'!AF18)</f>
        <v>1</v>
      </c>
      <c r="AG18" s="644" t="str">
        <f>IF('Portail 3 SDL-LETTRES covid'!AG18="","",'Portail 3 SDL-LETTRES covid'!AG18)</f>
        <v>CT</v>
      </c>
      <c r="AH18" s="644" t="str">
        <f>IF('Portail 3 SDL-LETTRES covid'!AH18="","",'Portail 3 SDL-LETTRES covid'!AH18)</f>
        <v>oral</v>
      </c>
      <c r="AI18" s="644" t="str">
        <f>IF('Portail 3 SDL-LETTRES covid'!AI18="","",'Portail 3 SDL-LETTRES covid'!AI18)</f>
        <v>15 min.</v>
      </c>
      <c r="AJ18" s="646">
        <f>IF('Portail 3 SDL-LETTRES covid'!AJ18="","",'Portail 3 SDL-LETTRES covid'!AJ18)</f>
        <v>1</v>
      </c>
      <c r="AK18" s="640" t="str">
        <f>IF('Portail 3 SDL-LETTRES covid'!AK18="","",'Portail 3 SDL-LETTRES covid'!AK18)</f>
        <v>CT</v>
      </c>
      <c r="AL18" s="640" t="str">
        <f>IF('Portail 3 SDL-LETTRES covid'!AL18="","",'Portail 3 SDL-LETTRES covid'!AL18)</f>
        <v>oral</v>
      </c>
      <c r="AM18" s="640" t="str">
        <f>IF('Portail 3 SDL-LETTRES covid'!AM18="","",'Portail 3 SDL-LETTRES covid'!AM18)</f>
        <v>15 min.</v>
      </c>
      <c r="AN18" s="613" t="str">
        <f>IF('Portail 3 SDL-LETTRES covid'!AN18="","",'Portail 3 SDL-LETTRES covid'!AN18)</f>
        <v/>
      </c>
    </row>
    <row r="19" spans="1:40" ht="65.25" customHeight="1">
      <c r="A19" s="772" t="str">
        <f>IF('Portail 3 SDL-LETTRES covid'!A19="","",'Portail 3 SDL-LETTRES covid'!A19)</f>
        <v/>
      </c>
      <c r="B19" s="21" t="str">
        <f>IF('Portail 3 SDL-LETTRES covid'!B19="","",'Portail 3 SDL-LETTRES covid'!B19)</f>
        <v>LLA1ANG</v>
      </c>
      <c r="C19" s="827" t="str">
        <f>IF('Portail 3 SDL-LETTRES covid'!C19="","",'Portail 3 SDL-LETTRES covid'!C19)</f>
        <v>Anglais S1</v>
      </c>
      <c r="D19" s="23" t="str">
        <f>IF('Portail 3 SDL-LETTRES covid'!D19="","",'Portail 3 SDL-LETTRES covid'!D19)</f>
        <v>LOL1D7B
LOL1H4B
LOL1G7B</v>
      </c>
      <c r="E19" s="773" t="str">
        <f>IF('Portail 3 SDL-LETTRES covid'!E19="","",'Portail 3 SDL-LETTRES covid'!E19)</f>
        <v>CHOIX TRONC COMMUN</v>
      </c>
      <c r="F19" s="611" t="str">
        <f>IF('Portail 3 SDL-LETTRES covid'!F19="","",'Portail 3 SDL-LETTRES covid'!F19)</f>
        <v>Portails 3 (SDL-LETTRES), 5 (LETTRES-LLCER ), 6 (HISTOIRE-LETTRES), 7 (HISTOIRE-GEO) et 8 (HISTOIRE-DROIT)</v>
      </c>
      <c r="G19" s="610" t="str">
        <f>IF('Portail 3 SDL-LETTRES covid'!G19="","",'Portail 3 SDL-LETTRES covid'!G19)</f>
        <v>LLCER</v>
      </c>
      <c r="H19" s="680" t="str">
        <f>IF('Portail 3 SDL-LETTRES covid'!H19="","",'Portail 3 SDL-LETTRES covid'!H19)</f>
        <v/>
      </c>
      <c r="I19" s="613">
        <f>IF('Portail 3 SDL-LETTRES covid'!I19="","",'Portail 3 SDL-LETTRES covid'!I19)</f>
        <v>2</v>
      </c>
      <c r="J19" s="613">
        <f>IF('Portail 3 SDL-LETTRES covid'!J19="","",'Portail 3 SDL-LETTRES covid'!J19)</f>
        <v>2</v>
      </c>
      <c r="K19" s="613" t="str">
        <f>IF('Portail 3 SDL-LETTRES covid'!K19="","",'Portail 3 SDL-LETTRES covid'!K19)</f>
        <v>SOTTEAU Emilie</v>
      </c>
      <c r="L19" s="777" t="str">
        <f>IF('Portail 3 SDL-LETTRES covid'!L19="","",'Portail 3 SDL-LETTRES covid'!L19)</f>
        <v>11</v>
      </c>
      <c r="M19" s="613" t="str">
        <f>IF('Portail 3 SDL-LETTRES covid'!M19="","",'Portail 3 SDL-LETTRES covid'!M19)</f>
        <v/>
      </c>
      <c r="N19" s="613" t="str">
        <f>IF('Portail 3 SDL-LETTRES covid'!N19="","",'Portail 3 SDL-LETTRES covid'!N19)</f>
        <v/>
      </c>
      <c r="O19" s="613"/>
      <c r="P19" s="615">
        <f>IF('Portail 3 SDL-LETTRES covid'!P19="","",'Portail 3 SDL-LETTRES covid'!P19)</f>
        <v>18</v>
      </c>
      <c r="Q19" s="616"/>
      <c r="R19" s="778"/>
      <c r="S19" s="157" t="str">
        <f>IF('Portail 3 SDL-LETTRES covid'!S19="","",'Portail 3 SDL-LETTRES covid'!S19)</f>
        <v/>
      </c>
      <c r="T19" s="619" t="str">
        <f>IF('Portail 3 SDL-LETTRES covid'!T19="","",'Portail 3 SDL-LETTRES covid'!T19)</f>
        <v>100% CC ecrit et/ou oral en présentiel ou en ligne temps limité</v>
      </c>
      <c r="U19" s="618" t="str">
        <f>IF('Portail 3 SDL-LETTRES covid'!U19="","",'Portail 3 SDL-LETTRES covid'!U19)</f>
        <v>100% CT écrit et/ou oral en presentiel ou ligne en temps limité  (écrit =2h ou oral 15mins)</v>
      </c>
      <c r="V19" s="395">
        <f>IF('Portail 3 SDL-LETTRES covid'!V19="","",'Portail 3 SDL-LETTRES covid'!V19)</f>
        <v>1</v>
      </c>
      <c r="W19" s="644" t="str">
        <f>IF('Portail 3 SDL-LETTRES covid'!W19="","",'Portail 3 SDL-LETTRES covid'!W19)</f>
        <v>CC</v>
      </c>
      <c r="X19" s="644" t="str">
        <f>IF('Portail 3 SDL-LETTRES covid'!X19="","",'Portail 3 SDL-LETTRES covid'!X19)</f>
        <v/>
      </c>
      <c r="Y19" s="644" t="str">
        <f>IF('Portail 3 SDL-LETTRES covid'!Y19="","",'Portail 3 SDL-LETTRES covid'!Y19)</f>
        <v/>
      </c>
      <c r="Z19" s="645">
        <f>IF('Portail 3 SDL-LETTRES covid'!Z19="","",'Portail 3 SDL-LETTRES covid'!Z19)</f>
        <v>1</v>
      </c>
      <c r="AA19" s="640" t="str">
        <f>IF('Portail 3 SDL-LETTRES covid'!AA19="","",'Portail 3 SDL-LETTRES covid'!AA19)</f>
        <v>CT</v>
      </c>
      <c r="AB19" s="640" t="str">
        <f>IF('Portail 3 SDL-LETTRES covid'!AB19="","",'Portail 3 SDL-LETTRES covid'!AB19)</f>
        <v>écrit</v>
      </c>
      <c r="AC19" s="640" t="str">
        <f>IF('Portail 3 SDL-LETTRES covid'!AC19="","",'Portail 3 SDL-LETTRES covid'!AC19)</f>
        <v>2h00</v>
      </c>
      <c r="AD19" s="619" t="str">
        <f>IF('Portail 3 SDL-LETTRES covid'!AD19="","",'Portail 3 SDL-LETTRES covid'!AD19)</f>
        <v>DM sans temps limité, 
dépôt sujet sur CELENE le xx/06,
copie à rendre au plus tard le xx/06 sur mon adresse email emiliejanton@yahoo.fr, cmasarrre@yahoo.fr</v>
      </c>
      <c r="AE19" s="528" t="str">
        <f t="shared" si="3"/>
        <v>DM sans temps limité, 
dépôt sujet sur CELENE le xx/06,
copie à rendre au plus tard le xx/06 sur mon adresse email emiliejanton@yahoo.fr, cmasarrre@yahoo.fr</v>
      </c>
      <c r="AF19" s="831">
        <f>IF('Portail 3 SDL-LETTRES covid'!AF19="","",'Portail 3 SDL-LETTRES covid'!AF19)</f>
        <v>1</v>
      </c>
      <c r="AG19" s="644" t="str">
        <f>IF('Portail 3 SDL-LETTRES covid'!AG19="","",'Portail 3 SDL-LETTRES covid'!AG19)</f>
        <v>CT</v>
      </c>
      <c r="AH19" s="644" t="str">
        <f>IF('Portail 3 SDL-LETTRES covid'!AH19="","",'Portail 3 SDL-LETTRES covid'!AH19)</f>
        <v>écrit</v>
      </c>
      <c r="AI19" s="644" t="str">
        <f>IF('Portail 3 SDL-LETTRES covid'!AI19="","",'Portail 3 SDL-LETTRES covid'!AI19)</f>
        <v>2h00</v>
      </c>
      <c r="AJ19" s="646">
        <f>IF('Portail 3 SDL-LETTRES covid'!AJ19="","",'Portail 3 SDL-LETTRES covid'!AJ19)</f>
        <v>1</v>
      </c>
      <c r="AK19" s="640" t="str">
        <f>IF('Portail 3 SDL-LETTRES covid'!AK19="","",'Portail 3 SDL-LETTRES covid'!AK19)</f>
        <v>CT</v>
      </c>
      <c r="AL19" s="640" t="str">
        <f>IF('Portail 3 SDL-LETTRES covid'!AL19="","",'Portail 3 SDL-LETTRES covid'!AL19)</f>
        <v>écrit</v>
      </c>
      <c r="AM19" s="640" t="str">
        <f>IF('Portail 3 SDL-LETTRES covid'!AM19="","",'Portail 3 SDL-LETTRES covid'!AM19)</f>
        <v>2h00</v>
      </c>
      <c r="AN19" s="613" t="str">
        <f>IF('Portail 3 SDL-LETTRES covid'!AN19="","",'Portail 3 SDL-LETTRES covid'!AN19)</f>
        <v/>
      </c>
    </row>
    <row r="20" spans="1:40" ht="65.25" customHeight="1">
      <c r="A20" s="772" t="str">
        <f>IF('Portail 3 SDL-LETTRES covid'!A20="","",'Portail 3 SDL-LETTRES covid'!A20)</f>
        <v/>
      </c>
      <c r="B20" s="21" t="str">
        <f>IF('Portail 3 SDL-LETTRES covid'!B20="","",'Portail 3 SDL-LETTRES covid'!B20)</f>
        <v>LLA1ESP</v>
      </c>
      <c r="C20" s="827" t="str">
        <f>IF('Portail 3 SDL-LETTRES covid'!C20="","",'Portail 3 SDL-LETTRES covid'!C20)</f>
        <v>Espagnol S1</v>
      </c>
      <c r="D20" s="23" t="str">
        <f>IF('Portail 3 SDL-LETTRES covid'!D20="","",'Portail 3 SDL-LETTRES covid'!D20)</f>
        <v>LOL1D7C
LOL1E4F
LOL1H4C
LOL1G7C</v>
      </c>
      <c r="E20" s="773" t="str">
        <f>IF('Portail 3 SDL-LETTRES covid'!E20="","",'Portail 3 SDL-LETTRES covid'!E20)</f>
        <v>CHOIX TRONC COMMUN</v>
      </c>
      <c r="F20" s="611" t="str">
        <f>IF('Portail 3 SDL-LETTRES covid'!F20="","",'Portail 3 SDL-LETTRES covid'!F20)</f>
        <v>Portails 3 (SDL-LETTRES), 5 (LETTRES-LLCER ), 6 (HISTOIRE-LETTRES), 7 (HISTOIRE-GEO) et 8 (HISTOIRE-DROIT)</v>
      </c>
      <c r="G20" s="610" t="str">
        <f>IF('Portail 3 SDL-LETTRES covid'!G20="","",'Portail 3 SDL-LETTRES covid'!G20)</f>
        <v>LLCER</v>
      </c>
      <c r="H20" s="680" t="str">
        <f>IF('Portail 3 SDL-LETTRES covid'!H20="","",'Portail 3 SDL-LETTRES covid'!H20)</f>
        <v/>
      </c>
      <c r="I20" s="613">
        <f>IF('Portail 3 SDL-LETTRES covid'!I20="","",'Portail 3 SDL-LETTRES covid'!I20)</f>
        <v>2</v>
      </c>
      <c r="J20" s="613">
        <f>IF('Portail 3 SDL-LETTRES covid'!J20="","",'Portail 3 SDL-LETTRES covid'!J20)</f>
        <v>2</v>
      </c>
      <c r="K20" s="613" t="str">
        <f>IF('Portail 3 SDL-LETTRES covid'!K20="","",'Portail 3 SDL-LETTRES covid'!K20)</f>
        <v>EYMAR Marcos</v>
      </c>
      <c r="L20" s="777" t="str">
        <f>IF('Portail 3 SDL-LETTRES covid'!L20="","",'Portail 3 SDL-LETTRES covid'!L20)</f>
        <v>14</v>
      </c>
      <c r="M20" s="613" t="str">
        <f>IF('Portail 3 SDL-LETTRES covid'!M20="","",'Portail 3 SDL-LETTRES covid'!M20)</f>
        <v/>
      </c>
      <c r="N20" s="613" t="str">
        <f>IF('Portail 3 SDL-LETTRES covid'!N20="","",'Portail 3 SDL-LETTRES covid'!N20)</f>
        <v/>
      </c>
      <c r="O20" s="613"/>
      <c r="P20" s="615">
        <f>IF('Portail 3 SDL-LETTRES covid'!P20="","",'Portail 3 SDL-LETTRES covid'!P20)</f>
        <v>18</v>
      </c>
      <c r="Q20" s="616"/>
      <c r="R20" s="778"/>
      <c r="S20" s="157" t="str">
        <f>IF('Portail 3 SDL-LETTRES covid'!S20="","",'Portail 3 SDL-LETTRES covid'!S20)</f>
        <v/>
      </c>
      <c r="T20" s="619" t="str">
        <f>IF('Portail 3 SDL-LETTRES covid'!T20="","",'Portail 3 SDL-LETTRES covid'!T20)</f>
        <v>100% CC. 50% oral à distance, 50% DM écrit</v>
      </c>
      <c r="U20" s="618" t="str">
        <f>IF('Portail 3 SDL-LETTRES covid'!U20="","",'Portail 3 SDL-LETTRES covid'!U20)</f>
        <v>100% CT oral à distance</v>
      </c>
      <c r="V20" s="395">
        <f>IF('Portail 3 SDL-LETTRES covid'!V20="","",'Portail 3 SDL-LETTRES covid'!V20)</f>
        <v>1</v>
      </c>
      <c r="W20" s="644" t="str">
        <f>IF('Portail 3 SDL-LETTRES covid'!W20="","",'Portail 3 SDL-LETTRES covid'!W20)</f>
        <v>CC</v>
      </c>
      <c r="X20" s="644" t="str">
        <f>IF('Portail 3 SDL-LETTRES covid'!X20="","",'Portail 3 SDL-LETTRES covid'!X20)</f>
        <v/>
      </c>
      <c r="Y20" s="644" t="str">
        <f>IF('Portail 3 SDL-LETTRES covid'!Y20="","",'Portail 3 SDL-LETTRES covid'!Y20)</f>
        <v/>
      </c>
      <c r="Z20" s="645">
        <f>IF('Portail 3 SDL-LETTRES covid'!Z20="","",'Portail 3 SDL-LETTRES covid'!Z20)</f>
        <v>1</v>
      </c>
      <c r="AA20" s="640" t="str">
        <f>IF('Portail 3 SDL-LETTRES covid'!AA20="","",'Portail 3 SDL-LETTRES covid'!AA20)</f>
        <v>CT</v>
      </c>
      <c r="AB20" s="640" t="str">
        <f>IF('Portail 3 SDL-LETTRES covid'!AB20="","",'Portail 3 SDL-LETTRES covid'!AB20)</f>
        <v>écrit</v>
      </c>
      <c r="AC20" s="640" t="str">
        <f>IF('Portail 3 SDL-LETTRES covid'!AC20="","",'Portail 3 SDL-LETTRES covid'!AC20)</f>
        <v>2h00</v>
      </c>
      <c r="AD20" s="619" t="str">
        <f>IF('Portail 3 SDL-LETTRES covid'!AD20="","",'Portail 3 SDL-LETTRES covid'!AD20)</f>
        <v>100% CT oral à distance</v>
      </c>
      <c r="AE20" s="528" t="str">
        <f t="shared" si="3"/>
        <v>100% CT oral à distance</v>
      </c>
      <c r="AF20" s="831">
        <f>IF('Portail 3 SDL-LETTRES covid'!AF20="","",'Portail 3 SDL-LETTRES covid'!AF20)</f>
        <v>1</v>
      </c>
      <c r="AG20" s="644" t="str">
        <f>IF('Portail 3 SDL-LETTRES covid'!AG20="","",'Portail 3 SDL-LETTRES covid'!AG20)</f>
        <v>CT</v>
      </c>
      <c r="AH20" s="644" t="str">
        <f>IF('Portail 3 SDL-LETTRES covid'!AH20="","",'Portail 3 SDL-LETTRES covid'!AH20)</f>
        <v>écrit</v>
      </c>
      <c r="AI20" s="644" t="str">
        <f>IF('Portail 3 SDL-LETTRES covid'!AI20="","",'Portail 3 SDL-LETTRES covid'!AI20)</f>
        <v>2h00</v>
      </c>
      <c r="AJ20" s="646">
        <f>IF('Portail 3 SDL-LETTRES covid'!AJ20="","",'Portail 3 SDL-LETTRES covid'!AJ20)</f>
        <v>1</v>
      </c>
      <c r="AK20" s="640" t="str">
        <f>IF('Portail 3 SDL-LETTRES covid'!AK20="","",'Portail 3 SDL-LETTRES covid'!AK20)</f>
        <v>CT</v>
      </c>
      <c r="AL20" s="640" t="str">
        <f>IF('Portail 3 SDL-LETTRES covid'!AL20="","",'Portail 3 SDL-LETTRES covid'!AL20)</f>
        <v>écrit</v>
      </c>
      <c r="AM20" s="640" t="str">
        <f>IF('Portail 3 SDL-LETTRES covid'!AM20="","",'Portail 3 SDL-LETTRES covid'!AM20)</f>
        <v>2h00</v>
      </c>
      <c r="AN20" s="613" t="str">
        <f>IF('Portail 3 SDL-LETTRES covid'!AN20="","",'Portail 3 SDL-LETTRES covid'!AN20)</f>
        <v/>
      </c>
    </row>
    <row r="21" spans="1:40">
      <c r="A21" s="773"/>
      <c r="B21" s="773"/>
      <c r="C21" s="832"/>
      <c r="D21" s="832"/>
      <c r="E21" s="832"/>
      <c r="F21" s="832"/>
      <c r="G21" s="832"/>
      <c r="H21" s="832"/>
      <c r="I21" s="832"/>
      <c r="J21" s="832"/>
      <c r="K21" s="832"/>
      <c r="L21" s="832"/>
      <c r="M21" s="832"/>
      <c r="N21" s="832"/>
      <c r="O21" s="832"/>
      <c r="P21" s="832"/>
      <c r="Q21" s="178"/>
      <c r="R21" s="832"/>
      <c r="S21" s="178"/>
      <c r="T21" s="833"/>
      <c r="U21" s="834"/>
      <c r="AD21" s="833"/>
      <c r="AN21" s="832"/>
    </row>
    <row r="22" spans="1:40" ht="15" customHeight="1">
      <c r="A22" s="838"/>
      <c r="B22" s="838"/>
      <c r="C22" s="638"/>
      <c r="D22" s="107"/>
      <c r="E22" s="107"/>
      <c r="F22" s="107"/>
      <c r="G22" s="107"/>
      <c r="H22" s="108" t="s">
        <v>974</v>
      </c>
      <c r="I22" s="109"/>
      <c r="J22" s="109"/>
      <c r="K22" s="109"/>
      <c r="L22" s="109"/>
      <c r="M22" s="109"/>
      <c r="N22" s="107"/>
      <c r="O22" s="107"/>
      <c r="P22" s="107"/>
      <c r="Q22" s="107"/>
      <c r="R22" s="876"/>
      <c r="S22" s="145"/>
      <c r="T22" s="839"/>
      <c r="U22" s="840"/>
      <c r="V22" s="193"/>
      <c r="W22" s="193"/>
      <c r="X22" s="193"/>
      <c r="Y22" s="193"/>
      <c r="Z22" s="193"/>
      <c r="AA22" s="193"/>
      <c r="AB22" s="193"/>
      <c r="AC22" s="193"/>
      <c r="AD22" s="839"/>
      <c r="AE22" s="193"/>
      <c r="AF22" s="193"/>
      <c r="AG22" s="193"/>
      <c r="AH22" s="193"/>
      <c r="AI22" s="193"/>
      <c r="AJ22" s="193"/>
      <c r="AK22" s="193"/>
      <c r="AL22" s="193"/>
      <c r="AM22" s="194"/>
      <c r="AN22" s="109"/>
    </row>
    <row r="23" spans="1:40" ht="36.75" customHeight="1">
      <c r="A23" s="7" t="s">
        <v>975</v>
      </c>
      <c r="B23" s="7" t="s">
        <v>976</v>
      </c>
      <c r="C23" s="10" t="s">
        <v>977</v>
      </c>
      <c r="D23" s="195" t="s">
        <v>978</v>
      </c>
      <c r="E23" s="7" t="s">
        <v>37</v>
      </c>
      <c r="F23" s="7"/>
      <c r="G23" s="7"/>
      <c r="H23" s="7"/>
      <c r="I23" s="6"/>
      <c r="J23" s="6"/>
      <c r="K23" s="6"/>
      <c r="L23" s="6"/>
      <c r="M23" s="6"/>
      <c r="N23" s="6"/>
      <c r="O23" s="6"/>
      <c r="P23" s="6"/>
      <c r="Q23" s="9"/>
      <c r="R23" s="764"/>
      <c r="S23" s="8"/>
      <c r="T23" s="765"/>
      <c r="U23" s="766"/>
      <c r="V23" s="381"/>
      <c r="W23" s="9"/>
      <c r="X23" s="9"/>
      <c r="Y23" s="9"/>
      <c r="Z23" s="9"/>
      <c r="AA23" s="9"/>
      <c r="AB23" s="9"/>
      <c r="AC23" s="9"/>
      <c r="AD23" s="765"/>
      <c r="AE23" s="9"/>
      <c r="AF23" s="9"/>
      <c r="AG23" s="9"/>
      <c r="AH23" s="9"/>
      <c r="AI23" s="9"/>
      <c r="AJ23" s="9"/>
      <c r="AK23" s="9"/>
      <c r="AL23" s="9"/>
      <c r="AM23" s="6"/>
      <c r="AN23" s="6"/>
    </row>
    <row r="24" spans="1:40" ht="34.5" customHeight="1">
      <c r="A24" s="768"/>
      <c r="B24" s="768"/>
      <c r="C24" s="843" t="s">
        <v>979</v>
      </c>
      <c r="D24" s="769"/>
      <c r="E24" s="768"/>
      <c r="F24" s="768"/>
      <c r="G24" s="768"/>
      <c r="H24" s="768"/>
      <c r="I24" s="768">
        <f>+I25+I26+I27+I28</f>
        <v>15</v>
      </c>
      <c r="J24" s="768">
        <f>+J25+J26+J27+J28</f>
        <v>15</v>
      </c>
      <c r="K24" s="769"/>
      <c r="L24" s="769"/>
      <c r="M24" s="769"/>
      <c r="N24" s="769"/>
      <c r="O24" s="769"/>
      <c r="P24" s="769"/>
      <c r="Q24" s="161"/>
      <c r="R24" s="769"/>
      <c r="S24" s="161"/>
      <c r="T24" s="770"/>
      <c r="U24" s="771"/>
      <c r="V24" s="382"/>
      <c r="W24" s="769"/>
      <c r="X24" s="769"/>
      <c r="Y24" s="769"/>
      <c r="Z24" s="769"/>
      <c r="AA24" s="769"/>
      <c r="AB24" s="769"/>
      <c r="AC24" s="769"/>
      <c r="AD24" s="770"/>
      <c r="AE24" s="769"/>
      <c r="AF24" s="769"/>
      <c r="AG24" s="769"/>
      <c r="AH24" s="769"/>
      <c r="AI24" s="769"/>
      <c r="AJ24" s="769"/>
      <c r="AK24" s="769"/>
      <c r="AL24" s="769"/>
      <c r="AM24" s="769"/>
      <c r="AN24" s="769"/>
    </row>
    <row r="25" spans="1:40" ht="63.75" customHeight="1">
      <c r="A25" s="641" t="str">
        <f>IF('Portail 3 SDL-LETTRES covid'!A25="","",'Portail 3 SDL-LETTRES covid'!A25)</f>
        <v/>
      </c>
      <c r="B25" s="642" t="str">
        <f>IF('Portail 3 SDL-LETTRES covid'!B25="","",'Portail 3 SDL-LETTRES covid'!B25)</f>
        <v>LLA2G10</v>
      </c>
      <c r="C25" s="643" t="str">
        <f>IF('Portail 3 SDL-LETTRES covid'!C25="","",'Portail 3 SDL-LETTRES covid'!C25)</f>
        <v xml:space="preserve">Littérature contemporaine </v>
      </c>
      <c r="D25" s="23" t="str">
        <f>IF('Portail 3 SDL-LETTRES covid'!D25="","",'Portail 3 SDL-LETTRES covid'!D25)</f>
        <v/>
      </c>
      <c r="E25" s="610" t="str">
        <f>IF('Portail 3 SDL-LETTRES covid'!E25="","",'Portail 3 SDL-LETTRES covid'!E25)</f>
        <v>TRONC COMMUN</v>
      </c>
      <c r="F25" s="611" t="str">
        <f>IF('Portail 3 SDL-LETTRES covid'!F25="","",'Portail 3 SDL-LETTRES covid'!F25)</f>
        <v>Portails 3 (SDL-LETTRES), 5 (LETTRES-LLCER ) et 6 (HISTOIRE-LETTRES)</v>
      </c>
      <c r="G25" s="610" t="str">
        <f>IF('Portail 3 SDL-LETTRES covid'!G25="","",'Portail 3 SDL-LETTRES covid'!G25)</f>
        <v>LETTRES</v>
      </c>
      <c r="H25" s="680" t="str">
        <f>IF('Portail 3 SDL-LETTRES covid'!H25="","",'Portail 3 SDL-LETTRES covid'!H25)</f>
        <v/>
      </c>
      <c r="I25" s="613">
        <f>IF('Portail 3 SDL-LETTRES covid'!I25="","",'Portail 3 SDL-LETTRES covid'!I25)</f>
        <v>5</v>
      </c>
      <c r="J25" s="613">
        <f>IF('Portail 3 SDL-LETTRES covid'!J25="","",'Portail 3 SDL-LETTRES covid'!J25)</f>
        <v>5</v>
      </c>
      <c r="K25" s="613" t="str">
        <f>IF('Portail 3 SDL-LETTRES covid'!K25="","",'Portail 3 SDL-LETTRES covid'!K25)</f>
        <v>BONORD Aude</v>
      </c>
      <c r="L25" s="614" t="str">
        <f>IF('Portail 3 SDL-LETTRES covid'!L25="","",'Portail 3 SDL-LETTRES covid'!L25)</f>
        <v>09</v>
      </c>
      <c r="M25" s="613" t="str">
        <f>IF('Portail 3 SDL-LETTRES covid'!M25="","",'Portail 3 SDL-LETTRES covid'!M25)</f>
        <v/>
      </c>
      <c r="N25" s="613">
        <f>IF('Portail 3 SDL-LETTRES covid'!N25="","",'Portail 3 SDL-LETTRES covid'!N25)</f>
        <v>18</v>
      </c>
      <c r="O25" s="613"/>
      <c r="P25" s="615">
        <f>IF('Portail 3 SDL-LETTRES covid'!P25="","",'Portail 3 SDL-LETTRES covid'!P25)</f>
        <v>18</v>
      </c>
      <c r="Q25" s="616"/>
      <c r="R25" s="778"/>
      <c r="S25" s="157" t="str">
        <f>IF('Portail 3 SDL-LETTRES covid'!S25="","",'Portail 3 SDL-LETTRES covid'!S25)</f>
        <v/>
      </c>
      <c r="T25" s="619" t="str">
        <f>IF('Portail 3 SDL-LETTRES covid'!T25="","",'Portail 3 SDL-LETTRES covid'!T25)</f>
        <v>100% CC</v>
      </c>
      <c r="U25" s="618" t="str">
        <f>IF('Portail 3 SDL-LETTRES covid'!U25="","",'Portail 3 SDL-LETTRES covid'!U25)</f>
        <v>100% CT (dossier). Dépôt du sujet sur CELENE ; retour des copies sur CELENE dans la journée.</v>
      </c>
      <c r="V25" s="395">
        <f>IF('Portail 3 SDL-LETTRES covid'!V25="","",'Portail 3 SDL-LETTRES covid'!V25)</f>
        <v>1</v>
      </c>
      <c r="W25" s="644" t="str">
        <f>IF('Portail 3 SDL-LETTRES covid'!W25="","",'Portail 3 SDL-LETTRES covid'!W25)</f>
        <v>CC</v>
      </c>
      <c r="X25" s="644" t="str">
        <f>IF('Portail 3 SDL-LETTRES covid'!X25="","",'Portail 3 SDL-LETTRES covid'!X25)</f>
        <v/>
      </c>
      <c r="Y25" s="644" t="str">
        <f>IF('Portail 3 SDL-LETTRES covid'!Y25="","",'Portail 3 SDL-LETTRES covid'!Y25)</f>
        <v/>
      </c>
      <c r="Z25" s="645">
        <f>IF('Portail 3 SDL-LETTRES covid'!Z25="","",'Portail 3 SDL-LETTRES covid'!Z25)</f>
        <v>1</v>
      </c>
      <c r="AA25" s="640" t="str">
        <f>IF('Portail 3 SDL-LETTRES covid'!AA25="","",'Portail 3 SDL-LETTRES covid'!AA25)</f>
        <v>CT</v>
      </c>
      <c r="AB25" s="640" t="str">
        <f>IF('Portail 3 SDL-LETTRES covid'!AB25="","",'Portail 3 SDL-LETTRES covid'!AB25)</f>
        <v>écrit</v>
      </c>
      <c r="AC25" s="640" t="str">
        <f>IF('Portail 3 SDL-LETTRES covid'!AC25="","",'Portail 3 SDL-LETTRES covid'!AC25)</f>
        <v>3h00</v>
      </c>
      <c r="AD25" s="619" t="str">
        <f>IF('Portail 3 SDL-LETTRES covid'!AD25="","",'Portail 3 SDL-LETTRES covid'!AD25)</f>
        <v>100% CT (dossier). Dépôt du sujet sur CELENE ; retour des copies sur CELENE dans la journée.</v>
      </c>
      <c r="AE25" s="528" t="str">
        <f t="shared" ref="AE25:AE27" si="4">+AD25</f>
        <v>100% CT (dossier). Dépôt du sujet sur CELENE ; retour des copies sur CELENE dans la journée.</v>
      </c>
      <c r="AF25" s="831">
        <f>IF('Portail 3 SDL-LETTRES covid'!AF25="","",'Portail 3 SDL-LETTRES covid'!AF25)</f>
        <v>1</v>
      </c>
      <c r="AG25" s="644" t="str">
        <f>IF('Portail 3 SDL-LETTRES covid'!AG25="","",'Portail 3 SDL-LETTRES covid'!AG25)</f>
        <v>CT</v>
      </c>
      <c r="AH25" s="644" t="str">
        <f>IF('Portail 3 SDL-LETTRES covid'!AH25="","",'Portail 3 SDL-LETTRES covid'!AH25)</f>
        <v xml:space="preserve">écrit </v>
      </c>
      <c r="AI25" s="644" t="str">
        <f>IF('Portail 3 SDL-LETTRES covid'!AI25="","",'Portail 3 SDL-LETTRES covid'!AI25)</f>
        <v>3h00</v>
      </c>
      <c r="AJ25" s="646">
        <f>IF('Portail 3 SDL-LETTRES covid'!AJ25="","",'Portail 3 SDL-LETTRES covid'!AJ25)</f>
        <v>1</v>
      </c>
      <c r="AK25" s="640" t="str">
        <f>IF('Portail 3 SDL-LETTRES covid'!AK25="","",'Portail 3 SDL-LETTRES covid'!AK25)</f>
        <v>CT</v>
      </c>
      <c r="AL25" s="640" t="str">
        <f>IF('Portail 3 SDL-LETTRES covid'!AL25="","",'Portail 3 SDL-LETTRES covid'!AL25)</f>
        <v>écrit</v>
      </c>
      <c r="AM25" s="640" t="str">
        <f>IF('Portail 3 SDL-LETTRES covid'!AM25="","",'Portail 3 SDL-LETTRES covid'!AM25)</f>
        <v>3h00</v>
      </c>
      <c r="AN25" s="613" t="str">
        <f>IF('Portail 3 SDL-LETTRES covid'!AN25="","",'Portail 3 SDL-LETTRES covid'!AN25)</f>
        <v/>
      </c>
    </row>
    <row r="26" spans="1:40" ht="63.75" customHeight="1">
      <c r="A26" s="641"/>
      <c r="B26" s="642" t="s">
        <v>980</v>
      </c>
      <c r="C26" s="643" t="s">
        <v>981</v>
      </c>
      <c r="D26" s="23" t="s">
        <v>390</v>
      </c>
      <c r="E26" s="610" t="s">
        <v>38</v>
      </c>
      <c r="F26" s="611"/>
      <c r="G26" s="610" t="s">
        <v>170</v>
      </c>
      <c r="H26" s="680"/>
      <c r="I26" s="613">
        <v>2</v>
      </c>
      <c r="J26" s="613">
        <v>2</v>
      </c>
      <c r="K26" s="613" t="s">
        <v>982</v>
      </c>
      <c r="L26" s="614" t="s">
        <v>983</v>
      </c>
      <c r="M26" s="613"/>
      <c r="N26" s="613"/>
      <c r="O26" s="613"/>
      <c r="P26" s="615">
        <v>18</v>
      </c>
      <c r="Q26" s="616"/>
      <c r="R26" s="778"/>
      <c r="S26" s="157"/>
      <c r="T26" s="779" t="s">
        <v>984</v>
      </c>
      <c r="U26" s="780" t="s">
        <v>984</v>
      </c>
      <c r="V26" s="395">
        <v>1</v>
      </c>
      <c r="W26" s="644" t="s">
        <v>62</v>
      </c>
      <c r="X26" s="644"/>
      <c r="Y26" s="644"/>
      <c r="Z26" s="645">
        <v>1</v>
      </c>
      <c r="AA26" s="640" t="s">
        <v>65</v>
      </c>
      <c r="AB26" s="640" t="s">
        <v>66</v>
      </c>
      <c r="AC26" s="640" t="s">
        <v>67</v>
      </c>
      <c r="AD26" s="779" t="s">
        <v>985</v>
      </c>
      <c r="AE26" s="528" t="str">
        <f t="shared" si="4"/>
        <v>100% CT DM temps libre. Dépôt du sujet sur CELENE le  ; retour des copies sur CELENE.</v>
      </c>
      <c r="AF26" s="831">
        <v>1</v>
      </c>
      <c r="AG26" s="644" t="s">
        <v>65</v>
      </c>
      <c r="AH26" s="644" t="s">
        <v>66</v>
      </c>
      <c r="AI26" s="644" t="s">
        <v>67</v>
      </c>
      <c r="AJ26" s="646">
        <v>1</v>
      </c>
      <c r="AK26" s="640" t="s">
        <v>65</v>
      </c>
      <c r="AL26" s="640" t="s">
        <v>66</v>
      </c>
      <c r="AM26" s="640" t="s">
        <v>67</v>
      </c>
      <c r="AN26" s="613"/>
    </row>
    <row r="27" spans="1:40" ht="93.75" customHeight="1">
      <c r="A27" s="772"/>
      <c r="B27" s="21" t="s">
        <v>986</v>
      </c>
      <c r="C27" s="827" t="s">
        <v>987</v>
      </c>
      <c r="D27" s="23" t="s">
        <v>988</v>
      </c>
      <c r="E27" s="773" t="str">
        <f>IF('Portail 3 SDL-LETTRES covid'!E41="","",'Portail 3 SDL-LETTRES covid'!E41)</f>
        <v>TRONC COMMUN</v>
      </c>
      <c r="F27" s="611" t="s">
        <v>968</v>
      </c>
      <c r="G27" s="610" t="s">
        <v>946</v>
      </c>
      <c r="H27" s="680"/>
      <c r="I27" s="613">
        <v>6</v>
      </c>
      <c r="J27" s="613">
        <v>6</v>
      </c>
      <c r="K27" s="773" t="s">
        <v>989</v>
      </c>
      <c r="L27" s="777" t="s">
        <v>954</v>
      </c>
      <c r="M27" s="613"/>
      <c r="N27" s="613">
        <v>24</v>
      </c>
      <c r="O27" s="613"/>
      <c r="P27" s="615">
        <v>24</v>
      </c>
      <c r="Q27" s="616"/>
      <c r="R27" s="778"/>
      <c r="S27" s="157"/>
      <c r="T27" s="779" t="s">
        <v>990</v>
      </c>
      <c r="U27" s="780" t="s">
        <v>991</v>
      </c>
      <c r="V27" s="395">
        <v>1</v>
      </c>
      <c r="W27" s="644" t="s">
        <v>62</v>
      </c>
      <c r="X27" s="644" t="s">
        <v>63</v>
      </c>
      <c r="Y27" s="644" t="s">
        <v>992</v>
      </c>
      <c r="Z27" s="645">
        <v>1</v>
      </c>
      <c r="AA27" s="640" t="s">
        <v>65</v>
      </c>
      <c r="AB27" s="640" t="s">
        <v>66</v>
      </c>
      <c r="AC27" s="640" t="s">
        <v>957</v>
      </c>
      <c r="AD27" s="779" t="s">
        <v>993</v>
      </c>
      <c r="AE27" s="528" t="str">
        <f t="shared" si="4"/>
        <v>100% CT = DM, épreuve en ligne en temps limité (4h), dépôt du sujet sur Célène le xx/06/2021 et dépôt copie sur Célène au format PDF 
le xx/06/2021</v>
      </c>
      <c r="AF27" s="831">
        <v>1</v>
      </c>
      <c r="AG27" s="644" t="s">
        <v>65</v>
      </c>
      <c r="AH27" s="644" t="s">
        <v>66</v>
      </c>
      <c r="AI27" s="644" t="s">
        <v>957</v>
      </c>
      <c r="AJ27" s="646">
        <v>1</v>
      </c>
      <c r="AK27" s="640" t="s">
        <v>65</v>
      </c>
      <c r="AL27" s="640" t="s">
        <v>66</v>
      </c>
      <c r="AM27" s="640" t="s">
        <v>957</v>
      </c>
      <c r="AN27" s="613"/>
    </row>
    <row r="28" spans="1:40" s="67" customFormat="1" ht="70.5" customHeight="1">
      <c r="A28" s="801" t="str">
        <f>IF('Portail 3 SDL-LETTRES covid'!A26="","",'Portail 3 SDL-LETTRES covid'!A26)</f>
        <v>LCLA2LA1</v>
      </c>
      <c r="B28" s="801" t="str">
        <f>IF('Portail 3 SDL-LETTRES covid'!B26="","",'Portail 3 SDL-LETTRES covid'!B26)</f>
        <v>LLA2LAN1</v>
      </c>
      <c r="C28" s="802" t="str">
        <f>IF('Portail 3 SDL-LETTRES covid'!C26="","",'Portail 3 SDL-LETTRES covid'!C26)</f>
        <v>Choix Langue vivante S2</v>
      </c>
      <c r="D28" s="801" t="str">
        <f>IF('Portail 3 SDL-LETTRES covid'!D26="","",'Portail 3 SDL-LETTRES covid'!D26)</f>
        <v/>
      </c>
      <c r="E28" s="801" t="str">
        <f>IF('Portail 3 SDL-LETTRES covid'!E26="","",'Portail 3 SDL-LETTRES covid'!E26)</f>
        <v>OBLIG CHOIX</v>
      </c>
      <c r="F28" s="801" t="str">
        <f>IF('Portail 3 SDL-LETTRES covid'!F26="","",'Portail 3 SDL-LETTRES covid'!F26)</f>
        <v>Portails 1 (SDL-LLCER), 3 (SDL-LETTRES), 5 (LETTRES-LLCER ), 6 (HISTOIRE-LETTRES), 7 (HISTOIRE-GEO) et 8 (HISTOIRE-DROIT)</v>
      </c>
      <c r="G28" s="801" t="str">
        <f>IF('Portail 3 SDL-LETTRES covid'!G26="","",'Portail 3 SDL-LETTRES covid'!G26)</f>
        <v/>
      </c>
      <c r="H28" s="801" t="str">
        <f>IF('Portail 3 SDL-LETTRES covid'!H26="","",'Portail 3 SDL-LETTRES covid'!H26)</f>
        <v>1 UE / 2 ECTS</v>
      </c>
      <c r="I28" s="801">
        <f>IF('Portail 3 SDL-LETTRES covid'!I26="","",'Portail 3 SDL-LETTRES covid'!I26)</f>
        <v>2</v>
      </c>
      <c r="J28" s="801">
        <f>IF('Portail 3 SDL-LETTRES covid'!J26="","",'Portail 3 SDL-LETTRES covid'!J26)</f>
        <v>2</v>
      </c>
      <c r="K28" s="801" t="str">
        <f>IF('Portail 3 SDL-LETTRES covid'!K26="","",'Portail 3 SDL-LETTRES covid'!K26)</f>
        <v/>
      </c>
      <c r="L28" s="801" t="str">
        <f>IF('Portail 3 SDL-LETTRES covid'!L26="","",'Portail 3 SDL-LETTRES covid'!L26)</f>
        <v/>
      </c>
      <c r="M28" s="801" t="str">
        <f>IF('Portail 3 SDL-LETTRES covid'!M26="","",'Portail 3 SDL-LETTRES covid'!M26)</f>
        <v/>
      </c>
      <c r="N28" s="801" t="str">
        <f>IF('Portail 3 SDL-LETTRES covid'!N26="","",'Portail 3 SDL-LETTRES covid'!N26)</f>
        <v/>
      </c>
      <c r="O28" s="801"/>
      <c r="P28" s="801" t="str">
        <f>IF('Portail 3 SDL-LETTRES covid'!P26="","",'Portail 3 SDL-LETTRES covid'!P26)</f>
        <v/>
      </c>
      <c r="Q28" s="375"/>
      <c r="R28" s="801"/>
      <c r="S28" s="375" t="str">
        <f>IF('Portail 3 SDL-LETTRES covid'!S26="","",'Portail 3 SDL-LETTRES covid'!S26)</f>
        <v/>
      </c>
      <c r="T28" s="836"/>
      <c r="U28" s="837"/>
      <c r="V28" s="396" t="str">
        <f>IF('Portail 3 SDL-LETTRES covid'!V26="","",'Portail 3 SDL-LETTRES covid'!V26)</f>
        <v/>
      </c>
      <c r="W28" s="801" t="str">
        <f>IF('Portail 3 SDL-LETTRES covid'!W26="","",'Portail 3 SDL-LETTRES covid'!W26)</f>
        <v/>
      </c>
      <c r="X28" s="801" t="str">
        <f>IF('Portail 3 SDL-LETTRES covid'!X26="","",'Portail 3 SDL-LETTRES covid'!X26)</f>
        <v/>
      </c>
      <c r="Y28" s="801" t="str">
        <f>IF('Portail 3 SDL-LETTRES covid'!Y26="","",'Portail 3 SDL-LETTRES covid'!Y26)</f>
        <v/>
      </c>
      <c r="Z28" s="801" t="str">
        <f>IF('Portail 3 SDL-LETTRES covid'!Z26="","",'Portail 3 SDL-LETTRES covid'!Z26)</f>
        <v/>
      </c>
      <c r="AA28" s="801" t="str">
        <f>IF('Portail 3 SDL-LETTRES covid'!AA26="","",'Portail 3 SDL-LETTRES covid'!AA26)</f>
        <v/>
      </c>
      <c r="AB28" s="801" t="str">
        <f>IF('Portail 3 SDL-LETTRES covid'!AB26="","",'Portail 3 SDL-LETTRES covid'!AB26)</f>
        <v/>
      </c>
      <c r="AC28" s="801" t="str">
        <f>IF('Portail 3 SDL-LETTRES covid'!AC26="","",'Portail 3 SDL-LETTRES covid'!AC26)</f>
        <v/>
      </c>
      <c r="AD28" s="836"/>
      <c r="AE28" s="801"/>
      <c r="AF28" s="836"/>
      <c r="AG28" s="801" t="str">
        <f>IF('Portail 3 SDL-LETTRES covid'!AG26="","",'Portail 3 SDL-LETTRES covid'!AG26)</f>
        <v/>
      </c>
      <c r="AH28" s="801" t="str">
        <f>IF('Portail 3 SDL-LETTRES covid'!AH26="","",'Portail 3 SDL-LETTRES covid'!AH26)</f>
        <v/>
      </c>
      <c r="AI28" s="801" t="str">
        <f>IF('Portail 3 SDL-LETTRES covid'!AI26="","",'Portail 3 SDL-LETTRES covid'!AI26)</f>
        <v/>
      </c>
      <c r="AJ28" s="801" t="str">
        <f>IF('Portail 3 SDL-LETTRES covid'!AJ26="","",'Portail 3 SDL-LETTRES covid'!AJ26)</f>
        <v/>
      </c>
      <c r="AK28" s="801" t="str">
        <f>IF('Portail 3 SDL-LETTRES covid'!AK26="","",'Portail 3 SDL-LETTRES covid'!AK26)</f>
        <v/>
      </c>
      <c r="AL28" s="801" t="str">
        <f>IF('Portail 3 SDL-LETTRES covid'!AL26="","",'Portail 3 SDL-LETTRES covid'!AL26)</f>
        <v/>
      </c>
      <c r="AM28" s="801" t="str">
        <f>IF('Portail 3 SDL-LETTRES covid'!AM26="","",'Portail 3 SDL-LETTRES covid'!AM26)</f>
        <v/>
      </c>
      <c r="AN28" s="801" t="str">
        <f>IF('Portail 3 SDL-LETTRES covid'!AN26="","",'Portail 3 SDL-LETTRES covid'!AN26)</f>
        <v/>
      </c>
    </row>
    <row r="29" spans="1:40" ht="109.5" customHeight="1">
      <c r="A29" s="772" t="str">
        <f>IF('Portail 3 SDL-LETTRES covid'!A27="","",'Portail 3 SDL-LETTRES covid'!A27)</f>
        <v/>
      </c>
      <c r="B29" s="21" t="str">
        <f>IF('Portail 3 SDL-LETTRES covid'!B27="","",'Portail 3 SDL-LETTRES covid'!B27)</f>
        <v>LLA2ALL</v>
      </c>
      <c r="C29" s="827" t="str">
        <f>IF('Portail 3 SDL-LETTRES covid'!C27="","",'Portail 3 SDL-LETTRES covid'!C27)</f>
        <v>Allemand S2</v>
      </c>
      <c r="D29" s="23" t="str">
        <f>IF('Portail 3 SDL-LETTRES covid'!D27="","",'Portail 3 SDL-LETTRES covid'!D27)</f>
        <v>LOL2B8A
LOL2C7A
LOL2D7A
LOL2DH2A
LOL2E4A
LOL2G8A
LOL2H4A</v>
      </c>
      <c r="E29" s="773" t="str">
        <f>IF('Portail 3 SDL-LETTRES covid'!E27="","",'Portail 3 SDL-LETTRES covid'!E27)</f>
        <v>CHOIX TRONC COMMUN</v>
      </c>
      <c r="F29" s="611" t="str">
        <f>IF('Portail 3 SDL-LETTRES covid'!F27="","",'Portail 3 SDL-LETTRES covid'!F27)</f>
        <v>Portails 1 (SDL-LLCER), 3 (SDL-LETTRES), 5 (LETTRES-LLCER ), 6 (HISTOIRE-LETTRES), 7 (HISTOIRE-GEO) et 8 (HISTOIRE-DROIT)</v>
      </c>
      <c r="G29" s="610" t="str">
        <f>IF('Portail 3 SDL-LETTRES covid'!G27="","",'Portail 3 SDL-LETTRES covid'!G27)</f>
        <v>LEA</v>
      </c>
      <c r="H29" s="680" t="str">
        <f>IF('Portail 3 SDL-LETTRES covid'!H27="","",'Portail 3 SDL-LETTRES covid'!H27)</f>
        <v/>
      </c>
      <c r="I29" s="613">
        <f>IF('Portail 3 SDL-LETTRES covid'!I27="","",'Portail 3 SDL-LETTRES covid'!I27)</f>
        <v>2</v>
      </c>
      <c r="J29" s="613">
        <f>IF('Portail 3 SDL-LETTRES covid'!J27="","",'Portail 3 SDL-LETTRES covid'!J27)</f>
        <v>2</v>
      </c>
      <c r="K29" s="773" t="str">
        <f>IF('Portail 3 SDL-LETTRES covid'!K27="","",'Portail 3 SDL-LETTRES covid'!K27)</f>
        <v>FLEURY Alain</v>
      </c>
      <c r="L29" s="777">
        <f>IF('Portail 3 SDL-LETTRES covid'!L27="","",'Portail 3 SDL-LETTRES covid'!L27)</f>
        <v>12</v>
      </c>
      <c r="M29" s="613" t="str">
        <f>IF('Portail 3 SDL-LETTRES covid'!M27="","",'Portail 3 SDL-LETTRES covid'!M27)</f>
        <v/>
      </c>
      <c r="N29" s="613" t="str">
        <f>IF('Portail 3 SDL-LETTRES covid'!N27="","",'Portail 3 SDL-LETTRES covid'!N27)</f>
        <v/>
      </c>
      <c r="O29" s="613"/>
      <c r="P29" s="615">
        <f>IF('Portail 3 SDL-LETTRES covid'!P27="","",'Portail 3 SDL-LETTRES covid'!P27)</f>
        <v>18</v>
      </c>
      <c r="Q29" s="616"/>
      <c r="R29" s="778"/>
      <c r="S29" s="157" t="str">
        <f>IF('Portail 3 SDL-LETTRES covid'!S27="","",'Portail 3 SDL-LETTRES covid'!S27)</f>
        <v/>
      </c>
      <c r="T29" s="619" t="str">
        <f>IF('Portail 3 SDL-LETTRES covid'!T27="","",'Portail 3 SDL-LETTRES covid'!T27)</f>
        <v>100% CC dont DEVOIR MAISON</v>
      </c>
      <c r="U29" s="618" t="str">
        <f>IF('Portail 3 SDL-LETTRES covid'!U27="","",'Portail 3 SDL-LETTRES covid'!U27)</f>
        <v>100% CT
DEVOIR MAISON</v>
      </c>
      <c r="V29" s="395">
        <f>IF('Portail 3 SDL-LETTRES covid'!V27="","",'Portail 3 SDL-LETTRES covid'!V27)</f>
        <v>1</v>
      </c>
      <c r="W29" s="644" t="str">
        <f>IF('Portail 3 SDL-LETTRES covid'!W27="","",'Portail 3 SDL-LETTRES covid'!W27)</f>
        <v>CC</v>
      </c>
      <c r="X29" s="644" t="str">
        <f>IF('Portail 3 SDL-LETTRES covid'!X27="","",'Portail 3 SDL-LETTRES covid'!X27)</f>
        <v/>
      </c>
      <c r="Y29" s="644" t="str">
        <f>IF('Portail 3 SDL-LETTRES covid'!Y27="","",'Portail 3 SDL-LETTRES covid'!Y27)</f>
        <v>1h30</v>
      </c>
      <c r="Z29" s="645">
        <f>IF('Portail 3 SDL-LETTRES covid'!Z27="","",'Portail 3 SDL-LETTRES covid'!Z27)</f>
        <v>1</v>
      </c>
      <c r="AA29" s="640" t="str">
        <f>IF('Portail 3 SDL-LETTRES covid'!AA27="","",'Portail 3 SDL-LETTRES covid'!AA27)</f>
        <v>CT</v>
      </c>
      <c r="AB29" s="640" t="str">
        <f>IF('Portail 3 SDL-LETTRES covid'!AB27="","",'Portail 3 SDL-LETTRES covid'!AB27)</f>
        <v>écrit</v>
      </c>
      <c r="AC29" s="640" t="str">
        <f>IF('Portail 3 SDL-LETTRES covid'!AC27="","",'Portail 3 SDL-LETTRES covid'!AC27)</f>
        <v>1h30</v>
      </c>
      <c r="AD29" s="619" t="str">
        <f>IF('Portail 3 SDL-LETTRES covid'!AD27="","",'Portail 3 SDL-LETTRES covid'!AD27)</f>
        <v>100% CT oral à distance 15 min. Contacter enseignant au préalable par téléphone</v>
      </c>
      <c r="AE29" s="528" t="str">
        <f t="shared" ref="AE29:AE31" si="5">+AD29</f>
        <v>100% CT oral à distance 15 min. Contacter enseignant au préalable par téléphone</v>
      </c>
      <c r="AF29" s="831">
        <f>IF('Portail 3 SDL-LETTRES covid'!AF27="","",'Portail 3 SDL-LETTRES covid'!AF27)</f>
        <v>1</v>
      </c>
      <c r="AG29" s="644" t="str">
        <f>IF('Portail 3 SDL-LETTRES covid'!AG27="","",'Portail 3 SDL-LETTRES covid'!AG27)</f>
        <v>CT</v>
      </c>
      <c r="AH29" s="644" t="str">
        <f>IF('Portail 3 SDL-LETTRES covid'!AH27="","",'Portail 3 SDL-LETTRES covid'!AH27)</f>
        <v>écrit</v>
      </c>
      <c r="AI29" s="644" t="str">
        <f>IF('Portail 3 SDL-LETTRES covid'!AI27="","",'Portail 3 SDL-LETTRES covid'!AI27)</f>
        <v>1h30</v>
      </c>
      <c r="AJ29" s="646">
        <f>IF('Portail 3 SDL-LETTRES covid'!AJ27="","",'Portail 3 SDL-LETTRES covid'!AJ27)</f>
        <v>1</v>
      </c>
      <c r="AK29" s="640" t="str">
        <f>IF('Portail 3 SDL-LETTRES covid'!AK27="","",'Portail 3 SDL-LETTRES covid'!AK27)</f>
        <v>CT</v>
      </c>
      <c r="AL29" s="640" t="str">
        <f>IF('Portail 3 SDL-LETTRES covid'!AL27="","",'Portail 3 SDL-LETTRES covid'!AL27)</f>
        <v>écrit</v>
      </c>
      <c r="AM29" s="640" t="str">
        <f>IF('Portail 3 SDL-LETTRES covid'!AM27="","",'Portail 3 SDL-LETTRES covid'!AM27)</f>
        <v>1h30</v>
      </c>
      <c r="AN29" s="613" t="str">
        <f>IF('Portail 3 SDL-LETTRES covid'!AN27="","",'Portail 3 SDL-LETTRES covid'!AN27)</f>
        <v/>
      </c>
    </row>
    <row r="30" spans="1:40" ht="104.25" customHeight="1">
      <c r="A30" s="772" t="str">
        <f>IF('Portail 3 SDL-LETTRES covid'!A28="","",'Portail 3 SDL-LETTRES covid'!A28)</f>
        <v/>
      </c>
      <c r="B30" s="21" t="str">
        <f>IF('Portail 3 SDL-LETTRES covid'!B28="","",'Portail 3 SDL-LETTRES covid'!B28)</f>
        <v>LLA2ANG</v>
      </c>
      <c r="C30" s="827" t="str">
        <f>IF('Portail 3 SDL-LETTRES covid'!C28="","",'Portail 3 SDL-LETTRES covid'!C28)</f>
        <v>Anglais S2</v>
      </c>
      <c r="D30" s="23" t="str">
        <f>IF('Portail 3 SDL-LETTRES covid'!D28="","",'Portail 3 SDL-LETTRES covid'!D28)</f>
        <v>LOL2C7B
LOL2D7B
LOL2DH2B
LOL2E4B
LOL2G8B
LOL2H4B</v>
      </c>
      <c r="E30" s="773" t="str">
        <f>IF('Portail 3 SDL-LETTRES covid'!E28="","",'Portail 3 SDL-LETTRES covid'!E28)</f>
        <v>CHOIX TRONC COMMUN</v>
      </c>
      <c r="F30" s="611" t="str">
        <f>IF('Portail 3 SDL-LETTRES covid'!F28="","",'Portail 3 SDL-LETTRES covid'!F28)</f>
        <v>Portails 3 (SDL-LETTRES), 6 (HISTOIRE-LETTRES), 7 (HISTOIRE-GEO) et 8 (HISTOIRE-DROIT)</v>
      </c>
      <c r="G30" s="610" t="str">
        <f>IF('Portail 3 SDL-LETTRES covid'!G28="","",'Portail 3 SDL-LETTRES covid'!G28)</f>
        <v>LLCER</v>
      </c>
      <c r="H30" s="680" t="str">
        <f>IF('Portail 3 SDL-LETTRES covid'!H28="","",'Portail 3 SDL-LETTRES covid'!H28)</f>
        <v/>
      </c>
      <c r="I30" s="680">
        <f>IF('Portail 3 SDL-LETTRES covid'!I28="","",'Portail 3 SDL-LETTRES covid'!I28)</f>
        <v>2</v>
      </c>
      <c r="J30" s="680">
        <f>IF('Portail 3 SDL-LETTRES covid'!J28="","",'Portail 3 SDL-LETTRES covid'!J28)</f>
        <v>2</v>
      </c>
      <c r="K30" s="613" t="str">
        <f>IF('Portail 3 SDL-LETTRES covid'!K28="","",'Portail 3 SDL-LETTRES covid'!K28)</f>
        <v>SOTTEAU Emilie</v>
      </c>
      <c r="L30" s="777" t="str">
        <f>IF('Portail 3 SDL-LETTRES covid'!L28="","",'Portail 3 SDL-LETTRES covid'!L28)</f>
        <v>11</v>
      </c>
      <c r="M30" s="613" t="str">
        <f>IF('Portail 3 SDL-LETTRES covid'!M28="","",'Portail 3 SDL-LETTRES covid'!M28)</f>
        <v/>
      </c>
      <c r="N30" s="613" t="str">
        <f>IF('Portail 3 SDL-LETTRES covid'!N28="","",'Portail 3 SDL-LETTRES covid'!N28)</f>
        <v/>
      </c>
      <c r="O30" s="613"/>
      <c r="P30" s="615">
        <f>IF('Portail 3 SDL-LETTRES covid'!P28="","",'Portail 3 SDL-LETTRES covid'!P28)</f>
        <v>18</v>
      </c>
      <c r="Q30" s="616"/>
      <c r="R30" s="778"/>
      <c r="S30" s="157" t="str">
        <f>IF('Portail 3 SDL-LETTRES covid'!S28="","",'Portail 3 SDL-LETTRES covid'!S28)</f>
        <v/>
      </c>
      <c r="T30" s="619" t="str">
        <f>IF('Portail 3 SDL-LETTRES covid'!T28="","",'Portail 3 SDL-LETTRES covid'!T28)</f>
        <v>100% CC ecrit et/ou oral en présentiel ou en ligne temps limité</v>
      </c>
      <c r="U30" s="618" t="str">
        <f>IF('Portail 3 SDL-LETTRES covid'!U28="","",'Portail 3 SDL-LETTRES covid'!U28)</f>
        <v>100% CT écrit et/ou oral en presentiel ou ligne en temps limité  (écrit =2h ou oral 15mins)</v>
      </c>
      <c r="V30" s="395">
        <f>IF('Portail 3 SDL-LETTRES covid'!V28="","",'Portail 3 SDL-LETTRES covid'!V28)</f>
        <v>1</v>
      </c>
      <c r="W30" s="644" t="str">
        <f>IF('Portail 3 SDL-LETTRES covid'!W28="","",'Portail 3 SDL-LETTRES covid'!W28)</f>
        <v>CC</v>
      </c>
      <c r="X30" s="644" t="str">
        <f>IF('Portail 3 SDL-LETTRES covid'!X28="","",'Portail 3 SDL-LETTRES covid'!X28)</f>
        <v/>
      </c>
      <c r="Y30" s="644" t="str">
        <f>IF('Portail 3 SDL-LETTRES covid'!Y28="","",'Portail 3 SDL-LETTRES covid'!Y28)</f>
        <v/>
      </c>
      <c r="Z30" s="645">
        <f>IF('Portail 3 SDL-LETTRES covid'!Z28="","",'Portail 3 SDL-LETTRES covid'!Z28)</f>
        <v>1</v>
      </c>
      <c r="AA30" s="640" t="str">
        <f>IF('Portail 3 SDL-LETTRES covid'!AA28="","",'Portail 3 SDL-LETTRES covid'!AA28)</f>
        <v>CT</v>
      </c>
      <c r="AB30" s="640" t="str">
        <f>IF('Portail 3 SDL-LETTRES covid'!AB28="","",'Portail 3 SDL-LETTRES covid'!AB28)</f>
        <v>écrit</v>
      </c>
      <c r="AC30" s="640" t="str">
        <f>IF('Portail 3 SDL-LETTRES covid'!AC28="","",'Portail 3 SDL-LETTRES covid'!AC28)</f>
        <v>2h00</v>
      </c>
      <c r="AD30" s="619" t="str">
        <f>IF('Portail 3 SDL-LETTRES covid'!AD28="","",'Portail 3 SDL-LETTRES covid'!AD28)</f>
        <v>DM sans temps limité, 
dépôt sujet sur CELENE le xx/06,
copie à rendre au plus tard le xx/06 sur mon adresse email emiliejanton@yahoo.fr, cmasarrre@yahoo.fr</v>
      </c>
      <c r="AE30" s="528" t="str">
        <f t="shared" si="5"/>
        <v>DM sans temps limité, 
dépôt sujet sur CELENE le xx/06,
copie à rendre au plus tard le xx/06 sur mon adresse email emiliejanton@yahoo.fr, cmasarrre@yahoo.fr</v>
      </c>
      <c r="AF30" s="831">
        <f>IF('Portail 3 SDL-LETTRES covid'!AF28="","",'Portail 3 SDL-LETTRES covid'!AF28)</f>
        <v>1</v>
      </c>
      <c r="AG30" s="644" t="str">
        <f>IF('Portail 3 SDL-LETTRES covid'!AG28="","",'Portail 3 SDL-LETTRES covid'!AG28)</f>
        <v>CT</v>
      </c>
      <c r="AH30" s="644" t="str">
        <f>IF('Portail 3 SDL-LETTRES covid'!AH28="","",'Portail 3 SDL-LETTRES covid'!AH28)</f>
        <v>écrit</v>
      </c>
      <c r="AI30" s="644" t="str">
        <f>IF('Portail 3 SDL-LETTRES covid'!AI28="","",'Portail 3 SDL-LETTRES covid'!AI28)</f>
        <v>2h00</v>
      </c>
      <c r="AJ30" s="646">
        <f>IF('Portail 3 SDL-LETTRES covid'!AJ28="","",'Portail 3 SDL-LETTRES covid'!AJ28)</f>
        <v>1</v>
      </c>
      <c r="AK30" s="640" t="str">
        <f>IF('Portail 3 SDL-LETTRES covid'!AK28="","",'Portail 3 SDL-LETTRES covid'!AK28)</f>
        <v>CT</v>
      </c>
      <c r="AL30" s="640" t="str">
        <f>IF('Portail 3 SDL-LETTRES covid'!AL28="","",'Portail 3 SDL-LETTRES covid'!AL28)</f>
        <v>écrit</v>
      </c>
      <c r="AM30" s="640" t="str">
        <f>IF('Portail 3 SDL-LETTRES covid'!AM28="","",'Portail 3 SDL-LETTRES covid'!AM28)</f>
        <v>2h00</v>
      </c>
      <c r="AN30" s="613" t="str">
        <f>IF('Portail 3 SDL-LETTRES covid'!AN28="","",'Portail 3 SDL-LETTRES covid'!AN28)</f>
        <v/>
      </c>
    </row>
    <row r="31" spans="1:40" ht="104.25" customHeight="1">
      <c r="A31" s="772" t="str">
        <f>IF('Portail 3 SDL-LETTRES covid'!A29="","",'Portail 3 SDL-LETTRES covid'!A29)</f>
        <v/>
      </c>
      <c r="B31" s="21" t="str">
        <f>IF('Portail 3 SDL-LETTRES covid'!B29="","",'Portail 3 SDL-LETTRES covid'!B29)</f>
        <v>LLA2ESP</v>
      </c>
      <c r="C31" s="827" t="str">
        <f>IF('Portail 3 SDL-LETTRES covid'!C29="","",'Portail 3 SDL-LETTRES covid'!C29)</f>
        <v>Espagnol S2</v>
      </c>
      <c r="D31" s="23" t="str">
        <f>IF('Portail 3 SDL-LETTRES covid'!D29="","",'Portail 3 SDL-LETTRES covid'!D29)</f>
        <v>LOL2D7C
LOL2DH2C
LOL2E4C
LOL2G8C
LOL2H4C</v>
      </c>
      <c r="E31" s="773" t="str">
        <f>IF('Portail 3 SDL-LETTRES covid'!E29="","",'Portail 3 SDL-LETTRES covid'!E29)</f>
        <v>CHOIX TRONC COMMUN</v>
      </c>
      <c r="F31" s="611" t="str">
        <f>IF('Portail 3 SDL-LETTRES covid'!F29="","",'Portail 3 SDL-LETTRES covid'!F29)</f>
        <v>Portails 3 (SDL-LETTRES), 6 (HISTOIRE-LETTRES), 7 (HISTOIRE-GEO) et 8 (HISTOIRE-DROIT)</v>
      </c>
      <c r="G31" s="610" t="str">
        <f>IF('Portail 3 SDL-LETTRES covid'!G29="","",'Portail 3 SDL-LETTRES covid'!G29)</f>
        <v>LLCER</v>
      </c>
      <c r="H31" s="680" t="str">
        <f>IF('Portail 3 SDL-LETTRES covid'!H29="","",'Portail 3 SDL-LETTRES covid'!H29)</f>
        <v/>
      </c>
      <c r="I31" s="680">
        <f>IF('Portail 3 SDL-LETTRES covid'!I29="","",'Portail 3 SDL-LETTRES covid'!I29)</f>
        <v>2</v>
      </c>
      <c r="J31" s="680">
        <f>IF('Portail 3 SDL-LETTRES covid'!J29="","",'Portail 3 SDL-LETTRES covid'!J29)</f>
        <v>2</v>
      </c>
      <c r="K31" s="613" t="str">
        <f>IF('Portail 3 SDL-LETTRES covid'!K29="","",'Portail 3 SDL-LETTRES covid'!K29)</f>
        <v>EYMAR Marcos</v>
      </c>
      <c r="L31" s="777" t="str">
        <f>IF('Portail 3 SDL-LETTRES covid'!L29="","",'Portail 3 SDL-LETTRES covid'!L29)</f>
        <v>14</v>
      </c>
      <c r="M31" s="613" t="str">
        <f>IF('Portail 3 SDL-LETTRES covid'!M29="","",'Portail 3 SDL-LETTRES covid'!M29)</f>
        <v/>
      </c>
      <c r="N31" s="613" t="str">
        <f>IF('Portail 3 SDL-LETTRES covid'!N29="","",'Portail 3 SDL-LETTRES covid'!N29)</f>
        <v/>
      </c>
      <c r="O31" s="613"/>
      <c r="P31" s="615">
        <f>IF('Portail 3 SDL-LETTRES covid'!P29="","",'Portail 3 SDL-LETTRES covid'!P29)</f>
        <v>18</v>
      </c>
      <c r="Q31" s="616"/>
      <c r="R31" s="778"/>
      <c r="S31" s="157" t="str">
        <f>IF('Portail 3 SDL-LETTRES covid'!S29="","",'Portail 3 SDL-LETTRES covid'!S29)</f>
        <v/>
      </c>
      <c r="T31" s="619" t="str">
        <f>IF('Portail 3 SDL-LETTRES covid'!T29="","",'Portail 3 SDL-LETTRES covid'!T29)</f>
        <v>100% CC. 50% oral à distance, 50% DM écrit</v>
      </c>
      <c r="U31" s="618" t="str">
        <f>IF('Portail 3 SDL-LETTRES covid'!U29="","",'Portail 3 SDL-LETTRES covid'!U29)</f>
        <v>100% CT oral à distance</v>
      </c>
      <c r="V31" s="395">
        <f>IF('Portail 3 SDL-LETTRES covid'!V29="","",'Portail 3 SDL-LETTRES covid'!V29)</f>
        <v>1</v>
      </c>
      <c r="W31" s="644" t="str">
        <f>IF('Portail 3 SDL-LETTRES covid'!W29="","",'Portail 3 SDL-LETTRES covid'!W29)</f>
        <v>CC</v>
      </c>
      <c r="X31" s="644" t="str">
        <f>IF('Portail 3 SDL-LETTRES covid'!X29="","",'Portail 3 SDL-LETTRES covid'!X29)</f>
        <v/>
      </c>
      <c r="Y31" s="644" t="str">
        <f>IF('Portail 3 SDL-LETTRES covid'!Y29="","",'Portail 3 SDL-LETTRES covid'!Y29)</f>
        <v/>
      </c>
      <c r="Z31" s="645">
        <f>IF('Portail 3 SDL-LETTRES covid'!Z29="","",'Portail 3 SDL-LETTRES covid'!Z29)</f>
        <v>1</v>
      </c>
      <c r="AA31" s="640" t="str">
        <f>IF('Portail 3 SDL-LETTRES covid'!AA29="","",'Portail 3 SDL-LETTRES covid'!AA29)</f>
        <v>CT</v>
      </c>
      <c r="AB31" s="640" t="str">
        <f>IF('Portail 3 SDL-LETTRES covid'!AB29="","",'Portail 3 SDL-LETTRES covid'!AB29)</f>
        <v>écrit</v>
      </c>
      <c r="AC31" s="640" t="str">
        <f>IF('Portail 3 SDL-LETTRES covid'!AC29="","",'Portail 3 SDL-LETTRES covid'!AC29)</f>
        <v>2h00</v>
      </c>
      <c r="AD31" s="619" t="str">
        <f>IF('Portail 3 SDL-LETTRES covid'!AD29="","",'Portail 3 SDL-LETTRES covid'!AD29)</f>
        <v>100% CT oral à distance</v>
      </c>
      <c r="AE31" s="528" t="str">
        <f t="shared" si="5"/>
        <v>100% CT oral à distance</v>
      </c>
      <c r="AF31" s="831">
        <f>IF('Portail 3 SDL-LETTRES covid'!AF29="","",'Portail 3 SDL-LETTRES covid'!AF29)</f>
        <v>1</v>
      </c>
      <c r="AG31" s="644" t="str">
        <f>IF('Portail 3 SDL-LETTRES covid'!AG29="","",'Portail 3 SDL-LETTRES covid'!AG29)</f>
        <v>CT</v>
      </c>
      <c r="AH31" s="644" t="str">
        <f>IF('Portail 3 SDL-LETTRES covid'!AH29="","",'Portail 3 SDL-LETTRES covid'!AH29)</f>
        <v>écrit</v>
      </c>
      <c r="AI31" s="644" t="str">
        <f>IF('Portail 3 SDL-LETTRES covid'!AI29="","",'Portail 3 SDL-LETTRES covid'!AI29)</f>
        <v>2h00</v>
      </c>
      <c r="AJ31" s="646">
        <f>IF('Portail 3 SDL-LETTRES covid'!AJ29="","",'Portail 3 SDL-LETTRES covid'!AJ29)</f>
        <v>1</v>
      </c>
      <c r="AK31" s="640" t="str">
        <f>IF('Portail 3 SDL-LETTRES covid'!AK29="","",'Portail 3 SDL-LETTRES covid'!AK29)</f>
        <v>CT</v>
      </c>
      <c r="AL31" s="640" t="str">
        <f>IF('Portail 3 SDL-LETTRES covid'!AL29="","",'Portail 3 SDL-LETTRES covid'!AL29)</f>
        <v>écrit</v>
      </c>
      <c r="AM31" s="640" t="str">
        <f>IF('Portail 3 SDL-LETTRES covid'!AM29="","",'Portail 3 SDL-LETTRES covid'!AM29)</f>
        <v>2h00</v>
      </c>
      <c r="AN31" s="613" t="str">
        <f>IF('Portail 3 SDL-LETTRES covid'!AN29="","",'Portail 3 SDL-LETTRES covid'!AN29)</f>
        <v/>
      </c>
    </row>
    <row r="32" spans="1:40" ht="16.5" customHeight="1">
      <c r="A32" s="772" t="str">
        <f>IF('Portail 3 SDL-LETTRES covid'!A38="","",'Portail 3 SDL-LETTRES covid'!A38)</f>
        <v/>
      </c>
      <c r="B32" s="21" t="str">
        <f>IF('Portail 3 SDL-LETTRES covid'!B38="","",'Portail 3 SDL-LETTRES covid'!B38)</f>
        <v/>
      </c>
      <c r="C32" s="643" t="str">
        <f>IF('Portail 3 SDL-LETTRES covid'!C38="","",'Portail 3 SDL-LETTRES covid'!C38)</f>
        <v/>
      </c>
      <c r="D32" s="23" t="str">
        <f>IF('Portail 3 SDL-LETTRES covid'!D38="","",'Portail 3 SDL-LETTRES covid'!D38)</f>
        <v/>
      </c>
      <c r="E32" s="610" t="str">
        <f>IF('Portail 3 SDL-LETTRES covid'!E38="","",'Portail 3 SDL-LETTRES covid'!E38)</f>
        <v/>
      </c>
      <c r="F32" s="611" t="str">
        <f>IF('Portail 3 SDL-LETTRES covid'!F38="","",'Portail 3 SDL-LETTRES covid'!F38)</f>
        <v/>
      </c>
      <c r="G32" s="610" t="str">
        <f>IF('Portail 3 SDL-LETTRES covid'!G38="","",'Portail 3 SDL-LETTRES covid'!G38)</f>
        <v/>
      </c>
      <c r="H32" s="680"/>
      <c r="I32" s="613"/>
      <c r="J32" s="613"/>
      <c r="K32" s="613"/>
      <c r="L32" s="614" t="str">
        <f>IF('Portail 3 SDL-LETTRES covid'!L38="","",'Portail 3 SDL-LETTRES covid'!L38)</f>
        <v/>
      </c>
      <c r="M32" s="613" t="str">
        <f>IF('Portail 3 SDL-LETTRES covid'!M38="","",'Portail 3 SDL-LETTRES covid'!M38)</f>
        <v/>
      </c>
      <c r="N32" s="613" t="str">
        <f>IF('Portail 3 SDL-LETTRES covid'!N38="","",'Portail 3 SDL-LETTRES covid'!N38)</f>
        <v/>
      </c>
      <c r="O32" s="613"/>
      <c r="P32" s="615" t="str">
        <f>IF('Portail 3 SDL-LETTRES covid'!P38="","",'Portail 3 SDL-LETTRES covid'!P38)</f>
        <v/>
      </c>
      <c r="Q32" s="616"/>
      <c r="R32" s="778"/>
      <c r="S32" s="157" t="str">
        <f>IF('Portail 3 SDL-LETTRES covid'!S38="","",'Portail 3 SDL-LETTRES covid'!S38)</f>
        <v/>
      </c>
      <c r="T32" s="844"/>
      <c r="U32" s="845"/>
      <c r="V32" s="395" t="str">
        <f>IF('Portail 3 SDL-LETTRES covid'!V38="","",'Portail 3 SDL-LETTRES covid'!V38)</f>
        <v/>
      </c>
      <c r="W32" s="644" t="str">
        <f>IF('Portail 3 SDL-LETTRES covid'!W38="","",'Portail 3 SDL-LETTRES covid'!W38)</f>
        <v/>
      </c>
      <c r="X32" s="644" t="str">
        <f>IF('Portail 3 SDL-LETTRES covid'!X38="","",'Portail 3 SDL-LETTRES covid'!X38)</f>
        <v/>
      </c>
      <c r="Y32" s="644" t="str">
        <f>IF('Portail 3 SDL-LETTRES covid'!Y38="","",'Portail 3 SDL-LETTRES covid'!Y38)</f>
        <v/>
      </c>
      <c r="Z32" s="645" t="str">
        <f>IF('Portail 3 SDL-LETTRES covid'!Z38="","",'Portail 3 SDL-LETTRES covid'!Z38)</f>
        <v/>
      </c>
      <c r="AA32" s="640" t="str">
        <f>IF('Portail 3 SDL-LETTRES covid'!AA38="","",'Portail 3 SDL-LETTRES covid'!AA38)</f>
        <v/>
      </c>
      <c r="AB32" s="640" t="str">
        <f>IF('Portail 3 SDL-LETTRES covid'!AB38="","",'Portail 3 SDL-LETTRES covid'!AB38)</f>
        <v/>
      </c>
      <c r="AC32" s="640" t="str">
        <f>IF('Portail 3 SDL-LETTRES covid'!AC38="","",'Portail 3 SDL-LETTRES covid'!AC38)</f>
        <v/>
      </c>
      <c r="AD32" s="844"/>
      <c r="AE32" s="859"/>
      <c r="AF32" s="831" t="str">
        <f>IF('Portail 3 SDL-LETTRES covid'!AF38="","",'Portail 3 SDL-LETTRES covid'!AF38)</f>
        <v/>
      </c>
      <c r="AG32" s="644" t="str">
        <f>IF('Portail 3 SDL-LETTRES covid'!AG38="","",'Portail 3 SDL-LETTRES covid'!AG38)</f>
        <v/>
      </c>
      <c r="AH32" s="644" t="str">
        <f>IF('Portail 3 SDL-LETTRES covid'!AH38="","",'Portail 3 SDL-LETTRES covid'!AH38)</f>
        <v/>
      </c>
      <c r="AI32" s="644" t="str">
        <f>IF('Portail 3 SDL-LETTRES covid'!AI38="","",'Portail 3 SDL-LETTRES covid'!AI38)</f>
        <v/>
      </c>
      <c r="AJ32" s="646" t="str">
        <f>IF('Portail 3 SDL-LETTRES covid'!AJ38="","",'Portail 3 SDL-LETTRES covid'!AJ38)</f>
        <v/>
      </c>
      <c r="AK32" s="640" t="str">
        <f>IF('Portail 3 SDL-LETTRES covid'!AK38="","",'Portail 3 SDL-LETTRES covid'!AK38)</f>
        <v/>
      </c>
      <c r="AL32" s="640" t="str">
        <f>IF('Portail 3 SDL-LETTRES covid'!AL38="","",'Portail 3 SDL-LETTRES covid'!AL38)</f>
        <v/>
      </c>
      <c r="AM32" s="640" t="str">
        <f>IF('Portail 3 SDL-LETTRES covid'!AM38="","",'Portail 3 SDL-LETTRES covid'!AM38)</f>
        <v/>
      </c>
      <c r="AN32" s="613" t="str">
        <f>IF('Portail 3 SDL-LETTRES covid'!AN38="","",'Portail 3 SDL-LETTRES covid'!AN38)</f>
        <v/>
      </c>
    </row>
    <row r="33" spans="1:40" ht="33" customHeight="1">
      <c r="A33" s="797" t="s">
        <v>994</v>
      </c>
      <c r="B33" s="185" t="s">
        <v>995</v>
      </c>
      <c r="C33" s="841" t="s">
        <v>996</v>
      </c>
      <c r="D33" s="842" t="s">
        <v>387</v>
      </c>
      <c r="E33" s="797" t="s">
        <v>43</v>
      </c>
      <c r="F33" s="797"/>
      <c r="G33" s="797"/>
      <c r="H33" s="797"/>
      <c r="I33" s="797">
        <f>+I$24+I34+I35+I39+I40+I41+I42</f>
        <v>30</v>
      </c>
      <c r="J33" s="797">
        <f>+J$24+J34+J35+J39+J40+J41+J42</f>
        <v>30</v>
      </c>
      <c r="K33" s="842"/>
      <c r="L33" s="842"/>
      <c r="M33" s="842"/>
      <c r="N33" s="842"/>
      <c r="O33" s="842"/>
      <c r="P33" s="842"/>
      <c r="Q33" s="55"/>
      <c r="R33" s="842"/>
      <c r="S33" s="55"/>
      <c r="T33" s="798"/>
      <c r="U33" s="799"/>
      <c r="V33" s="401"/>
      <c r="W33" s="842"/>
      <c r="X33" s="842"/>
      <c r="Y33" s="842"/>
      <c r="Z33" s="842"/>
      <c r="AA33" s="842"/>
      <c r="AB33" s="842"/>
      <c r="AC33" s="842"/>
      <c r="AD33" s="798"/>
      <c r="AE33" s="187"/>
      <c r="AF33" s="187"/>
      <c r="AG33" s="56"/>
      <c r="AH33" s="56"/>
      <c r="AI33" s="56"/>
      <c r="AJ33" s="56"/>
      <c r="AK33" s="56"/>
      <c r="AL33" s="56"/>
      <c r="AM33" s="53"/>
      <c r="AN33" s="53"/>
    </row>
    <row r="34" spans="1:40" ht="82.5" customHeight="1">
      <c r="A34" s="772" t="str">
        <f>IF('Portail 3 SDL-LETTRES covid'!A42="","",'Portail 3 SDL-LETTRES covid'!A42)</f>
        <v/>
      </c>
      <c r="B34" s="21" t="str">
        <f>IF('Portail 3 SDL-LETTRES covid'!B42="","",'Portail 3 SDL-LETTRES covid'!B42)</f>
        <v>LLA2G40</v>
      </c>
      <c r="C34" s="827" t="str">
        <f>IF('Portail 3 SDL-LETTRES covid'!C42="","",'Portail 3 SDL-LETTRES covid'!C42)</f>
        <v>Littératures francophones</v>
      </c>
      <c r="D34" s="23" t="str">
        <f>IF('Portail 3 SDL-LETTRES covid'!D42="","",'Portail 3 SDL-LETTRES covid'!D42)</f>
        <v>LOL3G21</v>
      </c>
      <c r="E34" s="610" t="str">
        <f>IF('Portail 3 SDL-LETTRES covid'!E42="","",'Portail 3 SDL-LETTRES covid'!E42)</f>
        <v>TRONC COMMUN</v>
      </c>
      <c r="F34" s="611" t="str">
        <f>IF('Portail 3 SDL-LETTRES covid'!F42="","",'Portail 3 SDL-LETTRES covid'!F42)</f>
        <v>Portails 3 (SDL-LETTRES majeure Lettres), 5 (LETTRES-LLCER majeure Lettres ) et 6 (HISTOIRE-LETTRES)</v>
      </c>
      <c r="G34" s="610" t="str">
        <f>IF('Portail 3 SDL-LETTRES covid'!G42="","",'Portail 3 SDL-LETTRES covid'!G42)</f>
        <v>LETTRES</v>
      </c>
      <c r="H34" s="680"/>
      <c r="I34" s="613">
        <v>5</v>
      </c>
      <c r="J34" s="613">
        <v>5</v>
      </c>
      <c r="K34" s="613" t="str">
        <f>IF('Portail 3 SDL-LETTRES covid'!K42="","",'Portail 3 SDL-LETTRES covid'!K42)</f>
        <v>RIBEMONT Gabriele</v>
      </c>
      <c r="L34" s="614" t="str">
        <f>IF('Portail 3 SDL-LETTRES covid'!L42="","",'Portail 3 SDL-LETTRES covid'!L42)</f>
        <v>09</v>
      </c>
      <c r="M34" s="613" t="str">
        <f>IF('Portail 3 SDL-LETTRES covid'!M42="","",'Portail 3 SDL-LETTRES covid'!M42)</f>
        <v/>
      </c>
      <c r="N34" s="613">
        <f>IF('Portail 3 SDL-LETTRES covid'!N42="","",'Portail 3 SDL-LETTRES covid'!N42)</f>
        <v>18</v>
      </c>
      <c r="O34" s="613"/>
      <c r="P34" s="615">
        <f>IF('Portail 3 SDL-LETTRES covid'!P42="","",'Portail 3 SDL-LETTRES covid'!P42)</f>
        <v>18</v>
      </c>
      <c r="Q34" s="616"/>
      <c r="R34" s="778"/>
      <c r="S34" s="157" t="str">
        <f>IF('Portail 3 SDL-LETTRES covid'!S42="","",'Portail 3 SDL-LETTRES covid'!S42)</f>
        <v/>
      </c>
      <c r="T34" s="619" t="str">
        <f>IF('Portail 3 SDL-LETTRES covid'!T42="","",'Portail 3 SDL-LETTRES covid'!T42)</f>
        <v>100% CC</v>
      </c>
      <c r="U34" s="618" t="str">
        <f>IF('Portail 3 SDL-LETTRES covid'!U42="","",'Portail 3 SDL-LETTRES covid'!U42)</f>
        <v>100% CT (dossier, dépôt et retour des dossiers sur CELENE)</v>
      </c>
      <c r="V34" s="395">
        <f>IF('Portail 3 SDL-LETTRES covid'!V42="","",'Portail 3 SDL-LETTRES covid'!V42)</f>
        <v>1</v>
      </c>
      <c r="W34" s="644" t="str">
        <f>IF('Portail 3 SDL-LETTRES covid'!W42="","",'Portail 3 SDL-LETTRES covid'!W42)</f>
        <v>CC</v>
      </c>
      <c r="X34" s="644" t="str">
        <f>IF('Portail 3 SDL-LETTRES covid'!X42="","",'Portail 3 SDL-LETTRES covid'!X42)</f>
        <v/>
      </c>
      <c r="Y34" s="644" t="str">
        <f>IF('Portail 3 SDL-LETTRES covid'!Y42="","",'Portail 3 SDL-LETTRES covid'!Y42)</f>
        <v/>
      </c>
      <c r="Z34" s="645">
        <f>IF('Portail 3 SDL-LETTRES covid'!Z42="","",'Portail 3 SDL-LETTRES covid'!Z42)</f>
        <v>1</v>
      </c>
      <c r="AA34" s="640" t="str">
        <f>IF('Portail 3 SDL-LETTRES covid'!AA42="","",'Portail 3 SDL-LETTRES covid'!AA42)</f>
        <v>CT</v>
      </c>
      <c r="AB34" s="640" t="str">
        <f>IF('Portail 3 SDL-LETTRES covid'!AB42="","",'Portail 3 SDL-LETTRES covid'!AB42)</f>
        <v>écrit</v>
      </c>
      <c r="AC34" s="640" t="str">
        <f>IF('Portail 3 SDL-LETTRES covid'!AC42="","",'Portail 3 SDL-LETTRES covid'!AC42)</f>
        <v>3h00</v>
      </c>
      <c r="AD34" s="619" t="str">
        <f>IF('Portail 3 SDL-LETTRES covid'!AD42="","",'Portail 3 SDL-LETTRES covid'!AD42)</f>
        <v>100% CT (Dossier; dépôt sur CELENE et retour par mail: gabriele.ribemont@univ-orleans.fr)</v>
      </c>
      <c r="AE34" s="528" t="str">
        <f>+AD34</f>
        <v>100% CT (Dossier; dépôt sur CELENE et retour par mail: gabriele.ribemont@univ-orleans.fr)</v>
      </c>
      <c r="AF34" s="831">
        <f>IF('Portail 3 SDL-LETTRES covid'!AF42="","",'Portail 3 SDL-LETTRES covid'!AF42)</f>
        <v>1</v>
      </c>
      <c r="AG34" s="644" t="str">
        <f>IF('Portail 3 SDL-LETTRES covid'!AG42="","",'Portail 3 SDL-LETTRES covid'!AG42)</f>
        <v>CT</v>
      </c>
      <c r="AH34" s="644" t="str">
        <f>IF('Portail 3 SDL-LETTRES covid'!AH42="","",'Portail 3 SDL-LETTRES covid'!AH42)</f>
        <v>écrit</v>
      </c>
      <c r="AI34" s="644" t="str">
        <f>IF('Portail 3 SDL-LETTRES covid'!AI42="","",'Portail 3 SDL-LETTRES covid'!AI42)</f>
        <v>3h00</v>
      </c>
      <c r="AJ34" s="646">
        <f>IF('Portail 3 SDL-LETTRES covid'!AJ42="","",'Portail 3 SDL-LETTRES covid'!AJ42)</f>
        <v>1</v>
      </c>
      <c r="AK34" s="640" t="str">
        <f>IF('Portail 3 SDL-LETTRES covid'!AK42="","",'Portail 3 SDL-LETTRES covid'!AK42)</f>
        <v>CT</v>
      </c>
      <c r="AL34" s="640" t="str">
        <f>IF('Portail 3 SDL-LETTRES covid'!AL42="","",'Portail 3 SDL-LETTRES covid'!AL42)</f>
        <v>écrit</v>
      </c>
      <c r="AM34" s="640" t="str">
        <f>IF('Portail 3 SDL-LETTRES covid'!AM42="","",'Portail 3 SDL-LETTRES covid'!AM42)</f>
        <v>3h00</v>
      </c>
      <c r="AN34" s="613" t="str">
        <f>IF('Portail 3 SDL-LETTRES covid'!AN42="","",'Portail 3 SDL-LETTRES covid'!AN42)</f>
        <v/>
      </c>
    </row>
    <row r="35" spans="1:40" s="188" customFormat="1" ht="37.5" customHeight="1">
      <c r="A35" s="801" t="str">
        <f>IF('Portail 3 SDL-LETTRES covid'!A43="","",'Portail 3 SDL-LETTRES covid'!A43)</f>
        <v>LCLA2G01</v>
      </c>
      <c r="B35" s="801" t="str">
        <f>IF('Portail 3 SDL-LETTRES covid'!B43="","",'Portail 3 SDL-LETTRES covid'!B43)</f>
        <v>LLA2G50</v>
      </c>
      <c r="C35" s="802" t="str">
        <f>IF('Portail 3 SDL-LETTRES covid'!C43="","",'Portail 3 SDL-LETTRES covid'!C43)</f>
        <v>Choix  Introduction au cinéma (1 UE parmi 2)</v>
      </c>
      <c r="D35" s="803" t="str">
        <f>IF('Portail 3 SDL-LETTRES covid'!D43="","",'Portail 3 SDL-LETTRES covid'!D43)</f>
        <v/>
      </c>
      <c r="E35" s="803" t="str">
        <f>IF('Portail 3 SDL-LETTRES covid'!E43="","",'Portail 3 SDL-LETTRES covid'!E43)</f>
        <v>BLOC</v>
      </c>
      <c r="F35" s="803" t="str">
        <f>IF('Portail 3 SDL-LETTRES covid'!F43="","",'Portail 3 SDL-LETTRES covid'!F43)</f>
        <v/>
      </c>
      <c r="G35" s="803" t="str">
        <f>IF('Portail 3 SDL-LETTRES covid'!G43="","",'Portail 3 SDL-LETTRES covid'!G43)</f>
        <v/>
      </c>
      <c r="H35" s="804" t="s">
        <v>256</v>
      </c>
      <c r="I35" s="805">
        <v>3</v>
      </c>
      <c r="J35" s="804">
        <v>3</v>
      </c>
      <c r="K35" s="805" t="str">
        <f>IF('Portail 3 SDL-LETTRES covid'!K43="","",'Portail 3 SDL-LETTRES covid'!K43)</f>
        <v/>
      </c>
      <c r="L35" s="804" t="str">
        <f>IF('Portail 3 SDL-LETTRES covid'!L43="","",'Portail 3 SDL-LETTRES covid'!L43)</f>
        <v/>
      </c>
      <c r="M35" s="805" t="str">
        <f>IF('Portail 3 SDL-LETTRES covid'!M43="","",'Portail 3 SDL-LETTRES covid'!M43)</f>
        <v/>
      </c>
      <c r="N35" s="804" t="str">
        <f>IF('Portail 3 SDL-LETTRES covid'!N43="","",'Portail 3 SDL-LETTRES covid'!N43)</f>
        <v/>
      </c>
      <c r="O35" s="804"/>
      <c r="P35" s="806" t="str">
        <f>IF('Portail 3 SDL-LETTRES covid'!P43="","",'Portail 3 SDL-LETTRES covid'!P43)</f>
        <v/>
      </c>
      <c r="Q35" s="371"/>
      <c r="R35" s="806"/>
      <c r="S35" s="371" t="str">
        <f>IF('Portail 3 SDL-LETTRES covid'!S43="","",'Portail 3 SDL-LETTRES covid'!S43)</f>
        <v/>
      </c>
      <c r="T35" s="807"/>
      <c r="U35" s="808"/>
      <c r="V35" s="386" t="str">
        <f>IF('Portail 3 SDL-LETTRES covid'!V43="","",'Portail 3 SDL-LETTRES covid'!V43)</f>
        <v/>
      </c>
      <c r="W35" s="806" t="str">
        <f>IF('Portail 3 SDL-LETTRES covid'!W43="","",'Portail 3 SDL-LETTRES covid'!W43)</f>
        <v/>
      </c>
      <c r="X35" s="806" t="str">
        <f>IF('Portail 3 SDL-LETTRES covid'!X43="","",'Portail 3 SDL-LETTRES covid'!X43)</f>
        <v/>
      </c>
      <c r="Y35" s="806" t="str">
        <f>IF('Portail 3 SDL-LETTRES covid'!Y43="","",'Portail 3 SDL-LETTRES covid'!Y43)</f>
        <v/>
      </c>
      <c r="Z35" s="63" t="str">
        <f>IF('Portail 3 SDL-LETTRES covid'!Z43="","",'Portail 3 SDL-LETTRES covid'!Z43)</f>
        <v/>
      </c>
      <c r="AA35" s="809" t="str">
        <f>IF('Portail 3 SDL-LETTRES covid'!AA43="","",'Portail 3 SDL-LETTRES covid'!AA43)</f>
        <v/>
      </c>
      <c r="AB35" s="809" t="str">
        <f>IF('Portail 3 SDL-LETTRES covid'!AB43="","",'Portail 3 SDL-LETTRES covid'!AB43)</f>
        <v/>
      </c>
      <c r="AC35" s="809" t="str">
        <f>IF('Portail 3 SDL-LETTRES covid'!AC43="","",'Portail 3 SDL-LETTRES covid'!AC43)</f>
        <v/>
      </c>
      <c r="AD35" s="807"/>
      <c r="AE35" s="809"/>
      <c r="AF35" s="810" t="str">
        <f>IF('Portail 3 SDL-LETTRES covid'!AF43="","",'Portail 3 SDL-LETTRES covid'!AF43)</f>
        <v/>
      </c>
      <c r="AG35" s="809" t="str">
        <f>IF('Portail 3 SDL-LETTRES covid'!AG43="","",'Portail 3 SDL-LETTRES covid'!AG43)</f>
        <v/>
      </c>
      <c r="AH35" s="809" t="str">
        <f>IF('Portail 3 SDL-LETTRES covid'!AH43="","",'Portail 3 SDL-LETTRES covid'!AH43)</f>
        <v/>
      </c>
      <c r="AI35" s="809" t="str">
        <f>IF('Portail 3 SDL-LETTRES covid'!AI43="","",'Portail 3 SDL-LETTRES covid'!AI43)</f>
        <v/>
      </c>
      <c r="AJ35" s="810" t="str">
        <f>IF('Portail 3 SDL-LETTRES covid'!AJ43="","",'Portail 3 SDL-LETTRES covid'!AJ43)</f>
        <v/>
      </c>
      <c r="AK35" s="809" t="str">
        <f>IF('Portail 3 SDL-LETTRES covid'!AK43="","",'Portail 3 SDL-LETTRES covid'!AK43)</f>
        <v/>
      </c>
      <c r="AL35" s="809" t="str">
        <f>IF('Portail 3 SDL-LETTRES covid'!AL43="","",'Portail 3 SDL-LETTRES covid'!AL43)</f>
        <v/>
      </c>
      <c r="AM35" s="809" t="str">
        <f>IF('Portail 3 SDL-LETTRES covid'!AM43="","",'Portail 3 SDL-LETTRES covid'!AM43)</f>
        <v/>
      </c>
      <c r="AN35" s="811" t="str">
        <f>IF('Portail 3 SDL-LETTRES covid'!AN43="","",'Portail 3 SDL-LETTRES covid'!AN43)</f>
        <v/>
      </c>
    </row>
    <row r="36" spans="1:40" ht="78.75" customHeight="1">
      <c r="A36" s="772" t="str">
        <f>IF('Portail 3 SDL-LETTRES covid'!A44="","",'Portail 3 SDL-LETTRES covid'!A44)</f>
        <v/>
      </c>
      <c r="B36" s="21" t="str">
        <f>IF('Portail 3 SDL-LETTRES covid'!B44="","",'Portail 3 SDL-LETTRES covid'!B44)</f>
        <v>LLA2G5A</v>
      </c>
      <c r="C36" s="827" t="str">
        <f>IF('Portail 3 SDL-LETTRES covid'!C44="","",'Portail 3 SDL-LETTRES covid'!C44)</f>
        <v>Introduction to Cinema</v>
      </c>
      <c r="D36" s="23" t="str">
        <f>IF('Portail 3 SDL-LETTRES covid'!D44="","",'Portail 3 SDL-LETTRES covid'!D44)</f>
        <v/>
      </c>
      <c r="E36" s="610" t="str">
        <f>IF('Portail 3 SDL-LETTRES covid'!E44="","",'Portail 3 SDL-LETTRES covid'!E44)</f>
        <v>CHOIX TRONC COMMUN</v>
      </c>
      <c r="F36" s="611" t="str">
        <f>IF('Portail 3 SDL-LETTRES covid'!F44="","",'Portail 3 SDL-LETTRES covid'!F44)</f>
        <v>Portails 3 (SDL-LETTRES majeure Lettres), 5 (LETTRES-LLCER majeure Lettres) et 6 (HISTOIRE-LETTRES majeure Lettres)</v>
      </c>
      <c r="G36" s="610" t="str">
        <f>IF('Portail 3 SDL-LETTRES covid'!G44="","",'Portail 3 SDL-LETTRES covid'!G44)</f>
        <v>LETTRES</v>
      </c>
      <c r="H36" s="680"/>
      <c r="I36" s="613">
        <v>3</v>
      </c>
      <c r="J36" s="613">
        <v>3</v>
      </c>
      <c r="K36" s="613" t="str">
        <f>IF('Portail 3 SDL-LETTRES covid'!K44="","",'Portail 3 SDL-LETTRES covid'!K44)</f>
        <v>BARUT Benoît</v>
      </c>
      <c r="L36" s="614" t="str">
        <f>IF('Portail 3 SDL-LETTRES covid'!L44="","",'Portail 3 SDL-LETTRES covid'!L44)</f>
        <v>09 et 18</v>
      </c>
      <c r="M36" s="613" t="str">
        <f>IF('Portail 3 SDL-LETTRES covid'!M44="","",'Portail 3 SDL-LETTRES covid'!M44)</f>
        <v/>
      </c>
      <c r="N36" s="613" t="str">
        <f>IF('Portail 3 SDL-LETTRES covid'!N44="","",'Portail 3 SDL-LETTRES covid'!N44)</f>
        <v/>
      </c>
      <c r="O36" s="613"/>
      <c r="P36" s="615">
        <f>IF('Portail 3 SDL-LETTRES covid'!P44="","",'Portail 3 SDL-LETTRES covid'!P44)</f>
        <v>24</v>
      </c>
      <c r="Q36" s="616"/>
      <c r="R36" s="778"/>
      <c r="S36" s="157" t="str">
        <f>IF('Portail 3 SDL-LETTRES covid'!S44="","",'Portail 3 SDL-LETTRES covid'!S44)</f>
        <v/>
      </c>
      <c r="T36" s="619" t="str">
        <f>IF('Portail 3 SDL-LETTRES covid'!T44="","",'Portail 3 SDL-LETTRES covid'!T44)</f>
        <v>100% CC</v>
      </c>
      <c r="U36" s="618" t="str">
        <f>IF('Portail 3 SDL-LETTRES covid'!U44="","",'Portail 3 SDL-LETTRES covid'!U44)</f>
        <v>100 % CT (dossier). Dépôt du sujet sur CELENE le xx/12/2020 ; retour des copies par mail (benoit.barut@univ-orleans.fr) dans la journée</v>
      </c>
      <c r="V36" s="395">
        <f>IF('Portail 3 SDL-LETTRES covid'!V44="","",'Portail 3 SDL-LETTRES covid'!V44)</f>
        <v>1</v>
      </c>
      <c r="W36" s="644" t="str">
        <f>IF('Portail 3 SDL-LETTRES covid'!W44="","",'Portail 3 SDL-LETTRES covid'!W44)</f>
        <v>CC</v>
      </c>
      <c r="X36" s="644" t="str">
        <f>IF('Portail 3 SDL-LETTRES covid'!X44="","",'Portail 3 SDL-LETTRES covid'!X44)</f>
        <v/>
      </c>
      <c r="Y36" s="644" t="str">
        <f>IF('Portail 3 SDL-LETTRES covid'!Y44="","",'Portail 3 SDL-LETTRES covid'!Y44)</f>
        <v/>
      </c>
      <c r="Z36" s="645">
        <f>IF('Portail 3 SDL-LETTRES covid'!Z44="","",'Portail 3 SDL-LETTRES covid'!Z44)</f>
        <v>1</v>
      </c>
      <c r="AA36" s="640" t="str">
        <f>IF('Portail 3 SDL-LETTRES covid'!AA44="","",'Portail 3 SDL-LETTRES covid'!AA44)</f>
        <v>CT</v>
      </c>
      <c r="AB36" s="640" t="str">
        <f>IF('Portail 3 SDL-LETTRES covid'!AB44="","",'Portail 3 SDL-LETTRES covid'!AB44)</f>
        <v>écrit</v>
      </c>
      <c r="AC36" s="640" t="str">
        <f>IF('Portail 3 SDL-LETTRES covid'!AC44="","",'Portail 3 SDL-LETTRES covid'!AC44)</f>
        <v>3h00</v>
      </c>
      <c r="AD36" s="619" t="str">
        <f>IF('Portail 3 SDL-LETTRES covid'!AD44="","",'Portail 3 SDL-LETTRES covid'!AD44)</f>
        <v>100% CT (dossier). Dépôt du sujet sur CELENE le xx/06/2021 ; retour des copies par mail (benoit.barut@univ-orleans.fr) dans la journée.</v>
      </c>
      <c r="AE36" s="528" t="str">
        <f t="shared" ref="AE36:AE37" si="6">+AD36</f>
        <v>100% CT (dossier). Dépôt du sujet sur CELENE le xx/06/2021 ; retour des copies par mail (benoit.barut@univ-orleans.fr) dans la journée.</v>
      </c>
      <c r="AF36" s="831">
        <f>IF('Portail 3 SDL-LETTRES covid'!AF44="","",'Portail 3 SDL-LETTRES covid'!AF44)</f>
        <v>1</v>
      </c>
      <c r="AG36" s="644" t="str">
        <f>IF('Portail 3 SDL-LETTRES covid'!AG44="","",'Portail 3 SDL-LETTRES covid'!AG44)</f>
        <v>CT</v>
      </c>
      <c r="AH36" s="644" t="str">
        <f>IF('Portail 3 SDL-LETTRES covid'!AH44="","",'Portail 3 SDL-LETTRES covid'!AH44)</f>
        <v>écrit</v>
      </c>
      <c r="AI36" s="644" t="str">
        <f>IF('Portail 3 SDL-LETTRES covid'!AI44="","",'Portail 3 SDL-LETTRES covid'!AI44)</f>
        <v>3h00</v>
      </c>
      <c r="AJ36" s="646">
        <f>IF('Portail 3 SDL-LETTRES covid'!AJ44="","",'Portail 3 SDL-LETTRES covid'!AJ44)</f>
        <v>1</v>
      </c>
      <c r="AK36" s="640" t="str">
        <f>IF('Portail 3 SDL-LETTRES covid'!AK44="","",'Portail 3 SDL-LETTRES covid'!AK44)</f>
        <v>CT</v>
      </c>
      <c r="AL36" s="640" t="str">
        <f>IF('Portail 3 SDL-LETTRES covid'!AL44="","",'Portail 3 SDL-LETTRES covid'!AL44)</f>
        <v>écrit</v>
      </c>
      <c r="AM36" s="640" t="str">
        <f>IF('Portail 3 SDL-LETTRES covid'!AM44="","",'Portail 3 SDL-LETTRES covid'!AM44)</f>
        <v>3h00</v>
      </c>
      <c r="AN36" s="613" t="str">
        <f>IF('Portail 3 SDL-LETTRES covid'!AN44="","",'Portail 3 SDL-LETTRES covid'!AN44)</f>
        <v/>
      </c>
    </row>
    <row r="37" spans="1:40" ht="78.75" customHeight="1">
      <c r="A37" s="772" t="str">
        <f>IF('Portail 3 SDL-LETTRES covid'!A45="","",'Portail 3 SDL-LETTRES covid'!A45)</f>
        <v/>
      </c>
      <c r="B37" s="21" t="str">
        <f>IF('Portail 3 SDL-LETTRES covid'!B45="","",'Portail 3 SDL-LETTRES covid'!B45)</f>
        <v>LLA2G5B</v>
      </c>
      <c r="C37" s="827" t="str">
        <f>IF('Portail 3 SDL-LETTRES covid'!C45="","",'Portail 3 SDL-LETTRES covid'!C45)</f>
        <v>Introduction au cinéma</v>
      </c>
      <c r="D37" s="23" t="str">
        <f>IF('Portail 3 SDL-LETTRES covid'!D45="","",'Portail 3 SDL-LETTRES covid'!D45)</f>
        <v/>
      </c>
      <c r="E37" s="610" t="str">
        <f>IF('Portail 3 SDL-LETTRES covid'!E45="","",'Portail 3 SDL-LETTRES covid'!E45)</f>
        <v>CHOIX TRONC COMMUN</v>
      </c>
      <c r="F37" s="611" t="str">
        <f>IF('Portail 3 SDL-LETTRES covid'!F45="","",'Portail 3 SDL-LETTRES covid'!F45)</f>
        <v>Portails 3 (SDL-LETTRES majeure Lettres), 5 (LETTRES-LLCER majeure Lettres ) et 6 (HISTOIRE-LETTRES majeure Lettres)</v>
      </c>
      <c r="G37" s="610" t="str">
        <f>IF('Portail 3 SDL-LETTRES covid'!G45="","",'Portail 3 SDL-LETTRES covid'!G45)</f>
        <v>LETTRES</v>
      </c>
      <c r="H37" s="680"/>
      <c r="I37" s="613">
        <v>3</v>
      </c>
      <c r="J37" s="613">
        <v>3</v>
      </c>
      <c r="K37" s="613" t="str">
        <f>IF('Portail 3 SDL-LETTRES covid'!K45="","",'Portail 3 SDL-LETTRES covid'!K45)</f>
        <v>BARUT Benoît</v>
      </c>
      <c r="L37" s="614" t="str">
        <f>IF('Portail 3 SDL-LETTRES covid'!L45="","",'Portail 3 SDL-LETTRES covid'!L45)</f>
        <v>09 et 18</v>
      </c>
      <c r="M37" s="613" t="str">
        <f>IF('Portail 3 SDL-LETTRES covid'!M45="","",'Portail 3 SDL-LETTRES covid'!M45)</f>
        <v/>
      </c>
      <c r="N37" s="613" t="str">
        <f>IF('Portail 3 SDL-LETTRES covid'!N45="","",'Portail 3 SDL-LETTRES covid'!N45)</f>
        <v/>
      </c>
      <c r="O37" s="613"/>
      <c r="P37" s="615">
        <f>IF('Portail 3 SDL-LETTRES covid'!P45="","",'Portail 3 SDL-LETTRES covid'!P45)</f>
        <v>24</v>
      </c>
      <c r="Q37" s="616"/>
      <c r="R37" s="778"/>
      <c r="S37" s="157" t="str">
        <f>IF('Portail 3 SDL-LETTRES covid'!S45="","",'Portail 3 SDL-LETTRES covid'!S45)</f>
        <v/>
      </c>
      <c r="T37" s="619" t="str">
        <f>IF('Portail 3 SDL-LETTRES covid'!T45="","",'Portail 3 SDL-LETTRES covid'!T45)</f>
        <v>100% CC</v>
      </c>
      <c r="U37" s="618" t="str">
        <f>IF('Portail 3 SDL-LETTRES covid'!U45="","",'Portail 3 SDL-LETTRES covid'!U45)</f>
        <v>100 % CT (dossier). Dépôt du sujet sur CELENE le xx/12/2020 ; retour des copies par mail (benoit.barut@univ-orleans.fr) dans la journée</v>
      </c>
      <c r="V37" s="395">
        <f>IF('Portail 3 SDL-LETTRES covid'!V45="","",'Portail 3 SDL-LETTRES covid'!V45)</f>
        <v>1</v>
      </c>
      <c r="W37" s="644" t="str">
        <f>IF('Portail 3 SDL-LETTRES covid'!W45="","",'Portail 3 SDL-LETTRES covid'!W45)</f>
        <v>CC</v>
      </c>
      <c r="X37" s="644" t="str">
        <f>IF('Portail 3 SDL-LETTRES covid'!X45="","",'Portail 3 SDL-LETTRES covid'!X45)</f>
        <v/>
      </c>
      <c r="Y37" s="644" t="str">
        <f>IF('Portail 3 SDL-LETTRES covid'!Y45="","",'Portail 3 SDL-LETTRES covid'!Y45)</f>
        <v/>
      </c>
      <c r="Z37" s="645">
        <f>IF('Portail 3 SDL-LETTRES covid'!Z45="","",'Portail 3 SDL-LETTRES covid'!Z45)</f>
        <v>1</v>
      </c>
      <c r="AA37" s="640" t="str">
        <f>IF('Portail 3 SDL-LETTRES covid'!AA45="","",'Portail 3 SDL-LETTRES covid'!AA45)</f>
        <v>CT</v>
      </c>
      <c r="AB37" s="640" t="str">
        <f>IF('Portail 3 SDL-LETTRES covid'!AB45="","",'Portail 3 SDL-LETTRES covid'!AB45)</f>
        <v>écrit</v>
      </c>
      <c r="AC37" s="640" t="str">
        <f>IF('Portail 3 SDL-LETTRES covid'!AC45="","",'Portail 3 SDL-LETTRES covid'!AC45)</f>
        <v>3h00</v>
      </c>
      <c r="AD37" s="619" t="str">
        <f>IF('Portail 3 SDL-LETTRES covid'!AD45="","",'Portail 3 SDL-LETTRES covid'!AD45)</f>
        <v>100% CT (dossier). Dépôt du sujet sur CELENE le xx/06/2021 ; retour des copies par mail (benoit.barut@univ-orleans.fr) dans la journée.</v>
      </c>
      <c r="AE37" s="528" t="str">
        <f t="shared" si="6"/>
        <v>100% CT (dossier). Dépôt du sujet sur CELENE le xx/06/2021 ; retour des copies par mail (benoit.barut@univ-orleans.fr) dans la journée.</v>
      </c>
      <c r="AF37" s="831">
        <f>IF('Portail 3 SDL-LETTRES covid'!AF45="","",'Portail 3 SDL-LETTRES covid'!AF45)</f>
        <v>1</v>
      </c>
      <c r="AG37" s="644" t="str">
        <f>IF('Portail 3 SDL-LETTRES covid'!AG45="","",'Portail 3 SDL-LETTRES covid'!AG45)</f>
        <v>CT</v>
      </c>
      <c r="AH37" s="644" t="str">
        <f>IF('Portail 3 SDL-LETTRES covid'!AH45="","",'Portail 3 SDL-LETTRES covid'!AH45)</f>
        <v>écrit</v>
      </c>
      <c r="AI37" s="644" t="str">
        <f>IF('Portail 3 SDL-LETTRES covid'!AI45="","",'Portail 3 SDL-LETTRES covid'!AI45)</f>
        <v>3h00</v>
      </c>
      <c r="AJ37" s="646">
        <f>IF('Portail 3 SDL-LETTRES covid'!AJ45="","",'Portail 3 SDL-LETTRES covid'!AJ45)</f>
        <v>1</v>
      </c>
      <c r="AK37" s="640" t="str">
        <f>IF('Portail 3 SDL-LETTRES covid'!AK45="","",'Portail 3 SDL-LETTRES covid'!AK45)</f>
        <v>CT</v>
      </c>
      <c r="AL37" s="640" t="str">
        <f>IF('Portail 3 SDL-LETTRES covid'!AL45="","",'Portail 3 SDL-LETTRES covid'!AL45)</f>
        <v>écrit</v>
      </c>
      <c r="AM37" s="640" t="str">
        <f>IF('Portail 3 SDL-LETTRES covid'!AM45="","",'Portail 3 SDL-LETTRES covid'!AM45)</f>
        <v>3h00</v>
      </c>
      <c r="AN37" s="613" t="str">
        <f>IF('Portail 3 SDL-LETTRES covid'!AN45="","",'Portail 3 SDL-LETTRES covid'!AN45)</f>
        <v/>
      </c>
    </row>
    <row r="38" spans="1:40" ht="11.25" customHeight="1">
      <c r="A38" s="772"/>
      <c r="B38" s="21"/>
      <c r="C38" s="827"/>
      <c r="D38" s="23"/>
      <c r="E38" s="610"/>
      <c r="F38" s="611"/>
      <c r="G38" s="610"/>
      <c r="H38" s="680"/>
      <c r="I38" s="613"/>
      <c r="J38" s="613"/>
      <c r="K38" s="613"/>
      <c r="L38" s="614"/>
      <c r="M38" s="613"/>
      <c r="N38" s="613"/>
      <c r="O38" s="613"/>
      <c r="P38" s="615"/>
      <c r="Q38" s="616"/>
      <c r="R38" s="778"/>
      <c r="S38" s="157"/>
      <c r="T38" s="844"/>
      <c r="U38" s="845"/>
      <c r="V38" s="395"/>
      <c r="W38" s="644"/>
      <c r="X38" s="644"/>
      <c r="Y38" s="644"/>
      <c r="Z38" s="645"/>
      <c r="AA38" s="640"/>
      <c r="AB38" s="640"/>
      <c r="AC38" s="640"/>
      <c r="AD38" s="844"/>
      <c r="AE38" s="859"/>
      <c r="AF38" s="831"/>
      <c r="AG38" s="644"/>
      <c r="AH38" s="644"/>
      <c r="AI38" s="644"/>
      <c r="AJ38" s="646"/>
      <c r="AK38" s="640"/>
      <c r="AL38" s="640"/>
      <c r="AM38" s="640"/>
      <c r="AN38" s="613"/>
    </row>
    <row r="39" spans="1:40" ht="69.75" customHeight="1">
      <c r="A39" s="772" t="str">
        <f>IF('Portail 3 SDL-LETTRES covid'!A47="","",'Portail 3 SDL-LETTRES covid'!A47)</f>
        <v/>
      </c>
      <c r="B39" s="21" t="str">
        <f>IF('Portail 3 SDL-LETTRES covid'!B47="","",'Portail 3 SDL-LETTRES covid'!B47)</f>
        <v>LLA2G60</v>
      </c>
      <c r="C39" s="827" t="str">
        <f>IF('Portail 3 SDL-LETTRES covid'!C47="","",'Portail 3 SDL-LETTRES covid'!C47)</f>
        <v>Analyse de l'image</v>
      </c>
      <c r="D39" s="189" t="str">
        <f>IF('Portail 3 SDL-LETTRES covid'!D47="","",'Portail 3 SDL-LETTRES covid'!D47)</f>
        <v/>
      </c>
      <c r="E39" s="101" t="str">
        <f>IF('Portail 3 SDL-LETTRES covid'!E47="","",'Portail 3 SDL-LETTRES covid'!E47)</f>
        <v>TRONC COMMUN</v>
      </c>
      <c r="F39" s="102" t="str">
        <f>IF('Portail 3 SDL-LETTRES covid'!F47="","",'Portail 3 SDL-LETTRES covid'!F47)</f>
        <v>Portails 3 (SDL-LETTRES majeure Lettres), 5 (LETTRES-LLCER majeure Lettres ) et 6 (HISTOIRE-LETTRES majeure Lettres)</v>
      </c>
      <c r="G39" s="101" t="str">
        <f>IF('Portail 3 SDL-LETTRES covid'!G47="","",'Portail 3 SDL-LETTRES covid'!G47)</f>
        <v>LETTRES</v>
      </c>
      <c r="H39" s="103"/>
      <c r="I39" s="82">
        <v>2</v>
      </c>
      <c r="J39" s="82">
        <v>2</v>
      </c>
      <c r="K39" s="82" t="str">
        <f>IF('Portail 3 SDL-LETTRES covid'!K47="","",'Portail 3 SDL-LETTRES covid'!K47)</f>
        <v>BARUT Benoît</v>
      </c>
      <c r="L39" s="196" t="str">
        <f>IF('Portail 3 SDL-LETTRES covid'!L47="","",'Portail 3 SDL-LETTRES covid'!L47)</f>
        <v>09</v>
      </c>
      <c r="M39" s="82" t="str">
        <f>IF('Portail 3 SDL-LETTRES covid'!M47="","",'Portail 3 SDL-LETTRES covid'!M47)</f>
        <v/>
      </c>
      <c r="N39" s="82" t="str">
        <f>IF('Portail 3 SDL-LETTRES covid'!N47="","",'Portail 3 SDL-LETTRES covid'!N47)</f>
        <v/>
      </c>
      <c r="O39" s="82"/>
      <c r="P39" s="615">
        <f>IF('Portail 3 SDL-LETTRES covid'!P47="","",'Portail 3 SDL-LETTRES covid'!P47)</f>
        <v>18</v>
      </c>
      <c r="Q39" s="616"/>
      <c r="R39" s="778"/>
      <c r="S39" s="157" t="str">
        <f>IF('Portail 3 SDL-LETTRES covid'!S47="","",'Portail 3 SDL-LETTRES covid'!S47)</f>
        <v/>
      </c>
      <c r="T39" s="619" t="str">
        <f>IF('Portail 3 SDL-LETTRES covid'!T47="","",'Portail 3 SDL-LETTRES covid'!T47)</f>
        <v>100% CC</v>
      </c>
      <c r="U39" s="618" t="str">
        <f>IF('Portail 3 SDL-LETTRES covid'!U47="","",'Portail 3 SDL-LETTRES covid'!U47)</f>
        <v>100% CT Dossier. Dépôt des sujets sur CELENE le xx/04/2021 ; retour des copies sur CELENE (devoir-pdf) jusqu'au xx/04/2021</v>
      </c>
      <c r="V39" s="395">
        <f>IF('Portail 3 SDL-LETTRES covid'!V47="","",'Portail 3 SDL-LETTRES covid'!V47)</f>
        <v>1</v>
      </c>
      <c r="W39" s="644" t="str">
        <f>IF('Portail 3 SDL-LETTRES covid'!W47="","",'Portail 3 SDL-LETTRES covid'!W47)</f>
        <v>CC</v>
      </c>
      <c r="X39" s="644" t="str">
        <f>IF('Portail 3 SDL-LETTRES covid'!X47="","",'Portail 3 SDL-LETTRES covid'!X47)</f>
        <v/>
      </c>
      <c r="Y39" s="644" t="str">
        <f>IF('Portail 3 SDL-LETTRES covid'!Y47="","",'Portail 3 SDL-LETTRES covid'!Y47)</f>
        <v/>
      </c>
      <c r="Z39" s="645">
        <f>IF('Portail 3 SDL-LETTRES covid'!Z47="","",'Portail 3 SDL-LETTRES covid'!Z47)</f>
        <v>1</v>
      </c>
      <c r="AA39" s="640" t="str">
        <f>IF('Portail 3 SDL-LETTRES covid'!AA47="","",'Portail 3 SDL-LETTRES covid'!AA47)</f>
        <v>CT</v>
      </c>
      <c r="AB39" s="640" t="str">
        <f>IF('Portail 3 SDL-LETTRES covid'!AB47="","",'Portail 3 SDL-LETTRES covid'!AB47)</f>
        <v>écrit</v>
      </c>
      <c r="AC39" s="640" t="str">
        <f>IF('Portail 3 SDL-LETTRES covid'!AC47="","",'Portail 3 SDL-LETTRES covid'!AC47)</f>
        <v>3h00</v>
      </c>
      <c r="AD39" s="619" t="str">
        <f>IF('Portail 3 SDL-LETTRES covid'!AD47="","",'Portail 3 SDL-LETTRES covid'!AD47)</f>
        <v>100% CT Dossier. Dépôt des sujets sur CELENE le xx/06/2021 ; retour des copies sur CELENE (devoir-pdf) jusqu'au xx/06/2021</v>
      </c>
      <c r="AE39" s="528" t="str">
        <f t="shared" ref="AE39:AE42" si="7">+AD39</f>
        <v>100% CT Dossier. Dépôt des sujets sur CELENE le xx/06/2021 ; retour des copies sur CELENE (devoir-pdf) jusqu'au xx/06/2021</v>
      </c>
      <c r="AF39" s="831">
        <f>IF('Portail 3 SDL-LETTRES covid'!AF47="","",'Portail 3 SDL-LETTRES covid'!AF47)</f>
        <v>1</v>
      </c>
      <c r="AG39" s="644" t="str">
        <f>IF('Portail 3 SDL-LETTRES covid'!AG47="","",'Portail 3 SDL-LETTRES covid'!AG47)</f>
        <v>CT</v>
      </c>
      <c r="AH39" s="644" t="str">
        <f>IF('Portail 3 SDL-LETTRES covid'!AH47="","",'Portail 3 SDL-LETTRES covid'!AH47)</f>
        <v>écrit</v>
      </c>
      <c r="AI39" s="644" t="str">
        <f>IF('Portail 3 SDL-LETTRES covid'!AI47="","",'Portail 3 SDL-LETTRES covid'!AI47)</f>
        <v>3h00</v>
      </c>
      <c r="AJ39" s="646">
        <f>IF('Portail 3 SDL-LETTRES covid'!AJ47="","",'Portail 3 SDL-LETTRES covid'!AJ47)</f>
        <v>1</v>
      </c>
      <c r="AK39" s="640" t="str">
        <f>IF('Portail 3 SDL-LETTRES covid'!AK47="","",'Portail 3 SDL-LETTRES covid'!AK47)</f>
        <v>CT</v>
      </c>
      <c r="AL39" s="640" t="str">
        <f>IF('Portail 3 SDL-LETTRES covid'!AL47="","",'Portail 3 SDL-LETTRES covid'!AL47)</f>
        <v>écrit</v>
      </c>
      <c r="AM39" s="640" t="str">
        <f>IF('Portail 3 SDL-LETTRES covid'!AM47="","",'Portail 3 SDL-LETTRES covid'!AM47)</f>
        <v>3h00</v>
      </c>
      <c r="AN39" s="613" t="str">
        <f>IF('Portail 3 SDL-LETTRES covid'!AN47="","",'Portail 3 SDL-LETTRES covid'!AN47)</f>
        <v/>
      </c>
    </row>
    <row r="40" spans="1:40" ht="69.75" customHeight="1">
      <c r="A40" s="772" t="str">
        <f>IF('Portail 3 SDL-LETTRES covid'!A48="","",'Portail 3 SDL-LETTRES covid'!A48)</f>
        <v/>
      </c>
      <c r="B40" s="21" t="str">
        <f>IF('Portail 3 SDL-LETTRES covid'!B48="","",'Portail 3 SDL-LETTRES covid'!B48)</f>
        <v>LLA2G70</v>
      </c>
      <c r="C40" s="827" t="str">
        <f>IF('Portail 3 SDL-LETTRES covid'!C48="","",'Portail 3 SDL-LETTRES covid'!C48)</f>
        <v>Langue française et projet Voltaire</v>
      </c>
      <c r="D40" s="773" t="str">
        <f>IF('Portail 3 SDL-LETTRES covid'!D48="","",'Portail 3 SDL-LETTRES covid'!D48)</f>
        <v>LOL1G42</v>
      </c>
      <c r="E40" s="773" t="str">
        <f>IF('Portail 3 SDL-LETTRES covid'!E48="","",'Portail 3 SDL-LETTRES covid'!E48)</f>
        <v>TRONC COMMUN</v>
      </c>
      <c r="F40" s="774" t="str">
        <f>IF('Portail 3 SDL-LETTRES covid'!F48="","",'Portail 3 SDL-LETTRES covid'!F48)</f>
        <v>Portails 3 (SDL-LETTRES majeure Lettres), 5 (LETTRES-LLCER majeure Lettres ) et 6 (HISTOIRE-LETTRES majeure Lettres)</v>
      </c>
      <c r="G40" s="773" t="str">
        <f>IF('Portail 3 SDL-LETTRES covid'!G48="","",'Portail 3 SDL-LETTRES covid'!G48)</f>
        <v>LETTRES</v>
      </c>
      <c r="H40" s="775"/>
      <c r="I40" s="776">
        <v>1</v>
      </c>
      <c r="J40" s="776">
        <v>1</v>
      </c>
      <c r="K40" s="776" t="str">
        <f>IF('Portail 3 SDL-LETTRES covid'!K48="","",'Portail 3 SDL-LETTRES covid'!K48)</f>
        <v>BARUT Benoît</v>
      </c>
      <c r="L40" s="777" t="str">
        <f>IF('Portail 3 SDL-LETTRES covid'!L48="","",'Portail 3 SDL-LETTRES covid'!L48)</f>
        <v>09</v>
      </c>
      <c r="M40" s="776" t="str">
        <f>IF('Portail 3 SDL-LETTRES covid'!M48="","",'Portail 3 SDL-LETTRES covid'!M48)</f>
        <v/>
      </c>
      <c r="N40" s="776" t="str">
        <f>IF('Portail 3 SDL-LETTRES covid'!N48="","",'Portail 3 SDL-LETTRES covid'!N48)</f>
        <v/>
      </c>
      <c r="O40" s="613"/>
      <c r="P40" s="615">
        <f>IF('Portail 3 SDL-LETTRES covid'!P48="","",'Portail 3 SDL-LETTRES covid'!P48)</f>
        <v>10</v>
      </c>
      <c r="Q40" s="616"/>
      <c r="R40" s="778"/>
      <c r="S40" s="157" t="str">
        <f>IF('Portail 3 SDL-LETTRES covid'!S48="","",'Portail 3 SDL-LETTRES covid'!S48)</f>
        <v/>
      </c>
      <c r="T40" s="619" t="str">
        <f>IF('Portail 3 SDL-LETTRES covid'!T48="","",'Portail 3 SDL-LETTRES covid'!T48)</f>
        <v>100% CC</v>
      </c>
      <c r="U40" s="618" t="str">
        <f>IF('Portail 3 SDL-LETTRES covid'!U48="","",'Portail 3 SDL-LETTRES covid'!U48)</f>
        <v>100% CT (dossier)</v>
      </c>
      <c r="V40" s="395">
        <f>IF('Portail 3 SDL-LETTRES covid'!V48="","",'Portail 3 SDL-LETTRES covid'!V48)</f>
        <v>1</v>
      </c>
      <c r="W40" s="644" t="str">
        <f>IF('Portail 3 SDL-LETTRES covid'!W48="","",'Portail 3 SDL-LETTRES covid'!W48)</f>
        <v>CC</v>
      </c>
      <c r="X40" s="644" t="str">
        <f>IF('Portail 3 SDL-LETTRES covid'!X48="","",'Portail 3 SDL-LETTRES covid'!X48)</f>
        <v/>
      </c>
      <c r="Y40" s="644" t="str">
        <f>IF('Portail 3 SDL-LETTRES covid'!Y48="","",'Portail 3 SDL-LETTRES covid'!Y48)</f>
        <v/>
      </c>
      <c r="Z40" s="645">
        <f>IF('Portail 3 SDL-LETTRES covid'!Z48="","",'Portail 3 SDL-LETTRES covid'!Z48)</f>
        <v>1</v>
      </c>
      <c r="AA40" s="640" t="str">
        <f>IF('Portail 3 SDL-LETTRES covid'!AA48="","",'Portail 3 SDL-LETTRES covid'!AA48)</f>
        <v>CT</v>
      </c>
      <c r="AB40" s="640" t="str">
        <f>IF('Portail 3 SDL-LETTRES covid'!AB48="","",'Portail 3 SDL-LETTRES covid'!AB48)</f>
        <v xml:space="preserve">écrit </v>
      </c>
      <c r="AC40" s="640" t="str">
        <f>IF('Portail 3 SDL-LETTRES covid'!AC48="","",'Portail 3 SDL-LETTRES covid'!AC48)</f>
        <v>2h00</v>
      </c>
      <c r="AD40" s="619" t="str">
        <f>IF('Portail 3 SDL-LETTRES covid'!AD48="","",'Portail 3 SDL-LETTRES covid'!AD48)</f>
        <v>100% CT (dossier)</v>
      </c>
      <c r="AE40" s="528" t="str">
        <f t="shared" si="7"/>
        <v>100% CT (dossier)</v>
      </c>
      <c r="AF40" s="831">
        <f>IF('Portail 3 SDL-LETTRES covid'!AF48="","",'Portail 3 SDL-LETTRES covid'!AF48)</f>
        <v>1</v>
      </c>
      <c r="AG40" s="644" t="str">
        <f>IF('Portail 3 SDL-LETTRES covid'!AG48="","",'Portail 3 SDL-LETTRES covid'!AG48)</f>
        <v>CT</v>
      </c>
      <c r="AH40" s="644" t="str">
        <f>IF('Portail 3 SDL-LETTRES covid'!AH48="","",'Portail 3 SDL-LETTRES covid'!AH48)</f>
        <v>écrit</v>
      </c>
      <c r="AI40" s="644" t="str">
        <f>IF('Portail 3 SDL-LETTRES covid'!AI48="","",'Portail 3 SDL-LETTRES covid'!AI48)</f>
        <v>2h00</v>
      </c>
      <c r="AJ40" s="646">
        <f>IF('Portail 3 SDL-LETTRES covid'!AJ48="","",'Portail 3 SDL-LETTRES covid'!AJ48)</f>
        <v>1</v>
      </c>
      <c r="AK40" s="640" t="str">
        <f>IF('Portail 3 SDL-LETTRES covid'!AK48="","",'Portail 3 SDL-LETTRES covid'!AK48)</f>
        <v>CT</v>
      </c>
      <c r="AL40" s="640" t="str">
        <f>IF('Portail 3 SDL-LETTRES covid'!AL48="","",'Portail 3 SDL-LETTRES covid'!AL48)</f>
        <v>écrit</v>
      </c>
      <c r="AM40" s="640" t="str">
        <f>IF('Portail 3 SDL-LETTRES covid'!AM48="","",'Portail 3 SDL-LETTRES covid'!AM48)</f>
        <v>2h00</v>
      </c>
      <c r="AN40" s="613" t="str">
        <f>IF('Portail 3 SDL-LETTRES covid'!AN48="","",'Portail 3 SDL-LETTRES covid'!AN48)</f>
        <v/>
      </c>
    </row>
    <row r="41" spans="1:40" ht="64.5" customHeight="1">
      <c r="A41" s="772" t="str">
        <f>IF('Portail 5 LETTRES-LLCER covid'!A58="","",'Portail 5 LETTRES-LLCER covid'!A58)</f>
        <v/>
      </c>
      <c r="B41" s="21" t="str">
        <f>IF('Portail 5 LETTRES-LLCER covid'!B58="","",'Portail 5 LETTRES-LLCER covid'!B58)</f>
        <v>LLA2H70</v>
      </c>
      <c r="C41" s="827" t="str">
        <f>IF('Portail 5 LETTRES-LLCER covid'!C58="","",'Portail 5 LETTRES-LLCER covid'!C58)</f>
        <v>Introduction aux sciences du langage</v>
      </c>
      <c r="D41" s="773" t="str">
        <f>IF('Portail 5 LETTRES-LLCER covid'!D58="","",'Portail 5 LETTRES-LLCER covid'!D58)</f>
        <v/>
      </c>
      <c r="E41" s="773" t="str">
        <f>IF('Portail 5 LETTRES-LLCER covid'!E58="","",'Portail 5 LETTRES-LLCER covid'!E58)</f>
        <v>TRONC COMMUN</v>
      </c>
      <c r="F41" s="774" t="str">
        <f>IF('Portail 5 LETTRES-LLCER covid'!F58="","",'Portail 5 LETTRES-LLCER covid'!F58)</f>
        <v>Portails 5 (LETTRES-LLCER majeure LLCER) et 6 (HISTOIRE-LETTRES majeure LLCER)</v>
      </c>
      <c r="G41" s="773" t="str">
        <f>IF('Portail 5 LETTRES-LLCER covid'!G58="","",'Portail 5 LETTRES-LLCER covid'!G58)</f>
        <v>LLCER</v>
      </c>
      <c r="H41" s="775" t="str">
        <f>IF('Portail 5 LETTRES-LLCER covid'!H58="","",'Portail 5 LETTRES-LLCER covid'!H58)</f>
        <v/>
      </c>
      <c r="I41" s="776">
        <f>IF('Portail 5 LETTRES-LLCER covid'!I58="","",'Portail 5 LETTRES-LLCER covid'!I58)</f>
        <v>3</v>
      </c>
      <c r="J41" s="776">
        <f>IF('Portail 5 LETTRES-LLCER covid'!J58="","",'Portail 5 LETTRES-LLCER covid'!J58)</f>
        <v>3</v>
      </c>
      <c r="K41" s="776" t="str">
        <f>IF('Portail 5 LETTRES-LLCER covid'!K58="","",'Portail 5 LETTRES-LLCER covid'!K58)</f>
        <v>VERON Laélia</v>
      </c>
      <c r="L41" s="777" t="str">
        <f>IF('Portail 5 LETTRES-LLCER covid'!L58="","",'Portail 5 LETTRES-LLCER covid'!L58)</f>
        <v>07 et 09</v>
      </c>
      <c r="M41" s="776" t="str">
        <f>IF('Portail 5 LETTRES-LLCER covid'!M58="","",'Portail 5 LETTRES-LLCER covid'!M58)</f>
        <v/>
      </c>
      <c r="N41" s="776">
        <f>IF('Portail 5 LETTRES-LLCER covid'!N58="","",'Portail 5 LETTRES-LLCER covid'!N58)</f>
        <v>12</v>
      </c>
      <c r="O41" s="613"/>
      <c r="P41" s="615">
        <f>IF('Portail 5 LETTRES-LLCER covid'!P58="","",'Portail 5 LETTRES-LLCER covid'!P58)</f>
        <v>12</v>
      </c>
      <c r="Q41" s="616"/>
      <c r="R41" s="778"/>
      <c r="S41" s="157" t="str">
        <f>IF('Portail 5 LETTRES-LLCER covid'!S58="","",'Portail 5 LETTRES-LLCER covid'!S58)</f>
        <v/>
      </c>
      <c r="T41" s="619" t="str">
        <f>IF('Portail 5 LETTRES-LLCER covid'!T58="","",'Portail 5 LETTRES-LLCER covid'!T58)</f>
        <v>100% CC</v>
      </c>
      <c r="U41" s="618" t="str">
        <f>IF('Portail 5 LETTRES-LLCER covid'!U58="","",'Portail 5 LETTRES-LLCER covid'!U58)</f>
        <v>100% CT (dossier)  Dépôt sur Celene et retour sur Celene dans la journée</v>
      </c>
      <c r="V41" s="395">
        <f>IF('Portail 5 LETTRES-LLCER covid'!V58="","",'Portail 5 LETTRES-LLCER covid'!V58)</f>
        <v>1</v>
      </c>
      <c r="W41" s="644" t="str">
        <f>IF('Portail 5 LETTRES-LLCER covid'!W58="","",'Portail 5 LETTRES-LLCER covid'!W58)</f>
        <v>CC</v>
      </c>
      <c r="X41" s="644" t="str">
        <f>IF('Portail 5 LETTRES-LLCER covid'!X58="","",'Portail 5 LETTRES-LLCER covid'!X58)</f>
        <v/>
      </c>
      <c r="Y41" s="644" t="str">
        <f>IF('Portail 5 LETTRES-LLCER covid'!Y58="","",'Portail 5 LETTRES-LLCER covid'!Y58)</f>
        <v/>
      </c>
      <c r="Z41" s="645">
        <f>IF('Portail 5 LETTRES-LLCER covid'!Z58="","",'Portail 5 LETTRES-LLCER covid'!Z58)</f>
        <v>1</v>
      </c>
      <c r="AA41" s="640" t="str">
        <f>IF('Portail 5 LETTRES-LLCER covid'!AA58="","",'Portail 5 LETTRES-LLCER covid'!AA58)</f>
        <v>CT</v>
      </c>
      <c r="AB41" s="640" t="str">
        <f>IF('Portail 5 LETTRES-LLCER covid'!AB58="","",'Portail 5 LETTRES-LLCER covid'!AB58)</f>
        <v>écrit</v>
      </c>
      <c r="AC41" s="640" t="str">
        <f>IF('Portail 5 LETTRES-LLCER covid'!AC58="","",'Portail 5 LETTRES-LLCER covid'!AC58)</f>
        <v>2h00</v>
      </c>
      <c r="AD41" s="619" t="str">
        <f>IF('Portail 5 LETTRES-LLCER covid'!AD58="","",'Portail 5 LETTRES-LLCER covid'!AD58)</f>
        <v>100 % CT (dossier) dépôt du sujet et retour des copies sur CELENE</v>
      </c>
      <c r="AE41" s="528" t="str">
        <f t="shared" si="7"/>
        <v>100 % CT (dossier) dépôt du sujet et retour des copies sur CELENE</v>
      </c>
      <c r="AF41" s="831">
        <f>IF('Portail 5 LETTRES-LLCER covid'!AF58="","",'Portail 5 LETTRES-LLCER covid'!AF58)</f>
        <v>1</v>
      </c>
      <c r="AG41" s="644" t="str">
        <f>IF('Portail 5 LETTRES-LLCER covid'!AG58="","",'Portail 5 LETTRES-LLCER covid'!AG58)</f>
        <v>CT</v>
      </c>
      <c r="AH41" s="644" t="str">
        <f>IF('Portail 5 LETTRES-LLCER covid'!AH58="","",'Portail 5 LETTRES-LLCER covid'!AH58)</f>
        <v>écrit</v>
      </c>
      <c r="AI41" s="644" t="str">
        <f>IF('Portail 5 LETTRES-LLCER covid'!AI58="","",'Portail 5 LETTRES-LLCER covid'!AI58)</f>
        <v>2h00</v>
      </c>
      <c r="AJ41" s="646">
        <f>IF('Portail 5 LETTRES-LLCER covid'!AJ58="","",'Portail 5 LETTRES-LLCER covid'!AJ58)</f>
        <v>1</v>
      </c>
      <c r="AK41" s="640" t="str">
        <f>IF('Portail 5 LETTRES-LLCER covid'!AK58="","",'Portail 5 LETTRES-LLCER covid'!AK58)</f>
        <v>CT</v>
      </c>
      <c r="AL41" s="640" t="str">
        <f>IF('Portail 5 LETTRES-LLCER covid'!AL58="","",'Portail 5 LETTRES-LLCER covid'!AL58)</f>
        <v>écrit</v>
      </c>
      <c r="AM41" s="640" t="str">
        <f>IF('Portail 5 LETTRES-LLCER covid'!AM58="","",'Portail 5 LETTRES-LLCER covid'!AM58)</f>
        <v>2h00</v>
      </c>
      <c r="AN41" s="613" t="str">
        <f>IF('Portail 5 LETTRES-LLCER covid'!AN58="","",'Portail 5 LETTRES-LLCER covid'!AN58)</f>
        <v/>
      </c>
    </row>
    <row r="42" spans="1:40" ht="78.75" customHeight="1">
      <c r="A42" s="772" t="str">
        <f>IF('Portail 3 SDL-LETTRES covid'!A51="","",'Portail 3 SDL-LETTRES covid'!A51)</f>
        <v/>
      </c>
      <c r="B42" s="21" t="str">
        <f>IF('Portail 3 SDL-LETTRES covid'!B51="","",'Portail 3 SDL-LETTRES covid'!B51)</f>
        <v>LLA2L1C</v>
      </c>
      <c r="C42" s="827" t="str">
        <f>IF('Portail 3 SDL-LETTRES covid'!C51="","",'Portail 3 SDL-LETTRES covid'!C51)</f>
        <v>Liste de lecture S2 - Français</v>
      </c>
      <c r="D42" s="773" t="str">
        <f>IF('Portail 3 SDL-LETTRES covid'!D51="","",'Portail 3 SDL-LETTRES covid'!D51)</f>
        <v/>
      </c>
      <c r="E42" s="773" t="str">
        <f>IF('Portail 3 SDL-LETTRES covid'!E51="","",'Portail 3 SDL-LETTRES covid'!E51)</f>
        <v>TRONC COMMUN</v>
      </c>
      <c r="F42" s="774" t="str">
        <f>IF('Portail 3 SDL-LETTRES covid'!F51="","",'Portail 3 SDL-LETTRES covid'!F51)</f>
        <v>Portails 3 (SDL-LETTRES majeure Lettres) et 6 (HISTOIRE-LETTRES majeure Lettres)</v>
      </c>
      <c r="G42" s="773" t="str">
        <f>IF('Portail 3 SDL-LETTRES covid'!G51="","",'Portail 3 SDL-LETTRES covid'!G51)</f>
        <v>LETTRES</v>
      </c>
      <c r="H42" s="775" t="str">
        <f>IF('Portail 3 SDL-LETTRES covid'!H51="","",'Portail 3 SDL-LETTRES covid'!H51)</f>
        <v/>
      </c>
      <c r="I42" s="776">
        <f>IF('Portail 3 SDL-LETTRES covid'!I51="","",'Portail 3 SDL-LETTRES covid'!I51)</f>
        <v>1</v>
      </c>
      <c r="J42" s="776">
        <f>IF('Portail 3 SDL-LETTRES covid'!J51="","",'Portail 3 SDL-LETTRES covid'!J51)</f>
        <v>1</v>
      </c>
      <c r="K42" s="776" t="str">
        <f>IF('Portail 3 SDL-LETTRES covid'!K51="","",'Portail 3 SDL-LETTRES covid'!K51)</f>
        <v>DALENS Bahia</v>
      </c>
      <c r="L42" s="777" t="str">
        <f>IF('Portail 3 SDL-LETTRES covid'!L51="","",'Portail 3 SDL-LETTRES covid'!L51)</f>
        <v>09</v>
      </c>
      <c r="M42" s="776" t="str">
        <f>IF('Portail 3 SDL-LETTRES covid'!M51="","",'Portail 3 SDL-LETTRES covid'!M51)</f>
        <v/>
      </c>
      <c r="N42" s="776">
        <f>IF('Portail 3 SDL-LETTRES covid'!N51="","",'Portail 3 SDL-LETTRES covid'!N51)</f>
        <v>4</v>
      </c>
      <c r="O42" s="613"/>
      <c r="P42" s="615" t="str">
        <f>IF('Portail 3 SDL-LETTRES covid'!P51="","",'Portail 3 SDL-LETTRES covid'!P51)</f>
        <v/>
      </c>
      <c r="Q42" s="616"/>
      <c r="R42" s="778"/>
      <c r="S42" s="157" t="str">
        <f>IF('Portail 3 SDL-LETTRES covid'!S51="","",'Portail 3 SDL-LETTRES covid'!S51)</f>
        <v/>
      </c>
      <c r="T42" s="619" t="str">
        <f>IF('Portail 3 SDL-LETTRES covid'!T51="","",'Portail 3 SDL-LETTRES covid'!T51)</f>
        <v>100% CC</v>
      </c>
      <c r="U42" s="618" t="str">
        <f>IF('Portail 3 SDL-LETTRES covid'!U51="","",'Portail 3 SDL-LETTRES covid'!U51)</f>
        <v>100% CT (dossier). Dépôt du sujet sur CELENE le xx/04/2021 ; retour des copies par mail (aude.bonord@univ-orleans.fr) dans la journée.</v>
      </c>
      <c r="V42" s="395">
        <f>IF('Portail 3 SDL-LETTRES covid'!V51="","",'Portail 3 SDL-LETTRES covid'!V51)</f>
        <v>1</v>
      </c>
      <c r="W42" s="644" t="str">
        <f>IF('Portail 3 SDL-LETTRES covid'!W51="","",'Portail 3 SDL-LETTRES covid'!W51)</f>
        <v>CC</v>
      </c>
      <c r="X42" s="644" t="str">
        <f>IF('Portail 3 SDL-LETTRES covid'!X51="","",'Portail 3 SDL-LETTRES covid'!X51)</f>
        <v/>
      </c>
      <c r="Y42" s="644" t="str">
        <f>IF('Portail 3 SDL-LETTRES covid'!Y51="","",'Portail 3 SDL-LETTRES covid'!Y51)</f>
        <v/>
      </c>
      <c r="Z42" s="645">
        <f>IF('Portail 3 SDL-LETTRES covid'!Z51="","",'Portail 3 SDL-LETTRES covid'!Z51)</f>
        <v>1</v>
      </c>
      <c r="AA42" s="640" t="str">
        <f>IF('Portail 3 SDL-LETTRES covid'!AA51="","",'Portail 3 SDL-LETTRES covid'!AA51)</f>
        <v>CT</v>
      </c>
      <c r="AB42" s="640" t="str">
        <f>IF('Portail 3 SDL-LETTRES covid'!AB51="","",'Portail 3 SDL-LETTRES covid'!AB51)</f>
        <v>écrit</v>
      </c>
      <c r="AC42" s="640" t="str">
        <f>IF('Portail 3 SDL-LETTRES covid'!AC51="","",'Portail 3 SDL-LETTRES covid'!AC51)</f>
        <v>1h00</v>
      </c>
      <c r="AD42" s="619" t="str">
        <f>IF('Portail 3 SDL-LETTRES covid'!AD51="","",'Portail 3 SDL-LETTRES covid'!AD51)</f>
        <v>100% CT (dossier). Dépôt du sujet sur CELENE le xx/06/2021 ; retour des copies par mail (aude.bonord@univ-orleans.fr) dans la journée.</v>
      </c>
      <c r="AE42" s="528" t="str">
        <f t="shared" si="7"/>
        <v>100% CT (dossier). Dépôt du sujet sur CELENE le xx/06/2021 ; retour des copies par mail (aude.bonord@univ-orleans.fr) dans la journée.</v>
      </c>
      <c r="AF42" s="831">
        <f>IF('Portail 3 SDL-LETTRES covid'!AF51="","",'Portail 3 SDL-LETTRES covid'!AF51)</f>
        <v>1</v>
      </c>
      <c r="AG42" s="644" t="str">
        <f>IF('Portail 3 SDL-LETTRES covid'!AG51="","",'Portail 3 SDL-LETTRES covid'!AG51)</f>
        <v>CT</v>
      </c>
      <c r="AH42" s="644" t="str">
        <f>IF('Portail 3 SDL-LETTRES covid'!AH51="","",'Portail 3 SDL-LETTRES covid'!AH51)</f>
        <v>écrit</v>
      </c>
      <c r="AI42" s="644" t="str">
        <f>IF('Portail 3 SDL-LETTRES covid'!AI51="","",'Portail 3 SDL-LETTRES covid'!AI51)</f>
        <v>1h00</v>
      </c>
      <c r="AJ42" s="646">
        <f>IF('Portail 3 SDL-LETTRES covid'!AJ51="","",'Portail 3 SDL-LETTRES covid'!AJ51)</f>
        <v>1</v>
      </c>
      <c r="AK42" s="640" t="str">
        <f>IF('Portail 3 SDL-LETTRES covid'!AK51="","",'Portail 3 SDL-LETTRES covid'!AK51)</f>
        <v>CT</v>
      </c>
      <c r="AL42" s="640" t="str">
        <f>IF('Portail 3 SDL-LETTRES covid'!AL51="","",'Portail 3 SDL-LETTRES covid'!AL51)</f>
        <v>écrit</v>
      </c>
      <c r="AM42" s="640" t="str">
        <f>IF('Portail 3 SDL-LETTRES covid'!AM51="","",'Portail 3 SDL-LETTRES covid'!AM51)</f>
        <v>1h00</v>
      </c>
      <c r="AN42" s="613" t="str">
        <f>IF('Portail 3 SDL-LETTRES covid'!AN51="","",'Portail 3 SDL-LETTRES covid'!AN51)</f>
        <v/>
      </c>
    </row>
    <row r="43" spans="1:40" ht="19.5" customHeight="1">
      <c r="A43" s="190"/>
      <c r="B43" s="112"/>
      <c r="C43" s="827"/>
      <c r="D43" s="773"/>
      <c r="E43" s="773"/>
      <c r="F43" s="774"/>
      <c r="G43" s="773"/>
      <c r="H43" s="191"/>
      <c r="I43" s="613"/>
      <c r="J43" s="613"/>
      <c r="K43" s="613"/>
      <c r="L43" s="614"/>
      <c r="M43" s="613"/>
      <c r="N43" s="613"/>
      <c r="O43" s="82"/>
      <c r="P43" s="104"/>
      <c r="Q43" s="364"/>
      <c r="R43" s="778"/>
      <c r="S43" s="157"/>
      <c r="T43" s="844"/>
      <c r="U43" s="845"/>
      <c r="V43" s="402"/>
      <c r="W43" s="198"/>
      <c r="X43" s="198"/>
      <c r="Y43" s="198"/>
      <c r="Z43" s="199"/>
      <c r="AA43" s="200"/>
      <c r="AB43" s="200"/>
      <c r="AC43" s="200"/>
      <c r="AD43" s="844"/>
      <c r="AE43" s="200"/>
      <c r="AF43" s="197"/>
      <c r="AG43" s="198"/>
      <c r="AH43" s="198"/>
      <c r="AI43" s="198"/>
      <c r="AJ43" s="125"/>
      <c r="AK43" s="200"/>
      <c r="AL43" s="200"/>
      <c r="AM43" s="200"/>
      <c r="AN43" s="613"/>
    </row>
    <row r="44" spans="1:40" ht="25.5" customHeight="1">
      <c r="A44" s="797" t="s">
        <v>997</v>
      </c>
      <c r="B44" s="185" t="s">
        <v>998</v>
      </c>
      <c r="C44" s="52" t="s">
        <v>999</v>
      </c>
      <c r="D44" s="53" t="s">
        <v>1000</v>
      </c>
      <c r="E44" s="54"/>
      <c r="F44" s="54"/>
      <c r="G44" s="54"/>
      <c r="H44" s="54"/>
      <c r="I44" s="797">
        <f>+I$24+I45+I46+I47+I48</f>
        <v>30</v>
      </c>
      <c r="J44" s="797">
        <f>+J$24+J45+J46+J47+J48</f>
        <v>30</v>
      </c>
      <c r="K44" s="53"/>
      <c r="L44" s="53"/>
      <c r="M44" s="53"/>
      <c r="N44" s="56"/>
      <c r="O44" s="56"/>
      <c r="P44" s="842"/>
      <c r="Q44" s="55"/>
      <c r="R44" s="842"/>
      <c r="S44" s="55"/>
      <c r="T44" s="798"/>
      <c r="U44" s="799"/>
      <c r="V44" s="401"/>
      <c r="W44" s="842"/>
      <c r="X44" s="842"/>
      <c r="Y44" s="842"/>
      <c r="Z44" s="842"/>
      <c r="AA44" s="842"/>
      <c r="AB44" s="842"/>
      <c r="AC44" s="842"/>
      <c r="AD44" s="798"/>
      <c r="AE44" s="842"/>
      <c r="AF44" s="842"/>
      <c r="AG44" s="842"/>
      <c r="AH44" s="842"/>
      <c r="AI44" s="842"/>
      <c r="AJ44" s="842"/>
      <c r="AK44" s="842"/>
      <c r="AL44" s="842"/>
      <c r="AM44" s="842"/>
      <c r="AN44" s="201"/>
    </row>
    <row r="45" spans="1:40" ht="64.5" customHeight="1">
      <c r="A45" s="772"/>
      <c r="B45" s="21" t="s">
        <v>1001</v>
      </c>
      <c r="C45" s="827" t="s">
        <v>1002</v>
      </c>
      <c r="D45" s="773" t="s">
        <v>1003</v>
      </c>
      <c r="E45" s="773" t="s">
        <v>38</v>
      </c>
      <c r="F45" s="774" t="s">
        <v>1004</v>
      </c>
      <c r="G45" s="773" t="s">
        <v>946</v>
      </c>
      <c r="H45" s="775"/>
      <c r="I45" s="776">
        <v>6</v>
      </c>
      <c r="J45" s="776">
        <v>6</v>
      </c>
      <c r="K45" s="773" t="s">
        <v>982</v>
      </c>
      <c r="L45" s="777" t="s">
        <v>962</v>
      </c>
      <c r="M45" s="776"/>
      <c r="N45" s="776">
        <v>24</v>
      </c>
      <c r="O45" s="613"/>
      <c r="P45" s="615">
        <v>24</v>
      </c>
      <c r="Q45" s="616"/>
      <c r="R45" s="778"/>
      <c r="S45" s="157"/>
      <c r="T45" s="779" t="s">
        <v>1005</v>
      </c>
      <c r="U45" s="780" t="s">
        <v>1006</v>
      </c>
      <c r="V45" s="395">
        <v>1</v>
      </c>
      <c r="W45" s="644" t="s">
        <v>62</v>
      </c>
      <c r="X45" s="644" t="s">
        <v>66</v>
      </c>
      <c r="Y45" s="644"/>
      <c r="Z45" s="645">
        <v>1</v>
      </c>
      <c r="AA45" s="640" t="s">
        <v>65</v>
      </c>
      <c r="AB45" s="640" t="s">
        <v>66</v>
      </c>
      <c r="AC45" s="640" t="s">
        <v>957</v>
      </c>
      <c r="AD45" s="779" t="s">
        <v>1007</v>
      </c>
      <c r="AE45" s="528" t="str">
        <f t="shared" ref="AE45:AE47" si="8">+AD45</f>
        <v>100% CT= DM devoir maison, sans temps limité.
dépôt sujet sur CELENE ;
restitution sur CELENE.</v>
      </c>
      <c r="AF45" s="831">
        <v>1</v>
      </c>
      <c r="AG45" s="644" t="s">
        <v>65</v>
      </c>
      <c r="AH45" s="644" t="s">
        <v>66</v>
      </c>
      <c r="AI45" s="644" t="s">
        <v>957</v>
      </c>
      <c r="AJ45" s="646">
        <v>1</v>
      </c>
      <c r="AK45" s="640" t="s">
        <v>65</v>
      </c>
      <c r="AL45" s="640" t="s">
        <v>66</v>
      </c>
      <c r="AM45" s="640" t="s">
        <v>957</v>
      </c>
      <c r="AN45" s="613"/>
    </row>
    <row r="46" spans="1:40" ht="64.5" customHeight="1">
      <c r="A46" s="772"/>
      <c r="B46" s="21" t="s">
        <v>1008</v>
      </c>
      <c r="C46" s="827" t="s">
        <v>1009</v>
      </c>
      <c r="D46" s="773" t="s">
        <v>1010</v>
      </c>
      <c r="E46" s="773" t="s">
        <v>38</v>
      </c>
      <c r="F46" s="774" t="s">
        <v>968</v>
      </c>
      <c r="G46" s="773" t="s">
        <v>946</v>
      </c>
      <c r="H46" s="775"/>
      <c r="I46" s="776">
        <v>3</v>
      </c>
      <c r="J46" s="776">
        <v>3</v>
      </c>
      <c r="K46" s="773" t="s">
        <v>1011</v>
      </c>
      <c r="L46" s="777" t="s">
        <v>970</v>
      </c>
      <c r="M46" s="776"/>
      <c r="N46" s="776">
        <v>24</v>
      </c>
      <c r="O46" s="613"/>
      <c r="P46" s="615"/>
      <c r="Q46" s="616"/>
      <c r="R46" s="778"/>
      <c r="S46" s="157"/>
      <c r="T46" s="779" t="s">
        <v>1012</v>
      </c>
      <c r="U46" s="780" t="s">
        <v>1013</v>
      </c>
      <c r="V46" s="395">
        <v>1</v>
      </c>
      <c r="W46" s="644" t="s">
        <v>62</v>
      </c>
      <c r="X46" s="644" t="s">
        <v>66</v>
      </c>
      <c r="Y46" s="644" t="s">
        <v>1014</v>
      </c>
      <c r="Z46" s="645">
        <v>1</v>
      </c>
      <c r="AA46" s="640" t="s">
        <v>65</v>
      </c>
      <c r="AB46" s="640" t="s">
        <v>66</v>
      </c>
      <c r="AC46" s="640" t="s">
        <v>325</v>
      </c>
      <c r="AD46" s="779" t="s">
        <v>1015</v>
      </c>
      <c r="AE46" s="528" t="str">
        <f t="shared" si="8"/>
        <v xml:space="preserve">100% CT= DM devoir maison
dépôt sujet et restitution sur CELENE </v>
      </c>
      <c r="AF46" s="831">
        <v>1</v>
      </c>
      <c r="AG46" s="644" t="s">
        <v>65</v>
      </c>
      <c r="AH46" s="644" t="s">
        <v>66</v>
      </c>
      <c r="AI46" s="644" t="s">
        <v>325</v>
      </c>
      <c r="AJ46" s="646">
        <v>1</v>
      </c>
      <c r="AK46" s="640" t="s">
        <v>65</v>
      </c>
      <c r="AL46" s="640" t="s">
        <v>66</v>
      </c>
      <c r="AM46" s="640" t="s">
        <v>325</v>
      </c>
      <c r="AN46" s="613"/>
    </row>
    <row r="47" spans="1:40" ht="64.5" customHeight="1">
      <c r="A47" s="772"/>
      <c r="B47" s="21" t="s">
        <v>1016</v>
      </c>
      <c r="C47" s="827" t="s">
        <v>1017</v>
      </c>
      <c r="D47" s="773" t="s">
        <v>1018</v>
      </c>
      <c r="E47" s="773" t="s">
        <v>38</v>
      </c>
      <c r="F47" s="774"/>
      <c r="G47" s="773" t="s">
        <v>946</v>
      </c>
      <c r="H47" s="775"/>
      <c r="I47" s="776">
        <v>3</v>
      </c>
      <c r="J47" s="776">
        <v>3</v>
      </c>
      <c r="K47" s="773" t="s">
        <v>1019</v>
      </c>
      <c r="L47" s="777" t="s">
        <v>962</v>
      </c>
      <c r="M47" s="776"/>
      <c r="N47" s="776"/>
      <c r="O47" s="613"/>
      <c r="P47" s="615">
        <v>24</v>
      </c>
      <c r="Q47" s="616"/>
      <c r="R47" s="778"/>
      <c r="S47" s="157"/>
      <c r="T47" s="779" t="s">
        <v>1020</v>
      </c>
      <c r="U47" s="780" t="s">
        <v>1021</v>
      </c>
      <c r="V47" s="395">
        <v>1</v>
      </c>
      <c r="W47" s="644" t="s">
        <v>62</v>
      </c>
      <c r="X47" s="644" t="s">
        <v>63</v>
      </c>
      <c r="Y47" s="644"/>
      <c r="Z47" s="645">
        <v>1</v>
      </c>
      <c r="AA47" s="640" t="s">
        <v>65</v>
      </c>
      <c r="AB47" s="640" t="s">
        <v>66</v>
      </c>
      <c r="AC47" s="640" t="s">
        <v>67</v>
      </c>
      <c r="AD47" s="779" t="s">
        <v>1022</v>
      </c>
      <c r="AE47" s="528" t="str">
        <f t="shared" si="8"/>
        <v>100% CT= DM devoir maison
dépôt sujet et restitution sur CELENE</v>
      </c>
      <c r="AF47" s="831">
        <v>1</v>
      </c>
      <c r="AG47" s="644" t="s">
        <v>65</v>
      </c>
      <c r="AH47" s="644" t="s">
        <v>66</v>
      </c>
      <c r="AI47" s="644" t="s">
        <v>67</v>
      </c>
      <c r="AJ47" s="646">
        <v>1</v>
      </c>
      <c r="AK47" s="640" t="s">
        <v>65</v>
      </c>
      <c r="AL47" s="640" t="s">
        <v>66</v>
      </c>
      <c r="AM47" s="640" t="s">
        <v>67</v>
      </c>
      <c r="AN47" s="613"/>
    </row>
    <row r="48" spans="1:40" ht="64.5" customHeight="1">
      <c r="A48" s="772"/>
      <c r="B48" s="21" t="s">
        <v>1023</v>
      </c>
      <c r="C48" s="827" t="s">
        <v>1024</v>
      </c>
      <c r="D48" s="773"/>
      <c r="E48" s="773" t="s">
        <v>38</v>
      </c>
      <c r="F48" s="774" t="s">
        <v>945</v>
      </c>
      <c r="G48" s="773" t="s">
        <v>946</v>
      </c>
      <c r="H48" s="775"/>
      <c r="I48" s="776">
        <v>3</v>
      </c>
      <c r="J48" s="776">
        <v>3</v>
      </c>
      <c r="K48" s="773" t="s">
        <v>969</v>
      </c>
      <c r="L48" s="777" t="s">
        <v>1025</v>
      </c>
      <c r="M48" s="776"/>
      <c r="N48" s="776">
        <v>24</v>
      </c>
      <c r="O48" s="613"/>
      <c r="P48" s="615"/>
      <c r="Q48" s="616"/>
      <c r="R48" s="778"/>
      <c r="S48" s="157"/>
      <c r="T48" s="779" t="s">
        <v>971</v>
      </c>
      <c r="U48" s="780" t="s">
        <v>1026</v>
      </c>
      <c r="V48" s="395">
        <v>1</v>
      </c>
      <c r="W48" s="644" t="s">
        <v>62</v>
      </c>
      <c r="X48" s="644" t="s">
        <v>66</v>
      </c>
      <c r="Y48" s="644"/>
      <c r="Z48" s="645">
        <v>1</v>
      </c>
      <c r="AA48" s="640" t="s">
        <v>65</v>
      </c>
      <c r="AB48" s="640" t="s">
        <v>66</v>
      </c>
      <c r="AC48" s="640" t="s">
        <v>67</v>
      </c>
      <c r="AD48" s="779" t="s">
        <v>1026</v>
      </c>
      <c r="AE48" s="528" t="str">
        <f>+AD48</f>
        <v>100% CT = Devoir en temps limité (3 heures) ; Dépot du sujet et rendu des copies sur CELENE</v>
      </c>
      <c r="AF48" s="831">
        <v>1</v>
      </c>
      <c r="AG48" s="644" t="s">
        <v>65</v>
      </c>
      <c r="AH48" s="644" t="s">
        <v>66</v>
      </c>
      <c r="AI48" s="644" t="s">
        <v>67</v>
      </c>
      <c r="AJ48" s="646">
        <v>1</v>
      </c>
      <c r="AK48" s="640" t="s">
        <v>65</v>
      </c>
      <c r="AL48" s="640" t="s">
        <v>66</v>
      </c>
      <c r="AM48" s="640" t="s">
        <v>67</v>
      </c>
      <c r="AN48" s="613"/>
    </row>
    <row r="49" spans="1:40">
      <c r="A49" s="838"/>
      <c r="B49" s="838"/>
      <c r="C49" s="145"/>
      <c r="D49" s="110"/>
      <c r="E49" s="110"/>
      <c r="F49" s="110"/>
      <c r="G49" s="110"/>
      <c r="H49" s="110"/>
      <c r="I49" s="110"/>
      <c r="J49" s="173"/>
      <c r="K49" s="110"/>
      <c r="L49" s="110"/>
      <c r="M49" s="110"/>
      <c r="N49" s="110"/>
      <c r="O49" s="110"/>
      <c r="P49" s="110"/>
      <c r="Q49" s="110"/>
      <c r="R49" s="876"/>
      <c r="S49" s="145"/>
      <c r="T49" s="839"/>
      <c r="U49" s="840"/>
      <c r="V49" s="87"/>
      <c r="W49" s="87"/>
      <c r="X49" s="87"/>
      <c r="Y49" s="87"/>
      <c r="Z49" s="87"/>
      <c r="AA49" s="87"/>
      <c r="AB49" s="87"/>
      <c r="AC49" s="87"/>
      <c r="AD49" s="839"/>
      <c r="AE49" s="87"/>
      <c r="AF49" s="87"/>
      <c r="AG49" s="87"/>
      <c r="AH49" s="87"/>
      <c r="AI49" s="87"/>
      <c r="AJ49" s="87"/>
      <c r="AK49" s="87"/>
      <c r="AL49" s="87"/>
      <c r="AM49" s="88"/>
      <c r="AN49" s="110"/>
    </row>
  </sheetData>
  <mergeCells count="26">
    <mergeCell ref="AF1:AM1"/>
    <mergeCell ref="AN1:AN3"/>
    <mergeCell ref="V2:Y2"/>
    <mergeCell ref="Z2:AC2"/>
    <mergeCell ref="AF2:AI2"/>
    <mergeCell ref="AJ2:AM2"/>
    <mergeCell ref="AD1:AE2"/>
    <mergeCell ref="K1:K3"/>
    <mergeCell ref="L1:L3"/>
    <mergeCell ref="M1:M3"/>
    <mergeCell ref="N1:S1"/>
    <mergeCell ref="V1:AC1"/>
    <mergeCell ref="R2:S2"/>
    <mergeCell ref="P2:Q2"/>
    <mergeCell ref="N2:O2"/>
    <mergeCell ref="T1:U2"/>
    <mergeCell ref="F1:F3"/>
    <mergeCell ref="G1:G3"/>
    <mergeCell ref="H1:H3"/>
    <mergeCell ref="I1:I3"/>
    <mergeCell ref="J1:J3"/>
    <mergeCell ref="A1:A3"/>
    <mergeCell ref="B1:B3"/>
    <mergeCell ref="C1:C3"/>
    <mergeCell ref="D1:D3"/>
    <mergeCell ref="E1:E3"/>
  </mergeCells>
  <dataValidations count="4">
    <dataValidation type="list" allowBlank="1" showInputMessage="1" showErrorMessage="1" sqref="W27 AA27 AG27 AK27 W45:W48 AA45:AA48 AG45:AG48 AK45:AK48" xr:uid="{00000000-0002-0000-0500-000000000000}">
      <formula1>mod</formula1>
      <formula2>0</formula2>
    </dataValidation>
    <dataValidation type="list" allowBlank="1" showInputMessage="1" showErrorMessage="1" sqref="AB27 AH27 AL27 X45:X46 AB45:AB48 AH45:AH48 AL45:AL48 X48" xr:uid="{00000000-0002-0000-0500-000001000000}">
      <formula1>nat</formula1>
      <formula2>0</formula2>
    </dataValidation>
    <dataValidation type="list" allowBlank="1" showInputMessage="1" showErrorMessage="1" sqref="AL13:AL16 X14:X16 AB14:AB16 X27 X47 AH13:AH16" xr:uid="{00000000-0002-0000-0500-000002000000}">
      <formula1>natu</formula1>
      <formula2>0</formula2>
    </dataValidation>
    <dataValidation type="list" allowBlank="1" showInputMessage="1" showErrorMessage="1" sqref="W14:W16 AA14:AA16 AG14:AG16 AK14:AK16" xr:uid="{00000000-0002-0000-0500-000003000000}">
      <formula1>moda</formula1>
      <formula2>0</formula2>
    </dataValidation>
  </dataValidations>
  <pageMargins left="0.31496062992125984" right="0.31496062992125984" top="0.35433070866141736" bottom="0.35433070866141736" header="0.51181102362204722" footer="0.51181102362204722"/>
  <pageSetup paperSize="8" scale="55" firstPageNumber="0" fitToWidth="2" fitToHeight="3" orientation="landscape" r:id="rId1"/>
  <headerFooter>
    <oddFooter>&amp;R&amp;A / &amp;D</oddFooter>
  </headerFooter>
  <rowBreaks count="1" manualBreakCount="1">
    <brk id="22" max="38" man="1"/>
  </rowBreaks>
  <colBreaks count="2" manualBreakCount="2">
    <brk id="19" max="48" man="1"/>
    <brk id="21" max="4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R39"/>
  <sheetViews>
    <sheetView view="pageBreakPreview" zoomScale="75" zoomScaleNormal="75" zoomScalePageLayoutView="75" workbookViewId="0">
      <pane xSplit="5" ySplit="3" topLeftCell="AC19" activePane="bottomRight" state="frozen"/>
      <selection pane="bottomRight" activeCell="C17" sqref="C17"/>
      <selection pane="bottomLeft" activeCell="AD3" sqref="AD3"/>
      <selection pane="topRight" activeCell="AD3" sqref="AD3"/>
    </sheetView>
  </sheetViews>
  <sheetFormatPr defaultColWidth="9.140625" defaultRowHeight="15"/>
  <cols>
    <col min="1" max="2" width="14" style="1" customWidth="1"/>
    <col min="3" max="3" width="44.42578125" style="2" customWidth="1"/>
    <col min="4" max="4" width="15.7109375" style="2" customWidth="1"/>
    <col min="5" max="5" width="16" style="2" customWidth="1"/>
    <col min="6" max="6" width="36.140625" style="2" customWidth="1"/>
    <col min="7" max="7" width="9.5703125" style="2" customWidth="1"/>
    <col min="8" max="8" width="14" style="2" customWidth="1"/>
    <col min="9" max="9" width="8.5703125" style="2" customWidth="1"/>
    <col min="10" max="10" width="8.140625" style="2" customWidth="1"/>
    <col min="11" max="11" width="16.28515625" style="2" customWidth="1"/>
    <col min="12" max="13" width="8.5703125" style="2" customWidth="1"/>
    <col min="14" max="19" width="15.5703125" style="2" customWidth="1"/>
    <col min="20" max="21" width="31.85546875" style="2" customWidth="1"/>
    <col min="22" max="22" width="15.5703125" style="1" customWidth="1"/>
    <col min="23" max="23" width="13.140625" style="1" customWidth="1"/>
    <col min="24" max="24" width="12.7109375" style="1" customWidth="1"/>
    <col min="25" max="29" width="11.5703125" style="1" customWidth="1"/>
    <col min="30" max="31" width="31.85546875" style="1" customWidth="1"/>
    <col min="32" max="39" width="11.5703125" style="1" customWidth="1"/>
    <col min="40" max="40" width="60.85546875" style="2" customWidth="1"/>
    <col min="41" max="1032" width="11.42578125" style="3"/>
  </cols>
  <sheetData>
    <row r="1" spans="1:40" ht="101.25" customHeight="1">
      <c r="A1" s="755" t="s">
        <v>0</v>
      </c>
      <c r="B1" s="755" t="s">
        <v>1</v>
      </c>
      <c r="C1" s="755" t="s">
        <v>2</v>
      </c>
      <c r="D1" s="755" t="s">
        <v>3</v>
      </c>
      <c r="E1" s="755" t="s">
        <v>4</v>
      </c>
      <c r="F1" s="755" t="s">
        <v>5</v>
      </c>
      <c r="G1" s="755" t="s">
        <v>6</v>
      </c>
      <c r="H1" s="755" t="s">
        <v>7</v>
      </c>
      <c r="I1" s="755" t="s">
        <v>8</v>
      </c>
      <c r="J1" s="755" t="s">
        <v>9</v>
      </c>
      <c r="K1" s="755" t="s">
        <v>10</v>
      </c>
      <c r="L1" s="755" t="s">
        <v>11</v>
      </c>
      <c r="M1" s="553" t="s">
        <v>12</v>
      </c>
      <c r="N1" s="658" t="s">
        <v>13</v>
      </c>
      <c r="O1" s="555"/>
      <c r="P1" s="555"/>
      <c r="Q1" s="555"/>
      <c r="R1" s="555"/>
      <c r="S1" s="555"/>
      <c r="T1" s="549" t="s">
        <v>14</v>
      </c>
      <c r="U1" s="550"/>
      <c r="V1" s="544" t="s">
        <v>15</v>
      </c>
      <c r="W1" s="544"/>
      <c r="X1" s="544"/>
      <c r="Y1" s="544"/>
      <c r="Z1" s="544"/>
      <c r="AA1" s="544"/>
      <c r="AB1" s="544"/>
      <c r="AC1" s="544"/>
      <c r="AD1" s="551" t="s">
        <v>16</v>
      </c>
      <c r="AE1" s="563"/>
      <c r="AF1" s="544" t="s">
        <v>17</v>
      </c>
      <c r="AG1" s="756"/>
      <c r="AH1" s="756"/>
      <c r="AI1" s="756"/>
      <c r="AJ1" s="756"/>
      <c r="AK1" s="756"/>
      <c r="AL1" s="756"/>
      <c r="AM1" s="756"/>
      <c r="AN1" s="755" t="s">
        <v>18</v>
      </c>
    </row>
    <row r="2" spans="1:40" ht="25.5" customHeight="1">
      <c r="A2" s="755"/>
      <c r="B2" s="755"/>
      <c r="C2" s="755"/>
      <c r="D2" s="755"/>
      <c r="E2" s="755"/>
      <c r="F2" s="755"/>
      <c r="G2" s="755"/>
      <c r="H2" s="755"/>
      <c r="I2" s="755"/>
      <c r="J2" s="755"/>
      <c r="K2" s="755"/>
      <c r="L2" s="755"/>
      <c r="M2" s="755"/>
      <c r="N2" s="757" t="s">
        <v>19</v>
      </c>
      <c r="O2" s="757"/>
      <c r="P2" s="757" t="s">
        <v>20</v>
      </c>
      <c r="Q2" s="757"/>
      <c r="R2" s="757" t="s">
        <v>21</v>
      </c>
      <c r="S2" s="556"/>
      <c r="T2" s="660"/>
      <c r="U2" s="661"/>
      <c r="V2" s="544" t="s">
        <v>22</v>
      </c>
      <c r="W2" s="756"/>
      <c r="X2" s="756"/>
      <c r="Y2" s="756"/>
      <c r="Z2" s="758" t="s">
        <v>23</v>
      </c>
      <c r="AA2" s="758"/>
      <c r="AB2" s="758"/>
      <c r="AC2" s="758"/>
      <c r="AD2" s="564"/>
      <c r="AE2" s="565"/>
      <c r="AF2" s="544" t="s">
        <v>22</v>
      </c>
      <c r="AG2" s="756"/>
      <c r="AH2" s="756"/>
      <c r="AI2" s="756"/>
      <c r="AJ2" s="758" t="s">
        <v>23</v>
      </c>
      <c r="AK2" s="758"/>
      <c r="AL2" s="758"/>
      <c r="AM2" s="758"/>
      <c r="AN2" s="755"/>
    </row>
    <row r="3" spans="1:40" ht="25.5" customHeight="1">
      <c r="A3" s="755"/>
      <c r="B3" s="755"/>
      <c r="C3" s="755"/>
      <c r="D3" s="755"/>
      <c r="E3" s="755"/>
      <c r="F3" s="755"/>
      <c r="G3" s="755"/>
      <c r="H3" s="755"/>
      <c r="I3" s="755"/>
      <c r="J3" s="755"/>
      <c r="K3" s="755"/>
      <c r="L3" s="755"/>
      <c r="M3" s="755"/>
      <c r="N3" s="596" t="s">
        <v>24</v>
      </c>
      <c r="O3" s="597" t="s">
        <v>25</v>
      </c>
      <c r="P3" s="596" t="s">
        <v>24</v>
      </c>
      <c r="Q3" s="597" t="s">
        <v>25</v>
      </c>
      <c r="R3" s="596" t="s">
        <v>24</v>
      </c>
      <c r="S3" s="597" t="s">
        <v>25</v>
      </c>
      <c r="T3" s="759" t="s">
        <v>22</v>
      </c>
      <c r="U3" s="760" t="s">
        <v>23</v>
      </c>
      <c r="V3" s="539" t="s">
        <v>26</v>
      </c>
      <c r="W3" s="761" t="s">
        <v>27</v>
      </c>
      <c r="X3" s="761" t="s">
        <v>28</v>
      </c>
      <c r="Y3" s="761" t="s">
        <v>29</v>
      </c>
      <c r="Z3" s="762" t="s">
        <v>26</v>
      </c>
      <c r="AA3" s="762" t="s">
        <v>27</v>
      </c>
      <c r="AB3" s="762" t="s">
        <v>28</v>
      </c>
      <c r="AC3" s="762" t="s">
        <v>29</v>
      </c>
      <c r="AD3" s="759" t="s">
        <v>22</v>
      </c>
      <c r="AE3" s="760" t="s">
        <v>23</v>
      </c>
      <c r="AF3" s="539" t="s">
        <v>26</v>
      </c>
      <c r="AG3" s="761" t="s">
        <v>27</v>
      </c>
      <c r="AH3" s="761" t="s">
        <v>28</v>
      </c>
      <c r="AI3" s="761" t="s">
        <v>29</v>
      </c>
      <c r="AJ3" s="762" t="s">
        <v>26</v>
      </c>
      <c r="AK3" s="762" t="s">
        <v>27</v>
      </c>
      <c r="AL3" s="762" t="s">
        <v>28</v>
      </c>
      <c r="AM3" s="762" t="s">
        <v>29</v>
      </c>
      <c r="AN3" s="755"/>
    </row>
    <row r="4" spans="1:40" ht="37.5" customHeight="1">
      <c r="A4" s="763" t="s">
        <v>1027</v>
      </c>
      <c r="B4" s="763" t="s">
        <v>1028</v>
      </c>
      <c r="C4" s="10" t="s">
        <v>1029</v>
      </c>
      <c r="D4" s="6"/>
      <c r="E4" s="7"/>
      <c r="F4" s="7"/>
      <c r="G4" s="7"/>
      <c r="H4" s="7"/>
      <c r="I4" s="6"/>
      <c r="J4" s="6"/>
      <c r="K4" s="6"/>
      <c r="L4" s="6"/>
      <c r="M4" s="6"/>
      <c r="N4" s="6"/>
      <c r="O4" s="6"/>
      <c r="P4" s="6"/>
      <c r="Q4" s="9"/>
      <c r="R4" s="764"/>
      <c r="S4" s="8"/>
      <c r="T4" s="765"/>
      <c r="U4" s="766"/>
      <c r="V4" s="381"/>
      <c r="W4" s="9"/>
      <c r="X4" s="9"/>
      <c r="Y4" s="9"/>
      <c r="Z4" s="9"/>
      <c r="AA4" s="9"/>
      <c r="AB4" s="9"/>
      <c r="AC4" s="9"/>
      <c r="AD4" s="765"/>
      <c r="AE4" s="457"/>
      <c r="AF4" s="381"/>
      <c r="AG4" s="9"/>
      <c r="AH4" s="9"/>
      <c r="AI4" s="9"/>
      <c r="AJ4" s="9"/>
      <c r="AK4" s="9"/>
      <c r="AL4" s="9"/>
      <c r="AM4" s="6"/>
      <c r="AN4" s="6"/>
    </row>
    <row r="5" spans="1:40" ht="31.5" customHeight="1">
      <c r="A5" s="763" t="s">
        <v>1030</v>
      </c>
      <c r="B5" s="763" t="s">
        <v>1031</v>
      </c>
      <c r="C5" s="767" t="s">
        <v>1032</v>
      </c>
      <c r="D5" s="195" t="s">
        <v>1033</v>
      </c>
      <c r="E5" s="7" t="s">
        <v>37</v>
      </c>
      <c r="F5" s="7"/>
      <c r="G5" s="7"/>
      <c r="H5" s="7"/>
      <c r="I5" s="7">
        <f>+I6+I7+I8+I9+I11+I12+I13+I14+I15</f>
        <v>30</v>
      </c>
      <c r="J5" s="7">
        <f>+J6+J7+J8+J9+J11+J12+J13+J14+J15</f>
        <v>30</v>
      </c>
      <c r="K5" s="6"/>
      <c r="L5" s="6"/>
      <c r="M5" s="6"/>
      <c r="N5" s="6"/>
      <c r="O5" s="6"/>
      <c r="P5" s="6"/>
      <c r="Q5" s="9"/>
      <c r="R5" s="764"/>
      <c r="S5" s="8"/>
      <c r="T5" s="765"/>
      <c r="U5" s="766"/>
      <c r="V5" s="381"/>
      <c r="W5" s="9"/>
      <c r="X5" s="9"/>
      <c r="Y5" s="9"/>
      <c r="Z5" s="9"/>
      <c r="AA5" s="9"/>
      <c r="AB5" s="9"/>
      <c r="AC5" s="9"/>
      <c r="AD5" s="765"/>
      <c r="AE5" s="457"/>
      <c r="AF5" s="381"/>
      <c r="AG5" s="9"/>
      <c r="AH5" s="9"/>
      <c r="AI5" s="9"/>
      <c r="AJ5" s="9"/>
      <c r="AK5" s="9"/>
      <c r="AL5" s="9"/>
      <c r="AM5" s="6"/>
      <c r="AN5" s="764"/>
    </row>
    <row r="6" spans="1:40" ht="84" customHeight="1">
      <c r="A6" s="772"/>
      <c r="B6" s="21" t="s">
        <v>1034</v>
      </c>
      <c r="C6" s="184" t="s">
        <v>1035</v>
      </c>
      <c r="D6" s="773" t="s">
        <v>1036</v>
      </c>
      <c r="E6" s="773" t="s">
        <v>880</v>
      </c>
      <c r="F6" s="774" t="s">
        <v>1037</v>
      </c>
      <c r="G6" s="773" t="s">
        <v>946</v>
      </c>
      <c r="H6" s="775"/>
      <c r="I6" s="776">
        <v>6</v>
      </c>
      <c r="J6" s="776">
        <v>6</v>
      </c>
      <c r="K6" s="776" t="s">
        <v>1038</v>
      </c>
      <c r="L6" s="777" t="s">
        <v>962</v>
      </c>
      <c r="M6" s="776"/>
      <c r="N6" s="776">
        <v>24</v>
      </c>
      <c r="O6" s="776"/>
      <c r="P6" s="778">
        <v>24</v>
      </c>
      <c r="Q6" s="374"/>
      <c r="R6" s="778"/>
      <c r="S6" s="157"/>
      <c r="T6" s="779" t="s">
        <v>1039</v>
      </c>
      <c r="U6" s="780" t="s">
        <v>1040</v>
      </c>
      <c r="V6" s="111">
        <v>1</v>
      </c>
      <c r="W6" s="781" t="s">
        <v>62</v>
      </c>
      <c r="X6" s="781" t="s">
        <v>63</v>
      </c>
      <c r="Y6" s="781"/>
      <c r="Z6" s="782">
        <v>1</v>
      </c>
      <c r="AA6" s="783" t="s">
        <v>65</v>
      </c>
      <c r="AB6" s="783" t="s">
        <v>66</v>
      </c>
      <c r="AC6" s="783" t="s">
        <v>957</v>
      </c>
      <c r="AD6" s="779" t="s">
        <v>1041</v>
      </c>
      <c r="AE6" s="882" t="str">
        <f>+AD6</f>
        <v xml:space="preserve">100% CT ; DM ; dépôt sujet et copie sur CELENE ; sans temps limité
</v>
      </c>
      <c r="AF6" s="111">
        <v>1</v>
      </c>
      <c r="AG6" s="781" t="s">
        <v>65</v>
      </c>
      <c r="AH6" s="781" t="s">
        <v>66</v>
      </c>
      <c r="AI6" s="781" t="s">
        <v>957</v>
      </c>
      <c r="AJ6" s="786">
        <v>1</v>
      </c>
      <c r="AK6" s="783" t="s">
        <v>65</v>
      </c>
      <c r="AL6" s="783" t="s">
        <v>66</v>
      </c>
      <c r="AM6" s="783" t="s">
        <v>957</v>
      </c>
      <c r="AN6" s="42"/>
    </row>
    <row r="7" spans="1:40" ht="84" customHeight="1">
      <c r="A7" s="772"/>
      <c r="B7" s="21" t="s">
        <v>1042</v>
      </c>
      <c r="C7" s="184" t="s">
        <v>1043</v>
      </c>
      <c r="D7" s="773" t="s">
        <v>951</v>
      </c>
      <c r="E7" s="773" t="s">
        <v>880</v>
      </c>
      <c r="F7" s="774"/>
      <c r="G7" s="773" t="s">
        <v>946</v>
      </c>
      <c r="H7" s="775"/>
      <c r="I7" s="776">
        <v>3</v>
      </c>
      <c r="J7" s="776">
        <v>3</v>
      </c>
      <c r="K7" s="776" t="s">
        <v>1044</v>
      </c>
      <c r="L7" s="777" t="s">
        <v>954</v>
      </c>
      <c r="M7" s="776"/>
      <c r="N7" s="776">
        <v>20</v>
      </c>
      <c r="O7" s="776"/>
      <c r="P7" s="778"/>
      <c r="Q7" s="374"/>
      <c r="R7" s="778"/>
      <c r="S7" s="157"/>
      <c r="T7" s="779" t="s">
        <v>1045</v>
      </c>
      <c r="U7" s="780" t="s">
        <v>1040</v>
      </c>
      <c r="V7" s="111">
        <v>1</v>
      </c>
      <c r="W7" s="781" t="s">
        <v>62</v>
      </c>
      <c r="X7" s="781" t="s">
        <v>66</v>
      </c>
      <c r="Y7" s="781"/>
      <c r="Z7" s="782">
        <v>1</v>
      </c>
      <c r="AA7" s="783" t="s">
        <v>65</v>
      </c>
      <c r="AB7" s="783" t="s">
        <v>66</v>
      </c>
      <c r="AC7" s="783" t="s">
        <v>325</v>
      </c>
      <c r="AD7" s="779" t="s">
        <v>1046</v>
      </c>
      <c r="AE7" s="882" t="str">
        <f t="shared" ref="AE7:AE9" si="0">+AD7</f>
        <v>100% CT= DM devoir maison 
dépôt sujet et copies sur CELENE, sans temps limité</v>
      </c>
      <c r="AF7" s="111">
        <v>1</v>
      </c>
      <c r="AG7" s="781" t="s">
        <v>65</v>
      </c>
      <c r="AH7" s="781" t="s">
        <v>66</v>
      </c>
      <c r="AI7" s="781" t="s">
        <v>325</v>
      </c>
      <c r="AJ7" s="786">
        <v>1</v>
      </c>
      <c r="AK7" s="783" t="s">
        <v>65</v>
      </c>
      <c r="AL7" s="783" t="s">
        <v>66</v>
      </c>
      <c r="AM7" s="783" t="s">
        <v>325</v>
      </c>
      <c r="AN7" s="42"/>
    </row>
    <row r="8" spans="1:40" ht="60" customHeight="1">
      <c r="A8" s="772" t="str">
        <f>IF('Portail 6 LETTRES-HIST covid'!A16="","",'Portail 6 LETTRES-HIST covid'!A16)</f>
        <v/>
      </c>
      <c r="B8" s="21" t="str">
        <f>IF('Portail 6 LETTRES-HIST covid'!B16="","",'Portail 6 LETTRES-HIST covid'!B16)</f>
        <v>LLA1E60</v>
      </c>
      <c r="C8" s="184" t="str">
        <f>IF('Portail 6 LETTRES-HIST covid'!C16="","",'Portail 6 LETTRES-HIST covid'!C16)</f>
        <v>Méthodologie du travail universitaire en Histoire</v>
      </c>
      <c r="D8" s="773" t="str">
        <f>IF('Portail 6 LETTRES-HIST covid'!D16="","",'Portail 6 LETTRES-HIST covid'!D16)</f>
        <v>DOL1DH14
LOL1D40
LOL1DH24
LOL1E31</v>
      </c>
      <c r="E8" s="773" t="str">
        <f>IF('Portail 6 LETTRES-HIST covid'!E16="","",'Portail 6 LETTRES-HIST covid'!E16)</f>
        <v>UE TRONC COMMUN</v>
      </c>
      <c r="F8" s="774" t="str">
        <f>IF('Portail 6 LETTRES-HIST covid'!F16="","",'Portail 6 LETTRES-HIST covid'!F16)</f>
        <v>Portails 6 (HISTOIRE-LETTRES), 7 (HISTOIRE-GEOGRAPHIE) et 8 (HISTOIRE-DROIT) et DEG</v>
      </c>
      <c r="G8" s="773" t="str">
        <f>IF('Portail 6 LETTRES-HIST covid'!G16="","",'Portail 6 LETTRES-HIST covid'!G16)</f>
        <v>HISTOIRE</v>
      </c>
      <c r="H8" s="775" t="str">
        <f>IF('Portail 6 LETTRES-HIST covid'!H16="","",'Portail 6 LETTRES-HIST covid'!H16)</f>
        <v/>
      </c>
      <c r="I8" s="776">
        <v>4</v>
      </c>
      <c r="J8" s="776">
        <v>4</v>
      </c>
      <c r="K8" s="776" t="str">
        <f>IF('Portail 6 LETTRES-HIST covid'!K16="","",'Portail 6 LETTRES-HIST covid'!K16)</f>
        <v>SPERONI Christophe</v>
      </c>
      <c r="L8" s="777" t="str">
        <f>IF('Portail 6 LETTRES-HIST covid'!L16="","",'Portail 6 LETTRES-HIST covid'!L16)</f>
        <v>21 et 22</v>
      </c>
      <c r="M8" s="776" t="str">
        <f>IF('Portail 6 LETTRES-HIST covid'!M16="","",'Portail 6 LETTRES-HIST covid'!M16)</f>
        <v/>
      </c>
      <c r="N8" s="776" t="str">
        <f>IF('Portail 6 LETTRES-HIST covid'!N16="","",'Portail 6 LETTRES-HIST covid'!N16)</f>
        <v/>
      </c>
      <c r="O8" s="776"/>
      <c r="P8" s="778">
        <f>IF('Portail 6 LETTRES-HIST covid'!P16="","",'Portail 6 LETTRES-HIST covid'!P16)</f>
        <v>30</v>
      </c>
      <c r="Q8" s="374"/>
      <c r="R8" s="778"/>
      <c r="S8" s="157" t="str">
        <f>IF('Portail 6 LETTRES-HIST covid'!S16="","",'Portail 6 LETTRES-HIST covid'!S16)</f>
        <v/>
      </c>
      <c r="T8" s="881" t="str">
        <f>IF('Portail 6 LETTRES-HIST covid'!T16="","",'Portail 6 LETTRES-HIST covid'!T16)</f>
        <v>100% CC = DM (Devoir Maison) et/ou test en ligne ; durées variables ; dépôt sujets et copies sur CELENE</v>
      </c>
      <c r="U8" s="528" t="str">
        <f>IF('Portail 6 LETTRES-HIST covid'!U16="","",'Portail 6 LETTRES-HIST covid'!U16)</f>
        <v>100% CT = Devoir maison sans temps limité ; Dépot du sujet et rendu des copies sur CELENE</v>
      </c>
      <c r="V8" s="111">
        <f>IF('Portail 6 LETTRES-HIST covid'!V16="","",'Portail 6 LETTRES-HIST covid'!V16)</f>
        <v>1</v>
      </c>
      <c r="W8" s="781" t="str">
        <f>IF('Portail 6 LETTRES-HIST covid'!W16="","",'Portail 6 LETTRES-HIST covid'!W16)</f>
        <v>CC</v>
      </c>
      <c r="X8" s="781" t="str">
        <f>IF('Portail 6 LETTRES-HIST covid'!X16="","",'Portail 6 LETTRES-HIST covid'!X16)</f>
        <v>écrit et oral</v>
      </c>
      <c r="Y8" s="781" t="str">
        <f>IF('Portail 6 LETTRES-HIST covid'!Y16="","",'Portail 6 LETTRES-HIST covid'!Y16)</f>
        <v/>
      </c>
      <c r="Z8" s="782">
        <v>1</v>
      </c>
      <c r="AA8" s="783" t="str">
        <f>IF('Portail 6 LETTRES-HIST covid'!AA16="","",'Portail 6 LETTRES-HIST covid'!AA16)</f>
        <v>CT</v>
      </c>
      <c r="AB8" s="783" t="str">
        <f>IF('Portail 6 LETTRES-HIST covid'!AB16="","",'Portail 6 LETTRES-HIST covid'!AB16)</f>
        <v>écrit</v>
      </c>
      <c r="AC8" s="783" t="str">
        <f>IF('Portail 6 LETTRES-HIST covid'!AC16="","",'Portail 6 LETTRES-HIST covid'!AC16)</f>
        <v>3h00</v>
      </c>
      <c r="AD8" s="881" t="str">
        <f>IF('Portail 6 LETTRES-HIST covid'!AD16="","",'Portail 6 LETTRES-HIST covid'!AD16)</f>
        <v>100 % CT = Devoir maison sans temps limité. Sujet déposé sur Célène et copies à rendre sur Célène.</v>
      </c>
      <c r="AE8" s="882" t="str">
        <f t="shared" si="0"/>
        <v>100 % CT = Devoir maison sans temps limité. Sujet déposé sur Célène et copies à rendre sur Célène.</v>
      </c>
      <c r="AF8" s="111">
        <v>1</v>
      </c>
      <c r="AG8" s="781" t="str">
        <f>IF('Portail 6 LETTRES-HIST covid'!AG16="","",'Portail 6 LETTRES-HIST covid'!AG16)</f>
        <v>CT</v>
      </c>
      <c r="AH8" s="781" t="str">
        <f>IF('Portail 6 LETTRES-HIST covid'!AH16="","",'Portail 6 LETTRES-HIST covid'!AH16)</f>
        <v>écrit</v>
      </c>
      <c r="AI8" s="781" t="str">
        <f>IF('Portail 6 LETTRES-HIST covid'!AI16="","",'Portail 6 LETTRES-HIST covid'!AI16)</f>
        <v>3h00</v>
      </c>
      <c r="AJ8" s="786">
        <v>1</v>
      </c>
      <c r="AK8" s="783" t="str">
        <f>IF('Portail 6 LETTRES-HIST covid'!AK16="","",'Portail 6 LETTRES-HIST covid'!AK16)</f>
        <v>CT</v>
      </c>
      <c r="AL8" s="783" t="str">
        <f>IF('Portail 6 LETTRES-HIST covid'!AL16="","",'Portail 6 LETTRES-HIST covid'!AL16)</f>
        <v>écrit</v>
      </c>
      <c r="AM8" s="783" t="str">
        <f>IF('Portail 6 LETTRES-HIST covid'!AM16="","",'Portail 6 LETTRES-HIST covid'!AM16)</f>
        <v>3h00</v>
      </c>
      <c r="AN8" s="42" t="str">
        <f>IF('Portail 6 LETTRES-HIST covid'!AN16="","",'Portail 6 LETTRES-HIST covid'!AN16)</f>
        <v/>
      </c>
    </row>
    <row r="9" spans="1:40" ht="53.25" customHeight="1">
      <c r="A9" s="772" t="str">
        <f>IF('Portail 6 LETTRES-HIST covid'!A11="","",'Portail 6 LETTRES-HIST covid'!A11)</f>
        <v/>
      </c>
      <c r="B9" s="21" t="str">
        <f>IF('Portail 6 LETTRES-HIST covid'!B11="","",'Portail 6 LETTRES-HIST covid'!B11)</f>
        <v>LLA1E70</v>
      </c>
      <c r="C9" s="184" t="str">
        <f>IF('Portail 6 LETTRES-HIST covid'!C11="","",'Portail 6 LETTRES-HIST covid'!C11)</f>
        <v>Atelier d'écriture universitaire S1</v>
      </c>
      <c r="D9" s="773" t="str">
        <f>IF('Portail 6 LETTRES-HIST covid'!D11="","",'Portail 6 LETTRES-HIST covid'!D11)</f>
        <v>LOL1D80
LOL1E60
LOL1E61</v>
      </c>
      <c r="E9" s="773" t="str">
        <f>IF('Portail 6 LETTRES-HIST covid'!E11="","",'Portail 6 LETTRES-HIST covid'!E11)</f>
        <v>CHOIX TRONC COMMUN</v>
      </c>
      <c r="F9" s="774" t="str">
        <f>IF('Portail 6 LETTRES-HIST covid'!F11="","",'Portail 6 LETTRES-HIST covid'!F11)</f>
        <v>Portails 6 (HISTOIRE-LETTRES) et 7 (HISTOIRE-GEOGRAPHIE)</v>
      </c>
      <c r="G9" s="773" t="str">
        <f>IF('Portail 6 LETTRES-HIST covid'!G11="","",'Portail 6 LETTRES-HIST covid'!G11)</f>
        <v>HISTOIRE</v>
      </c>
      <c r="H9" s="775" t="str">
        <f>IF('Portail 6 LETTRES-HIST covid'!H11="","",'Portail 6 LETTRES-HIST covid'!H11)</f>
        <v/>
      </c>
      <c r="I9" s="776">
        <v>2</v>
      </c>
      <c r="J9" s="776">
        <v>2</v>
      </c>
      <c r="K9" s="776" t="str">
        <f>IF('Portail 6 LETTRES-HIST covid'!K11="","",'Portail 6 LETTRES-HIST covid'!K11)</f>
        <v>MOREL Virginie</v>
      </c>
      <c r="L9" s="777" t="str">
        <f>IF('Portail 6 LETTRES-HIST covid'!L11="","",'Portail 6 LETTRES-HIST covid'!L11)</f>
        <v>09</v>
      </c>
      <c r="M9" s="776" t="str">
        <f>IF('Portail 6 LETTRES-HIST covid'!M11="","",'Portail 6 LETTRES-HIST covid'!M11)</f>
        <v/>
      </c>
      <c r="N9" s="776" t="str">
        <f>IF('Portail 6 LETTRES-HIST covid'!N11="","",'Portail 6 LETTRES-HIST covid'!N11)</f>
        <v/>
      </c>
      <c r="O9" s="776"/>
      <c r="P9" s="778">
        <f>IF('Portail 6 LETTRES-HIST covid'!P11="","",'Portail 6 LETTRES-HIST covid'!P11)</f>
        <v>15</v>
      </c>
      <c r="Q9" s="374"/>
      <c r="R9" s="778"/>
      <c r="S9" s="157" t="str">
        <f>IF('Portail 6 LETTRES-HIST covid'!S11="","",'Portail 6 LETTRES-HIST covid'!S11)</f>
        <v/>
      </c>
      <c r="T9" s="881" t="str">
        <f>IF('Portail 6 LETTRES-HIST covid'!T11="","",'Portail 6 LETTRES-HIST covid'!T11)</f>
        <v>100% CC</v>
      </c>
      <c r="U9" s="528" t="str">
        <f>IF('Portail 6 LETTRES-HIST covid'!U11="","",'Portail 6 LETTRES-HIST covid'!U11)</f>
        <v>100% CT Devoir maison sans temps  limite. Les échanges (sujet et copies) se feront par mail.</v>
      </c>
      <c r="V9" s="111">
        <f>IF('Portail 6 LETTRES-HIST covid'!V11="","",'Portail 6 LETTRES-HIST covid'!V11)</f>
        <v>1</v>
      </c>
      <c r="W9" s="781" t="str">
        <f>IF('Portail 6 LETTRES-HIST covid'!W11="","",'Portail 6 LETTRES-HIST covid'!W11)</f>
        <v>CC</v>
      </c>
      <c r="X9" s="781" t="str">
        <f>IF('Portail 6 LETTRES-HIST covid'!X11="","",'Portail 6 LETTRES-HIST covid'!X11)</f>
        <v>écrit et oral</v>
      </c>
      <c r="Y9" s="781" t="str">
        <f>IF('Portail 6 LETTRES-HIST covid'!Y11="","",'Portail 6 LETTRES-HIST covid'!Y11)</f>
        <v/>
      </c>
      <c r="Z9" s="782">
        <f>IF('Portail 6 LETTRES-HIST covid'!Z11="","",'Portail 6 LETTRES-HIST covid'!Z11)</f>
        <v>1</v>
      </c>
      <c r="AA9" s="783" t="str">
        <f>IF('Portail 6 LETTRES-HIST covid'!AA11="","",'Portail 6 LETTRES-HIST covid'!AA11)</f>
        <v>CT</v>
      </c>
      <c r="AB9" s="783" t="str">
        <f>IF('Portail 6 LETTRES-HIST covid'!AB11="","",'Portail 6 LETTRES-HIST covid'!AB11)</f>
        <v>écrit</v>
      </c>
      <c r="AC9" s="783" t="str">
        <f>IF('Portail 6 LETTRES-HIST covid'!AC11="","",'Portail 6 LETTRES-HIST covid'!AC11)</f>
        <v>2h00</v>
      </c>
      <c r="AD9" s="881" t="str">
        <f>IF('Portail 6 LETTRES-HIST covid'!AD11="","",'Portail 6 LETTRES-HIST covid'!AD11)</f>
        <v>100% CT Devoir maison sans temps  limite. Les échanges (sujet et copies) se feront par mail.</v>
      </c>
      <c r="AE9" s="882" t="str">
        <f t="shared" si="0"/>
        <v>100% CT Devoir maison sans temps  limite. Les échanges (sujet et copies) se feront par mail.</v>
      </c>
      <c r="AF9" s="111">
        <f>IF('Portail 6 LETTRES-HIST covid'!AF11="","",'Portail 6 LETTRES-HIST covid'!AF11)</f>
        <v>1</v>
      </c>
      <c r="AG9" s="781" t="str">
        <f>IF('Portail 6 LETTRES-HIST covid'!AG11="","",'Portail 6 LETTRES-HIST covid'!AG11)</f>
        <v>CT</v>
      </c>
      <c r="AH9" s="781" t="str">
        <f>IF('Portail 6 LETTRES-HIST covid'!AH11="","",'Portail 6 LETTRES-HIST covid'!AH11)</f>
        <v>écrit</v>
      </c>
      <c r="AI9" s="781" t="str">
        <f>IF('Portail 6 LETTRES-HIST covid'!AI11="","",'Portail 6 LETTRES-HIST covid'!AI11)</f>
        <v>2h00</v>
      </c>
      <c r="AJ9" s="786">
        <f>IF('Portail 6 LETTRES-HIST covid'!AJ11="","",'Portail 6 LETTRES-HIST covid'!AJ11)</f>
        <v>1</v>
      </c>
      <c r="AK9" s="783" t="str">
        <f>IF('Portail 6 LETTRES-HIST covid'!AK11="","",'Portail 6 LETTRES-HIST covid'!AK11)</f>
        <v>CT</v>
      </c>
      <c r="AL9" s="783" t="str">
        <f>IF('Portail 6 LETTRES-HIST covid'!AL11="","",'Portail 6 LETTRES-HIST covid'!AL11)</f>
        <v>écrit</v>
      </c>
      <c r="AM9" s="783" t="str">
        <f>IF('Portail 6 LETTRES-HIST covid'!AM11="","",'Portail 6 LETTRES-HIST covid'!AM11)</f>
        <v>2h00</v>
      </c>
      <c r="AN9" s="42" t="str">
        <f>IF('Portail 6 LETTRES-HIST covid'!AN11="","",'Portail 6 LETTRES-HIST covid'!AN11)</f>
        <v/>
      </c>
    </row>
    <row r="10" spans="1:40" s="67" customFormat="1" ht="70.5" customHeight="1">
      <c r="A10" s="801" t="s">
        <v>1047</v>
      </c>
      <c r="B10" s="801" t="s">
        <v>1048</v>
      </c>
      <c r="C10" s="802" t="s">
        <v>1049</v>
      </c>
      <c r="D10" s="801" t="s">
        <v>1050</v>
      </c>
      <c r="E10" s="801" t="s">
        <v>50</v>
      </c>
      <c r="F10" s="801"/>
      <c r="G10" s="801" t="s">
        <v>172</v>
      </c>
      <c r="H10" s="801"/>
      <c r="I10" s="801">
        <f>SUM(I11:I14)</f>
        <v>13</v>
      </c>
      <c r="J10" s="801">
        <f>SUM(J11:J14)</f>
        <v>13</v>
      </c>
      <c r="K10" s="801" t="s">
        <v>172</v>
      </c>
      <c r="L10" s="801" t="s">
        <v>172</v>
      </c>
      <c r="M10" s="801" t="s">
        <v>172</v>
      </c>
      <c r="N10" s="801" t="s">
        <v>172</v>
      </c>
      <c r="O10" s="801"/>
      <c r="P10" s="801" t="s">
        <v>172</v>
      </c>
      <c r="Q10" s="375"/>
      <c r="R10" s="801"/>
      <c r="S10" s="375" t="s">
        <v>172</v>
      </c>
      <c r="T10" s="836"/>
      <c r="U10" s="837"/>
      <c r="V10" s="396" t="s">
        <v>172</v>
      </c>
      <c r="W10" s="801" t="s">
        <v>172</v>
      </c>
      <c r="X10" s="801" t="s">
        <v>172</v>
      </c>
      <c r="Y10" s="801" t="s">
        <v>172</v>
      </c>
      <c r="Z10" s="801" t="s">
        <v>172</v>
      </c>
      <c r="AA10" s="801" t="s">
        <v>172</v>
      </c>
      <c r="AB10" s="801" t="s">
        <v>172</v>
      </c>
      <c r="AC10" s="801" t="s">
        <v>172</v>
      </c>
      <c r="AD10" s="836"/>
      <c r="AE10" s="837"/>
      <c r="AF10" s="396" t="s">
        <v>172</v>
      </c>
      <c r="AG10" s="801" t="s">
        <v>172</v>
      </c>
      <c r="AH10" s="801" t="s">
        <v>172</v>
      </c>
      <c r="AI10" s="801" t="s">
        <v>172</v>
      </c>
      <c r="AJ10" s="801" t="s">
        <v>172</v>
      </c>
      <c r="AK10" s="801" t="s">
        <v>172</v>
      </c>
      <c r="AL10" s="801" t="s">
        <v>172</v>
      </c>
      <c r="AM10" s="801" t="s">
        <v>172</v>
      </c>
      <c r="AN10" s="801" t="s">
        <v>172</v>
      </c>
    </row>
    <row r="11" spans="1:40" ht="44.25" customHeight="1">
      <c r="A11" s="772"/>
      <c r="B11" s="21" t="s">
        <v>1051</v>
      </c>
      <c r="C11" s="184" t="s">
        <v>1052</v>
      </c>
      <c r="D11" s="773" t="s">
        <v>1053</v>
      </c>
      <c r="E11" s="773" t="s">
        <v>880</v>
      </c>
      <c r="F11" s="774"/>
      <c r="G11" s="773" t="s">
        <v>1054</v>
      </c>
      <c r="H11" s="775"/>
      <c r="I11" s="776">
        <v>3</v>
      </c>
      <c r="J11" s="776">
        <v>3</v>
      </c>
      <c r="K11" s="776" t="s">
        <v>1055</v>
      </c>
      <c r="L11" s="777" t="s">
        <v>1056</v>
      </c>
      <c r="M11" s="776"/>
      <c r="N11" s="776">
        <v>20</v>
      </c>
      <c r="O11" s="776"/>
      <c r="P11" s="778"/>
      <c r="Q11" s="374"/>
      <c r="R11" s="778"/>
      <c r="S11" s="157"/>
      <c r="T11" s="779" t="s">
        <v>76</v>
      </c>
      <c r="U11" s="780" t="s">
        <v>1057</v>
      </c>
      <c r="V11" s="111">
        <v>1</v>
      </c>
      <c r="W11" s="781" t="s">
        <v>65</v>
      </c>
      <c r="X11" s="781" t="s">
        <v>1058</v>
      </c>
      <c r="Y11" s="781" t="s">
        <v>64</v>
      </c>
      <c r="Z11" s="782">
        <v>1</v>
      </c>
      <c r="AA11" s="783" t="s">
        <v>65</v>
      </c>
      <c r="AB11" s="783" t="s">
        <v>1058</v>
      </c>
      <c r="AC11" s="783" t="s">
        <v>64</v>
      </c>
      <c r="AD11" s="779" t="s">
        <v>1057</v>
      </c>
      <c r="AE11" s="882" t="str">
        <f t="shared" ref="AE11:AE14" si="1">+AD11</f>
        <v>100% CT DOSSIER</v>
      </c>
      <c r="AF11" s="111">
        <v>1</v>
      </c>
      <c r="AG11" s="781" t="s">
        <v>65</v>
      </c>
      <c r="AH11" s="781" t="s">
        <v>1058</v>
      </c>
      <c r="AI11" s="781" t="s">
        <v>64</v>
      </c>
      <c r="AJ11" s="786">
        <v>1</v>
      </c>
      <c r="AK11" s="783" t="s">
        <v>65</v>
      </c>
      <c r="AL11" s="783" t="s">
        <v>1058</v>
      </c>
      <c r="AM11" s="783" t="s">
        <v>64</v>
      </c>
      <c r="AN11" s="42"/>
    </row>
    <row r="12" spans="1:40" ht="44.25" customHeight="1">
      <c r="A12" s="772"/>
      <c r="B12" s="21" t="s">
        <v>1059</v>
      </c>
      <c r="C12" s="184" t="s">
        <v>1060</v>
      </c>
      <c r="D12" s="773" t="s">
        <v>1061</v>
      </c>
      <c r="E12" s="773" t="s">
        <v>880</v>
      </c>
      <c r="F12" s="774"/>
      <c r="G12" s="773" t="s">
        <v>1054</v>
      </c>
      <c r="H12" s="775"/>
      <c r="I12" s="776">
        <v>4</v>
      </c>
      <c r="J12" s="776">
        <v>4</v>
      </c>
      <c r="K12" s="776" t="s">
        <v>1062</v>
      </c>
      <c r="L12" s="777" t="s">
        <v>1056</v>
      </c>
      <c r="M12" s="776"/>
      <c r="N12" s="776"/>
      <c r="O12" s="776"/>
      <c r="P12" s="778">
        <v>30</v>
      </c>
      <c r="Q12" s="374"/>
      <c r="R12" s="778"/>
      <c r="S12" s="157"/>
      <c r="T12" s="779" t="s">
        <v>76</v>
      </c>
      <c r="U12" s="780" t="s">
        <v>1057</v>
      </c>
      <c r="V12" s="111" t="s">
        <v>1063</v>
      </c>
      <c r="W12" s="781" t="s">
        <v>62</v>
      </c>
      <c r="X12" s="781" t="s">
        <v>1058</v>
      </c>
      <c r="Y12" s="781" t="s">
        <v>1064</v>
      </c>
      <c r="Z12" s="782">
        <v>1</v>
      </c>
      <c r="AA12" s="783" t="s">
        <v>65</v>
      </c>
      <c r="AB12" s="783" t="s">
        <v>1058</v>
      </c>
      <c r="AC12" s="783" t="s">
        <v>67</v>
      </c>
      <c r="AD12" s="779" t="s">
        <v>1057</v>
      </c>
      <c r="AE12" s="882" t="str">
        <f t="shared" si="1"/>
        <v>100% CT DOSSIER</v>
      </c>
      <c r="AF12" s="111">
        <v>1</v>
      </c>
      <c r="AG12" s="781" t="s">
        <v>65</v>
      </c>
      <c r="AH12" s="781" t="s">
        <v>1058</v>
      </c>
      <c r="AI12" s="781" t="s">
        <v>67</v>
      </c>
      <c r="AJ12" s="786">
        <v>1</v>
      </c>
      <c r="AK12" s="783" t="s">
        <v>65</v>
      </c>
      <c r="AL12" s="783" t="s">
        <v>1058</v>
      </c>
      <c r="AM12" s="783" t="s">
        <v>67</v>
      </c>
      <c r="AN12" s="42"/>
    </row>
    <row r="13" spans="1:40" ht="44.25" customHeight="1">
      <c r="A13" s="772"/>
      <c r="B13" s="21" t="s">
        <v>1065</v>
      </c>
      <c r="C13" s="184" t="s">
        <v>1066</v>
      </c>
      <c r="D13" s="773" t="s">
        <v>1067</v>
      </c>
      <c r="E13" s="773" t="s">
        <v>880</v>
      </c>
      <c r="F13" s="774"/>
      <c r="G13" s="773" t="s">
        <v>1054</v>
      </c>
      <c r="H13" s="775"/>
      <c r="I13" s="776">
        <v>3</v>
      </c>
      <c r="J13" s="776">
        <v>3</v>
      </c>
      <c r="K13" s="773" t="s">
        <v>1068</v>
      </c>
      <c r="L13" s="777" t="s">
        <v>1056</v>
      </c>
      <c r="M13" s="776"/>
      <c r="N13" s="776">
        <v>20</v>
      </c>
      <c r="O13" s="776"/>
      <c r="P13" s="778"/>
      <c r="Q13" s="374"/>
      <c r="R13" s="778"/>
      <c r="S13" s="157"/>
      <c r="T13" s="779" t="s">
        <v>76</v>
      </c>
      <c r="U13" s="780" t="s">
        <v>1057</v>
      </c>
      <c r="V13" s="111">
        <v>1</v>
      </c>
      <c r="W13" s="781" t="s">
        <v>65</v>
      </c>
      <c r="X13" s="781" t="s">
        <v>1058</v>
      </c>
      <c r="Y13" s="781" t="s">
        <v>67</v>
      </c>
      <c r="Z13" s="782">
        <v>1</v>
      </c>
      <c r="AA13" s="783" t="s">
        <v>65</v>
      </c>
      <c r="AB13" s="783" t="s">
        <v>1058</v>
      </c>
      <c r="AC13" s="783" t="s">
        <v>67</v>
      </c>
      <c r="AD13" s="779" t="s">
        <v>1057</v>
      </c>
      <c r="AE13" s="882" t="str">
        <f t="shared" si="1"/>
        <v>100% CT DOSSIER</v>
      </c>
      <c r="AF13" s="111">
        <v>1</v>
      </c>
      <c r="AG13" s="781" t="s">
        <v>65</v>
      </c>
      <c r="AH13" s="781" t="s">
        <v>1058</v>
      </c>
      <c r="AI13" s="781" t="s">
        <v>67</v>
      </c>
      <c r="AJ13" s="786">
        <v>1</v>
      </c>
      <c r="AK13" s="783" t="s">
        <v>65</v>
      </c>
      <c r="AL13" s="783" t="s">
        <v>1058</v>
      </c>
      <c r="AM13" s="783" t="s">
        <v>67</v>
      </c>
      <c r="AN13" s="42"/>
    </row>
    <row r="14" spans="1:40" ht="44.25" customHeight="1">
      <c r="A14" s="772"/>
      <c r="B14" s="21" t="s">
        <v>1069</v>
      </c>
      <c r="C14" s="184" t="s">
        <v>1070</v>
      </c>
      <c r="D14" s="773"/>
      <c r="E14" s="773" t="s">
        <v>880</v>
      </c>
      <c r="F14" s="774"/>
      <c r="G14" s="773" t="s">
        <v>1054</v>
      </c>
      <c r="H14" s="775"/>
      <c r="I14" s="776">
        <v>3</v>
      </c>
      <c r="J14" s="776">
        <v>3</v>
      </c>
      <c r="K14" s="773" t="s">
        <v>1071</v>
      </c>
      <c r="L14" s="777" t="s">
        <v>1056</v>
      </c>
      <c r="M14" s="776"/>
      <c r="N14" s="776">
        <v>20</v>
      </c>
      <c r="O14" s="776"/>
      <c r="P14" s="778"/>
      <c r="Q14" s="374"/>
      <c r="R14" s="778"/>
      <c r="S14" s="157"/>
      <c r="T14" s="779" t="s">
        <v>76</v>
      </c>
      <c r="U14" s="780" t="s">
        <v>1057</v>
      </c>
      <c r="V14" s="111">
        <v>1</v>
      </c>
      <c r="W14" s="781" t="s">
        <v>65</v>
      </c>
      <c r="X14" s="781" t="s">
        <v>1058</v>
      </c>
      <c r="Y14" s="781" t="s">
        <v>67</v>
      </c>
      <c r="Z14" s="782">
        <v>1</v>
      </c>
      <c r="AA14" s="783" t="s">
        <v>65</v>
      </c>
      <c r="AB14" s="783" t="s">
        <v>1058</v>
      </c>
      <c r="AC14" s="783" t="s">
        <v>67</v>
      </c>
      <c r="AD14" s="779" t="s">
        <v>1057</v>
      </c>
      <c r="AE14" s="882" t="str">
        <f t="shared" si="1"/>
        <v>100% CT DOSSIER</v>
      </c>
      <c r="AF14" s="111">
        <v>1</v>
      </c>
      <c r="AG14" s="781" t="s">
        <v>65</v>
      </c>
      <c r="AH14" s="781" t="s">
        <v>1058</v>
      </c>
      <c r="AI14" s="781" t="s">
        <v>67</v>
      </c>
      <c r="AJ14" s="786">
        <v>1</v>
      </c>
      <c r="AK14" s="783" t="s">
        <v>65</v>
      </c>
      <c r="AL14" s="783" t="s">
        <v>1058</v>
      </c>
      <c r="AM14" s="783" t="s">
        <v>67</v>
      </c>
      <c r="AN14" s="42"/>
    </row>
    <row r="15" spans="1:40" s="67" customFormat="1" ht="70.5" customHeight="1">
      <c r="A15" s="801" t="str">
        <f>IF('Portail 3 SDL-LETTRES covid'!A17="","",'Portail 3 SDL-LETTRES covid'!A17)</f>
        <v>LCLA1LAN</v>
      </c>
      <c r="B15" s="801" t="str">
        <f>IF('Portail 3 SDL-LETTRES covid'!B17="","",'Portail 3 SDL-LETTRES covid'!B17)</f>
        <v>LLA1LAN1</v>
      </c>
      <c r="C15" s="802" t="str">
        <f>IF('Portail 3 SDL-LETTRES covid'!C17="","",'Portail 3 SDL-LETTRES covid'!C17)</f>
        <v>Choix Langue vivante S1</v>
      </c>
      <c r="D15" s="801" t="str">
        <f>IF('Portail 3 SDL-LETTRES covid'!D17="","",'Portail 3 SDL-LETTRES covid'!D17)</f>
        <v/>
      </c>
      <c r="E15" s="801" t="str">
        <f>IF('Portail 3 SDL-LETTRES covid'!E17="","",'Portail 3 SDL-LETTRES covid'!E17)</f>
        <v>OBLIG CHOIX</v>
      </c>
      <c r="F15" s="801" t="str">
        <f>IF('Portail 3 SDL-LETTRES covid'!F17="","",'Portail 3 SDL-LETTRES covid'!F17)</f>
        <v>Portails 1 (SDL-LLCER), 3 (SDL-LETTRES), 5 (LETTRES-LLCER ), 6 (HISTOIRE-LETTRES), 7 (HISTOIRE-GEO) et 8 (HISTOIRE-DROIT)</v>
      </c>
      <c r="G15" s="801" t="str">
        <f>IF('Portail 3 SDL-LETTRES covid'!G17="","",'Portail 3 SDL-LETTRES covid'!G17)</f>
        <v/>
      </c>
      <c r="H15" s="801" t="str">
        <f>IF('Portail 3 SDL-LETTRES covid'!H17="","",'Portail 3 SDL-LETTRES covid'!H17)</f>
        <v>1 UE / 2 ECTS</v>
      </c>
      <c r="I15" s="801">
        <f>IF('Portail 3 SDL-LETTRES covid'!I17="","",'Portail 3 SDL-LETTRES covid'!I17)</f>
        <v>2</v>
      </c>
      <c r="J15" s="801">
        <f>IF('Portail 3 SDL-LETTRES covid'!J17="","",'Portail 3 SDL-LETTRES covid'!J17)</f>
        <v>2</v>
      </c>
      <c r="K15" s="801" t="str">
        <f>IF('Portail 3 SDL-LETTRES covid'!K17="","",'Portail 3 SDL-LETTRES covid'!K17)</f>
        <v/>
      </c>
      <c r="L15" s="801" t="str">
        <f>IF('Portail 3 SDL-LETTRES covid'!L17="","",'Portail 3 SDL-LETTRES covid'!L17)</f>
        <v/>
      </c>
      <c r="M15" s="801" t="str">
        <f>IF('Portail 3 SDL-LETTRES covid'!M17="","",'Portail 3 SDL-LETTRES covid'!M17)</f>
        <v/>
      </c>
      <c r="N15" s="801" t="str">
        <f>IF('Portail 3 SDL-LETTRES covid'!N17="","",'Portail 3 SDL-LETTRES covid'!N17)</f>
        <v/>
      </c>
      <c r="O15" s="801"/>
      <c r="P15" s="801" t="str">
        <f>IF('Portail 3 SDL-LETTRES covid'!P17="","",'Portail 3 SDL-LETTRES covid'!P17)</f>
        <v/>
      </c>
      <c r="Q15" s="375"/>
      <c r="R15" s="801"/>
      <c r="S15" s="375" t="str">
        <f>IF('Portail 3 SDL-LETTRES covid'!S17="","",'Portail 3 SDL-LETTRES covid'!S17)</f>
        <v/>
      </c>
      <c r="T15" s="836"/>
      <c r="U15" s="837"/>
      <c r="V15" s="396" t="str">
        <f>IF('Portail 3 SDL-LETTRES covid'!V17="","",'Portail 3 SDL-LETTRES covid'!V17)</f>
        <v/>
      </c>
      <c r="W15" s="801" t="str">
        <f>IF('Portail 3 SDL-LETTRES covid'!W17="","",'Portail 3 SDL-LETTRES covid'!W17)</f>
        <v/>
      </c>
      <c r="X15" s="801" t="str">
        <f>IF('Portail 3 SDL-LETTRES covid'!X17="","",'Portail 3 SDL-LETTRES covid'!X17)</f>
        <v/>
      </c>
      <c r="Y15" s="801" t="str">
        <f>IF('Portail 3 SDL-LETTRES covid'!Y17="","",'Portail 3 SDL-LETTRES covid'!Y17)</f>
        <v/>
      </c>
      <c r="Z15" s="801" t="str">
        <f>IF('Portail 3 SDL-LETTRES covid'!Z17="","",'Portail 3 SDL-LETTRES covid'!Z17)</f>
        <v/>
      </c>
      <c r="AA15" s="801" t="str">
        <f>IF('Portail 3 SDL-LETTRES covid'!AA17="","",'Portail 3 SDL-LETTRES covid'!AA17)</f>
        <v/>
      </c>
      <c r="AB15" s="801" t="str">
        <f>IF('Portail 3 SDL-LETTRES covid'!AB17="","",'Portail 3 SDL-LETTRES covid'!AB17)</f>
        <v/>
      </c>
      <c r="AC15" s="801" t="str">
        <f>IF('Portail 3 SDL-LETTRES covid'!AC17="","",'Portail 3 SDL-LETTRES covid'!AC17)</f>
        <v/>
      </c>
      <c r="AD15" s="836"/>
      <c r="AE15" s="837"/>
      <c r="AF15" s="396" t="str">
        <f>IF('Portail 3 SDL-LETTRES covid'!AF17="","",'Portail 3 SDL-LETTRES covid'!AF17)</f>
        <v/>
      </c>
      <c r="AG15" s="801" t="str">
        <f>IF('Portail 3 SDL-LETTRES covid'!AG17="","",'Portail 3 SDL-LETTRES covid'!AG17)</f>
        <v/>
      </c>
      <c r="AH15" s="801" t="str">
        <f>IF('Portail 3 SDL-LETTRES covid'!AH17="","",'Portail 3 SDL-LETTRES covid'!AH17)</f>
        <v/>
      </c>
      <c r="AI15" s="801" t="str">
        <f>IF('Portail 3 SDL-LETTRES covid'!AI17="","",'Portail 3 SDL-LETTRES covid'!AI17)</f>
        <v/>
      </c>
      <c r="AJ15" s="801" t="str">
        <f>IF('Portail 3 SDL-LETTRES covid'!AJ17="","",'Portail 3 SDL-LETTRES covid'!AJ17)</f>
        <v/>
      </c>
      <c r="AK15" s="801" t="str">
        <f>IF('Portail 3 SDL-LETTRES covid'!AK17="","",'Portail 3 SDL-LETTRES covid'!AK17)</f>
        <v/>
      </c>
      <c r="AL15" s="801" t="str">
        <f>IF('Portail 3 SDL-LETTRES covid'!AL17="","",'Portail 3 SDL-LETTRES covid'!AL17)</f>
        <v/>
      </c>
      <c r="AM15" s="801" t="str">
        <f>IF('Portail 3 SDL-LETTRES covid'!AM17="","",'Portail 3 SDL-LETTRES covid'!AM17)</f>
        <v/>
      </c>
      <c r="AN15" s="801" t="str">
        <f>IF('Portail 3 SDL-LETTRES covid'!AN17="","",'Portail 3 SDL-LETTRES covid'!AN17)</f>
        <v/>
      </c>
    </row>
    <row r="16" spans="1:40" ht="74.25" customHeight="1">
      <c r="A16" s="772" t="str">
        <f>IF('Portail 3 SDL-LETTRES covid'!A18="","",'Portail 3 SDL-LETTRES covid'!A18)</f>
        <v/>
      </c>
      <c r="B16" s="21" t="str">
        <f>IF('Portail 3 SDL-LETTRES covid'!B18="","",'Portail 3 SDL-LETTRES covid'!B18)</f>
        <v>LLA1ALL</v>
      </c>
      <c r="C16" s="827" t="str">
        <f>IF('Portail 3 SDL-LETTRES covid'!C18="","",'Portail 3 SDL-LETTRES covid'!C18)</f>
        <v>Allemand S1</v>
      </c>
      <c r="D16" s="23" t="str">
        <f>IF('Portail 3 SDL-LETTRES covid'!D18="","",'Portail 3 SDL-LETTRES covid'!D18)</f>
        <v>LOL1H4A
LOL1B6A
LOL1C7A</v>
      </c>
      <c r="E16" s="773" t="str">
        <f>IF('Portail 3 SDL-LETTRES covid'!E18="","",'Portail 3 SDL-LETTRES covid'!E18)</f>
        <v>CHOIX TRONC COMMUN</v>
      </c>
      <c r="F16" s="611" t="str">
        <f>IF('Portail 3 SDL-LETTRES covid'!F18="","",'Portail 3 SDL-LETTRES covid'!F18)</f>
        <v>Portails 1 (SDL-LLCER), 3 (SDL-LETTRES), 5 (LETTRES-LLCER ), 6 (HISTOIRE-LETTRES), 7 (HISTOIRE-GEO) et 8 (HISTOIRE-DROIT)</v>
      </c>
      <c r="G16" s="610" t="str">
        <f>IF('Portail 3 SDL-LETTRES covid'!G18="","",'Portail 3 SDL-LETTRES covid'!G18)</f>
        <v>LEA</v>
      </c>
      <c r="H16" s="680" t="str">
        <f>IF('Portail 3 SDL-LETTRES covid'!H18="","",'Portail 3 SDL-LETTRES covid'!H18)</f>
        <v/>
      </c>
      <c r="I16" s="613">
        <f>IF('Portail 3 SDL-LETTRES covid'!I18="","",'Portail 3 SDL-LETTRES covid'!I18)</f>
        <v>2</v>
      </c>
      <c r="J16" s="613">
        <f>IF('Portail 3 SDL-LETTRES covid'!J18="","",'Portail 3 SDL-LETTRES covid'!J18)</f>
        <v>2</v>
      </c>
      <c r="K16" s="613" t="str">
        <f>IF('Portail 3 SDL-LETTRES covid'!K18="","",'Portail 3 SDL-LETTRES covid'!K18)</f>
        <v>FLEURY Alain</v>
      </c>
      <c r="L16" s="777">
        <f>IF('Portail 3 SDL-LETTRES covid'!L18="","",'Portail 3 SDL-LETTRES covid'!L18)</f>
        <v>12</v>
      </c>
      <c r="M16" s="613" t="str">
        <f>IF('Portail 3 SDL-LETTRES covid'!M18="","",'Portail 3 SDL-LETTRES covid'!M18)</f>
        <v/>
      </c>
      <c r="N16" s="613" t="str">
        <f>IF('Portail 3 SDL-LETTRES covid'!N18="","",'Portail 3 SDL-LETTRES covid'!N18)</f>
        <v/>
      </c>
      <c r="O16" s="613"/>
      <c r="P16" s="615">
        <f>IF('Portail 3 SDL-LETTRES covid'!P18="","",'Portail 3 SDL-LETTRES covid'!P18)</f>
        <v>18</v>
      </c>
      <c r="Q16" s="616"/>
      <c r="R16" s="778"/>
      <c r="S16" s="157" t="str">
        <f>IF('Portail 3 SDL-LETTRES covid'!S18="","",'Portail 3 SDL-LETTRES covid'!S18)</f>
        <v/>
      </c>
      <c r="T16" s="619" t="str">
        <f>IF('Portail 3 SDL-LETTRES covid'!T18="","",'Portail 3 SDL-LETTRES covid'!T18)</f>
        <v>100% CC DM avec dépôt de sujet et copie par mail</v>
      </c>
      <c r="U16" s="618" t="str">
        <f>IF('Portail 3 SDL-LETTRES covid'!U18="","",'Portail 3 SDL-LETTRES covid'!U18)</f>
        <v>100% CT DM avec dépôt de sujet et copie par mail</v>
      </c>
      <c r="V16" s="395">
        <f>IF('Portail 3 SDL-LETTRES covid'!V18="","",'Portail 3 SDL-LETTRES covid'!V18)</f>
        <v>1</v>
      </c>
      <c r="W16" s="644" t="str">
        <f>IF('Portail 3 SDL-LETTRES covid'!W18="","",'Portail 3 SDL-LETTRES covid'!W18)</f>
        <v>CC</v>
      </c>
      <c r="X16" s="644" t="str">
        <f>IF('Portail 3 SDL-LETTRES covid'!X18="","",'Portail 3 SDL-LETTRES covid'!X18)</f>
        <v>écrit et oral</v>
      </c>
      <c r="Y16" s="644" t="str">
        <f>IF('Portail 3 SDL-LETTRES covid'!Y18="","",'Portail 3 SDL-LETTRES covid'!Y18)</f>
        <v>1h30</v>
      </c>
      <c r="Z16" s="645">
        <f>IF('Portail 3 SDL-LETTRES covid'!Z18="","",'Portail 3 SDL-LETTRES covid'!Z18)</f>
        <v>1</v>
      </c>
      <c r="AA16" s="640" t="str">
        <f>IF('Portail 3 SDL-LETTRES covid'!AA18="","",'Portail 3 SDL-LETTRES covid'!AA18)</f>
        <v>CT</v>
      </c>
      <c r="AB16" s="640" t="str">
        <f>IF('Portail 3 SDL-LETTRES covid'!AB18="","",'Portail 3 SDL-LETTRES covid'!AB18)</f>
        <v>écrit</v>
      </c>
      <c r="AC16" s="640" t="str">
        <f>IF('Portail 3 SDL-LETTRES covid'!AC18="","",'Portail 3 SDL-LETTRES covid'!AC18)</f>
        <v>2h00</v>
      </c>
      <c r="AD16" s="619" t="str">
        <f>IF('Portail 3 SDL-LETTRES covid'!AD18="","",'Portail 3 SDL-LETTRES covid'!AD18)</f>
        <v>100% CT oral à distance 15 min. Contacter enseignant au préalable par téléphone</v>
      </c>
      <c r="AE16" s="882" t="str">
        <f t="shared" ref="AE16:AE18" si="2">+AD16</f>
        <v>100% CT oral à distance 15 min. Contacter enseignant au préalable par téléphone</v>
      </c>
      <c r="AF16" s="395">
        <f>IF('Portail 3 SDL-LETTRES covid'!AF18="","",'Portail 3 SDL-LETTRES covid'!AF18)</f>
        <v>1</v>
      </c>
      <c r="AG16" s="644" t="str">
        <f>IF('Portail 3 SDL-LETTRES covid'!AG18="","",'Portail 3 SDL-LETTRES covid'!AG18)</f>
        <v>CT</v>
      </c>
      <c r="AH16" s="644" t="str">
        <f>IF('Portail 3 SDL-LETTRES covid'!AH18="","",'Portail 3 SDL-LETTRES covid'!AH18)</f>
        <v>oral</v>
      </c>
      <c r="AI16" s="644" t="str">
        <f>IF('Portail 3 SDL-LETTRES covid'!AI18="","",'Portail 3 SDL-LETTRES covid'!AI18)</f>
        <v>15 min.</v>
      </c>
      <c r="AJ16" s="646">
        <f>IF('Portail 3 SDL-LETTRES covid'!AJ18="","",'Portail 3 SDL-LETTRES covid'!AJ18)</f>
        <v>1</v>
      </c>
      <c r="AK16" s="640" t="str">
        <f>IF('Portail 3 SDL-LETTRES covid'!AK18="","",'Portail 3 SDL-LETTRES covid'!AK18)</f>
        <v>CT</v>
      </c>
      <c r="AL16" s="640" t="str">
        <f>IF('Portail 3 SDL-LETTRES covid'!AL18="","",'Portail 3 SDL-LETTRES covid'!AL18)</f>
        <v>oral</v>
      </c>
      <c r="AM16" s="640" t="str">
        <f>IF('Portail 3 SDL-LETTRES covid'!AM18="","",'Portail 3 SDL-LETTRES covid'!AM18)</f>
        <v>15 min.</v>
      </c>
      <c r="AN16" s="613" t="str">
        <f>IF('Portail 3 SDL-LETTRES covid'!AN18="","",'Portail 3 SDL-LETTRES covid'!AN18)</f>
        <v/>
      </c>
    </row>
    <row r="17" spans="1:40" ht="74.25" customHeight="1">
      <c r="A17" s="772" t="str">
        <f>IF('Portail 3 SDL-LETTRES covid'!A19="","",'Portail 3 SDL-LETTRES covid'!A19)</f>
        <v/>
      </c>
      <c r="B17" s="21" t="str">
        <f>IF('Portail 3 SDL-LETTRES covid'!B19="","",'Portail 3 SDL-LETTRES covid'!B19)</f>
        <v>LLA1ANG</v>
      </c>
      <c r="C17" s="827" t="str">
        <f>IF('Portail 3 SDL-LETTRES covid'!C19="","",'Portail 3 SDL-LETTRES covid'!C19)</f>
        <v>Anglais S1</v>
      </c>
      <c r="D17" s="23" t="str">
        <f>IF('Portail 3 SDL-LETTRES covid'!D19="","",'Portail 3 SDL-LETTRES covid'!D19)</f>
        <v>LOL1D7B
LOL1H4B
LOL1G7B</v>
      </c>
      <c r="E17" s="773" t="str">
        <f>IF('Portail 3 SDL-LETTRES covid'!E19="","",'Portail 3 SDL-LETTRES covid'!E19)</f>
        <v>CHOIX TRONC COMMUN</v>
      </c>
      <c r="F17" s="611" t="str">
        <f>IF('Portail 3 SDL-LETTRES covid'!F19="","",'Portail 3 SDL-LETTRES covid'!F19)</f>
        <v>Portails 3 (SDL-LETTRES), 5 (LETTRES-LLCER ), 6 (HISTOIRE-LETTRES), 7 (HISTOIRE-GEO) et 8 (HISTOIRE-DROIT)</v>
      </c>
      <c r="G17" s="610" t="str">
        <f>IF('Portail 3 SDL-LETTRES covid'!G19="","",'Portail 3 SDL-LETTRES covid'!G19)</f>
        <v>LLCER</v>
      </c>
      <c r="H17" s="680" t="str">
        <f>IF('Portail 3 SDL-LETTRES covid'!H19="","",'Portail 3 SDL-LETTRES covid'!H19)</f>
        <v/>
      </c>
      <c r="I17" s="613">
        <f>IF('Portail 3 SDL-LETTRES covid'!I19="","",'Portail 3 SDL-LETTRES covid'!I19)</f>
        <v>2</v>
      </c>
      <c r="J17" s="613">
        <f>IF('Portail 3 SDL-LETTRES covid'!J19="","",'Portail 3 SDL-LETTRES covid'!J19)</f>
        <v>2</v>
      </c>
      <c r="K17" s="613" t="str">
        <f>IF('Portail 3 SDL-LETTRES covid'!K19="","",'Portail 3 SDL-LETTRES covid'!K19)</f>
        <v>SOTTEAU Emilie</v>
      </c>
      <c r="L17" s="777" t="str">
        <f>IF('Portail 3 SDL-LETTRES covid'!L19="","",'Portail 3 SDL-LETTRES covid'!L19)</f>
        <v>11</v>
      </c>
      <c r="M17" s="613" t="str">
        <f>IF('Portail 3 SDL-LETTRES covid'!M19="","",'Portail 3 SDL-LETTRES covid'!M19)</f>
        <v/>
      </c>
      <c r="N17" s="613" t="str">
        <f>IF('Portail 3 SDL-LETTRES covid'!N19="","",'Portail 3 SDL-LETTRES covid'!N19)</f>
        <v/>
      </c>
      <c r="O17" s="613"/>
      <c r="P17" s="615">
        <f>IF('Portail 3 SDL-LETTRES covid'!P19="","",'Portail 3 SDL-LETTRES covid'!P19)</f>
        <v>18</v>
      </c>
      <c r="Q17" s="616"/>
      <c r="R17" s="778"/>
      <c r="S17" s="157" t="str">
        <f>IF('Portail 3 SDL-LETTRES covid'!S19="","",'Portail 3 SDL-LETTRES covid'!S19)</f>
        <v/>
      </c>
      <c r="T17" s="619" t="str">
        <f>IF('Portail 3 SDL-LETTRES covid'!T19="","",'Portail 3 SDL-LETTRES covid'!T19)</f>
        <v>100% CC ecrit et/ou oral en présentiel ou en ligne temps limité</v>
      </c>
      <c r="U17" s="618" t="str">
        <f>IF('Portail 3 SDL-LETTRES covid'!U19="","",'Portail 3 SDL-LETTRES covid'!U19)</f>
        <v>100% CT écrit et/ou oral en presentiel ou ligne en temps limité  (écrit =2h ou oral 15mins)</v>
      </c>
      <c r="V17" s="395">
        <f>IF('Portail 3 SDL-LETTRES covid'!V19="","",'Portail 3 SDL-LETTRES covid'!V19)</f>
        <v>1</v>
      </c>
      <c r="W17" s="644" t="str">
        <f>IF('Portail 3 SDL-LETTRES covid'!W19="","",'Portail 3 SDL-LETTRES covid'!W19)</f>
        <v>CC</v>
      </c>
      <c r="X17" s="644" t="str">
        <f>IF('Portail 3 SDL-LETTRES covid'!X19="","",'Portail 3 SDL-LETTRES covid'!X19)</f>
        <v/>
      </c>
      <c r="Y17" s="644" t="str">
        <f>IF('Portail 3 SDL-LETTRES covid'!Y19="","",'Portail 3 SDL-LETTRES covid'!Y19)</f>
        <v/>
      </c>
      <c r="Z17" s="645">
        <f>IF('Portail 3 SDL-LETTRES covid'!Z19="","",'Portail 3 SDL-LETTRES covid'!Z19)</f>
        <v>1</v>
      </c>
      <c r="AA17" s="640" t="str">
        <f>IF('Portail 3 SDL-LETTRES covid'!AA19="","",'Portail 3 SDL-LETTRES covid'!AA19)</f>
        <v>CT</v>
      </c>
      <c r="AB17" s="640" t="str">
        <f>IF('Portail 3 SDL-LETTRES covid'!AB19="","",'Portail 3 SDL-LETTRES covid'!AB19)</f>
        <v>écrit</v>
      </c>
      <c r="AC17" s="640" t="str">
        <f>IF('Portail 3 SDL-LETTRES covid'!AC19="","",'Portail 3 SDL-LETTRES covid'!AC19)</f>
        <v>2h00</v>
      </c>
      <c r="AD17" s="619" t="str">
        <f>IF('Portail 3 SDL-LETTRES covid'!AD19="","",'Portail 3 SDL-LETTRES covid'!AD19)</f>
        <v>DM sans temps limité, 
dépôt sujet sur CELENE le xx/06,
copie à rendre au plus tard le xx/06 sur mon adresse email emiliejanton@yahoo.fr, cmasarrre@yahoo.fr</v>
      </c>
      <c r="AE17" s="882" t="str">
        <f t="shared" si="2"/>
        <v>DM sans temps limité, 
dépôt sujet sur CELENE le xx/06,
copie à rendre au plus tard le xx/06 sur mon adresse email emiliejanton@yahoo.fr, cmasarrre@yahoo.fr</v>
      </c>
      <c r="AF17" s="395">
        <f>IF('Portail 3 SDL-LETTRES covid'!AF19="","",'Portail 3 SDL-LETTRES covid'!AF19)</f>
        <v>1</v>
      </c>
      <c r="AG17" s="644" t="str">
        <f>IF('Portail 3 SDL-LETTRES covid'!AG19="","",'Portail 3 SDL-LETTRES covid'!AG19)</f>
        <v>CT</v>
      </c>
      <c r="AH17" s="644" t="str">
        <f>IF('Portail 3 SDL-LETTRES covid'!AH19="","",'Portail 3 SDL-LETTRES covid'!AH19)</f>
        <v>écrit</v>
      </c>
      <c r="AI17" s="644" t="str">
        <f>IF('Portail 3 SDL-LETTRES covid'!AI19="","",'Portail 3 SDL-LETTRES covid'!AI19)</f>
        <v>2h00</v>
      </c>
      <c r="AJ17" s="646">
        <f>IF('Portail 3 SDL-LETTRES covid'!AJ19="","",'Portail 3 SDL-LETTRES covid'!AJ19)</f>
        <v>1</v>
      </c>
      <c r="AK17" s="640" t="str">
        <f>IF('Portail 3 SDL-LETTRES covid'!AK19="","",'Portail 3 SDL-LETTRES covid'!AK19)</f>
        <v>CT</v>
      </c>
      <c r="AL17" s="640" t="str">
        <f>IF('Portail 3 SDL-LETTRES covid'!AL19="","",'Portail 3 SDL-LETTRES covid'!AL19)</f>
        <v>écrit</v>
      </c>
      <c r="AM17" s="640" t="str">
        <f>IF('Portail 3 SDL-LETTRES covid'!AM19="","",'Portail 3 SDL-LETTRES covid'!AM19)</f>
        <v>2h00</v>
      </c>
      <c r="AN17" s="613" t="str">
        <f>IF('Portail 3 SDL-LETTRES covid'!AN19="","",'Portail 3 SDL-LETTRES covid'!AN19)</f>
        <v/>
      </c>
    </row>
    <row r="18" spans="1:40" ht="74.25" customHeight="1">
      <c r="A18" s="772" t="str">
        <f>IF('Portail 3 SDL-LETTRES covid'!A20="","",'Portail 3 SDL-LETTRES covid'!A20)</f>
        <v/>
      </c>
      <c r="B18" s="21" t="str">
        <f>IF('Portail 3 SDL-LETTRES covid'!B20="","",'Portail 3 SDL-LETTRES covid'!B20)</f>
        <v>LLA1ESP</v>
      </c>
      <c r="C18" s="827" t="str">
        <f>IF('Portail 3 SDL-LETTRES covid'!C20="","",'Portail 3 SDL-LETTRES covid'!C20)</f>
        <v>Espagnol S1</v>
      </c>
      <c r="D18" s="23" t="str">
        <f>IF('Portail 3 SDL-LETTRES covid'!D20="","",'Portail 3 SDL-LETTRES covid'!D20)</f>
        <v>LOL1D7C
LOL1E4F
LOL1H4C
LOL1G7C</v>
      </c>
      <c r="E18" s="773" t="str">
        <f>IF('Portail 3 SDL-LETTRES covid'!E20="","",'Portail 3 SDL-LETTRES covid'!E20)</f>
        <v>CHOIX TRONC COMMUN</v>
      </c>
      <c r="F18" s="611" t="str">
        <f>IF('Portail 3 SDL-LETTRES covid'!F20="","",'Portail 3 SDL-LETTRES covid'!F20)</f>
        <v>Portails 3 (SDL-LETTRES), 5 (LETTRES-LLCER ), 6 (HISTOIRE-LETTRES), 7 (HISTOIRE-GEO) et 8 (HISTOIRE-DROIT)</v>
      </c>
      <c r="G18" s="610" t="str">
        <f>IF('Portail 3 SDL-LETTRES covid'!G20="","",'Portail 3 SDL-LETTRES covid'!G20)</f>
        <v>LLCER</v>
      </c>
      <c r="H18" s="680" t="str">
        <f>IF('Portail 3 SDL-LETTRES covid'!H20="","",'Portail 3 SDL-LETTRES covid'!H20)</f>
        <v/>
      </c>
      <c r="I18" s="613">
        <f>IF('Portail 3 SDL-LETTRES covid'!I20="","",'Portail 3 SDL-LETTRES covid'!I20)</f>
        <v>2</v>
      </c>
      <c r="J18" s="613">
        <f>IF('Portail 3 SDL-LETTRES covid'!J20="","",'Portail 3 SDL-LETTRES covid'!J20)</f>
        <v>2</v>
      </c>
      <c r="K18" s="613" t="str">
        <f>IF('Portail 3 SDL-LETTRES covid'!K20="","",'Portail 3 SDL-LETTRES covid'!K20)</f>
        <v>EYMAR Marcos</v>
      </c>
      <c r="L18" s="777" t="str">
        <f>IF('Portail 3 SDL-LETTRES covid'!L20="","",'Portail 3 SDL-LETTRES covid'!L20)</f>
        <v>14</v>
      </c>
      <c r="M18" s="613" t="str">
        <f>IF('Portail 3 SDL-LETTRES covid'!M20="","",'Portail 3 SDL-LETTRES covid'!M20)</f>
        <v/>
      </c>
      <c r="N18" s="613" t="str">
        <f>IF('Portail 3 SDL-LETTRES covid'!N20="","",'Portail 3 SDL-LETTRES covid'!N20)</f>
        <v/>
      </c>
      <c r="O18" s="613"/>
      <c r="P18" s="615">
        <f>IF('Portail 3 SDL-LETTRES covid'!P20="","",'Portail 3 SDL-LETTRES covid'!P20)</f>
        <v>18</v>
      </c>
      <c r="Q18" s="616"/>
      <c r="R18" s="778"/>
      <c r="S18" s="157" t="str">
        <f>IF('Portail 3 SDL-LETTRES covid'!S20="","",'Portail 3 SDL-LETTRES covid'!S20)</f>
        <v/>
      </c>
      <c r="T18" s="619" t="str">
        <f>IF('Portail 3 SDL-LETTRES covid'!T20="","",'Portail 3 SDL-LETTRES covid'!T20)</f>
        <v>100% CC. 50% oral à distance, 50% DM écrit</v>
      </c>
      <c r="U18" s="618" t="str">
        <f>IF('Portail 3 SDL-LETTRES covid'!U20="","",'Portail 3 SDL-LETTRES covid'!U20)</f>
        <v>100% CT oral à distance</v>
      </c>
      <c r="V18" s="395">
        <f>IF('Portail 3 SDL-LETTRES covid'!V20="","",'Portail 3 SDL-LETTRES covid'!V20)</f>
        <v>1</v>
      </c>
      <c r="W18" s="644" t="str">
        <f>IF('Portail 3 SDL-LETTRES covid'!W20="","",'Portail 3 SDL-LETTRES covid'!W20)</f>
        <v>CC</v>
      </c>
      <c r="X18" s="644" t="str">
        <f>IF('Portail 3 SDL-LETTRES covid'!X20="","",'Portail 3 SDL-LETTRES covid'!X20)</f>
        <v/>
      </c>
      <c r="Y18" s="644" t="str">
        <f>IF('Portail 3 SDL-LETTRES covid'!Y20="","",'Portail 3 SDL-LETTRES covid'!Y20)</f>
        <v/>
      </c>
      <c r="Z18" s="645">
        <f>IF('Portail 3 SDL-LETTRES covid'!Z20="","",'Portail 3 SDL-LETTRES covid'!Z20)</f>
        <v>1</v>
      </c>
      <c r="AA18" s="640" t="str">
        <f>IF('Portail 3 SDL-LETTRES covid'!AA20="","",'Portail 3 SDL-LETTRES covid'!AA20)</f>
        <v>CT</v>
      </c>
      <c r="AB18" s="640" t="str">
        <f>IF('Portail 3 SDL-LETTRES covid'!AB20="","",'Portail 3 SDL-LETTRES covid'!AB20)</f>
        <v>écrit</v>
      </c>
      <c r="AC18" s="640" t="str">
        <f>IF('Portail 3 SDL-LETTRES covid'!AC20="","",'Portail 3 SDL-LETTRES covid'!AC20)</f>
        <v>2h00</v>
      </c>
      <c r="AD18" s="619" t="str">
        <f>IF('Portail 3 SDL-LETTRES covid'!AD20="","",'Portail 3 SDL-LETTRES covid'!AD20)</f>
        <v>100% CT oral à distance</v>
      </c>
      <c r="AE18" s="882" t="str">
        <f t="shared" si="2"/>
        <v>100% CT oral à distance</v>
      </c>
      <c r="AF18" s="395">
        <f>IF('Portail 3 SDL-LETTRES covid'!AF20="","",'Portail 3 SDL-LETTRES covid'!AF20)</f>
        <v>1</v>
      </c>
      <c r="AG18" s="644" t="str">
        <f>IF('Portail 3 SDL-LETTRES covid'!AG20="","",'Portail 3 SDL-LETTRES covid'!AG20)</f>
        <v>CT</v>
      </c>
      <c r="AH18" s="644" t="str">
        <f>IF('Portail 3 SDL-LETTRES covid'!AH20="","",'Portail 3 SDL-LETTRES covid'!AH20)</f>
        <v>écrit</v>
      </c>
      <c r="AI18" s="644" t="str">
        <f>IF('Portail 3 SDL-LETTRES covid'!AI20="","",'Portail 3 SDL-LETTRES covid'!AI20)</f>
        <v>2h00</v>
      </c>
      <c r="AJ18" s="646">
        <f>IF('Portail 3 SDL-LETTRES covid'!AJ20="","",'Portail 3 SDL-LETTRES covid'!AJ20)</f>
        <v>1</v>
      </c>
      <c r="AK18" s="640" t="str">
        <f>IF('Portail 3 SDL-LETTRES covid'!AK20="","",'Portail 3 SDL-LETTRES covid'!AK20)</f>
        <v>CT</v>
      </c>
      <c r="AL18" s="640" t="str">
        <f>IF('Portail 3 SDL-LETTRES covid'!AL20="","",'Portail 3 SDL-LETTRES covid'!AL20)</f>
        <v>écrit</v>
      </c>
      <c r="AM18" s="640" t="str">
        <f>IF('Portail 3 SDL-LETTRES covid'!AM20="","",'Portail 3 SDL-LETTRES covid'!AM20)</f>
        <v>2h00</v>
      </c>
      <c r="AN18" s="613" t="str">
        <f>IF('Portail 3 SDL-LETTRES covid'!AN20="","",'Portail 3 SDL-LETTRES covid'!AN20)</f>
        <v/>
      </c>
    </row>
    <row r="19" spans="1:40">
      <c r="A19" s="773"/>
      <c r="B19" s="773"/>
      <c r="C19" s="832"/>
      <c r="D19" s="832"/>
      <c r="E19" s="832"/>
      <c r="F19" s="832"/>
      <c r="G19" s="832"/>
      <c r="H19" s="832"/>
      <c r="I19" s="832"/>
      <c r="J19" s="832"/>
      <c r="K19" s="832"/>
      <c r="L19" s="832"/>
      <c r="M19" s="832"/>
      <c r="N19" s="832"/>
      <c r="O19" s="832"/>
      <c r="P19" s="832"/>
      <c r="Q19" s="178"/>
      <c r="R19" s="832"/>
      <c r="S19" s="178"/>
      <c r="T19" s="833"/>
      <c r="U19" s="834"/>
      <c r="AD19" s="833"/>
      <c r="AE19" s="464"/>
      <c r="AN19" s="832"/>
    </row>
    <row r="20" spans="1:40">
      <c r="A20" s="838"/>
      <c r="B20" s="838"/>
      <c r="C20" s="638"/>
      <c r="D20" s="107"/>
      <c r="E20" s="107"/>
      <c r="F20" s="107"/>
      <c r="G20" s="107"/>
      <c r="H20" s="108" t="s">
        <v>1072</v>
      </c>
      <c r="I20" s="109"/>
      <c r="J20" s="109"/>
      <c r="K20" s="109"/>
      <c r="L20" s="109"/>
      <c r="M20" s="109"/>
      <c r="N20" s="107"/>
      <c r="O20" s="107"/>
      <c r="P20" s="107"/>
      <c r="Q20" s="107"/>
      <c r="R20" s="876"/>
      <c r="S20" s="145"/>
      <c r="T20" s="839"/>
      <c r="U20" s="840"/>
      <c r="V20" s="122"/>
      <c r="W20" s="122"/>
      <c r="X20" s="122"/>
      <c r="Y20" s="122"/>
      <c r="Z20" s="122"/>
      <c r="AA20" s="122"/>
      <c r="AB20" s="122"/>
      <c r="AC20" s="122"/>
      <c r="AD20" s="839"/>
      <c r="AE20" s="639"/>
      <c r="AF20" s="122"/>
      <c r="AG20" s="122"/>
      <c r="AH20" s="122"/>
      <c r="AI20" s="122"/>
      <c r="AJ20" s="122"/>
      <c r="AK20" s="122"/>
      <c r="AL20" s="122"/>
      <c r="AM20" s="123"/>
      <c r="AN20" s="109"/>
    </row>
    <row r="21" spans="1:40" ht="36.75" customHeight="1">
      <c r="A21" s="7" t="s">
        <v>1073</v>
      </c>
      <c r="B21" s="7" t="s">
        <v>1074</v>
      </c>
      <c r="C21" s="10" t="s">
        <v>1075</v>
      </c>
      <c r="D21" s="195" t="s">
        <v>1076</v>
      </c>
      <c r="E21" s="7" t="s">
        <v>37</v>
      </c>
      <c r="F21" s="7"/>
      <c r="G21" s="7"/>
      <c r="H21" s="7"/>
      <c r="I21" s="6"/>
      <c r="J21" s="6"/>
      <c r="K21" s="6"/>
      <c r="L21" s="6"/>
      <c r="M21" s="6"/>
      <c r="N21" s="6"/>
      <c r="O21" s="6"/>
      <c r="P21" s="6"/>
      <c r="Q21" s="9"/>
      <c r="R21" s="764"/>
      <c r="S21" s="8"/>
      <c r="T21" s="765"/>
      <c r="U21" s="766"/>
      <c r="V21" s="381"/>
      <c r="W21" s="9"/>
      <c r="X21" s="9"/>
      <c r="Y21" s="9"/>
      <c r="Z21" s="9"/>
      <c r="AA21" s="9"/>
      <c r="AB21" s="9"/>
      <c r="AC21" s="9"/>
      <c r="AD21" s="765"/>
      <c r="AE21" s="457"/>
      <c r="AF21" s="381"/>
      <c r="AG21" s="9"/>
      <c r="AH21" s="9"/>
      <c r="AI21" s="9"/>
      <c r="AJ21" s="9"/>
      <c r="AK21" s="9"/>
      <c r="AL21" s="9"/>
      <c r="AM21" s="6"/>
      <c r="AN21" s="6"/>
    </row>
    <row r="22" spans="1:40" ht="34.5" customHeight="1">
      <c r="A22" s="768"/>
      <c r="B22" s="768"/>
      <c r="C22" s="843" t="s">
        <v>1077</v>
      </c>
      <c r="D22" s="769"/>
      <c r="E22" s="768"/>
      <c r="F22" s="768"/>
      <c r="G22" s="768"/>
      <c r="H22" s="768"/>
      <c r="I22" s="768">
        <f>+I23+I24+I25</f>
        <v>14</v>
      </c>
      <c r="J22" s="768">
        <f>+J23+J24+J25</f>
        <v>14</v>
      </c>
      <c r="K22" s="769"/>
      <c r="L22" s="769"/>
      <c r="M22" s="769"/>
      <c r="N22" s="769"/>
      <c r="O22" s="769"/>
      <c r="P22" s="769"/>
      <c r="Q22" s="161"/>
      <c r="R22" s="769"/>
      <c r="S22" s="161"/>
      <c r="T22" s="770"/>
      <c r="U22" s="771"/>
      <c r="V22" s="382"/>
      <c r="W22" s="769"/>
      <c r="X22" s="769"/>
      <c r="Y22" s="769"/>
      <c r="Z22" s="769"/>
      <c r="AA22" s="769"/>
      <c r="AB22" s="769"/>
      <c r="AC22" s="769"/>
      <c r="AD22" s="770"/>
      <c r="AE22" s="771"/>
      <c r="AF22" s="382"/>
      <c r="AG22" s="769"/>
      <c r="AH22" s="769"/>
      <c r="AI22" s="769"/>
      <c r="AJ22" s="769"/>
      <c r="AK22" s="769"/>
      <c r="AL22" s="769"/>
      <c r="AM22" s="769"/>
      <c r="AN22" s="769"/>
    </row>
    <row r="23" spans="1:40" ht="57" customHeight="1">
      <c r="A23" s="772" t="str">
        <f>IF('Portail 6 LETTRES-HIST covid'!A45="","",'Portail 6 LETTRES-HIST covid'!A45)</f>
        <v/>
      </c>
      <c r="B23" s="21" t="str">
        <f>IF('Portail 6 LETTRES-HIST covid'!B45="","",'Portail 6 LETTRES-HIST covid'!B45)</f>
        <v>LLA2E20</v>
      </c>
      <c r="C23" s="827" t="str">
        <f>IF('Portail 6 LETTRES-HIST covid'!C45="","",'Portail 6 LETTRES-HIST covid'!C45)</f>
        <v>Approche de l'histoire contemporaine</v>
      </c>
      <c r="D23" s="23" t="str">
        <f>IF('Portail 6 LETTRES-HIST covid'!D45="","",'Portail 6 LETTRES-HIST covid'!D45)</f>
        <v>LOL2E21</v>
      </c>
      <c r="E23" s="773" t="str">
        <f>IF('Portail 6 LETTRES-HIST covid'!E45="","",'Portail 6 LETTRES-HIST covid'!E45)</f>
        <v>TRONC COMMUN</v>
      </c>
      <c r="F23" s="611" t="str">
        <f>IF('Portail 6 LETTRES-HIST covid'!F45="","",'Portail 6 LETTRES-HIST covid'!F45)</f>
        <v>Portails 6 (HISTOIRE-LETTRES), 7 (HISTOIRE-GEOGRAPHIE) et 8 (HISTOIRE-DROIT = CM uniquement)</v>
      </c>
      <c r="G23" s="610" t="str">
        <f>IF('Portail 6 LETTRES-HIST covid'!G45="","",'Portail 6 LETTRES-HIST covid'!G45)</f>
        <v>HISTOIRE</v>
      </c>
      <c r="H23" s="680" t="str">
        <f>IF('Portail 6 LETTRES-HIST covid'!H45="","",'Portail 6 LETTRES-HIST covid'!H45)</f>
        <v/>
      </c>
      <c r="I23" s="613">
        <f>IF('Portail 6 LETTRES-HIST covid'!I45="","",'Portail 6 LETTRES-HIST covid'!I45)</f>
        <v>6</v>
      </c>
      <c r="J23" s="613">
        <f>IF('Portail 6 LETTRES-HIST covid'!J45="","",'Portail 6 LETTRES-HIST covid'!J45)</f>
        <v>6</v>
      </c>
      <c r="K23" s="613" t="str">
        <f>IF('Portail 6 LETTRES-HIST covid'!K45="","",'Portail 6 LETTRES-HIST covid'!K45)</f>
        <v>LEGOY Corinne</v>
      </c>
      <c r="L23" s="777" t="str">
        <f>IF('Portail 6 LETTRES-HIST covid'!L45="","",'Portail 6 LETTRES-HIST covid'!L45)</f>
        <v>22</v>
      </c>
      <c r="M23" s="613" t="str">
        <f>IF('Portail 6 LETTRES-HIST covid'!M45="","",'Portail 6 LETTRES-HIST covid'!M45)</f>
        <v/>
      </c>
      <c r="N23" s="613">
        <f>IF('Portail 6 LETTRES-HIST covid'!N45="","",'Portail 6 LETTRES-HIST covid'!N45)</f>
        <v>24</v>
      </c>
      <c r="O23" s="613"/>
      <c r="P23" s="615">
        <f>IF('Portail 6 LETTRES-HIST covid'!P45="","",'Portail 6 LETTRES-HIST covid'!P45)</f>
        <v>24</v>
      </c>
      <c r="Q23" s="616"/>
      <c r="R23" s="778"/>
      <c r="S23" s="157" t="str">
        <f>IF('Portail 6 LETTRES-HIST covid'!S45="","",'Portail 6 LETTRES-HIST covid'!S45)</f>
        <v/>
      </c>
      <c r="T23" s="619" t="str">
        <f>IF('Portail 6 LETTRES-HIST covid'!T45="","",'Portail 6 LETTRES-HIST covid'!T45)</f>
        <v>100% CC ; DM devoir maison sans temps limité ;
dépôt sujet sur CELENE ;
restitution sur CELENE</v>
      </c>
      <c r="U23" s="618" t="str">
        <f>IF('Portail 6 LETTRES-HIST covid'!U45="","",'Portail 6 LETTRES-HIST covid'!U45)</f>
        <v xml:space="preserve">100% CT = DM devoir maison
dépôt sujet sur CELENE 
restitution </v>
      </c>
      <c r="V23" s="395">
        <f>IF('Portail 6 LETTRES-HIST covid'!V45="","",'Portail 6 LETTRES-HIST covid'!V45)</f>
        <v>1</v>
      </c>
      <c r="W23" s="644" t="str">
        <f>IF('Portail 6 LETTRES-HIST covid'!W45="","",'Portail 6 LETTRES-HIST covid'!W45)</f>
        <v>CC</v>
      </c>
      <c r="X23" s="644" t="str">
        <f>IF('Portail 6 LETTRES-HIST covid'!X45="","",'Portail 6 LETTRES-HIST covid'!X45)</f>
        <v>écrit</v>
      </c>
      <c r="Y23" s="644" t="str">
        <f>IF('Portail 6 LETTRES-HIST covid'!Y45="","",'Portail 6 LETTRES-HIST covid'!Y45)</f>
        <v/>
      </c>
      <c r="Z23" s="645">
        <f>IF('Portail 6 LETTRES-HIST covid'!Z45="","",'Portail 6 LETTRES-HIST covid'!Z45)</f>
        <v>1</v>
      </c>
      <c r="AA23" s="640" t="str">
        <f>IF('Portail 6 LETTRES-HIST covid'!AA45="","",'Portail 6 LETTRES-HIST covid'!AA45)</f>
        <v>CT</v>
      </c>
      <c r="AB23" s="640" t="str">
        <f>IF('Portail 6 LETTRES-HIST covid'!AB45="","",'Portail 6 LETTRES-HIST covid'!AB45)</f>
        <v>écrit</v>
      </c>
      <c r="AC23" s="640" t="str">
        <f>IF('Portail 6 LETTRES-HIST covid'!AC45="","",'Portail 6 LETTRES-HIST covid'!AC45)</f>
        <v>4h00</v>
      </c>
      <c r="AD23" s="619" t="str">
        <f>IF('Portail 6 LETTRES-HIST covid'!AD45="","",'Portail 6 LETTRES-HIST covid'!AD45)</f>
        <v>100% CT= DM devoir maison, sans temps limité.
dépôt sujet sur CELENE ;
restitution sur CELENE.</v>
      </c>
      <c r="AE23" s="882" t="str">
        <f t="shared" ref="AE23:AE24" si="3">+AD23</f>
        <v>100% CT= DM devoir maison, sans temps limité.
dépôt sujet sur CELENE ;
restitution sur CELENE.</v>
      </c>
      <c r="AF23" s="395">
        <f>IF('Portail 6 LETTRES-HIST covid'!AF45="","",'Portail 6 LETTRES-HIST covid'!AF45)</f>
        <v>1</v>
      </c>
      <c r="AG23" s="644" t="str">
        <f>IF('Portail 6 LETTRES-HIST covid'!AG45="","",'Portail 6 LETTRES-HIST covid'!AG45)</f>
        <v>CT</v>
      </c>
      <c r="AH23" s="644" t="str">
        <f>IF('Portail 6 LETTRES-HIST covid'!AH45="","",'Portail 6 LETTRES-HIST covid'!AH45)</f>
        <v>écrit</v>
      </c>
      <c r="AI23" s="644" t="str">
        <f>IF('Portail 6 LETTRES-HIST covid'!AI45="","",'Portail 6 LETTRES-HIST covid'!AI45)</f>
        <v>4h00</v>
      </c>
      <c r="AJ23" s="646">
        <f>IF('Portail 6 LETTRES-HIST covid'!AJ45="","",'Portail 6 LETTRES-HIST covid'!AJ45)</f>
        <v>1</v>
      </c>
      <c r="AK23" s="640" t="str">
        <f>IF('Portail 6 LETTRES-HIST covid'!AK45="","",'Portail 6 LETTRES-HIST covid'!AK45)</f>
        <v>CT</v>
      </c>
      <c r="AL23" s="640" t="str">
        <f>IF('Portail 6 LETTRES-HIST covid'!AL45="","",'Portail 6 LETTRES-HIST covid'!AL45)</f>
        <v>écrit</v>
      </c>
      <c r="AM23" s="640" t="str">
        <f>IF('Portail 6 LETTRES-HIST covid'!AM45="","",'Portail 6 LETTRES-HIST covid'!AM45)</f>
        <v>4h00</v>
      </c>
      <c r="AN23" s="613" t="str">
        <f>IF('Portail 6 LETTRES-HIST covid'!AN45="","",'Portail 6 LETTRES-HIST covid'!AN45)</f>
        <v/>
      </c>
    </row>
    <row r="24" spans="1:40" ht="57" customHeight="1">
      <c r="A24" s="772"/>
      <c r="B24" s="21" t="s">
        <v>1078</v>
      </c>
      <c r="C24" s="827" t="s">
        <v>1079</v>
      </c>
      <c r="D24" s="23" t="s">
        <v>1080</v>
      </c>
      <c r="E24" s="773" t="s">
        <v>880</v>
      </c>
      <c r="F24" s="611"/>
      <c r="G24" s="610" t="s">
        <v>1054</v>
      </c>
      <c r="H24" s="680"/>
      <c r="I24" s="613">
        <v>6</v>
      </c>
      <c r="J24" s="613">
        <v>6</v>
      </c>
      <c r="K24" s="613" t="s">
        <v>1081</v>
      </c>
      <c r="L24" s="777" t="s">
        <v>1056</v>
      </c>
      <c r="M24" s="613"/>
      <c r="N24" s="613">
        <v>24</v>
      </c>
      <c r="O24" s="613"/>
      <c r="P24" s="615">
        <v>21</v>
      </c>
      <c r="Q24" s="616"/>
      <c r="R24" s="778"/>
      <c r="S24" s="157"/>
      <c r="T24" s="779" t="s">
        <v>76</v>
      </c>
      <c r="U24" s="780" t="s">
        <v>1057</v>
      </c>
      <c r="V24" s="395" t="s">
        <v>1082</v>
      </c>
      <c r="W24" s="644" t="s">
        <v>1083</v>
      </c>
      <c r="X24" s="644" t="s">
        <v>1058</v>
      </c>
      <c r="Y24" s="644" t="s">
        <v>1084</v>
      </c>
      <c r="Z24" s="645">
        <v>1</v>
      </c>
      <c r="AA24" s="640" t="s">
        <v>65</v>
      </c>
      <c r="AB24" s="640" t="s">
        <v>1058</v>
      </c>
      <c r="AC24" s="640" t="s">
        <v>325</v>
      </c>
      <c r="AD24" s="779" t="s">
        <v>1057</v>
      </c>
      <c r="AE24" s="882" t="str">
        <f t="shared" si="3"/>
        <v>100% CT DOSSIER</v>
      </c>
      <c r="AF24" s="395">
        <v>1</v>
      </c>
      <c r="AG24" s="644" t="s">
        <v>65</v>
      </c>
      <c r="AH24" s="644" t="s">
        <v>1058</v>
      </c>
      <c r="AI24" s="644" t="s">
        <v>325</v>
      </c>
      <c r="AJ24" s="646">
        <v>1</v>
      </c>
      <c r="AK24" s="640" t="s">
        <v>65</v>
      </c>
      <c r="AL24" s="640" t="s">
        <v>1058</v>
      </c>
      <c r="AM24" s="640" t="s">
        <v>325</v>
      </c>
      <c r="AN24" s="613"/>
    </row>
    <row r="25" spans="1:40" s="67" customFormat="1" ht="70.5" customHeight="1">
      <c r="A25" s="801" t="str">
        <f>IF('Portail 6 LETTRES-HIST covid'!A28="","",'Portail 6 LETTRES-HIST covid'!A28)</f>
        <v>LCLA2LA1</v>
      </c>
      <c r="B25" s="801" t="str">
        <f>IF('Portail 6 LETTRES-HIST covid'!B28="","",'Portail 6 LETTRES-HIST covid'!B28)</f>
        <v>LLA2LAN1</v>
      </c>
      <c r="C25" s="802" t="str">
        <f>IF('Portail 6 LETTRES-HIST covid'!C28="","",'Portail 6 LETTRES-HIST covid'!C28)</f>
        <v>Choix Langue vivante S2</v>
      </c>
      <c r="D25" s="801" t="str">
        <f>IF('Portail 6 LETTRES-HIST covid'!D28="","",'Portail 6 LETTRES-HIST covid'!D28)</f>
        <v/>
      </c>
      <c r="E25" s="801" t="str">
        <f>IF('Portail 6 LETTRES-HIST covid'!E28="","",'Portail 6 LETTRES-HIST covid'!E28)</f>
        <v>OBLIG CHOIX</v>
      </c>
      <c r="F25" s="801" t="str">
        <f>IF('Portail 6 LETTRES-HIST covid'!F28="","",'Portail 6 LETTRES-HIST covid'!F28)</f>
        <v>Portails 1 (SDL-LLCER), 3 (SDL-LETTRES), 5 (LETTRES-LLCER ), 6 (HISTOIRE-LETTRES), 7 (HISTOIRE-GEO) et 8 (HISTOIRE-DROIT)</v>
      </c>
      <c r="G25" s="801" t="str">
        <f>IF('Portail 6 LETTRES-HIST covid'!G28="","",'Portail 6 LETTRES-HIST covid'!G28)</f>
        <v/>
      </c>
      <c r="H25" s="801" t="str">
        <f>IF('Portail 6 LETTRES-HIST covid'!H28="","",'Portail 6 LETTRES-HIST covid'!H28)</f>
        <v>1 UE / 2 ECTS</v>
      </c>
      <c r="I25" s="801">
        <f>IF('Portail 6 LETTRES-HIST covid'!I28="","",'Portail 6 LETTRES-HIST covid'!I28)</f>
        <v>2</v>
      </c>
      <c r="J25" s="801">
        <f>IF('Portail 6 LETTRES-HIST covid'!J28="","",'Portail 6 LETTRES-HIST covid'!J28)</f>
        <v>2</v>
      </c>
      <c r="K25" s="801" t="str">
        <f>IF('Portail 6 LETTRES-HIST covid'!K28="","",'Portail 6 LETTRES-HIST covid'!K28)</f>
        <v/>
      </c>
      <c r="L25" s="801" t="str">
        <f>IF('Portail 6 LETTRES-HIST covid'!L28="","",'Portail 6 LETTRES-HIST covid'!L28)</f>
        <v/>
      </c>
      <c r="M25" s="801" t="str">
        <f>IF('Portail 6 LETTRES-HIST covid'!M28="","",'Portail 6 LETTRES-HIST covid'!M28)</f>
        <v/>
      </c>
      <c r="N25" s="801" t="str">
        <f>IF('Portail 6 LETTRES-HIST covid'!N28="","",'Portail 6 LETTRES-HIST covid'!N28)</f>
        <v/>
      </c>
      <c r="O25" s="801"/>
      <c r="P25" s="801" t="str">
        <f>IF('Portail 6 LETTRES-HIST covid'!P28="","",'Portail 6 LETTRES-HIST covid'!P28)</f>
        <v/>
      </c>
      <c r="Q25" s="375"/>
      <c r="R25" s="801"/>
      <c r="S25" s="375" t="str">
        <f>IF('Portail 6 LETTRES-HIST covid'!S28="","",'Portail 6 LETTRES-HIST covid'!S28)</f>
        <v/>
      </c>
      <c r="T25" s="836"/>
      <c r="U25" s="837"/>
      <c r="V25" s="396" t="str">
        <f>IF('Portail 6 LETTRES-HIST covid'!V28="","",'Portail 6 LETTRES-HIST covid'!V28)</f>
        <v/>
      </c>
      <c r="W25" s="801" t="str">
        <f>IF('Portail 6 LETTRES-HIST covid'!W28="","",'Portail 6 LETTRES-HIST covid'!W28)</f>
        <v/>
      </c>
      <c r="X25" s="801" t="str">
        <f>IF('Portail 6 LETTRES-HIST covid'!X28="","",'Portail 6 LETTRES-HIST covid'!X28)</f>
        <v/>
      </c>
      <c r="Y25" s="801" t="str">
        <f>IF('Portail 6 LETTRES-HIST covid'!Y28="","",'Portail 6 LETTRES-HIST covid'!Y28)</f>
        <v/>
      </c>
      <c r="Z25" s="801" t="str">
        <f>IF('Portail 6 LETTRES-HIST covid'!Z28="","",'Portail 6 LETTRES-HIST covid'!Z28)</f>
        <v/>
      </c>
      <c r="AA25" s="801" t="str">
        <f>IF('Portail 6 LETTRES-HIST covid'!AA28="","",'Portail 6 LETTRES-HIST covid'!AA28)</f>
        <v/>
      </c>
      <c r="AB25" s="801" t="str">
        <f>IF('Portail 6 LETTRES-HIST covid'!AB28="","",'Portail 6 LETTRES-HIST covid'!AB28)</f>
        <v/>
      </c>
      <c r="AC25" s="801" t="str">
        <f>IF('Portail 6 LETTRES-HIST covid'!AC28="","",'Portail 6 LETTRES-HIST covid'!AC28)</f>
        <v/>
      </c>
      <c r="AD25" s="836"/>
      <c r="AE25" s="837"/>
      <c r="AF25" s="396" t="str">
        <f>IF('Portail 6 LETTRES-HIST covid'!AF28="","",'Portail 6 LETTRES-HIST covid'!AF28)</f>
        <v/>
      </c>
      <c r="AG25" s="801" t="str">
        <f>IF('Portail 6 LETTRES-HIST covid'!AG28="","",'Portail 6 LETTRES-HIST covid'!AG28)</f>
        <v/>
      </c>
      <c r="AH25" s="801" t="str">
        <f>IF('Portail 6 LETTRES-HIST covid'!AH28="","",'Portail 6 LETTRES-HIST covid'!AH28)</f>
        <v/>
      </c>
      <c r="AI25" s="801" t="str">
        <f>IF('Portail 6 LETTRES-HIST covid'!AI28="","",'Portail 6 LETTRES-HIST covid'!AI28)</f>
        <v/>
      </c>
      <c r="AJ25" s="801" t="str">
        <f>IF('Portail 6 LETTRES-HIST covid'!AJ28="","",'Portail 6 LETTRES-HIST covid'!AJ28)</f>
        <v/>
      </c>
      <c r="AK25" s="801" t="str">
        <f>IF('Portail 6 LETTRES-HIST covid'!AK28="","",'Portail 6 LETTRES-HIST covid'!AK28)</f>
        <v/>
      </c>
      <c r="AL25" s="801" t="str">
        <f>IF('Portail 6 LETTRES-HIST covid'!AL28="","",'Portail 6 LETTRES-HIST covid'!AL28)</f>
        <v/>
      </c>
      <c r="AM25" s="801" t="str">
        <f>IF('Portail 6 LETTRES-HIST covid'!AM28="","",'Portail 6 LETTRES-HIST covid'!AM28)</f>
        <v/>
      </c>
      <c r="AN25" s="801" t="str">
        <f>IF('Portail 6 LETTRES-HIST covid'!AN28="","",'Portail 6 LETTRES-HIST covid'!AN28)</f>
        <v/>
      </c>
    </row>
    <row r="26" spans="1:40" ht="103.5" customHeight="1">
      <c r="A26" s="772" t="str">
        <f>IF('Portail 6 LETTRES-HIST covid'!A29="","",'Portail 6 LETTRES-HIST covid'!A29)</f>
        <v/>
      </c>
      <c r="B26" s="21" t="str">
        <f>IF('Portail 6 LETTRES-HIST covid'!B29="","",'Portail 6 LETTRES-HIST covid'!B29)</f>
        <v>LLA2ALL</v>
      </c>
      <c r="C26" s="827" t="str">
        <f>IF('Portail 6 LETTRES-HIST covid'!C29="","",'Portail 6 LETTRES-HIST covid'!C29)</f>
        <v>Allemand S2</v>
      </c>
      <c r="D26" s="23" t="str">
        <f>IF('Portail 6 LETTRES-HIST covid'!D29="","",'Portail 6 LETTRES-HIST covid'!D29)</f>
        <v>LOL2B8A
LOL2C7A
LOL2D7A
LOL2DH2A
LOL2E4A
LOL2G8A
LOL2H4A</v>
      </c>
      <c r="E26" s="773" t="str">
        <f>IF('Portail 6 LETTRES-HIST covid'!E29="","",'Portail 6 LETTRES-HIST covid'!E29)</f>
        <v>CHOIX TRONC COMMUN</v>
      </c>
      <c r="F26" s="611" t="str">
        <f>IF('Portail 6 LETTRES-HIST covid'!F29="","",'Portail 6 LETTRES-HIST covid'!F29)</f>
        <v>Portails 1 (SDL-LLCER), 3 (SDL-LETTRES), 5 (LETTRES-LLCER ), 6 (HISTOIRE-LETTRES), 7 (HISTOIRE-GEO) et 8 (HISTOIRE-DROIT)</v>
      </c>
      <c r="G26" s="610" t="str">
        <f>IF('Portail 6 LETTRES-HIST covid'!G29="","",'Portail 6 LETTRES-HIST covid'!G29)</f>
        <v>LEA</v>
      </c>
      <c r="H26" s="680" t="str">
        <f>IF('Portail 6 LETTRES-HIST covid'!H29="","",'Portail 6 LETTRES-HIST covid'!H29)</f>
        <v/>
      </c>
      <c r="I26" s="613">
        <f>IF('Portail 6 LETTRES-HIST covid'!I29="","",'Portail 6 LETTRES-HIST covid'!I29)</f>
        <v>2</v>
      </c>
      <c r="J26" s="613">
        <f>IF('Portail 6 LETTRES-HIST covid'!J29="","",'Portail 6 LETTRES-HIST covid'!J29)</f>
        <v>2</v>
      </c>
      <c r="K26" s="613" t="str">
        <f>IF('Portail 6 LETTRES-HIST covid'!K29="","",'Portail 6 LETTRES-HIST covid'!K29)</f>
        <v>FLEURY Alain</v>
      </c>
      <c r="L26" s="777">
        <f>IF('Portail 6 LETTRES-HIST covid'!L29="","",'Portail 6 LETTRES-HIST covid'!L29)</f>
        <v>12</v>
      </c>
      <c r="M26" s="613" t="str">
        <f>IF('Portail 6 LETTRES-HIST covid'!M29="","",'Portail 6 LETTRES-HIST covid'!M29)</f>
        <v/>
      </c>
      <c r="N26" s="613" t="str">
        <f>IF('Portail 6 LETTRES-HIST covid'!N29="","",'Portail 6 LETTRES-HIST covid'!N29)</f>
        <v/>
      </c>
      <c r="O26" s="613"/>
      <c r="P26" s="615">
        <f>IF('Portail 6 LETTRES-HIST covid'!P29="","",'Portail 6 LETTRES-HIST covid'!P29)</f>
        <v>18</v>
      </c>
      <c r="Q26" s="616"/>
      <c r="R26" s="778"/>
      <c r="S26" s="157" t="str">
        <f>IF('Portail 6 LETTRES-HIST covid'!S29="","",'Portail 6 LETTRES-HIST covid'!S29)</f>
        <v/>
      </c>
      <c r="T26" s="619" t="str">
        <f>IF('Portail 6 LETTRES-HIST covid'!T29="","",'Portail 6 LETTRES-HIST covid'!T29)</f>
        <v>100% CC dont DEVOIR MAISON</v>
      </c>
      <c r="U26" s="618" t="str">
        <f>IF('Portail 6 LETTRES-HIST covid'!U29="","",'Portail 6 LETTRES-HIST covid'!U29)</f>
        <v>100% CT
DEVOIR MAISON</v>
      </c>
      <c r="V26" s="395">
        <f>IF('Portail 6 LETTRES-HIST covid'!V29="","",'Portail 6 LETTRES-HIST covid'!V29)</f>
        <v>1</v>
      </c>
      <c r="W26" s="644" t="str">
        <f>IF('Portail 6 LETTRES-HIST covid'!W29="","",'Portail 6 LETTRES-HIST covid'!W29)</f>
        <v>CC</v>
      </c>
      <c r="X26" s="644" t="str">
        <f>IF('Portail 6 LETTRES-HIST covid'!X29="","",'Portail 6 LETTRES-HIST covid'!X29)</f>
        <v/>
      </c>
      <c r="Y26" s="644" t="str">
        <f>IF('Portail 6 LETTRES-HIST covid'!Y29="","",'Portail 6 LETTRES-HIST covid'!Y29)</f>
        <v>1h30</v>
      </c>
      <c r="Z26" s="645">
        <f>IF('Portail 6 LETTRES-HIST covid'!Z29="","",'Portail 6 LETTRES-HIST covid'!Z29)</f>
        <v>1</v>
      </c>
      <c r="AA26" s="640" t="str">
        <f>IF('Portail 6 LETTRES-HIST covid'!AA29="","",'Portail 6 LETTRES-HIST covid'!AA29)</f>
        <v>CT</v>
      </c>
      <c r="AB26" s="640" t="str">
        <f>IF('Portail 6 LETTRES-HIST covid'!AB29="","",'Portail 6 LETTRES-HIST covid'!AB29)</f>
        <v>écrit</v>
      </c>
      <c r="AC26" s="640" t="str">
        <f>IF('Portail 6 LETTRES-HIST covid'!AC29="","",'Portail 6 LETTRES-HIST covid'!AC29)</f>
        <v>1h30</v>
      </c>
      <c r="AD26" s="619" t="str">
        <f>IF('Portail 6 LETTRES-HIST covid'!AD29="","",'Portail 6 LETTRES-HIST covid'!AD29)</f>
        <v>100% CT oral à distance 15 min. Contacter enseignant au préalable par téléphone</v>
      </c>
      <c r="AE26" s="882" t="str">
        <f t="shared" ref="AE26:AE28" si="4">+AD26</f>
        <v>100% CT oral à distance 15 min. Contacter enseignant au préalable par téléphone</v>
      </c>
      <c r="AF26" s="395">
        <f>IF('Portail 6 LETTRES-HIST covid'!AF29="","",'Portail 6 LETTRES-HIST covid'!AF29)</f>
        <v>1</v>
      </c>
      <c r="AG26" s="644" t="str">
        <f>IF('Portail 6 LETTRES-HIST covid'!AG29="","",'Portail 6 LETTRES-HIST covid'!AG29)</f>
        <v>CT</v>
      </c>
      <c r="AH26" s="644" t="str">
        <f>IF('Portail 6 LETTRES-HIST covid'!AH29="","",'Portail 6 LETTRES-HIST covid'!AH29)</f>
        <v>écrit</v>
      </c>
      <c r="AI26" s="644" t="str">
        <f>IF('Portail 6 LETTRES-HIST covid'!AI29="","",'Portail 6 LETTRES-HIST covid'!AI29)</f>
        <v>1h30</v>
      </c>
      <c r="AJ26" s="646">
        <f>IF('Portail 6 LETTRES-HIST covid'!AJ29="","",'Portail 6 LETTRES-HIST covid'!AJ29)</f>
        <v>1</v>
      </c>
      <c r="AK26" s="640" t="str">
        <f>IF('Portail 6 LETTRES-HIST covid'!AK29="","",'Portail 6 LETTRES-HIST covid'!AK29)</f>
        <v>CT</v>
      </c>
      <c r="AL26" s="640" t="str">
        <f>IF('Portail 6 LETTRES-HIST covid'!AL29="","",'Portail 6 LETTRES-HIST covid'!AL29)</f>
        <v>écrit</v>
      </c>
      <c r="AM26" s="640" t="str">
        <f>IF('Portail 6 LETTRES-HIST covid'!AM29="","",'Portail 6 LETTRES-HIST covid'!AM29)</f>
        <v>1h30</v>
      </c>
      <c r="AN26" s="613" t="str">
        <f>IF('Portail 6 LETTRES-HIST covid'!AN29="","",'Portail 6 LETTRES-HIST covid'!AN29)</f>
        <v/>
      </c>
    </row>
    <row r="27" spans="1:40" ht="100.5" customHeight="1">
      <c r="A27" s="772" t="str">
        <f>IF('Portail 6 LETTRES-HIST covid'!A30="","",'Portail 6 LETTRES-HIST covid'!A30)</f>
        <v/>
      </c>
      <c r="B27" s="21" t="str">
        <f>IF('Portail 6 LETTRES-HIST covid'!B30="","",'Portail 6 LETTRES-HIST covid'!B30)</f>
        <v>LLA2ANG</v>
      </c>
      <c r="C27" s="827" t="str">
        <f>IF('Portail 6 LETTRES-HIST covid'!C30="","",'Portail 6 LETTRES-HIST covid'!C30)</f>
        <v>Anglais S2</v>
      </c>
      <c r="D27" s="23" t="str">
        <f>IF('Portail 6 LETTRES-HIST covid'!D30="","",'Portail 6 LETTRES-HIST covid'!D30)</f>
        <v>LOL2C7B
LOL2D7B
LOL2DH2B
LOL2E4B
LOL2G8B
LOL2H4B</v>
      </c>
      <c r="E27" s="773" t="str">
        <f>IF('Portail 6 LETTRES-HIST covid'!E30="","",'Portail 6 LETTRES-HIST covid'!E30)</f>
        <v>CHOIX TRONC COMMUN</v>
      </c>
      <c r="F27" s="611" t="str">
        <f>IF('Portail 6 LETTRES-HIST covid'!F30="","",'Portail 6 LETTRES-HIST covid'!F30)</f>
        <v>Portails 3 (SDL-LETTRES), 6 (HISTOIRE-LETTRES), 7 (HISTOIRE-GEO) et 8 (HISTOIRE-DROIT)</v>
      </c>
      <c r="G27" s="610" t="str">
        <f>IF('Portail 6 LETTRES-HIST covid'!G30="","",'Portail 6 LETTRES-HIST covid'!G30)</f>
        <v>LLCER</v>
      </c>
      <c r="H27" s="680" t="str">
        <f>IF('Portail 6 LETTRES-HIST covid'!H30="","",'Portail 6 LETTRES-HIST covid'!H30)</f>
        <v/>
      </c>
      <c r="I27" s="613">
        <f>IF('Portail 6 LETTRES-HIST covid'!I30="","",'Portail 6 LETTRES-HIST covid'!I30)</f>
        <v>2</v>
      </c>
      <c r="J27" s="613">
        <f>IF('Portail 6 LETTRES-HIST covid'!J30="","",'Portail 6 LETTRES-HIST covid'!J30)</f>
        <v>2</v>
      </c>
      <c r="K27" s="613" t="str">
        <f>IF('Portail 6 LETTRES-HIST covid'!K30="","",'Portail 6 LETTRES-HIST covid'!K30)</f>
        <v>SOTTEAU Emilie</v>
      </c>
      <c r="L27" s="777" t="str">
        <f>IF('Portail 6 LETTRES-HIST covid'!L30="","",'Portail 6 LETTRES-HIST covid'!L30)</f>
        <v>11</v>
      </c>
      <c r="M27" s="613" t="str">
        <f>IF('Portail 6 LETTRES-HIST covid'!M30="","",'Portail 6 LETTRES-HIST covid'!M30)</f>
        <v/>
      </c>
      <c r="N27" s="613" t="str">
        <f>IF('Portail 6 LETTRES-HIST covid'!N30="","",'Portail 6 LETTRES-HIST covid'!N30)</f>
        <v/>
      </c>
      <c r="O27" s="613"/>
      <c r="P27" s="615">
        <f>IF('Portail 6 LETTRES-HIST covid'!P30="","",'Portail 6 LETTRES-HIST covid'!P30)</f>
        <v>18</v>
      </c>
      <c r="Q27" s="616"/>
      <c r="R27" s="778"/>
      <c r="S27" s="157" t="str">
        <f>IF('Portail 6 LETTRES-HIST covid'!S30="","",'Portail 6 LETTRES-HIST covid'!S30)</f>
        <v/>
      </c>
      <c r="T27" s="619" t="str">
        <f>IF('Portail 6 LETTRES-HIST covid'!T30="","",'Portail 6 LETTRES-HIST covid'!T30)</f>
        <v>100% CC ecrit et/ou oral en présentiel ou en ligne temps limité</v>
      </c>
      <c r="U27" s="618" t="str">
        <f>IF('Portail 6 LETTRES-HIST covid'!U30="","",'Portail 6 LETTRES-HIST covid'!U30)</f>
        <v>100% CT écrit et/ou oral en presentiel ou ligne en temps limité  (écrit =2h ou oral 15mins)</v>
      </c>
      <c r="V27" s="395">
        <f>IF('Portail 6 LETTRES-HIST covid'!V30="","",'Portail 6 LETTRES-HIST covid'!V30)</f>
        <v>1</v>
      </c>
      <c r="W27" s="644" t="str">
        <f>IF('Portail 6 LETTRES-HIST covid'!W30="","",'Portail 6 LETTRES-HIST covid'!W30)</f>
        <v>CC</v>
      </c>
      <c r="X27" s="644" t="str">
        <f>IF('Portail 6 LETTRES-HIST covid'!X30="","",'Portail 6 LETTRES-HIST covid'!X30)</f>
        <v/>
      </c>
      <c r="Y27" s="644" t="str">
        <f>IF('Portail 6 LETTRES-HIST covid'!Y30="","",'Portail 6 LETTRES-HIST covid'!Y30)</f>
        <v/>
      </c>
      <c r="Z27" s="645">
        <f>IF('Portail 6 LETTRES-HIST covid'!Z30="","",'Portail 6 LETTRES-HIST covid'!Z30)</f>
        <v>1</v>
      </c>
      <c r="AA27" s="640" t="str">
        <f>IF('Portail 6 LETTRES-HIST covid'!AA30="","",'Portail 6 LETTRES-HIST covid'!AA30)</f>
        <v>CT</v>
      </c>
      <c r="AB27" s="640" t="str">
        <f>IF('Portail 6 LETTRES-HIST covid'!AB30="","",'Portail 6 LETTRES-HIST covid'!AB30)</f>
        <v>écrit</v>
      </c>
      <c r="AC27" s="640" t="str">
        <f>IF('Portail 6 LETTRES-HIST covid'!AC30="","",'Portail 6 LETTRES-HIST covid'!AC30)</f>
        <v>2h00</v>
      </c>
      <c r="AD27" s="619" t="str">
        <f>IF('Portail 6 LETTRES-HIST covid'!AD30="","",'Portail 6 LETTRES-HIST covid'!AD30)</f>
        <v>DM sans temps limité, 
dépôt sujet sur CELENE le xx/06,
copie à rendre au plus tard le xx/06 sur mon adresse email emiliejanton@yahoo.fr, cmasarrre@yahoo.fr</v>
      </c>
      <c r="AE27" s="882" t="str">
        <f t="shared" si="4"/>
        <v>DM sans temps limité, 
dépôt sujet sur CELENE le xx/06,
copie à rendre au plus tard le xx/06 sur mon adresse email emiliejanton@yahoo.fr, cmasarrre@yahoo.fr</v>
      </c>
      <c r="AF27" s="395">
        <f>IF('Portail 6 LETTRES-HIST covid'!AF30="","",'Portail 6 LETTRES-HIST covid'!AF30)</f>
        <v>1</v>
      </c>
      <c r="AG27" s="644" t="str">
        <f>IF('Portail 6 LETTRES-HIST covid'!AG30="","",'Portail 6 LETTRES-HIST covid'!AG30)</f>
        <v>CT</v>
      </c>
      <c r="AH27" s="644" t="str">
        <f>IF('Portail 6 LETTRES-HIST covid'!AH30="","",'Portail 6 LETTRES-HIST covid'!AH30)</f>
        <v>écrit</v>
      </c>
      <c r="AI27" s="644" t="str">
        <f>IF('Portail 6 LETTRES-HIST covid'!AI30="","",'Portail 6 LETTRES-HIST covid'!AI30)</f>
        <v>2h00</v>
      </c>
      <c r="AJ27" s="646">
        <f>IF('Portail 6 LETTRES-HIST covid'!AJ30="","",'Portail 6 LETTRES-HIST covid'!AJ30)</f>
        <v>1</v>
      </c>
      <c r="AK27" s="640" t="str">
        <f>IF('Portail 6 LETTRES-HIST covid'!AK30="","",'Portail 6 LETTRES-HIST covid'!AK30)</f>
        <v>CT</v>
      </c>
      <c r="AL27" s="640" t="str">
        <f>IF('Portail 6 LETTRES-HIST covid'!AL30="","",'Portail 6 LETTRES-HIST covid'!AL30)</f>
        <v>écrit</v>
      </c>
      <c r="AM27" s="640" t="str">
        <f>IF('Portail 6 LETTRES-HIST covid'!AM30="","",'Portail 6 LETTRES-HIST covid'!AM30)</f>
        <v>2h00</v>
      </c>
      <c r="AN27" s="613" t="str">
        <f>IF('Portail 6 LETTRES-HIST covid'!AN30="","",'Portail 6 LETTRES-HIST covid'!AN30)</f>
        <v/>
      </c>
    </row>
    <row r="28" spans="1:40" ht="100.5" customHeight="1">
      <c r="A28" s="772" t="str">
        <f>IF('Portail 6 LETTRES-HIST covid'!A31="","",'Portail 6 LETTRES-HIST covid'!A31)</f>
        <v/>
      </c>
      <c r="B28" s="21" t="str">
        <f>IF('Portail 6 LETTRES-HIST covid'!B31="","",'Portail 6 LETTRES-HIST covid'!B31)</f>
        <v>LLA2ESP</v>
      </c>
      <c r="C28" s="827" t="str">
        <f>IF('Portail 6 LETTRES-HIST covid'!C31="","",'Portail 6 LETTRES-HIST covid'!C31)</f>
        <v>Espagnol S2</v>
      </c>
      <c r="D28" s="23" t="str">
        <f>IF('Portail 6 LETTRES-HIST covid'!D31="","",'Portail 6 LETTRES-HIST covid'!D31)</f>
        <v>LOL2D7C
LOL2DH2C
LOL2E4C
LOL2G8C
LOL2H4C</v>
      </c>
      <c r="E28" s="773" t="str">
        <f>IF('Portail 6 LETTRES-HIST covid'!E31="","",'Portail 6 LETTRES-HIST covid'!E31)</f>
        <v>CHOIX TRONC COMMUN</v>
      </c>
      <c r="F28" s="611" t="str">
        <f>IF('Portail 6 LETTRES-HIST covid'!F31="","",'Portail 6 LETTRES-HIST covid'!F31)</f>
        <v>Portails 3 (SDL-LETTRES), 6 (HISTOIRE-LETTRES), 7 (HISTOIRE-GEO) et 8 (HISTOIRE-DROIT)</v>
      </c>
      <c r="G28" s="610" t="str">
        <f>IF('Portail 6 LETTRES-HIST covid'!G31="","",'Portail 6 LETTRES-HIST covid'!G31)</f>
        <v>LLCER</v>
      </c>
      <c r="H28" s="680" t="str">
        <f>IF('Portail 6 LETTRES-HIST covid'!H31="","",'Portail 6 LETTRES-HIST covid'!H31)</f>
        <v/>
      </c>
      <c r="I28" s="613">
        <f>IF('Portail 6 LETTRES-HIST covid'!I31="","",'Portail 6 LETTRES-HIST covid'!I31)</f>
        <v>2</v>
      </c>
      <c r="J28" s="613">
        <f>IF('Portail 6 LETTRES-HIST covid'!J31="","",'Portail 6 LETTRES-HIST covid'!J31)</f>
        <v>2</v>
      </c>
      <c r="K28" s="613" t="str">
        <f>IF('Portail 6 LETTRES-HIST covid'!K31="","",'Portail 6 LETTRES-HIST covid'!K31)</f>
        <v>EYMAR Marcos</v>
      </c>
      <c r="L28" s="777" t="str">
        <f>IF('Portail 6 LETTRES-HIST covid'!L31="","",'Portail 6 LETTRES-HIST covid'!L31)</f>
        <v>14</v>
      </c>
      <c r="M28" s="613" t="str">
        <f>IF('Portail 6 LETTRES-HIST covid'!M31="","",'Portail 6 LETTRES-HIST covid'!M31)</f>
        <v/>
      </c>
      <c r="N28" s="613" t="str">
        <f>IF('Portail 6 LETTRES-HIST covid'!N31="","",'Portail 6 LETTRES-HIST covid'!N31)</f>
        <v/>
      </c>
      <c r="O28" s="613"/>
      <c r="P28" s="615">
        <f>IF('Portail 6 LETTRES-HIST covid'!P31="","",'Portail 6 LETTRES-HIST covid'!P31)</f>
        <v>18</v>
      </c>
      <c r="Q28" s="616"/>
      <c r="R28" s="778"/>
      <c r="S28" s="157" t="str">
        <f>IF('Portail 6 LETTRES-HIST covid'!S31="","",'Portail 6 LETTRES-HIST covid'!S31)</f>
        <v/>
      </c>
      <c r="T28" s="619" t="str">
        <f>IF('Portail 6 LETTRES-HIST covid'!T31="","",'Portail 6 LETTRES-HIST covid'!T31)</f>
        <v>100% CC. 50% oral à distance, 50% DM écrit</v>
      </c>
      <c r="U28" s="618" t="str">
        <f>IF('Portail 6 LETTRES-HIST covid'!U31="","",'Portail 6 LETTRES-HIST covid'!U31)</f>
        <v>100% CT oral à distance</v>
      </c>
      <c r="V28" s="395">
        <f>IF('Portail 6 LETTRES-HIST covid'!V31="","",'Portail 6 LETTRES-HIST covid'!V31)</f>
        <v>1</v>
      </c>
      <c r="W28" s="644" t="str">
        <f>IF('Portail 6 LETTRES-HIST covid'!W31="","",'Portail 6 LETTRES-HIST covid'!W31)</f>
        <v>CC</v>
      </c>
      <c r="X28" s="644" t="str">
        <f>IF('Portail 6 LETTRES-HIST covid'!X31="","",'Portail 6 LETTRES-HIST covid'!X31)</f>
        <v/>
      </c>
      <c r="Y28" s="644" t="str">
        <f>IF('Portail 6 LETTRES-HIST covid'!Y31="","",'Portail 6 LETTRES-HIST covid'!Y31)</f>
        <v/>
      </c>
      <c r="Z28" s="645">
        <f>IF('Portail 6 LETTRES-HIST covid'!Z31="","",'Portail 6 LETTRES-HIST covid'!Z31)</f>
        <v>1</v>
      </c>
      <c r="AA28" s="640" t="str">
        <f>IF('Portail 6 LETTRES-HIST covid'!AA31="","",'Portail 6 LETTRES-HIST covid'!AA31)</f>
        <v>CT</v>
      </c>
      <c r="AB28" s="640" t="str">
        <f>IF('Portail 6 LETTRES-HIST covid'!AB31="","",'Portail 6 LETTRES-HIST covid'!AB31)</f>
        <v>écrit</v>
      </c>
      <c r="AC28" s="640" t="str">
        <f>IF('Portail 6 LETTRES-HIST covid'!AC31="","",'Portail 6 LETTRES-HIST covid'!AC31)</f>
        <v>2h00</v>
      </c>
      <c r="AD28" s="619" t="str">
        <f>IF('Portail 6 LETTRES-HIST covid'!AD31="","",'Portail 6 LETTRES-HIST covid'!AD31)</f>
        <v>100% CT oral à distance</v>
      </c>
      <c r="AE28" s="882" t="str">
        <f t="shared" si="4"/>
        <v>100% CT oral à distance</v>
      </c>
      <c r="AF28" s="395">
        <f>IF('Portail 6 LETTRES-HIST covid'!AF31="","",'Portail 6 LETTRES-HIST covid'!AF31)</f>
        <v>1</v>
      </c>
      <c r="AG28" s="644" t="str">
        <f>IF('Portail 6 LETTRES-HIST covid'!AG31="","",'Portail 6 LETTRES-HIST covid'!AG31)</f>
        <v>CT</v>
      </c>
      <c r="AH28" s="644" t="str">
        <f>IF('Portail 6 LETTRES-HIST covid'!AH31="","",'Portail 6 LETTRES-HIST covid'!AH31)</f>
        <v>écrit</v>
      </c>
      <c r="AI28" s="644" t="str">
        <f>IF('Portail 6 LETTRES-HIST covid'!AI31="","",'Portail 6 LETTRES-HIST covid'!AI31)</f>
        <v>2h00</v>
      </c>
      <c r="AJ28" s="646">
        <f>IF('Portail 6 LETTRES-HIST covid'!AJ31="","",'Portail 6 LETTRES-HIST covid'!AJ31)</f>
        <v>1</v>
      </c>
      <c r="AK28" s="640" t="str">
        <f>IF('Portail 6 LETTRES-HIST covid'!AK31="","",'Portail 6 LETTRES-HIST covid'!AK31)</f>
        <v>CT</v>
      </c>
      <c r="AL28" s="640" t="str">
        <f>IF('Portail 6 LETTRES-HIST covid'!AL31="","",'Portail 6 LETTRES-HIST covid'!AL31)</f>
        <v>écrit</v>
      </c>
      <c r="AM28" s="640" t="str">
        <f>IF('Portail 6 LETTRES-HIST covid'!AM31="","",'Portail 6 LETTRES-HIST covid'!AM31)</f>
        <v>2h00</v>
      </c>
      <c r="AN28" s="613" t="str">
        <f>IF('Portail 6 LETTRES-HIST covid'!AN31="","",'Portail 6 LETTRES-HIST covid'!AN31)</f>
        <v/>
      </c>
    </row>
    <row r="29" spans="1:40" ht="25.5">
      <c r="A29" s="797" t="s">
        <v>1085</v>
      </c>
      <c r="B29" s="797" t="s">
        <v>1086</v>
      </c>
      <c r="C29" s="841" t="s">
        <v>1087</v>
      </c>
      <c r="D29" s="842" t="s">
        <v>1000</v>
      </c>
      <c r="E29" s="797" t="s">
        <v>43</v>
      </c>
      <c r="F29" s="797"/>
      <c r="G29" s="797"/>
      <c r="H29" s="797"/>
      <c r="I29" s="797">
        <f>+I$22+I30+I31+I32+I33</f>
        <v>30</v>
      </c>
      <c r="J29" s="797">
        <f>+J$22+J30+J31+J32+J33</f>
        <v>30</v>
      </c>
      <c r="K29" s="842"/>
      <c r="L29" s="842"/>
      <c r="M29" s="842"/>
      <c r="N29" s="842"/>
      <c r="O29" s="842"/>
      <c r="P29" s="842"/>
      <c r="Q29" s="55"/>
      <c r="R29" s="842"/>
      <c r="S29" s="55"/>
      <c r="T29" s="798"/>
      <c r="U29" s="799"/>
      <c r="V29" s="401"/>
      <c r="W29" s="842"/>
      <c r="X29" s="842"/>
      <c r="Y29" s="842"/>
      <c r="Z29" s="842"/>
      <c r="AA29" s="842"/>
      <c r="AB29" s="842"/>
      <c r="AC29" s="842"/>
      <c r="AD29" s="798"/>
      <c r="AE29" s="799"/>
      <c r="AF29" s="401"/>
      <c r="AG29" s="842"/>
      <c r="AH29" s="842"/>
      <c r="AI29" s="842"/>
      <c r="AJ29" s="842"/>
      <c r="AK29" s="842"/>
      <c r="AL29" s="842"/>
      <c r="AM29" s="842"/>
      <c r="AN29" s="842"/>
    </row>
    <row r="30" spans="1:40" ht="93.75" customHeight="1">
      <c r="A30" s="772" t="str">
        <f>IF('Portail 6 LETTRES-HIST covid'!A27="","",'Portail 6 LETTRES-HIST covid'!A27)</f>
        <v/>
      </c>
      <c r="B30" s="862" t="str">
        <f>IF('Portail 6 LETTRES-HIST covid'!B27="","",'Portail 6 LETTRES-HIST covid'!B27)</f>
        <v>LLA2E10</v>
      </c>
      <c r="C30" s="827" t="str">
        <f>IF('Portail 6 LETTRES-HIST covid'!C27="","",'Portail 6 LETTRES-HIST covid'!C27)</f>
        <v>Approches de l'histoire médiévale</v>
      </c>
      <c r="D30" s="773" t="str">
        <f>IF('Portail 6 LETTRES-HIST covid'!D27="","",'Portail 6 LETTRES-HIST covid'!D27)</f>
        <v>DOL2DH13
LOL2DH23
LOL2E10</v>
      </c>
      <c r="E30" s="773" t="str">
        <f>IF('Portail 6 LETTRES-HIST covid'!E27="","",'Portail 6 LETTRES-HIST covid'!E27)</f>
        <v>TRONC COMMUN</v>
      </c>
      <c r="F30" s="774" t="str">
        <f>IF('Portail 6 LETTRES-HIST covid'!F27="","",'Portail 6 LETTRES-HIST covid'!F27)</f>
        <v>Portails 6 (HISTOIRE-LETTRES), 7 (HISTOIRE-GEOGRAPHIE) et 8 (HISTOIRE-DROIT) et DEG</v>
      </c>
      <c r="G30" s="773" t="str">
        <f>IF('Portail 6 LETTRES-HIST covid'!G27="","",'Portail 6 LETTRES-HIST covid'!G27)</f>
        <v>HISTOIRE</v>
      </c>
      <c r="H30" s="775"/>
      <c r="I30" s="776">
        <v>6</v>
      </c>
      <c r="J30" s="776">
        <v>6</v>
      </c>
      <c r="K30" s="776" t="str">
        <f>IF('Portail 6 LETTRES-HIST covid'!K27="","",'Portail 6 LETTRES-HIST covid'!K27)</f>
        <v>SENSEBY Chantal</v>
      </c>
      <c r="L30" s="777" t="str">
        <f>IF('Portail 6 LETTRES-HIST covid'!L27="","",'Portail 6 LETTRES-HIST covid'!L27)</f>
        <v>21</v>
      </c>
      <c r="M30" s="776" t="str">
        <f>IF('Portail 6 LETTRES-HIST covid'!M27="","",'Portail 6 LETTRES-HIST covid'!M27)</f>
        <v/>
      </c>
      <c r="N30" s="776">
        <f>IF('Portail 6 LETTRES-HIST covid'!N27="","",'Portail 6 LETTRES-HIST covid'!N27)</f>
        <v>24</v>
      </c>
      <c r="O30" s="776"/>
      <c r="P30" s="778">
        <f>IF('Portail 6 LETTRES-HIST covid'!P27="","",'Portail 6 LETTRES-HIST covid'!P27)</f>
        <v>24</v>
      </c>
      <c r="Q30" s="374"/>
      <c r="R30" s="778"/>
      <c r="S30" s="157" t="str">
        <f>IF('Portail 6 LETTRES-HIST covid'!S27="","",'Portail 6 LETTRES-HIST covid'!S27)</f>
        <v/>
      </c>
      <c r="T30" s="881" t="str">
        <f>IF('Portail 6 LETTRES-HIST covid'!T27="","",'Portail 6 LETTRES-HIST covid'!T27)</f>
        <v>100% CC = devoirs en ligne sans durée limitée et/ou DM en temps limité (4 h), dépôt copie sur Célène au format PDF le xx/04/2021, dépôt sujet sur Célène le xx/04/2021</v>
      </c>
      <c r="U30" s="528" t="str">
        <f>IF('Portail 6 LETTRES-HIST covid'!U27="","",'Portail 6 LETTRES-HIST covid'!U27)</f>
        <v>100% CT = épreuve en ligne en temps limité
le xx/04/2021 - 4h00</v>
      </c>
      <c r="V30" s="111">
        <f>IF('Portail 6 LETTRES-HIST covid'!V27="","",'Portail 6 LETTRES-HIST covid'!V27)</f>
        <v>1</v>
      </c>
      <c r="W30" s="781" t="str">
        <f>IF('Portail 6 LETTRES-HIST covid'!W27="","",'Portail 6 LETTRES-HIST covid'!W27)</f>
        <v>CC</v>
      </c>
      <c r="X30" s="781" t="str">
        <f>IF('Portail 6 LETTRES-HIST covid'!X27="","",'Portail 6 LETTRES-HIST covid'!X27)</f>
        <v>écrit et oral</v>
      </c>
      <c r="Y30" s="781" t="str">
        <f>IF('Portail 6 LETTRES-HIST covid'!Y27="","",'Portail 6 LETTRES-HIST covid'!Y27)</f>
        <v>dernier CC=4h00</v>
      </c>
      <c r="Z30" s="782">
        <f>IF('Portail 6 LETTRES-HIST covid'!Z27="","",'Portail 6 LETTRES-HIST covid'!Z27)</f>
        <v>1</v>
      </c>
      <c r="AA30" s="783" t="str">
        <f>IF('Portail 6 LETTRES-HIST covid'!AA27="","",'Portail 6 LETTRES-HIST covid'!AA27)</f>
        <v>CT</v>
      </c>
      <c r="AB30" s="783" t="str">
        <f>IF('Portail 6 LETTRES-HIST covid'!AB27="","",'Portail 6 LETTRES-HIST covid'!AB27)</f>
        <v>écrit</v>
      </c>
      <c r="AC30" s="783" t="str">
        <f>IF('Portail 6 LETTRES-HIST covid'!AC27="","",'Portail 6 LETTRES-HIST covid'!AC27)</f>
        <v>4h00</v>
      </c>
      <c r="AD30" s="881" t="str">
        <f>IF('Portail 6 LETTRES-HIST covid'!AD27="","",'Portail 6 LETTRES-HIST covid'!AD27)</f>
        <v>100% CT = DM, épreuve en ligne en temps limité (4h), dépôt du sujet sur Célène le xx/06/2021 et dépôt copie sur Célène au format PDF 
le xx/06/2021</v>
      </c>
      <c r="AE30" s="882" t="str">
        <f t="shared" ref="AE30:AE33" si="5">+AD30</f>
        <v>100% CT = DM, épreuve en ligne en temps limité (4h), dépôt du sujet sur Célène le xx/06/2021 et dépôt copie sur Célène au format PDF 
le xx/06/2021</v>
      </c>
      <c r="AF30" s="111">
        <f>IF('Portail 6 LETTRES-HIST covid'!AF27="","",'Portail 6 LETTRES-HIST covid'!AF27)</f>
        <v>1</v>
      </c>
      <c r="AG30" s="781" t="str">
        <f>IF('Portail 6 LETTRES-HIST covid'!AG27="","",'Portail 6 LETTRES-HIST covid'!AG27)</f>
        <v>CT</v>
      </c>
      <c r="AH30" s="781" t="str">
        <f>IF('Portail 6 LETTRES-HIST covid'!AH27="","",'Portail 6 LETTRES-HIST covid'!AH27)</f>
        <v>écrit</v>
      </c>
      <c r="AI30" s="781" t="str">
        <f>IF('Portail 6 LETTRES-HIST covid'!AI27="","",'Portail 6 LETTRES-HIST covid'!AI27)</f>
        <v>4h00</v>
      </c>
      <c r="AJ30" s="786">
        <f>IF('Portail 6 LETTRES-HIST covid'!AJ27="","",'Portail 6 LETTRES-HIST covid'!AJ27)</f>
        <v>1</v>
      </c>
      <c r="AK30" s="783" t="str">
        <f>IF('Portail 6 LETTRES-HIST covid'!AK27="","",'Portail 6 LETTRES-HIST covid'!AK27)</f>
        <v>CT</v>
      </c>
      <c r="AL30" s="783" t="str">
        <f>IF('Portail 6 LETTRES-HIST covid'!AL27="","",'Portail 6 LETTRES-HIST covid'!AL27)</f>
        <v>écrit</v>
      </c>
      <c r="AM30" s="783" t="str">
        <f>IF('Portail 6 LETTRES-HIST covid'!AM27="","",'Portail 6 LETTRES-HIST covid'!AM27)</f>
        <v>4h00</v>
      </c>
      <c r="AN30" s="776" t="str">
        <f>IF('Portail 6 LETTRES-HIST covid'!AN27="","",'Portail 6 LETTRES-HIST covid'!AN27)</f>
        <v/>
      </c>
    </row>
    <row r="31" spans="1:40" ht="47.25" customHeight="1">
      <c r="A31" s="772" t="str">
        <f>IF('Portail 6 LETTRES-HIST covid'!A46="","",'Portail 6 LETTRES-HIST covid'!A46)</f>
        <v/>
      </c>
      <c r="B31" s="862" t="str">
        <f>IF('Portail 6 LETTRES-HIST covid'!B46="","",'Portail 6 LETTRES-HIST covid'!B46)</f>
        <v>LLA2E30</v>
      </c>
      <c r="C31" s="827" t="str">
        <f>IF('Portail 6 LETTRES-HIST covid'!C46="","",'Portail 6 LETTRES-HIST covid'!C46)</f>
        <v>Fondamentaux de l'histoire des religions 1</v>
      </c>
      <c r="D31" s="773" t="str">
        <f>IF('Portail 6 LETTRES-HIST covid'!D46="","",'Portail 6 LETTRES-HIST covid'!D46)</f>
        <v>DOL2DH31
LOL2DH25
LOL2E31</v>
      </c>
      <c r="E31" s="773" t="str">
        <f>IF('Portail 6 LETTRES-HIST covid'!E46="","",'Portail 6 LETTRES-HIST covid'!E46)</f>
        <v>TRONC COMMUN</v>
      </c>
      <c r="F31" s="774" t="str">
        <f>IF('Portail 6 LETTRES-HIST covid'!F46="","",'Portail 6 LETTRES-HIST covid'!F46)</f>
        <v>Portails 6 (HISTOIRE-LETTRES), 7 (HISTOIRE-GEOGRAPHIE) et 8 (HISTOIRE-DROIT) et DEG</v>
      </c>
      <c r="G31" s="773" t="str">
        <f>IF('Portail 6 LETTRES-HIST covid'!G46="","",'Portail 6 LETTRES-HIST covid'!G46)</f>
        <v>HISTOIRE</v>
      </c>
      <c r="H31" s="775" t="str">
        <f>IF('Portail 6 LETTRES-HIST covid'!H46="","",'Portail 6 LETTRES-HIST covid'!H46)</f>
        <v/>
      </c>
      <c r="I31" s="776">
        <f>IF('Portail 6 LETTRES-HIST covid'!I46="","",'Portail 6 LETTRES-HIST covid'!I46)</f>
        <v>3</v>
      </c>
      <c r="J31" s="776">
        <f>IF('Portail 6 LETTRES-HIST covid'!J46="","",'Portail 6 LETTRES-HIST covid'!J46)</f>
        <v>3</v>
      </c>
      <c r="K31" s="776" t="str">
        <f>IF('Portail 6 LETTRES-HIST covid'!K46="","",'Portail 6 LETTRES-HIST covid'!K46)</f>
        <v>RENOUX Christian</v>
      </c>
      <c r="L31" s="777" t="str">
        <f>IF('Portail 6 LETTRES-HIST covid'!L46="","",'Portail 6 LETTRES-HIST covid'!L46)</f>
        <v>21 et 22</v>
      </c>
      <c r="M31" s="776" t="str">
        <f>IF('Portail 6 LETTRES-HIST covid'!M46="","",'Portail 6 LETTRES-HIST covid'!M46)</f>
        <v/>
      </c>
      <c r="N31" s="776">
        <f>IF('Portail 6 LETTRES-HIST covid'!N46="","",'Portail 6 LETTRES-HIST covid'!N46)</f>
        <v>24</v>
      </c>
      <c r="O31" s="776"/>
      <c r="P31" s="778" t="str">
        <f>IF('Portail 6 LETTRES-HIST covid'!P46="","",'Portail 6 LETTRES-HIST covid'!P46)</f>
        <v/>
      </c>
      <c r="Q31" s="374"/>
      <c r="R31" s="778"/>
      <c r="S31" s="157" t="str">
        <f>IF('Portail 6 LETTRES-HIST covid'!S46="","",'Portail 6 LETTRES-HIST covid'!S46)</f>
        <v/>
      </c>
      <c r="T31" s="881" t="str">
        <f>IF('Portail 6 LETTRES-HIST covid'!T46="","",'Portail 6 LETTRES-HIST covid'!T46)</f>
        <v>100% CC= DM devoir maison
dépôt sujet et restitution sur CELENE</v>
      </c>
      <c r="U31" s="528" t="str">
        <f>IF('Portail 6 LETTRES-HIST covid'!U46="","",'Portail 6 LETTRES-HIST covid'!U46)</f>
        <v xml:space="preserve">100% CT = DM devoir maison
dépôt sujet et restitution sur CELENE </v>
      </c>
      <c r="V31" s="111">
        <f>IF('Portail 6 LETTRES-HIST covid'!V46="","",'Portail 6 LETTRES-HIST covid'!V46)</f>
        <v>1</v>
      </c>
      <c r="W31" s="781" t="str">
        <f>IF('Portail 6 LETTRES-HIST covid'!W46="","",'Portail 6 LETTRES-HIST covid'!W46)</f>
        <v>CC</v>
      </c>
      <c r="X31" s="781" t="str">
        <f>IF('Portail 6 LETTRES-HIST covid'!X46="","",'Portail 6 LETTRES-HIST covid'!X46)</f>
        <v>écrit</v>
      </c>
      <c r="Y31" s="781" t="str">
        <f>IF('Portail 6 LETTRES-HIST covid'!Y46="","",'Portail 6 LETTRES-HIST covid'!Y46)</f>
        <v>dernier CC=3h00</v>
      </c>
      <c r="Z31" s="782">
        <f>IF('Portail 6 LETTRES-HIST covid'!Z46="","",'Portail 6 LETTRES-HIST covid'!Z46)</f>
        <v>1</v>
      </c>
      <c r="AA31" s="783" t="str">
        <f>IF('Portail 6 LETTRES-HIST covid'!AA46="","",'Portail 6 LETTRES-HIST covid'!AA46)</f>
        <v>CT</v>
      </c>
      <c r="AB31" s="783" t="str">
        <f>IF('Portail 6 LETTRES-HIST covid'!AB46="","",'Portail 6 LETTRES-HIST covid'!AB46)</f>
        <v>écrit</v>
      </c>
      <c r="AC31" s="783" t="str">
        <f>IF('Portail 6 LETTRES-HIST covid'!AC46="","",'Portail 6 LETTRES-HIST covid'!AC46)</f>
        <v>3h00</v>
      </c>
      <c r="AD31" s="881" t="str">
        <f>IF('Portail 6 LETTRES-HIST covid'!AD46="","",'Portail 6 LETTRES-HIST covid'!AD46)</f>
        <v xml:space="preserve">100% CT= DM devoir maison
dépôt sujet et restitution sur CELENE </v>
      </c>
      <c r="AE31" s="882" t="str">
        <f t="shared" si="5"/>
        <v xml:space="preserve">100% CT= DM devoir maison
dépôt sujet et restitution sur CELENE </v>
      </c>
      <c r="AF31" s="111">
        <f>IF('Portail 6 LETTRES-HIST covid'!AF46="","",'Portail 6 LETTRES-HIST covid'!AF46)</f>
        <v>1</v>
      </c>
      <c r="AG31" s="781" t="str">
        <f>IF('Portail 6 LETTRES-HIST covid'!AG46="","",'Portail 6 LETTRES-HIST covid'!AG46)</f>
        <v>CT</v>
      </c>
      <c r="AH31" s="781" t="str">
        <f>IF('Portail 6 LETTRES-HIST covid'!AH46="","",'Portail 6 LETTRES-HIST covid'!AH46)</f>
        <v>écrit</v>
      </c>
      <c r="AI31" s="781" t="str">
        <f>IF('Portail 6 LETTRES-HIST covid'!AI46="","",'Portail 6 LETTRES-HIST covid'!AI46)</f>
        <v>3h00</v>
      </c>
      <c r="AJ31" s="786">
        <f>IF('Portail 6 LETTRES-HIST covid'!AJ46="","",'Portail 6 LETTRES-HIST covid'!AJ46)</f>
        <v>1</v>
      </c>
      <c r="AK31" s="783" t="str">
        <f>IF('Portail 6 LETTRES-HIST covid'!AK46="","",'Portail 6 LETTRES-HIST covid'!AK46)</f>
        <v>CT</v>
      </c>
      <c r="AL31" s="783" t="str">
        <f>IF('Portail 6 LETTRES-HIST covid'!AL46="","",'Portail 6 LETTRES-HIST covid'!AL46)</f>
        <v>écrit</v>
      </c>
      <c r="AM31" s="783" t="str">
        <f>IF('Portail 6 LETTRES-HIST covid'!AM46="","",'Portail 6 LETTRES-HIST covid'!AM46)</f>
        <v>3h00</v>
      </c>
      <c r="AN31" s="776" t="str">
        <f>IF('Portail 6 LETTRES-HIST covid'!AN46="","",'Portail 6 LETTRES-HIST covid'!AN46)</f>
        <v/>
      </c>
    </row>
    <row r="32" spans="1:40" ht="72" customHeight="1">
      <c r="A32" s="772" t="str">
        <f>IF('Portail 6 LETTRES-HIST covid'!A48="","",'Portail 6 LETTRES-HIST covid'!A48)</f>
        <v/>
      </c>
      <c r="B32" s="862" t="str">
        <f>IF('Portail 6 LETTRES-HIST covid'!B48="","",'Portail 6 LETTRES-HIST covid'!B48)</f>
        <v>LLA2E50</v>
      </c>
      <c r="C32" s="827" t="str">
        <f>IF('Portail 6 LETTRES-HIST covid'!C48="","",'Portail 6 LETTRES-HIST covid'!C48)</f>
        <v>Introduction aux Sciences Humaines et Sociales</v>
      </c>
      <c r="D32" s="773" t="str">
        <f>IF('Portail 6 LETTRES-HIST covid'!D48="","",'Portail 6 LETTRES-HIST covid'!D48)</f>
        <v/>
      </c>
      <c r="E32" s="773" t="str">
        <f>IF('Portail 6 LETTRES-HIST covid'!E48="","",'Portail 6 LETTRES-HIST covid'!E48)</f>
        <v>TRONC COMMUN</v>
      </c>
      <c r="F32" s="774" t="str">
        <f>IF('Portail 6 LETTRES-HIST covid'!F48="","",'Portail 6 LETTRES-HIST covid'!F48)</f>
        <v>Portails 6 (HISTOIRE-LETTRES) et 7 (HISTOIRE-GEOGRAPHIE)</v>
      </c>
      <c r="G32" s="773" t="str">
        <f>IF('Portail 6 LETTRES-HIST covid'!G48="","",'Portail 6 LETTRES-HIST covid'!G48)</f>
        <v>HISTOIRE</v>
      </c>
      <c r="H32" s="775"/>
      <c r="I32" s="776">
        <v>3</v>
      </c>
      <c r="J32" s="776">
        <v>3</v>
      </c>
      <c r="K32" s="776" t="str">
        <f>IF('Portail 6 LETTRES-HIST covid'!K48="","",'Portail 6 LETTRES-HIST covid'!K48)</f>
        <v>SPERONI Christophe</v>
      </c>
      <c r="L32" s="777" t="str">
        <f>IF('Portail 6 LETTRES-HIST covid'!L48="","",'Portail 6 LETTRES-HIST covid'!L48)</f>
        <v>00 ?</v>
      </c>
      <c r="M32" s="776" t="str">
        <f>IF('Portail 6 LETTRES-HIST covid'!M48="","",'Portail 6 LETTRES-HIST covid'!M48)</f>
        <v/>
      </c>
      <c r="N32" s="776">
        <f>IF('Portail 6 LETTRES-HIST covid'!N48="","",'Portail 6 LETTRES-HIST covid'!N48)</f>
        <v>24</v>
      </c>
      <c r="O32" s="776"/>
      <c r="P32" s="778" t="str">
        <f>IF('Portail 6 LETTRES-HIST covid'!P48="","",'Portail 6 LETTRES-HIST covid'!P48)</f>
        <v/>
      </c>
      <c r="Q32" s="374"/>
      <c r="R32" s="778"/>
      <c r="S32" s="157" t="str">
        <f>IF('Portail 6 LETTRES-HIST covid'!S48="","",'Portail 6 LETTRES-HIST covid'!S48)</f>
        <v/>
      </c>
      <c r="T32" s="881" t="str">
        <f>IF('Portail 6 LETTRES-HIST covid'!T48="","",'Portail 6 LETTRES-HIST covid'!T48)</f>
        <v>100% CC = DM (Devoir Maison) et/ou test en ligne ; durées variables ; dépôt sujets et copies sur CELENE</v>
      </c>
      <c r="U32" s="528" t="str">
        <f>IF('Portail 6 LETTRES-HIST covid'!U48="","",'Portail 6 LETTRES-HIST covid'!U48)</f>
        <v>100% CT = Devoir en temps limité (3 heures) ; Dépot du sujet et rendu des copies sur CELENE</v>
      </c>
      <c r="V32" s="111">
        <f>IF('Portail 6 LETTRES-HIST covid'!V48="","",'Portail 6 LETTRES-HIST covid'!V48)</f>
        <v>1</v>
      </c>
      <c r="W32" s="781" t="str">
        <f>IF('Portail 6 LETTRES-HIST covid'!W48="","",'Portail 6 LETTRES-HIST covid'!W48)</f>
        <v>CC</v>
      </c>
      <c r="X32" s="781" t="str">
        <f>IF('Portail 6 LETTRES-HIST covid'!X48="","",'Portail 6 LETTRES-HIST covid'!X48)</f>
        <v>écrit</v>
      </c>
      <c r="Y32" s="781" t="str">
        <f>IF('Portail 6 LETTRES-HIST covid'!Y48="","",'Portail 6 LETTRES-HIST covid'!Y48)</f>
        <v/>
      </c>
      <c r="Z32" s="782">
        <f>IF('Portail 6 LETTRES-HIST covid'!Z48="","",'Portail 6 LETTRES-HIST covid'!Z48)</f>
        <v>1</v>
      </c>
      <c r="AA32" s="783" t="str">
        <f>IF('Portail 6 LETTRES-HIST covid'!AA48="","",'Portail 6 LETTRES-HIST covid'!AA48)</f>
        <v>CT</v>
      </c>
      <c r="AB32" s="783" t="str">
        <f>IF('Portail 6 LETTRES-HIST covid'!AB48="","",'Portail 6 LETTRES-HIST covid'!AB48)</f>
        <v>écrit</v>
      </c>
      <c r="AC32" s="783" t="str">
        <f>IF('Portail 6 LETTRES-HIST covid'!AC48="","",'Portail 6 LETTRES-HIST covid'!AC48)</f>
        <v>2h00</v>
      </c>
      <c r="AD32" s="881" t="str">
        <f>IF('Portail 6 LETTRES-HIST covid'!AD48="","",'Portail 6 LETTRES-HIST covid'!AD48)</f>
        <v>100% CT = Devoir en temps limité (3 heures) ; Dépot du sujet et rendu des copies sur CELENE</v>
      </c>
      <c r="AE32" s="882" t="str">
        <f t="shared" si="5"/>
        <v>100% CT = Devoir en temps limité (3 heures) ; Dépot du sujet et rendu des copies sur CELENE</v>
      </c>
      <c r="AF32" s="111">
        <f>IF('Portail 6 LETTRES-HIST covid'!AF48="","",'Portail 6 LETTRES-HIST covid'!AF48)</f>
        <v>1</v>
      </c>
      <c r="AG32" s="781" t="str">
        <f>IF('Portail 6 LETTRES-HIST covid'!AG48="","",'Portail 6 LETTRES-HIST covid'!AG48)</f>
        <v>CT</v>
      </c>
      <c r="AH32" s="781" t="str">
        <f>IF('Portail 6 LETTRES-HIST covid'!AH48="","",'Portail 6 LETTRES-HIST covid'!AH48)</f>
        <v>écrit</v>
      </c>
      <c r="AI32" s="781" t="str">
        <f>IF('Portail 6 LETTRES-HIST covid'!AI48="","",'Portail 6 LETTRES-HIST covid'!AI48)</f>
        <v>2h00</v>
      </c>
      <c r="AJ32" s="786">
        <f>IF('Portail 6 LETTRES-HIST covid'!AJ48="","",'Portail 6 LETTRES-HIST covid'!AJ48)</f>
        <v>1</v>
      </c>
      <c r="AK32" s="783" t="str">
        <f>IF('Portail 6 LETTRES-HIST covid'!AK48="","",'Portail 6 LETTRES-HIST covid'!AK48)</f>
        <v>CT</v>
      </c>
      <c r="AL32" s="783" t="str">
        <f>IF('Portail 6 LETTRES-HIST covid'!AL48="","",'Portail 6 LETTRES-HIST covid'!AL48)</f>
        <v>écrit</v>
      </c>
      <c r="AM32" s="783" t="s">
        <v>67</v>
      </c>
      <c r="AN32" s="776" t="str">
        <f>IF('Portail 6 LETTRES-HIST covid'!AN48="","",'Portail 6 LETTRES-HIST covid'!AN48)</f>
        <v/>
      </c>
    </row>
    <row r="33" spans="1:40" ht="72" customHeight="1">
      <c r="A33" s="772"/>
      <c r="B33" s="862" t="s">
        <v>1088</v>
      </c>
      <c r="C33" s="827" t="s">
        <v>1089</v>
      </c>
      <c r="D33" s="773" t="s">
        <v>1090</v>
      </c>
      <c r="E33" s="773" t="s">
        <v>38</v>
      </c>
      <c r="F33" s="774"/>
      <c r="G33" s="773" t="s">
        <v>946</v>
      </c>
      <c r="H33" s="775"/>
      <c r="I33" s="776">
        <v>4</v>
      </c>
      <c r="J33" s="776">
        <v>4</v>
      </c>
      <c r="K33" s="776" t="s">
        <v>1091</v>
      </c>
      <c r="L33" s="777" t="s">
        <v>954</v>
      </c>
      <c r="M33" s="776"/>
      <c r="N33" s="776"/>
      <c r="O33" s="776"/>
      <c r="P33" s="778">
        <v>30</v>
      </c>
      <c r="Q33" s="374"/>
      <c r="R33" s="778"/>
      <c r="S33" s="157"/>
      <c r="T33" s="779" t="s">
        <v>1092</v>
      </c>
      <c r="U33" s="780" t="s">
        <v>1093</v>
      </c>
      <c r="V33" s="111">
        <v>1</v>
      </c>
      <c r="W33" s="781" t="s">
        <v>62</v>
      </c>
      <c r="X33" s="781" t="s">
        <v>1094</v>
      </c>
      <c r="Y33" s="781"/>
      <c r="Z33" s="782">
        <v>1</v>
      </c>
      <c r="AA33" s="783" t="s">
        <v>65</v>
      </c>
      <c r="AB33" s="783" t="s">
        <v>66</v>
      </c>
      <c r="AC33" s="783" t="s">
        <v>325</v>
      </c>
      <c r="AD33" s="779" t="s">
        <v>1022</v>
      </c>
      <c r="AE33" s="882" t="str">
        <f t="shared" si="5"/>
        <v>100% CT= DM devoir maison
dépôt sujet et restitution sur CELENE</v>
      </c>
      <c r="AF33" s="111">
        <v>1</v>
      </c>
      <c r="AG33" s="781" t="s">
        <v>65</v>
      </c>
      <c r="AH33" s="781" t="s">
        <v>66</v>
      </c>
      <c r="AI33" s="781" t="s">
        <v>325</v>
      </c>
      <c r="AJ33" s="786">
        <v>1</v>
      </c>
      <c r="AK33" s="783" t="s">
        <v>65</v>
      </c>
      <c r="AL33" s="783" t="s">
        <v>66</v>
      </c>
      <c r="AM33" s="783" t="s">
        <v>325</v>
      </c>
      <c r="AN33" s="776"/>
    </row>
    <row r="34" spans="1:40" ht="43.5" customHeight="1">
      <c r="A34" s="797" t="s">
        <v>1095</v>
      </c>
      <c r="B34" s="185" t="s">
        <v>1096</v>
      </c>
      <c r="C34" s="841" t="s">
        <v>1097</v>
      </c>
      <c r="D34" s="842" t="s">
        <v>1098</v>
      </c>
      <c r="E34" s="797" t="s">
        <v>43</v>
      </c>
      <c r="F34" s="797"/>
      <c r="G34" s="797"/>
      <c r="H34" s="797"/>
      <c r="I34" s="797">
        <f>+I$22+I35+I36+I37+I38</f>
        <v>30</v>
      </c>
      <c r="J34" s="797">
        <f>+J$22+J35+J36+J37+J38</f>
        <v>30</v>
      </c>
      <c r="K34" s="842"/>
      <c r="L34" s="842"/>
      <c r="M34" s="842"/>
      <c r="N34" s="842"/>
      <c r="O34" s="842"/>
      <c r="P34" s="842"/>
      <c r="Q34" s="55"/>
      <c r="R34" s="842"/>
      <c r="S34" s="55"/>
      <c r="T34" s="798"/>
      <c r="U34" s="799"/>
      <c r="V34" s="401"/>
      <c r="W34" s="842"/>
      <c r="X34" s="842"/>
      <c r="Y34" s="842"/>
      <c r="Z34" s="842"/>
      <c r="AA34" s="842"/>
      <c r="AB34" s="842"/>
      <c r="AC34" s="842"/>
      <c r="AD34" s="798"/>
      <c r="AE34" s="799"/>
      <c r="AF34" s="401"/>
      <c r="AG34" s="842"/>
      <c r="AH34" s="842"/>
      <c r="AI34" s="842"/>
      <c r="AJ34" s="842"/>
      <c r="AK34" s="842"/>
      <c r="AL34" s="842"/>
      <c r="AM34" s="842"/>
      <c r="AN34" s="842"/>
    </row>
    <row r="35" spans="1:40" ht="57" customHeight="1">
      <c r="A35" s="641"/>
      <c r="B35" s="642" t="s">
        <v>1099</v>
      </c>
      <c r="C35" s="643" t="s">
        <v>1100</v>
      </c>
      <c r="D35" s="23" t="s">
        <v>1101</v>
      </c>
      <c r="E35" s="610" t="s">
        <v>38</v>
      </c>
      <c r="F35" s="611"/>
      <c r="G35" s="610" t="s">
        <v>1054</v>
      </c>
      <c r="H35" s="680"/>
      <c r="I35" s="613" t="s">
        <v>1102</v>
      </c>
      <c r="J35" s="613" t="s">
        <v>1102</v>
      </c>
      <c r="K35" s="773" t="s">
        <v>1103</v>
      </c>
      <c r="L35" s="614" t="s">
        <v>1056</v>
      </c>
      <c r="M35" s="613"/>
      <c r="N35" s="613">
        <v>15</v>
      </c>
      <c r="O35" s="613"/>
      <c r="P35" s="615">
        <v>15</v>
      </c>
      <c r="Q35" s="616"/>
      <c r="R35" s="778"/>
      <c r="S35" s="157"/>
      <c r="T35" s="779" t="s">
        <v>76</v>
      </c>
      <c r="U35" s="780" t="s">
        <v>1057</v>
      </c>
      <c r="V35" s="111" t="s">
        <v>1063</v>
      </c>
      <c r="W35" s="644" t="s">
        <v>62</v>
      </c>
      <c r="X35" s="644" t="s">
        <v>66</v>
      </c>
      <c r="Y35" s="644" t="s">
        <v>1064</v>
      </c>
      <c r="Z35" s="645">
        <v>1</v>
      </c>
      <c r="AA35" s="640" t="s">
        <v>65</v>
      </c>
      <c r="AB35" s="640" t="s">
        <v>66</v>
      </c>
      <c r="AC35" s="640" t="s">
        <v>67</v>
      </c>
      <c r="AD35" s="779" t="s">
        <v>1057</v>
      </c>
      <c r="AE35" s="882" t="str">
        <f t="shared" ref="AE35:AE38" si="6">+AD35</f>
        <v>100% CT DOSSIER</v>
      </c>
      <c r="AF35" s="395">
        <v>1</v>
      </c>
      <c r="AG35" s="644" t="s">
        <v>65</v>
      </c>
      <c r="AH35" s="644" t="s">
        <v>1104</v>
      </c>
      <c r="AI35" s="644" t="s">
        <v>1105</v>
      </c>
      <c r="AJ35" s="646">
        <v>1</v>
      </c>
      <c r="AK35" s="640" t="s">
        <v>65</v>
      </c>
      <c r="AL35" s="640" t="s">
        <v>1104</v>
      </c>
      <c r="AM35" s="640" t="s">
        <v>1105</v>
      </c>
      <c r="AN35" s="613"/>
    </row>
    <row r="36" spans="1:40" ht="57" customHeight="1">
      <c r="A36" s="641"/>
      <c r="B36" s="642" t="s">
        <v>1106</v>
      </c>
      <c r="C36" s="643" t="s">
        <v>1107</v>
      </c>
      <c r="D36" s="23" t="s">
        <v>1108</v>
      </c>
      <c r="E36" s="773" t="s">
        <v>38</v>
      </c>
      <c r="F36" s="611" t="s">
        <v>1109</v>
      </c>
      <c r="G36" s="610" t="s">
        <v>1054</v>
      </c>
      <c r="H36" s="680"/>
      <c r="I36" s="613" t="s">
        <v>1102</v>
      </c>
      <c r="J36" s="613" t="s">
        <v>1102</v>
      </c>
      <c r="K36" s="773" t="s">
        <v>1110</v>
      </c>
      <c r="L36" s="614" t="s">
        <v>1111</v>
      </c>
      <c r="M36" s="613"/>
      <c r="N36" s="613">
        <v>15</v>
      </c>
      <c r="O36" s="613"/>
      <c r="P36" s="615">
        <v>15</v>
      </c>
      <c r="Q36" s="616"/>
      <c r="R36" s="778"/>
      <c r="S36" s="157"/>
      <c r="T36" s="779" t="s">
        <v>76</v>
      </c>
      <c r="U36" s="780" t="s">
        <v>1057</v>
      </c>
      <c r="V36" s="395" t="s">
        <v>1112</v>
      </c>
      <c r="W36" s="644" t="s">
        <v>62</v>
      </c>
      <c r="X36" s="644" t="s">
        <v>66</v>
      </c>
      <c r="Y36" s="644" t="s">
        <v>1113</v>
      </c>
      <c r="Z36" s="645">
        <v>1</v>
      </c>
      <c r="AA36" s="640" t="s">
        <v>65</v>
      </c>
      <c r="AB36" s="640" t="s">
        <v>66</v>
      </c>
      <c r="AC36" s="640" t="s">
        <v>67</v>
      </c>
      <c r="AD36" s="779" t="s">
        <v>1057</v>
      </c>
      <c r="AE36" s="882" t="str">
        <f t="shared" si="6"/>
        <v>100% CT DOSSIER</v>
      </c>
      <c r="AF36" s="395">
        <v>1</v>
      </c>
      <c r="AG36" s="644" t="s">
        <v>65</v>
      </c>
      <c r="AH36" s="644" t="s">
        <v>66</v>
      </c>
      <c r="AI36" s="644" t="s">
        <v>67</v>
      </c>
      <c r="AJ36" s="646">
        <v>1</v>
      </c>
      <c r="AK36" s="640" t="s">
        <v>65</v>
      </c>
      <c r="AL36" s="640" t="s">
        <v>66</v>
      </c>
      <c r="AM36" s="640" t="s">
        <v>67</v>
      </c>
      <c r="AN36" s="613"/>
    </row>
    <row r="37" spans="1:40" ht="57" customHeight="1">
      <c r="A37" s="641"/>
      <c r="B37" s="642" t="s">
        <v>1114</v>
      </c>
      <c r="C37" s="643" t="s">
        <v>1115</v>
      </c>
      <c r="D37" s="23" t="s">
        <v>1116</v>
      </c>
      <c r="E37" s="773" t="s">
        <v>38</v>
      </c>
      <c r="F37" s="611"/>
      <c r="G37" s="610" t="s">
        <v>1054</v>
      </c>
      <c r="H37" s="680"/>
      <c r="I37" s="613" t="s">
        <v>1102</v>
      </c>
      <c r="J37" s="613" t="s">
        <v>1102</v>
      </c>
      <c r="K37" s="773" t="s">
        <v>1062</v>
      </c>
      <c r="L37" s="614" t="s">
        <v>1056</v>
      </c>
      <c r="M37" s="613"/>
      <c r="N37" s="613">
        <v>15</v>
      </c>
      <c r="O37" s="613"/>
      <c r="P37" s="615">
        <v>15</v>
      </c>
      <c r="Q37" s="616"/>
      <c r="R37" s="778"/>
      <c r="S37" s="157"/>
      <c r="T37" s="779" t="s">
        <v>76</v>
      </c>
      <c r="U37" s="780" t="s">
        <v>1057</v>
      </c>
      <c r="V37" s="111" t="s">
        <v>1063</v>
      </c>
      <c r="W37" s="644" t="s">
        <v>62</v>
      </c>
      <c r="X37" s="644" t="s">
        <v>66</v>
      </c>
      <c r="Y37" s="644" t="s">
        <v>1064</v>
      </c>
      <c r="Z37" s="645">
        <v>1</v>
      </c>
      <c r="AA37" s="640" t="s">
        <v>65</v>
      </c>
      <c r="AB37" s="640" t="s">
        <v>66</v>
      </c>
      <c r="AC37" s="640" t="s">
        <v>67</v>
      </c>
      <c r="AD37" s="779" t="s">
        <v>1057</v>
      </c>
      <c r="AE37" s="882" t="str">
        <f t="shared" si="6"/>
        <v>100% CT DOSSIER</v>
      </c>
      <c r="AF37" s="395">
        <v>1</v>
      </c>
      <c r="AG37" s="644" t="s">
        <v>65</v>
      </c>
      <c r="AH37" s="644" t="s">
        <v>66</v>
      </c>
      <c r="AI37" s="644" t="s">
        <v>67</v>
      </c>
      <c r="AJ37" s="646">
        <v>1</v>
      </c>
      <c r="AK37" s="640" t="s">
        <v>65</v>
      </c>
      <c r="AL37" s="640" t="s">
        <v>1058</v>
      </c>
      <c r="AM37" s="640" t="s">
        <v>67</v>
      </c>
      <c r="AN37" s="613"/>
    </row>
    <row r="38" spans="1:40" ht="57" customHeight="1">
      <c r="A38" s="641"/>
      <c r="B38" s="642" t="s">
        <v>1117</v>
      </c>
      <c r="C38" s="643" t="s">
        <v>1118</v>
      </c>
      <c r="D38" s="23" t="s">
        <v>1119</v>
      </c>
      <c r="E38" s="773" t="s">
        <v>38</v>
      </c>
      <c r="F38" s="611"/>
      <c r="G38" s="610" t="s">
        <v>1054</v>
      </c>
      <c r="H38" s="680"/>
      <c r="I38" s="613" t="s">
        <v>1102</v>
      </c>
      <c r="J38" s="613" t="s">
        <v>1102</v>
      </c>
      <c r="K38" s="773" t="s">
        <v>1120</v>
      </c>
      <c r="L38" s="614" t="s">
        <v>1056</v>
      </c>
      <c r="M38" s="613"/>
      <c r="N38" s="613">
        <v>12</v>
      </c>
      <c r="O38" s="613"/>
      <c r="P38" s="615">
        <v>18</v>
      </c>
      <c r="Q38" s="616"/>
      <c r="R38" s="778"/>
      <c r="S38" s="157"/>
      <c r="T38" s="779" t="s">
        <v>76</v>
      </c>
      <c r="U38" s="780" t="s">
        <v>1057</v>
      </c>
      <c r="V38" s="395" t="s">
        <v>1121</v>
      </c>
      <c r="W38" s="644" t="s">
        <v>62</v>
      </c>
      <c r="X38" s="644" t="s">
        <v>66</v>
      </c>
      <c r="Y38" s="644" t="s">
        <v>1122</v>
      </c>
      <c r="Z38" s="645">
        <v>1</v>
      </c>
      <c r="AA38" s="640" t="s">
        <v>65</v>
      </c>
      <c r="AB38" s="640" t="s">
        <v>66</v>
      </c>
      <c r="AC38" s="640" t="s">
        <v>67</v>
      </c>
      <c r="AD38" s="779" t="s">
        <v>1057</v>
      </c>
      <c r="AE38" s="882" t="str">
        <f t="shared" si="6"/>
        <v>100% CT DOSSIER</v>
      </c>
      <c r="AF38" s="395">
        <v>1</v>
      </c>
      <c r="AG38" s="644" t="s">
        <v>65</v>
      </c>
      <c r="AH38" s="644" t="s">
        <v>66</v>
      </c>
      <c r="AI38" s="644" t="s">
        <v>67</v>
      </c>
      <c r="AJ38" s="646">
        <v>1</v>
      </c>
      <c r="AK38" s="640" t="s">
        <v>65</v>
      </c>
      <c r="AL38" s="640" t="s">
        <v>66</v>
      </c>
      <c r="AM38" s="640" t="s">
        <v>67</v>
      </c>
      <c r="AN38" s="613"/>
    </row>
    <row r="39" spans="1:40" ht="22.5" customHeight="1">
      <c r="A39" s="838"/>
      <c r="B39" s="838"/>
      <c r="C39" s="638"/>
      <c r="D39" s="107"/>
      <c r="E39" s="107"/>
      <c r="F39" s="108" t="s">
        <v>1123</v>
      </c>
      <c r="G39" s="202"/>
      <c r="H39" s="202"/>
      <c r="I39" s="202"/>
      <c r="J39" s="122"/>
      <c r="K39" s="202"/>
      <c r="L39" s="202"/>
      <c r="M39" s="202"/>
      <c r="N39" s="107"/>
      <c r="O39" s="107"/>
      <c r="P39" s="107"/>
      <c r="Q39" s="107"/>
      <c r="R39" s="876"/>
      <c r="S39" s="145"/>
      <c r="T39" s="839"/>
      <c r="U39" s="840"/>
      <c r="V39" s="87"/>
      <c r="W39" s="87"/>
      <c r="X39" s="87"/>
      <c r="Y39" s="87"/>
      <c r="Z39" s="87"/>
      <c r="AA39" s="87"/>
      <c r="AB39" s="87"/>
      <c r="AC39" s="87"/>
      <c r="AD39" s="839"/>
      <c r="AE39" s="466"/>
      <c r="AF39" s="87"/>
      <c r="AG39" s="87"/>
      <c r="AH39" s="87"/>
      <c r="AI39" s="87"/>
      <c r="AJ39" s="87"/>
      <c r="AK39" s="87"/>
      <c r="AL39" s="87"/>
      <c r="AM39" s="88"/>
      <c r="AN39" s="202"/>
    </row>
  </sheetData>
  <mergeCells count="26">
    <mergeCell ref="AF1:AM1"/>
    <mergeCell ref="AN1:AN3"/>
    <mergeCell ref="V2:Y2"/>
    <mergeCell ref="Z2:AC2"/>
    <mergeCell ref="AF2:AI2"/>
    <mergeCell ref="AJ2:AM2"/>
    <mergeCell ref="AD1:AE2"/>
    <mergeCell ref="K1:K3"/>
    <mergeCell ref="L1:L3"/>
    <mergeCell ref="M1:M3"/>
    <mergeCell ref="N1:S1"/>
    <mergeCell ref="V1:AC1"/>
    <mergeCell ref="R2:S2"/>
    <mergeCell ref="P2:Q2"/>
    <mergeCell ref="N2:O2"/>
    <mergeCell ref="T1:U2"/>
    <mergeCell ref="F1:F3"/>
    <mergeCell ref="G1:G3"/>
    <mergeCell ref="H1:H3"/>
    <mergeCell ref="I1:I3"/>
    <mergeCell ref="J1:J3"/>
    <mergeCell ref="A1:A3"/>
    <mergeCell ref="B1:B3"/>
    <mergeCell ref="C1:C3"/>
    <mergeCell ref="D1:D3"/>
    <mergeCell ref="E1:E3"/>
  </mergeCells>
  <dataValidations count="4">
    <dataValidation type="list" allowBlank="1" showInputMessage="1" showErrorMessage="1" sqref="X6:X7 AB6:AB7 AH6:AH7 AL6:AL7 X11:X14 AB11:AB14 AH11:AH14 AL11:AL14 X33" xr:uid="{00000000-0002-0000-0600-000000000000}">
      <formula1>natu</formula1>
      <formula2>0</formula2>
    </dataValidation>
    <dataValidation type="list" allowBlank="1" showInputMessage="1" showErrorMessage="1" sqref="W6:W7 AA6:AA7 AG6:AG7 AK6:AK7 W11:W14 AA11:AA14 AG11:AG14 AK11:AK14" xr:uid="{00000000-0002-0000-0600-000001000000}">
      <formula1>moda</formula1>
      <formula2>0</formula2>
    </dataValidation>
    <dataValidation type="list" allowBlank="1" showInputMessage="1" showErrorMessage="1" sqref="X24 AB24 AH24 AL24 AB33:AB38 AH33:AH38 AL33:AL38 X34:X38" xr:uid="{00000000-0002-0000-0600-000002000000}">
      <formula1>nat</formula1>
      <formula2>0</formula2>
    </dataValidation>
    <dataValidation type="list" allowBlank="1" showInputMessage="1" showErrorMessage="1" sqref="W24 AA24 AG24 AK24 W33:W38 AA33:AA38 AG33:AG38 AK33:AK38" xr:uid="{00000000-0002-0000-0600-000003000000}">
      <formula1>mod</formula1>
      <formula2>0</formula2>
    </dataValidation>
  </dataValidations>
  <pageMargins left="0.31496062992125984" right="0.31496062992125984" top="0.59055118110236227" bottom="0.59055118110236227" header="0.51181102362204722" footer="0.51181102362204722"/>
  <pageSetup paperSize="8" scale="55" firstPageNumber="0" fitToWidth="2" fitToHeight="3" orientation="landscape" r:id="rId1"/>
  <headerFooter>
    <oddFooter>&amp;R&amp;A / &amp;D</oddFooter>
  </headerFooter>
  <rowBreaks count="1" manualBreakCount="1">
    <brk id="20" max="38" man="1"/>
  </rowBreaks>
  <colBreaks count="2" manualBreakCount="2">
    <brk id="19" max="38" man="1"/>
    <brk id="29" max="3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R38"/>
  <sheetViews>
    <sheetView view="pageBreakPreview" zoomScale="75" zoomScaleSheetLayoutView="75" zoomScalePageLayoutView="85" workbookViewId="0">
      <pane xSplit="5" ySplit="3" topLeftCell="Y4" activePane="bottomRight" state="frozen"/>
      <selection pane="bottomRight" activeCell="C17" sqref="C17"/>
      <selection pane="bottomLeft" activeCell="AD3" sqref="AD3"/>
      <selection pane="topRight" activeCell="AD3" sqref="AD3"/>
    </sheetView>
  </sheetViews>
  <sheetFormatPr defaultColWidth="9.140625" defaultRowHeight="15"/>
  <cols>
    <col min="1" max="2" width="14" style="1" customWidth="1"/>
    <col min="3" max="3" width="44.5703125" style="2" customWidth="1"/>
    <col min="4" max="4" width="15.7109375" style="2" customWidth="1"/>
    <col min="5" max="5" width="16" style="2" customWidth="1"/>
    <col min="6" max="6" width="36.140625" style="2" customWidth="1"/>
    <col min="7" max="7" width="9.5703125" style="2" customWidth="1"/>
    <col min="8" max="8" width="14" style="2" customWidth="1"/>
    <col min="9" max="9" width="8.5703125" style="2" customWidth="1"/>
    <col min="10" max="10" width="8.140625" style="2" customWidth="1"/>
    <col min="11" max="11" width="16.28515625" style="2" customWidth="1"/>
    <col min="12" max="13" width="8.5703125" style="2" customWidth="1"/>
    <col min="14" max="19" width="15.5703125" style="2" customWidth="1"/>
    <col min="20" max="21" width="31.85546875" style="2" customWidth="1"/>
    <col min="22" max="22" width="15.5703125" style="1" customWidth="1"/>
    <col min="23" max="23" width="13.140625" style="1" customWidth="1"/>
    <col min="24" max="24" width="12.7109375" style="1" customWidth="1"/>
    <col min="25" max="29" width="11.5703125" style="1" customWidth="1"/>
    <col min="30" max="31" width="31.85546875" style="1" customWidth="1"/>
    <col min="32" max="39" width="11.5703125" style="1" customWidth="1"/>
    <col min="40" max="40" width="60.85546875" style="2" customWidth="1"/>
    <col min="41" max="1032" width="11.42578125" style="3"/>
  </cols>
  <sheetData>
    <row r="1" spans="1:40" ht="95.25" customHeight="1">
      <c r="A1" s="755" t="s">
        <v>0</v>
      </c>
      <c r="B1" s="755" t="s">
        <v>1124</v>
      </c>
      <c r="C1" s="755" t="s">
        <v>2</v>
      </c>
      <c r="D1" s="755" t="s">
        <v>3</v>
      </c>
      <c r="E1" s="755" t="s">
        <v>4</v>
      </c>
      <c r="F1" s="755" t="s">
        <v>5</v>
      </c>
      <c r="G1" s="755" t="s">
        <v>6</v>
      </c>
      <c r="H1" s="755" t="s">
        <v>7</v>
      </c>
      <c r="I1" s="755" t="s">
        <v>8</v>
      </c>
      <c r="J1" s="755" t="s">
        <v>9</v>
      </c>
      <c r="K1" s="755" t="s">
        <v>10</v>
      </c>
      <c r="L1" s="755" t="s">
        <v>11</v>
      </c>
      <c r="M1" s="553" t="s">
        <v>12</v>
      </c>
      <c r="N1" s="658" t="s">
        <v>13</v>
      </c>
      <c r="O1" s="555"/>
      <c r="P1" s="555"/>
      <c r="Q1" s="555"/>
      <c r="R1" s="555"/>
      <c r="S1" s="555"/>
      <c r="T1" s="549" t="s">
        <v>14</v>
      </c>
      <c r="U1" s="550"/>
      <c r="V1" s="544" t="s">
        <v>15</v>
      </c>
      <c r="W1" s="544"/>
      <c r="X1" s="544"/>
      <c r="Y1" s="544"/>
      <c r="Z1" s="544"/>
      <c r="AA1" s="544"/>
      <c r="AB1" s="544"/>
      <c r="AC1" s="548"/>
      <c r="AD1" s="551" t="s">
        <v>16</v>
      </c>
      <c r="AE1" s="563"/>
      <c r="AF1" s="544" t="s">
        <v>17</v>
      </c>
      <c r="AG1" s="756"/>
      <c r="AH1" s="756"/>
      <c r="AI1" s="756"/>
      <c r="AJ1" s="756"/>
      <c r="AK1" s="756"/>
      <c r="AL1" s="756"/>
      <c r="AM1" s="756"/>
      <c r="AN1" s="755" t="s">
        <v>18</v>
      </c>
    </row>
    <row r="2" spans="1:40" ht="29.25" customHeight="1">
      <c r="A2" s="755"/>
      <c r="B2" s="755"/>
      <c r="C2" s="755"/>
      <c r="D2" s="755"/>
      <c r="E2" s="755"/>
      <c r="F2" s="755"/>
      <c r="G2" s="755"/>
      <c r="H2" s="755"/>
      <c r="I2" s="755"/>
      <c r="J2" s="755"/>
      <c r="K2" s="755"/>
      <c r="L2" s="755"/>
      <c r="M2" s="553"/>
      <c r="N2" s="883" t="s">
        <v>19</v>
      </c>
      <c r="O2" s="757"/>
      <c r="P2" s="757" t="s">
        <v>20</v>
      </c>
      <c r="Q2" s="757"/>
      <c r="R2" s="757" t="s">
        <v>21</v>
      </c>
      <c r="S2" s="884"/>
      <c r="T2" s="660"/>
      <c r="U2" s="661"/>
      <c r="V2" s="544" t="s">
        <v>22</v>
      </c>
      <c r="W2" s="756"/>
      <c r="X2" s="756"/>
      <c r="Y2" s="756"/>
      <c r="Z2" s="758" t="s">
        <v>23</v>
      </c>
      <c r="AA2" s="758"/>
      <c r="AB2" s="758"/>
      <c r="AC2" s="547"/>
      <c r="AD2" s="564"/>
      <c r="AE2" s="565"/>
      <c r="AF2" s="544" t="s">
        <v>22</v>
      </c>
      <c r="AG2" s="756"/>
      <c r="AH2" s="756"/>
      <c r="AI2" s="756"/>
      <c r="AJ2" s="758" t="s">
        <v>23</v>
      </c>
      <c r="AK2" s="758"/>
      <c r="AL2" s="758"/>
      <c r="AM2" s="758"/>
      <c r="AN2" s="755"/>
    </row>
    <row r="3" spans="1:40" ht="25.5" customHeight="1">
      <c r="A3" s="755"/>
      <c r="B3" s="755"/>
      <c r="C3" s="755"/>
      <c r="D3" s="755"/>
      <c r="E3" s="755"/>
      <c r="F3" s="755"/>
      <c r="G3" s="755"/>
      <c r="H3" s="755"/>
      <c r="I3" s="755"/>
      <c r="J3" s="755"/>
      <c r="K3" s="755"/>
      <c r="L3" s="755"/>
      <c r="M3" s="553"/>
      <c r="N3" s="596" t="s">
        <v>24</v>
      </c>
      <c r="O3" s="597" t="s">
        <v>25</v>
      </c>
      <c r="P3" s="596" t="s">
        <v>24</v>
      </c>
      <c r="Q3" s="597" t="s">
        <v>25</v>
      </c>
      <c r="R3" s="596" t="s">
        <v>24</v>
      </c>
      <c r="S3" s="597" t="s">
        <v>25</v>
      </c>
      <c r="T3" s="759" t="s">
        <v>22</v>
      </c>
      <c r="U3" s="760" t="s">
        <v>23</v>
      </c>
      <c r="V3" s="539" t="s">
        <v>26</v>
      </c>
      <c r="W3" s="761" t="s">
        <v>27</v>
      </c>
      <c r="X3" s="761" t="s">
        <v>28</v>
      </c>
      <c r="Y3" s="761" t="s">
        <v>29</v>
      </c>
      <c r="Z3" s="762" t="s">
        <v>26</v>
      </c>
      <c r="AA3" s="762" t="s">
        <v>27</v>
      </c>
      <c r="AB3" s="762" t="s">
        <v>28</v>
      </c>
      <c r="AC3" s="542" t="s">
        <v>29</v>
      </c>
      <c r="AD3" s="759" t="s">
        <v>22</v>
      </c>
      <c r="AE3" s="760" t="s">
        <v>23</v>
      </c>
      <c r="AF3" s="539" t="s">
        <v>26</v>
      </c>
      <c r="AG3" s="761" t="s">
        <v>27</v>
      </c>
      <c r="AH3" s="761" t="s">
        <v>28</v>
      </c>
      <c r="AI3" s="761" t="s">
        <v>29</v>
      </c>
      <c r="AJ3" s="762" t="s">
        <v>26</v>
      </c>
      <c r="AK3" s="762" t="s">
        <v>27</v>
      </c>
      <c r="AL3" s="762" t="s">
        <v>28</v>
      </c>
      <c r="AM3" s="762" t="s">
        <v>29</v>
      </c>
      <c r="AN3" s="755"/>
    </row>
    <row r="4" spans="1:40" ht="37.5" customHeight="1">
      <c r="A4" s="763" t="s">
        <v>1027</v>
      </c>
      <c r="B4" s="763" t="s">
        <v>1125</v>
      </c>
      <c r="C4" s="767" t="s">
        <v>1126</v>
      </c>
      <c r="D4" s="764"/>
      <c r="E4" s="763"/>
      <c r="F4" s="763"/>
      <c r="G4" s="763"/>
      <c r="H4" s="763"/>
      <c r="I4" s="764"/>
      <c r="J4" s="764"/>
      <c r="K4" s="764"/>
      <c r="L4" s="764"/>
      <c r="M4" s="8"/>
      <c r="N4" s="765"/>
      <c r="O4" s="764"/>
      <c r="P4" s="764"/>
      <c r="Q4" s="8"/>
      <c r="R4" s="764"/>
      <c r="S4" s="766"/>
      <c r="T4" s="765"/>
      <c r="U4" s="766"/>
      <c r="V4" s="381"/>
      <c r="W4" s="9"/>
      <c r="X4" s="9"/>
      <c r="Y4" s="9"/>
      <c r="Z4" s="9"/>
      <c r="AA4" s="9"/>
      <c r="AB4" s="9"/>
      <c r="AC4" s="9"/>
      <c r="AD4" s="456"/>
      <c r="AE4" s="457"/>
      <c r="AF4" s="381"/>
      <c r="AG4" s="9"/>
      <c r="AH4" s="9"/>
      <c r="AI4" s="9"/>
      <c r="AJ4" s="9"/>
      <c r="AK4" s="9"/>
      <c r="AL4" s="9"/>
      <c r="AM4" s="6"/>
      <c r="AN4" s="6"/>
    </row>
    <row r="5" spans="1:40" ht="25.5">
      <c r="A5" s="763" t="s">
        <v>1127</v>
      </c>
      <c r="B5" s="763" t="s">
        <v>1128</v>
      </c>
      <c r="C5" s="885" t="s">
        <v>1129</v>
      </c>
      <c r="D5" s="885" t="s">
        <v>1130</v>
      </c>
      <c r="E5" s="763" t="s">
        <v>37</v>
      </c>
      <c r="F5" s="763"/>
      <c r="G5" s="763"/>
      <c r="H5" s="763"/>
      <c r="I5" s="763">
        <f>+I6+I7+I8+I12+I17+I18+I19</f>
        <v>30</v>
      </c>
      <c r="J5" s="763">
        <f>+J6+J7+J8+J12+J17+J18+J19</f>
        <v>30</v>
      </c>
      <c r="K5" s="764"/>
      <c r="L5" s="764"/>
      <c r="M5" s="8"/>
      <c r="N5" s="765"/>
      <c r="O5" s="764"/>
      <c r="P5" s="764"/>
      <c r="Q5" s="8"/>
      <c r="R5" s="764"/>
      <c r="S5" s="766"/>
      <c r="T5" s="765"/>
      <c r="U5" s="766"/>
      <c r="V5" s="391"/>
      <c r="W5" s="8"/>
      <c r="X5" s="8"/>
      <c r="Y5" s="8"/>
      <c r="Z5" s="8"/>
      <c r="AA5" s="8"/>
      <c r="AB5" s="8"/>
      <c r="AC5" s="8"/>
      <c r="AD5" s="765"/>
      <c r="AE5" s="766"/>
      <c r="AF5" s="391"/>
      <c r="AG5" s="8"/>
      <c r="AH5" s="8"/>
      <c r="AI5" s="8"/>
      <c r="AJ5" s="8"/>
      <c r="AK5" s="8"/>
      <c r="AL5" s="8"/>
      <c r="AM5" s="764"/>
      <c r="AN5" s="764"/>
    </row>
    <row r="6" spans="1:40" ht="66" customHeight="1">
      <c r="A6" s="772"/>
      <c r="B6" s="21" t="s">
        <v>1131</v>
      </c>
      <c r="C6" s="184" t="s">
        <v>1132</v>
      </c>
      <c r="D6" s="773" t="s">
        <v>1133</v>
      </c>
      <c r="E6" s="773" t="s">
        <v>38</v>
      </c>
      <c r="F6" s="774" t="s">
        <v>1134</v>
      </c>
      <c r="G6" s="773" t="s">
        <v>1134</v>
      </c>
      <c r="H6" s="775"/>
      <c r="I6" s="776">
        <v>6</v>
      </c>
      <c r="J6" s="776">
        <v>6</v>
      </c>
      <c r="K6" s="776" t="s">
        <v>1135</v>
      </c>
      <c r="L6" s="777" t="s">
        <v>1136</v>
      </c>
      <c r="M6" s="377"/>
      <c r="N6" s="886">
        <v>36</v>
      </c>
      <c r="O6" s="776"/>
      <c r="P6" s="778">
        <v>20</v>
      </c>
      <c r="Q6" s="374"/>
      <c r="R6" s="778"/>
      <c r="S6" s="845"/>
      <c r="T6" s="779" t="s">
        <v>1137</v>
      </c>
      <c r="U6" s="780" t="s">
        <v>1137</v>
      </c>
      <c r="V6" s="111" t="s">
        <v>1138</v>
      </c>
      <c r="W6" s="781" t="s">
        <v>1139</v>
      </c>
      <c r="X6" s="781" t="s">
        <v>1140</v>
      </c>
      <c r="Y6" s="781" t="s">
        <v>1141</v>
      </c>
      <c r="Z6" s="782" t="s">
        <v>1142</v>
      </c>
      <c r="AA6" s="783" t="s">
        <v>1143</v>
      </c>
      <c r="AB6" s="783" t="s">
        <v>1140</v>
      </c>
      <c r="AC6" s="448" t="s">
        <v>1144</v>
      </c>
      <c r="AD6" s="779" t="s">
        <v>1137</v>
      </c>
      <c r="AE6" s="887" t="str">
        <f>+AD6</f>
        <v>Voir MCC DEG</v>
      </c>
      <c r="AF6" s="111" t="s">
        <v>1142</v>
      </c>
      <c r="AG6" s="781" t="s">
        <v>1143</v>
      </c>
      <c r="AH6" s="781" t="s">
        <v>1140</v>
      </c>
      <c r="AI6" s="781" t="s">
        <v>1144</v>
      </c>
      <c r="AJ6" s="786" t="s">
        <v>1142</v>
      </c>
      <c r="AK6" s="783" t="s">
        <v>1143</v>
      </c>
      <c r="AL6" s="783" t="s">
        <v>1140</v>
      </c>
      <c r="AM6" s="783" t="s">
        <v>1144</v>
      </c>
      <c r="AN6" s="42"/>
    </row>
    <row r="7" spans="1:40" ht="76.5">
      <c r="A7" s="772"/>
      <c r="B7" s="21" t="s">
        <v>1145</v>
      </c>
      <c r="C7" s="184" t="s">
        <v>1146</v>
      </c>
      <c r="D7" s="773" t="s">
        <v>1147</v>
      </c>
      <c r="E7" s="773" t="s">
        <v>38</v>
      </c>
      <c r="F7" s="774" t="s">
        <v>1134</v>
      </c>
      <c r="G7" s="773" t="s">
        <v>1134</v>
      </c>
      <c r="H7" s="775"/>
      <c r="I7" s="776">
        <v>6</v>
      </c>
      <c r="J7" s="776">
        <v>6</v>
      </c>
      <c r="K7" s="776" t="s">
        <v>1148</v>
      </c>
      <c r="L7" s="777" t="s">
        <v>1149</v>
      </c>
      <c r="M7" s="377"/>
      <c r="N7" s="886">
        <v>36</v>
      </c>
      <c r="O7" s="776"/>
      <c r="P7" s="778">
        <v>20</v>
      </c>
      <c r="Q7" s="374"/>
      <c r="R7" s="778"/>
      <c r="S7" s="845"/>
      <c r="T7" s="779" t="s">
        <v>1137</v>
      </c>
      <c r="U7" s="780" t="s">
        <v>1137</v>
      </c>
      <c r="V7" s="111" t="s">
        <v>1138</v>
      </c>
      <c r="W7" s="781" t="s">
        <v>1139</v>
      </c>
      <c r="X7" s="781" t="s">
        <v>1140</v>
      </c>
      <c r="Y7" s="781" t="s">
        <v>1141</v>
      </c>
      <c r="Z7" s="782" t="s">
        <v>1142</v>
      </c>
      <c r="AA7" s="783" t="s">
        <v>1143</v>
      </c>
      <c r="AB7" s="783" t="s">
        <v>1140</v>
      </c>
      <c r="AC7" s="448" t="s">
        <v>1144</v>
      </c>
      <c r="AD7" s="779" t="s">
        <v>1137</v>
      </c>
      <c r="AE7" s="888" t="str">
        <f>+AD7</f>
        <v>Voir MCC DEG</v>
      </c>
      <c r="AF7" s="111" t="s">
        <v>1142</v>
      </c>
      <c r="AG7" s="781" t="s">
        <v>1143</v>
      </c>
      <c r="AH7" s="781" t="s">
        <v>1140</v>
      </c>
      <c r="AI7" s="781" t="s">
        <v>1144</v>
      </c>
      <c r="AJ7" s="786" t="s">
        <v>1142</v>
      </c>
      <c r="AK7" s="783" t="s">
        <v>1143</v>
      </c>
      <c r="AL7" s="783" t="s">
        <v>1140</v>
      </c>
      <c r="AM7" s="783" t="s">
        <v>1144</v>
      </c>
      <c r="AN7" s="42"/>
    </row>
    <row r="8" spans="1:40" s="67" customFormat="1" ht="30.75" customHeight="1">
      <c r="A8" s="801" t="s">
        <v>1150</v>
      </c>
      <c r="B8" s="801" t="s">
        <v>1151</v>
      </c>
      <c r="C8" s="802" t="s">
        <v>1152</v>
      </c>
      <c r="D8" s="803"/>
      <c r="E8" s="803" t="s">
        <v>255</v>
      </c>
      <c r="F8" s="803"/>
      <c r="G8" s="803"/>
      <c r="H8" s="804" t="s">
        <v>1153</v>
      </c>
      <c r="I8" s="805">
        <v>2</v>
      </c>
      <c r="J8" s="804">
        <v>2</v>
      </c>
      <c r="K8" s="805"/>
      <c r="L8" s="804"/>
      <c r="M8" s="491"/>
      <c r="N8" s="889"/>
      <c r="O8" s="804"/>
      <c r="P8" s="806"/>
      <c r="Q8" s="371"/>
      <c r="R8" s="806"/>
      <c r="S8" s="808"/>
      <c r="T8" s="807"/>
      <c r="U8" s="808"/>
      <c r="V8" s="386"/>
      <c r="W8" s="806"/>
      <c r="X8" s="806"/>
      <c r="Y8" s="806"/>
      <c r="Z8" s="63"/>
      <c r="AA8" s="809"/>
      <c r="AB8" s="809"/>
      <c r="AC8" s="415"/>
      <c r="AD8" s="807"/>
      <c r="AE8" s="890"/>
      <c r="AF8" s="63"/>
      <c r="AG8" s="809"/>
      <c r="AH8" s="809"/>
      <c r="AI8" s="809"/>
      <c r="AJ8" s="810"/>
      <c r="AK8" s="809"/>
      <c r="AL8" s="809"/>
      <c r="AM8" s="809"/>
      <c r="AN8" s="811"/>
    </row>
    <row r="9" spans="1:40" ht="63.75">
      <c r="A9" s="772"/>
      <c r="B9" s="21" t="s">
        <v>1154</v>
      </c>
      <c r="C9" s="184" t="s">
        <v>1155</v>
      </c>
      <c r="D9" s="773" t="s">
        <v>1156</v>
      </c>
      <c r="E9" s="773" t="s">
        <v>38</v>
      </c>
      <c r="F9" s="774" t="s">
        <v>1134</v>
      </c>
      <c r="G9" s="773" t="s">
        <v>1134</v>
      </c>
      <c r="H9" s="775"/>
      <c r="I9" s="776">
        <v>2</v>
      </c>
      <c r="J9" s="776">
        <v>2</v>
      </c>
      <c r="K9" s="776" t="s">
        <v>1157</v>
      </c>
      <c r="L9" s="777" t="s">
        <v>1149</v>
      </c>
      <c r="M9" s="377"/>
      <c r="N9" s="886">
        <v>24</v>
      </c>
      <c r="O9" s="776"/>
      <c r="P9" s="778"/>
      <c r="Q9" s="374"/>
      <c r="R9" s="778"/>
      <c r="S9" s="845"/>
      <c r="T9" s="779" t="s">
        <v>1137</v>
      </c>
      <c r="U9" s="780" t="s">
        <v>1137</v>
      </c>
      <c r="V9" s="111" t="s">
        <v>1158</v>
      </c>
      <c r="W9" s="781" t="s">
        <v>1143</v>
      </c>
      <c r="X9" s="781" t="s">
        <v>1140</v>
      </c>
      <c r="Y9" s="781" t="s">
        <v>1159</v>
      </c>
      <c r="Z9" s="782" t="s">
        <v>1158</v>
      </c>
      <c r="AA9" s="783" t="s">
        <v>1143</v>
      </c>
      <c r="AB9" s="783" t="s">
        <v>1140</v>
      </c>
      <c r="AC9" s="448" t="s">
        <v>1159</v>
      </c>
      <c r="AD9" s="779" t="s">
        <v>1137</v>
      </c>
      <c r="AE9" s="887" t="str">
        <f t="shared" ref="AE9:AE10" si="0">+AD9</f>
        <v>Voir MCC DEG</v>
      </c>
      <c r="AF9" s="111" t="s">
        <v>1158</v>
      </c>
      <c r="AG9" s="781" t="s">
        <v>1143</v>
      </c>
      <c r="AH9" s="781" t="s">
        <v>1140</v>
      </c>
      <c r="AI9" s="781" t="s">
        <v>1159</v>
      </c>
      <c r="AJ9" s="786" t="s">
        <v>1158</v>
      </c>
      <c r="AK9" s="783" t="s">
        <v>1143</v>
      </c>
      <c r="AL9" s="783" t="s">
        <v>1140</v>
      </c>
      <c r="AM9" s="783" t="s">
        <v>1159</v>
      </c>
      <c r="AN9" s="42"/>
    </row>
    <row r="10" spans="1:40" ht="63.75">
      <c r="A10" s="772"/>
      <c r="B10" s="21" t="s">
        <v>1160</v>
      </c>
      <c r="C10" s="184" t="s">
        <v>1161</v>
      </c>
      <c r="D10" s="773"/>
      <c r="E10" s="773" t="s">
        <v>38</v>
      </c>
      <c r="F10" s="774" t="s">
        <v>1134</v>
      </c>
      <c r="G10" s="773" t="s">
        <v>1134</v>
      </c>
      <c r="H10" s="775"/>
      <c r="I10" s="776">
        <v>2</v>
      </c>
      <c r="J10" s="776">
        <v>2</v>
      </c>
      <c r="K10" s="776" t="s">
        <v>1162</v>
      </c>
      <c r="L10" s="777" t="s">
        <v>1136</v>
      </c>
      <c r="M10" s="377"/>
      <c r="N10" s="886">
        <v>30</v>
      </c>
      <c r="O10" s="776"/>
      <c r="P10" s="778"/>
      <c r="Q10" s="374"/>
      <c r="R10" s="778"/>
      <c r="S10" s="845"/>
      <c r="T10" s="779" t="s">
        <v>1137</v>
      </c>
      <c r="U10" s="780" t="s">
        <v>1137</v>
      </c>
      <c r="V10" s="111" t="s">
        <v>1163</v>
      </c>
      <c r="W10" s="781" t="s">
        <v>1143</v>
      </c>
      <c r="X10" s="781" t="s">
        <v>1140</v>
      </c>
      <c r="Y10" s="781" t="s">
        <v>1164</v>
      </c>
      <c r="Z10" s="782" t="s">
        <v>1163</v>
      </c>
      <c r="AA10" s="783" t="s">
        <v>1143</v>
      </c>
      <c r="AB10" s="783" t="s">
        <v>1140</v>
      </c>
      <c r="AC10" s="448" t="s">
        <v>1164</v>
      </c>
      <c r="AD10" s="779" t="s">
        <v>1137</v>
      </c>
      <c r="AE10" s="887" t="str">
        <f t="shared" si="0"/>
        <v>Voir MCC DEG</v>
      </c>
      <c r="AF10" s="111" t="s">
        <v>1163</v>
      </c>
      <c r="AG10" s="781" t="s">
        <v>1143</v>
      </c>
      <c r="AH10" s="781" t="s">
        <v>1140</v>
      </c>
      <c r="AI10" s="781" t="s">
        <v>1164</v>
      </c>
      <c r="AJ10" s="786" t="s">
        <v>1163</v>
      </c>
      <c r="AK10" s="783" t="s">
        <v>1143</v>
      </c>
      <c r="AL10" s="783" t="s">
        <v>1140</v>
      </c>
      <c r="AM10" s="783" t="s">
        <v>1164</v>
      </c>
      <c r="AN10" s="42"/>
    </row>
    <row r="11" spans="1:40">
      <c r="A11" s="203"/>
      <c r="B11" s="203"/>
      <c r="C11" s="891"/>
      <c r="D11" s="773"/>
      <c r="E11" s="789"/>
      <c r="F11" s="789"/>
      <c r="G11" s="789"/>
      <c r="H11" s="775"/>
      <c r="I11" s="773"/>
      <c r="J11" s="773"/>
      <c r="K11" s="773"/>
      <c r="L11" s="773"/>
      <c r="M11" s="488"/>
      <c r="N11" s="791"/>
      <c r="O11" s="892"/>
      <c r="P11" s="892"/>
      <c r="Q11" s="43"/>
      <c r="R11" s="892"/>
      <c r="S11" s="792"/>
      <c r="T11" s="791"/>
      <c r="U11" s="792"/>
      <c r="V11" s="399"/>
      <c r="W11" s="773"/>
      <c r="X11" s="773"/>
      <c r="Y11" s="773"/>
      <c r="Z11" s="773"/>
      <c r="AA11" s="773"/>
      <c r="AB11" s="773"/>
      <c r="AC11" s="488"/>
      <c r="AD11" s="791"/>
      <c r="AE11" s="893"/>
      <c r="AF11" s="399"/>
      <c r="AG11" s="773"/>
      <c r="AH11" s="773"/>
      <c r="AI11" s="773"/>
      <c r="AJ11" s="773"/>
      <c r="AK11" s="773"/>
      <c r="AL11" s="773"/>
      <c r="AM11" s="773"/>
      <c r="AN11" s="773"/>
    </row>
    <row r="12" spans="1:40" s="67" customFormat="1" ht="51">
      <c r="A12" s="801" t="str">
        <f>IF('Portail 3 SDL-LETTRES covid'!A17="","",'Portail 3 SDL-LETTRES covid'!A17)</f>
        <v>LCLA1LAN</v>
      </c>
      <c r="B12" s="801" t="str">
        <f>IF('Portail 3 SDL-LETTRES covid'!B17="","",'Portail 3 SDL-LETTRES covid'!B17)</f>
        <v>LLA1LAN1</v>
      </c>
      <c r="C12" s="802" t="str">
        <f>IF('Portail 3 SDL-LETTRES covid'!C17="","",'Portail 3 SDL-LETTRES covid'!C17)</f>
        <v>Choix Langue vivante S1</v>
      </c>
      <c r="D12" s="803" t="str">
        <f>IF('Portail 3 SDL-LETTRES covid'!D17="","",'Portail 3 SDL-LETTRES covid'!D17)</f>
        <v/>
      </c>
      <c r="E12" s="803" t="str">
        <f>IF('Portail 3 SDL-LETTRES covid'!E17="","",'Portail 3 SDL-LETTRES covid'!E17)</f>
        <v>OBLIG CHOIX</v>
      </c>
      <c r="F12" s="803" t="str">
        <f>IF('Portail 3 SDL-LETTRES covid'!F17="","",'Portail 3 SDL-LETTRES covid'!F17)</f>
        <v>Portails 1 (SDL-LLCER), 3 (SDL-LETTRES), 5 (LETTRES-LLCER ), 6 (HISTOIRE-LETTRES), 7 (HISTOIRE-GEO) et 8 (HISTOIRE-DROIT)</v>
      </c>
      <c r="G12" s="803" t="str">
        <f>IF('Portail 3 SDL-LETTRES covid'!G17="","",'Portail 3 SDL-LETTRES covid'!G17)</f>
        <v/>
      </c>
      <c r="H12" s="804" t="str">
        <f>IF('Portail 3 SDL-LETTRES covid'!H17="","",'Portail 3 SDL-LETTRES covid'!H17)</f>
        <v>1 UE / 2 ECTS</v>
      </c>
      <c r="I12" s="805">
        <f>IF('Portail 3 SDL-LETTRES covid'!I17="","",'Portail 3 SDL-LETTRES covid'!I17)</f>
        <v>2</v>
      </c>
      <c r="J12" s="804">
        <f>IF('Portail 3 SDL-LETTRES covid'!J17="","",'Portail 3 SDL-LETTRES covid'!J17)</f>
        <v>2</v>
      </c>
      <c r="K12" s="805" t="str">
        <f>IF('Portail 3 SDL-LETTRES covid'!K17="","",'Portail 3 SDL-LETTRES covid'!K17)</f>
        <v/>
      </c>
      <c r="L12" s="804" t="str">
        <f>IF('Portail 3 SDL-LETTRES covid'!L17="","",'Portail 3 SDL-LETTRES covid'!L17)</f>
        <v/>
      </c>
      <c r="M12" s="491" t="str">
        <f>IF('Portail 3 SDL-LETTRES covid'!M17="","",'Portail 3 SDL-LETTRES covid'!M17)</f>
        <v/>
      </c>
      <c r="N12" s="889" t="str">
        <f>IF('Portail 3 SDL-LETTRES covid'!N17="","",'Portail 3 SDL-LETTRES covid'!N17)</f>
        <v/>
      </c>
      <c r="O12" s="804"/>
      <c r="P12" s="806" t="str">
        <f>IF('Portail 3 SDL-LETTRES covid'!P17="","",'Portail 3 SDL-LETTRES covid'!P17)</f>
        <v/>
      </c>
      <c r="Q12" s="371"/>
      <c r="R12" s="806"/>
      <c r="S12" s="808" t="str">
        <f>IF('Portail 3 SDL-LETTRES covid'!S17="","",'Portail 3 SDL-LETTRES covid'!S17)</f>
        <v/>
      </c>
      <c r="T12" s="807"/>
      <c r="U12" s="808"/>
      <c r="V12" s="386" t="str">
        <f>IF('Portail 3 SDL-LETTRES covid'!V17="","",'Portail 3 SDL-LETTRES covid'!V17)</f>
        <v/>
      </c>
      <c r="W12" s="806" t="str">
        <f>IF('Portail 3 SDL-LETTRES covid'!W17="","",'Portail 3 SDL-LETTRES covid'!W17)</f>
        <v/>
      </c>
      <c r="X12" s="806" t="str">
        <f>IF('Portail 3 SDL-LETTRES covid'!X17="","",'Portail 3 SDL-LETTRES covid'!X17)</f>
        <v/>
      </c>
      <c r="Y12" s="806" t="str">
        <f>IF('Portail 3 SDL-LETTRES covid'!Y17="","",'Portail 3 SDL-LETTRES covid'!Y17)</f>
        <v/>
      </c>
      <c r="Z12" s="63" t="str">
        <f>IF('Portail 3 SDL-LETTRES covid'!Z17="","",'Portail 3 SDL-LETTRES covid'!Z17)</f>
        <v/>
      </c>
      <c r="AA12" s="809" t="str">
        <f>IF('Portail 3 SDL-LETTRES covid'!AA17="","",'Portail 3 SDL-LETTRES covid'!AA17)</f>
        <v/>
      </c>
      <c r="AB12" s="809" t="str">
        <f>IF('Portail 3 SDL-LETTRES covid'!AB17="","",'Portail 3 SDL-LETTRES covid'!AB17)</f>
        <v/>
      </c>
      <c r="AC12" s="415" t="str">
        <f>IF('Portail 3 SDL-LETTRES covid'!AC17="","",'Portail 3 SDL-LETTRES covid'!AC17)</f>
        <v/>
      </c>
      <c r="AD12" s="807"/>
      <c r="AE12" s="890"/>
      <c r="AF12" s="63" t="str">
        <f>IF('Portail 3 SDL-LETTRES covid'!AF17="","",'Portail 3 SDL-LETTRES covid'!AF17)</f>
        <v/>
      </c>
      <c r="AG12" s="809" t="str">
        <f>IF('Portail 3 SDL-LETTRES covid'!AG17="","",'Portail 3 SDL-LETTRES covid'!AG17)</f>
        <v/>
      </c>
      <c r="AH12" s="809" t="str">
        <f>IF('Portail 3 SDL-LETTRES covid'!AH17="","",'Portail 3 SDL-LETTRES covid'!AH17)</f>
        <v/>
      </c>
      <c r="AI12" s="809" t="str">
        <f>IF('Portail 3 SDL-LETTRES covid'!AI17="","",'Portail 3 SDL-LETTRES covid'!AI17)</f>
        <v/>
      </c>
      <c r="AJ12" s="810" t="str">
        <f>IF('Portail 3 SDL-LETTRES covid'!AJ17="","",'Portail 3 SDL-LETTRES covid'!AJ17)</f>
        <v/>
      </c>
      <c r="AK12" s="809" t="str">
        <f>IF('Portail 3 SDL-LETTRES covid'!AK17="","",'Portail 3 SDL-LETTRES covid'!AK17)</f>
        <v/>
      </c>
      <c r="AL12" s="809" t="str">
        <f>IF('Portail 3 SDL-LETTRES covid'!AL17="","",'Portail 3 SDL-LETTRES covid'!AL17)</f>
        <v/>
      </c>
      <c r="AM12" s="809" t="str">
        <f>IF('Portail 3 SDL-LETTRES covid'!AM17="","",'Portail 3 SDL-LETTRES covid'!AM17)</f>
        <v/>
      </c>
      <c r="AN12" s="811" t="str">
        <f>IF('Portail 3 SDL-LETTRES covid'!AN17="","",'Portail 3 SDL-LETTRES covid'!AN17)</f>
        <v/>
      </c>
    </row>
    <row r="13" spans="1:40" ht="75.75" customHeight="1">
      <c r="A13" s="772" t="str">
        <f>IF('Portail 3 SDL-LETTRES covid'!A18="","",'Portail 3 SDL-LETTRES covid'!A18)</f>
        <v/>
      </c>
      <c r="B13" s="21" t="str">
        <f>IF('Portail 3 SDL-LETTRES covid'!B18="","",'Portail 3 SDL-LETTRES covid'!B18)</f>
        <v>LLA1ALL</v>
      </c>
      <c r="C13" s="184" t="str">
        <f>IF('Portail 3 SDL-LETTRES covid'!C18="","",'Portail 3 SDL-LETTRES covid'!C18)</f>
        <v>Allemand S1</v>
      </c>
      <c r="D13" s="773" t="str">
        <f>IF('Portail 3 SDL-LETTRES covid'!D18="","",'Portail 3 SDL-LETTRES covid'!D18)</f>
        <v>LOL1H4A
LOL1B6A
LOL1C7A</v>
      </c>
      <c r="E13" s="773" t="str">
        <f>IF('Portail 3 SDL-LETTRES covid'!E18="","",'Portail 3 SDL-LETTRES covid'!E18)</f>
        <v>CHOIX TRONC COMMUN</v>
      </c>
      <c r="F13" s="774" t="str">
        <f>IF('Portail 3 SDL-LETTRES covid'!F18="","",'Portail 3 SDL-LETTRES covid'!F18)</f>
        <v>Portails 1 (SDL-LLCER), 3 (SDL-LETTRES), 5 (LETTRES-LLCER ), 6 (HISTOIRE-LETTRES), 7 (HISTOIRE-GEO) et 8 (HISTOIRE-DROIT)</v>
      </c>
      <c r="G13" s="773" t="str">
        <f>IF('Portail 3 SDL-LETTRES covid'!G18="","",'Portail 3 SDL-LETTRES covid'!G18)</f>
        <v>LEA</v>
      </c>
      <c r="H13" s="775" t="str">
        <f>IF('Portail 3 SDL-LETTRES covid'!H18="","",'Portail 3 SDL-LETTRES covid'!H18)</f>
        <v/>
      </c>
      <c r="I13" s="776">
        <f>IF('Portail 3 SDL-LETTRES covid'!I18="","",'Portail 3 SDL-LETTRES covid'!I18)</f>
        <v>2</v>
      </c>
      <c r="J13" s="776">
        <f>IF('Portail 3 SDL-LETTRES covid'!J18="","",'Portail 3 SDL-LETTRES covid'!J18)</f>
        <v>2</v>
      </c>
      <c r="K13" s="776" t="str">
        <f>IF('Portail 3 SDL-LETTRES covid'!K18="","",'Portail 3 SDL-LETTRES covid'!K18)</f>
        <v>FLEURY Alain</v>
      </c>
      <c r="L13" s="777">
        <f>IF('Portail 3 SDL-LETTRES covid'!L18="","",'Portail 3 SDL-LETTRES covid'!L18)</f>
        <v>12</v>
      </c>
      <c r="M13" s="377" t="str">
        <f>IF('Portail 3 SDL-LETTRES covid'!M18="","",'Portail 3 SDL-LETTRES covid'!M18)</f>
        <v/>
      </c>
      <c r="N13" s="886" t="str">
        <f>IF('Portail 3 SDL-LETTRES covid'!N18="","",'Portail 3 SDL-LETTRES covid'!N18)</f>
        <v/>
      </c>
      <c r="O13" s="776"/>
      <c r="P13" s="778">
        <f>IF('Portail 3 SDL-LETTRES covid'!P18="","",'Portail 3 SDL-LETTRES covid'!P18)</f>
        <v>18</v>
      </c>
      <c r="Q13" s="374"/>
      <c r="R13" s="778"/>
      <c r="S13" s="845" t="str">
        <f>IF('Portail 3 SDL-LETTRES covid'!S18="","",'Portail 3 SDL-LETTRES covid'!S18)</f>
        <v/>
      </c>
      <c r="T13" s="881" t="str">
        <f>IF('Portail 3 SDL-LETTRES covid'!T18="","",'Portail 3 SDL-LETTRES covid'!T18)</f>
        <v>100% CC DM avec dépôt de sujet et copie par mail</v>
      </c>
      <c r="U13" s="528" t="str">
        <f>IF('Portail 3 SDL-LETTRES covid'!U18="","",'Portail 3 SDL-LETTRES covid'!U18)</f>
        <v>100% CT DM avec dépôt de sujet et copie par mail</v>
      </c>
      <c r="V13" s="111">
        <f>IF('Portail 3 SDL-LETTRES covid'!V18="","",'Portail 3 SDL-LETTRES covid'!V18)</f>
        <v>1</v>
      </c>
      <c r="W13" s="781" t="str">
        <f>IF('Portail 3 SDL-LETTRES covid'!W18="","",'Portail 3 SDL-LETTRES covid'!W18)</f>
        <v>CC</v>
      </c>
      <c r="X13" s="781" t="str">
        <f>IF('Portail 3 SDL-LETTRES covid'!X18="","",'Portail 3 SDL-LETTRES covid'!X18)</f>
        <v>écrit et oral</v>
      </c>
      <c r="Y13" s="781" t="str">
        <f>IF('Portail 3 SDL-LETTRES covid'!Y18="","",'Portail 3 SDL-LETTRES covid'!Y18)</f>
        <v>1h30</v>
      </c>
      <c r="Z13" s="782">
        <f>IF('Portail 3 SDL-LETTRES covid'!Z18="","",'Portail 3 SDL-LETTRES covid'!Z18)</f>
        <v>1</v>
      </c>
      <c r="AA13" s="783" t="str">
        <f>IF('Portail 3 SDL-LETTRES covid'!AA18="","",'Portail 3 SDL-LETTRES covid'!AA18)</f>
        <v>CT</v>
      </c>
      <c r="AB13" s="783" t="str">
        <f>IF('Portail 3 SDL-LETTRES covid'!AB18="","",'Portail 3 SDL-LETTRES covid'!AB18)</f>
        <v>écrit</v>
      </c>
      <c r="AC13" s="448" t="str">
        <f>IF('Portail 3 SDL-LETTRES covid'!AC18="","",'Portail 3 SDL-LETTRES covid'!AC18)</f>
        <v>2h00</v>
      </c>
      <c r="AD13" s="881" t="str">
        <f>IF('Portail 3 SDL-LETTRES covid'!AD18="","",'Portail 3 SDL-LETTRES covid'!AD18)</f>
        <v>100% CT oral à distance 15 min. Contacter enseignant au préalable par téléphone</v>
      </c>
      <c r="AE13" s="887" t="str">
        <f>+AD13</f>
        <v>100% CT oral à distance 15 min. Contacter enseignant au préalable par téléphone</v>
      </c>
      <c r="AF13" s="111">
        <f>IF('Portail 3 SDL-LETTRES covid'!AF18="","",'Portail 3 SDL-LETTRES covid'!AF18)</f>
        <v>1</v>
      </c>
      <c r="AG13" s="781" t="str">
        <f>IF('Portail 3 SDL-LETTRES covid'!AG18="","",'Portail 3 SDL-LETTRES covid'!AG18)</f>
        <v>CT</v>
      </c>
      <c r="AH13" s="781" t="str">
        <f>IF('Portail 3 SDL-LETTRES covid'!AH18="","",'Portail 3 SDL-LETTRES covid'!AH18)</f>
        <v>oral</v>
      </c>
      <c r="AI13" s="781" t="str">
        <f>IF('Portail 3 SDL-LETTRES covid'!AI18="","",'Portail 3 SDL-LETTRES covid'!AI18)</f>
        <v>15 min.</v>
      </c>
      <c r="AJ13" s="786">
        <f>IF('Portail 3 SDL-LETTRES covid'!AJ18="","",'Portail 3 SDL-LETTRES covid'!AJ18)</f>
        <v>1</v>
      </c>
      <c r="AK13" s="783" t="str">
        <f>IF('Portail 3 SDL-LETTRES covid'!AK18="","",'Portail 3 SDL-LETTRES covid'!AK18)</f>
        <v>CT</v>
      </c>
      <c r="AL13" s="783" t="str">
        <f>IF('Portail 3 SDL-LETTRES covid'!AL18="","",'Portail 3 SDL-LETTRES covid'!AL18)</f>
        <v>oral</v>
      </c>
      <c r="AM13" s="783" t="str">
        <f>IF('Portail 3 SDL-LETTRES covid'!AM18="","",'Portail 3 SDL-LETTRES covid'!AM18)</f>
        <v>15 min.</v>
      </c>
      <c r="AN13" s="42" t="str">
        <f>IF('Portail 3 SDL-LETTRES covid'!AN18="","",'Portail 3 SDL-LETTRES covid'!AN18)</f>
        <v/>
      </c>
    </row>
    <row r="14" spans="1:40" ht="75.75" customHeight="1">
      <c r="A14" s="772" t="str">
        <f>IF('Portail 3 SDL-LETTRES covid'!A19="","",'Portail 3 SDL-LETTRES covid'!A19)</f>
        <v/>
      </c>
      <c r="B14" s="21" t="str">
        <f>IF('Portail 3 SDL-LETTRES covid'!B19="","",'Portail 3 SDL-LETTRES covid'!B19)</f>
        <v>LLA1ANG</v>
      </c>
      <c r="C14" s="184" t="str">
        <f>IF('Portail 3 SDL-LETTRES covid'!C19="","",'Portail 3 SDL-LETTRES covid'!C19)</f>
        <v>Anglais S1</v>
      </c>
      <c r="D14" s="773" t="str">
        <f>IF('Portail 3 SDL-LETTRES covid'!D19="","",'Portail 3 SDL-LETTRES covid'!D19)</f>
        <v>LOL1D7B
LOL1H4B
LOL1G7B</v>
      </c>
      <c r="E14" s="773" t="str">
        <f>IF('Portail 3 SDL-LETTRES covid'!E19="","",'Portail 3 SDL-LETTRES covid'!E19)</f>
        <v>CHOIX TRONC COMMUN</v>
      </c>
      <c r="F14" s="774" t="str">
        <f>IF('Portail 3 SDL-LETTRES covid'!F19="","",'Portail 3 SDL-LETTRES covid'!F19)</f>
        <v>Portails 3 (SDL-LETTRES), 5 (LETTRES-LLCER ), 6 (HISTOIRE-LETTRES), 7 (HISTOIRE-GEO) et 8 (HISTOIRE-DROIT)</v>
      </c>
      <c r="G14" s="773" t="str">
        <f>IF('Portail 3 SDL-LETTRES covid'!G19="","",'Portail 3 SDL-LETTRES covid'!G19)</f>
        <v>LLCER</v>
      </c>
      <c r="H14" s="775" t="str">
        <f>IF('Portail 3 SDL-LETTRES covid'!H19="","",'Portail 3 SDL-LETTRES covid'!H19)</f>
        <v/>
      </c>
      <c r="I14" s="776">
        <f>IF('Portail 3 SDL-LETTRES covid'!I19="","",'Portail 3 SDL-LETTRES covid'!I19)</f>
        <v>2</v>
      </c>
      <c r="J14" s="776">
        <f>IF('Portail 3 SDL-LETTRES covid'!J19="","",'Portail 3 SDL-LETTRES covid'!J19)</f>
        <v>2</v>
      </c>
      <c r="K14" s="776" t="str">
        <f>IF('Portail 3 SDL-LETTRES covid'!K19="","",'Portail 3 SDL-LETTRES covid'!K19)</f>
        <v>SOTTEAU Emilie</v>
      </c>
      <c r="L14" s="777" t="str">
        <f>IF('Portail 3 SDL-LETTRES covid'!L19="","",'Portail 3 SDL-LETTRES covid'!L19)</f>
        <v>11</v>
      </c>
      <c r="M14" s="377" t="str">
        <f>IF('Portail 3 SDL-LETTRES covid'!M19="","",'Portail 3 SDL-LETTRES covid'!M19)</f>
        <v/>
      </c>
      <c r="N14" s="886" t="str">
        <f>IF('Portail 3 SDL-LETTRES covid'!N19="","",'Portail 3 SDL-LETTRES covid'!N19)</f>
        <v/>
      </c>
      <c r="O14" s="776"/>
      <c r="P14" s="778">
        <f>IF('Portail 3 SDL-LETTRES covid'!P19="","",'Portail 3 SDL-LETTRES covid'!P19)</f>
        <v>18</v>
      </c>
      <c r="Q14" s="374"/>
      <c r="R14" s="778"/>
      <c r="S14" s="845" t="str">
        <f>IF('Portail 3 SDL-LETTRES covid'!S19="","",'Portail 3 SDL-LETTRES covid'!S19)</f>
        <v/>
      </c>
      <c r="T14" s="881" t="str">
        <f>IF('Portail 3 SDL-LETTRES covid'!T19="","",'Portail 3 SDL-LETTRES covid'!T19)</f>
        <v>100% CC ecrit et/ou oral en présentiel ou en ligne temps limité</v>
      </c>
      <c r="U14" s="528" t="str">
        <f>IF('Portail 3 SDL-LETTRES covid'!U19="","",'Portail 3 SDL-LETTRES covid'!U19)</f>
        <v>100% CT écrit et/ou oral en presentiel ou ligne en temps limité  (écrit =2h ou oral 15mins)</v>
      </c>
      <c r="V14" s="111">
        <f>IF('Portail 3 SDL-LETTRES covid'!V19="","",'Portail 3 SDL-LETTRES covid'!V19)</f>
        <v>1</v>
      </c>
      <c r="W14" s="781" t="str">
        <f>IF('Portail 3 SDL-LETTRES covid'!W19="","",'Portail 3 SDL-LETTRES covid'!W19)</f>
        <v>CC</v>
      </c>
      <c r="X14" s="781" t="str">
        <f>IF('Portail 3 SDL-LETTRES covid'!X19="","",'Portail 3 SDL-LETTRES covid'!X19)</f>
        <v/>
      </c>
      <c r="Y14" s="781" t="str">
        <f>IF('Portail 3 SDL-LETTRES covid'!Y19="","",'Portail 3 SDL-LETTRES covid'!Y19)</f>
        <v/>
      </c>
      <c r="Z14" s="782">
        <f>IF('Portail 3 SDL-LETTRES covid'!Z19="","",'Portail 3 SDL-LETTRES covid'!Z19)</f>
        <v>1</v>
      </c>
      <c r="AA14" s="783" t="str">
        <f>IF('Portail 3 SDL-LETTRES covid'!AA19="","",'Portail 3 SDL-LETTRES covid'!AA19)</f>
        <v>CT</v>
      </c>
      <c r="AB14" s="783" t="str">
        <f>IF('Portail 3 SDL-LETTRES covid'!AB19="","",'Portail 3 SDL-LETTRES covid'!AB19)</f>
        <v>écrit</v>
      </c>
      <c r="AC14" s="448" t="str">
        <f>IF('Portail 3 SDL-LETTRES covid'!AC19="","",'Portail 3 SDL-LETTRES covid'!AC19)</f>
        <v>2h00</v>
      </c>
      <c r="AD14" s="881" t="str">
        <f>IF('Portail 3 SDL-LETTRES covid'!AD19="","",'Portail 3 SDL-LETTRES covid'!AD19)</f>
        <v>DM sans temps limité, 
dépôt sujet sur CELENE le xx/06,
copie à rendre au plus tard le xx/06 sur mon adresse email emiliejanton@yahoo.fr, cmasarrre@yahoo.fr</v>
      </c>
      <c r="AE14" s="887" t="str">
        <f t="shared" ref="AE14:AE15" si="1">+AD14</f>
        <v>DM sans temps limité, 
dépôt sujet sur CELENE le xx/06,
copie à rendre au plus tard le xx/06 sur mon adresse email emiliejanton@yahoo.fr, cmasarrre@yahoo.fr</v>
      </c>
      <c r="AF14" s="111">
        <f>IF('Portail 3 SDL-LETTRES covid'!AF19="","",'Portail 3 SDL-LETTRES covid'!AF19)</f>
        <v>1</v>
      </c>
      <c r="AG14" s="781" t="str">
        <f>IF('Portail 3 SDL-LETTRES covid'!AG19="","",'Portail 3 SDL-LETTRES covid'!AG19)</f>
        <v>CT</v>
      </c>
      <c r="AH14" s="781" t="str">
        <f>IF('Portail 3 SDL-LETTRES covid'!AH19="","",'Portail 3 SDL-LETTRES covid'!AH19)</f>
        <v>écrit</v>
      </c>
      <c r="AI14" s="781" t="str">
        <f>IF('Portail 3 SDL-LETTRES covid'!AI19="","",'Portail 3 SDL-LETTRES covid'!AI19)</f>
        <v>2h00</v>
      </c>
      <c r="AJ14" s="786">
        <f>IF('Portail 3 SDL-LETTRES covid'!AJ19="","",'Portail 3 SDL-LETTRES covid'!AJ19)</f>
        <v>1</v>
      </c>
      <c r="AK14" s="783" t="str">
        <f>IF('Portail 3 SDL-LETTRES covid'!AK19="","",'Portail 3 SDL-LETTRES covid'!AK19)</f>
        <v>CT</v>
      </c>
      <c r="AL14" s="783" t="str">
        <f>IF('Portail 3 SDL-LETTRES covid'!AL19="","",'Portail 3 SDL-LETTRES covid'!AL19)</f>
        <v>écrit</v>
      </c>
      <c r="AM14" s="783" t="str">
        <f>IF('Portail 3 SDL-LETTRES covid'!AM19="","",'Portail 3 SDL-LETTRES covid'!AM19)</f>
        <v>2h00</v>
      </c>
      <c r="AN14" s="42" t="str">
        <f>IF('Portail 3 SDL-LETTRES covid'!AN19="","",'Portail 3 SDL-LETTRES covid'!AN19)</f>
        <v/>
      </c>
    </row>
    <row r="15" spans="1:40" ht="75.75" customHeight="1">
      <c r="A15" s="772" t="str">
        <f>IF('Portail 3 SDL-LETTRES covid'!A20="","",'Portail 3 SDL-LETTRES covid'!A20)</f>
        <v/>
      </c>
      <c r="B15" s="21" t="str">
        <f>IF('Portail 3 SDL-LETTRES covid'!B20="","",'Portail 3 SDL-LETTRES covid'!B20)</f>
        <v>LLA1ESP</v>
      </c>
      <c r="C15" s="184" t="str">
        <f>IF('Portail 3 SDL-LETTRES covid'!C20="","",'Portail 3 SDL-LETTRES covid'!C20)</f>
        <v>Espagnol S1</v>
      </c>
      <c r="D15" s="773" t="str">
        <f>IF('Portail 3 SDL-LETTRES covid'!D20="","",'Portail 3 SDL-LETTRES covid'!D20)</f>
        <v>LOL1D7C
LOL1E4F
LOL1H4C
LOL1G7C</v>
      </c>
      <c r="E15" s="773" t="str">
        <f>IF('Portail 3 SDL-LETTRES covid'!E20="","",'Portail 3 SDL-LETTRES covid'!E20)</f>
        <v>CHOIX TRONC COMMUN</v>
      </c>
      <c r="F15" s="774" t="str">
        <f>IF('Portail 3 SDL-LETTRES covid'!F20="","",'Portail 3 SDL-LETTRES covid'!F20)</f>
        <v>Portails 3 (SDL-LETTRES), 5 (LETTRES-LLCER ), 6 (HISTOIRE-LETTRES), 7 (HISTOIRE-GEO) et 8 (HISTOIRE-DROIT)</v>
      </c>
      <c r="G15" s="773" t="str">
        <f>IF('Portail 3 SDL-LETTRES covid'!G20="","",'Portail 3 SDL-LETTRES covid'!G20)</f>
        <v>LLCER</v>
      </c>
      <c r="H15" s="775" t="str">
        <f>IF('Portail 3 SDL-LETTRES covid'!H20="","",'Portail 3 SDL-LETTRES covid'!H20)</f>
        <v/>
      </c>
      <c r="I15" s="776">
        <f>IF('Portail 3 SDL-LETTRES covid'!I20="","",'Portail 3 SDL-LETTRES covid'!I20)</f>
        <v>2</v>
      </c>
      <c r="J15" s="776">
        <f>IF('Portail 3 SDL-LETTRES covid'!J20="","",'Portail 3 SDL-LETTRES covid'!J20)</f>
        <v>2</v>
      </c>
      <c r="K15" s="776" t="str">
        <f>IF('Portail 3 SDL-LETTRES covid'!K20="","",'Portail 3 SDL-LETTRES covid'!K20)</f>
        <v>EYMAR Marcos</v>
      </c>
      <c r="L15" s="777" t="str">
        <f>IF('Portail 3 SDL-LETTRES covid'!L20="","",'Portail 3 SDL-LETTRES covid'!L20)</f>
        <v>14</v>
      </c>
      <c r="M15" s="377" t="str">
        <f>IF('Portail 3 SDL-LETTRES covid'!M20="","",'Portail 3 SDL-LETTRES covid'!M20)</f>
        <v/>
      </c>
      <c r="N15" s="886" t="str">
        <f>IF('Portail 3 SDL-LETTRES covid'!N20="","",'Portail 3 SDL-LETTRES covid'!N20)</f>
        <v/>
      </c>
      <c r="O15" s="776"/>
      <c r="P15" s="778">
        <f>IF('Portail 3 SDL-LETTRES covid'!P20="","",'Portail 3 SDL-LETTRES covid'!P20)</f>
        <v>18</v>
      </c>
      <c r="Q15" s="374"/>
      <c r="R15" s="778"/>
      <c r="S15" s="845" t="str">
        <f>IF('Portail 3 SDL-LETTRES covid'!S20="","",'Portail 3 SDL-LETTRES covid'!S20)</f>
        <v/>
      </c>
      <c r="T15" s="881" t="str">
        <f>IF('Portail 3 SDL-LETTRES covid'!T20="","",'Portail 3 SDL-LETTRES covid'!T20)</f>
        <v>100% CC. 50% oral à distance, 50% DM écrit</v>
      </c>
      <c r="U15" s="528" t="str">
        <f>IF('Portail 3 SDL-LETTRES covid'!U20="","",'Portail 3 SDL-LETTRES covid'!U20)</f>
        <v>100% CT oral à distance</v>
      </c>
      <c r="V15" s="111">
        <f>IF('Portail 3 SDL-LETTRES covid'!V20="","",'Portail 3 SDL-LETTRES covid'!V20)</f>
        <v>1</v>
      </c>
      <c r="W15" s="781" t="str">
        <f>IF('Portail 3 SDL-LETTRES covid'!W20="","",'Portail 3 SDL-LETTRES covid'!W20)</f>
        <v>CC</v>
      </c>
      <c r="X15" s="781" t="str">
        <f>IF('Portail 3 SDL-LETTRES covid'!X20="","",'Portail 3 SDL-LETTRES covid'!X20)</f>
        <v/>
      </c>
      <c r="Y15" s="781" t="str">
        <f>IF('Portail 3 SDL-LETTRES covid'!Y20="","",'Portail 3 SDL-LETTRES covid'!Y20)</f>
        <v/>
      </c>
      <c r="Z15" s="782">
        <f>IF('Portail 3 SDL-LETTRES covid'!Z20="","",'Portail 3 SDL-LETTRES covid'!Z20)</f>
        <v>1</v>
      </c>
      <c r="AA15" s="783" t="str">
        <f>IF('Portail 3 SDL-LETTRES covid'!AA20="","",'Portail 3 SDL-LETTRES covid'!AA20)</f>
        <v>CT</v>
      </c>
      <c r="AB15" s="783" t="str">
        <f>IF('Portail 3 SDL-LETTRES covid'!AB20="","",'Portail 3 SDL-LETTRES covid'!AB20)</f>
        <v>écrit</v>
      </c>
      <c r="AC15" s="448" t="str">
        <f>IF('Portail 3 SDL-LETTRES covid'!AC20="","",'Portail 3 SDL-LETTRES covid'!AC20)</f>
        <v>2h00</v>
      </c>
      <c r="AD15" s="881" t="str">
        <f>IF('Portail 3 SDL-LETTRES covid'!AD20="","",'Portail 3 SDL-LETTRES covid'!AD20)</f>
        <v>100% CT oral à distance</v>
      </c>
      <c r="AE15" s="887" t="str">
        <f t="shared" si="1"/>
        <v>100% CT oral à distance</v>
      </c>
      <c r="AF15" s="111">
        <f>IF('Portail 3 SDL-LETTRES covid'!AF20="","",'Portail 3 SDL-LETTRES covid'!AF20)</f>
        <v>1</v>
      </c>
      <c r="AG15" s="781" t="str">
        <f>IF('Portail 3 SDL-LETTRES covid'!AG20="","",'Portail 3 SDL-LETTRES covid'!AG20)</f>
        <v>CT</v>
      </c>
      <c r="AH15" s="781" t="str">
        <f>IF('Portail 3 SDL-LETTRES covid'!AH20="","",'Portail 3 SDL-LETTRES covid'!AH20)</f>
        <v>écrit</v>
      </c>
      <c r="AI15" s="781" t="str">
        <f>IF('Portail 3 SDL-LETTRES covid'!AI20="","",'Portail 3 SDL-LETTRES covid'!AI20)</f>
        <v>2h00</v>
      </c>
      <c r="AJ15" s="786">
        <f>IF('Portail 3 SDL-LETTRES covid'!AJ20="","",'Portail 3 SDL-LETTRES covid'!AJ20)</f>
        <v>1</v>
      </c>
      <c r="AK15" s="783" t="str">
        <f>IF('Portail 3 SDL-LETTRES covid'!AK20="","",'Portail 3 SDL-LETTRES covid'!AK20)</f>
        <v>CT</v>
      </c>
      <c r="AL15" s="783" t="str">
        <f>IF('Portail 3 SDL-LETTRES covid'!AL20="","",'Portail 3 SDL-LETTRES covid'!AL20)</f>
        <v>écrit</v>
      </c>
      <c r="AM15" s="783" t="str">
        <f>IF('Portail 3 SDL-LETTRES covid'!AM20="","",'Portail 3 SDL-LETTRES covid'!AM20)</f>
        <v>2h00</v>
      </c>
      <c r="AN15" s="42" t="str">
        <f>IF('Portail 3 SDL-LETTRES covid'!AN20="","",'Portail 3 SDL-LETTRES covid'!AN20)</f>
        <v/>
      </c>
    </row>
    <row r="16" spans="1:40">
      <c r="A16" s="203"/>
      <c r="B16" s="203"/>
      <c r="C16" s="891"/>
      <c r="D16" s="773"/>
      <c r="E16" s="789"/>
      <c r="F16" s="894"/>
      <c r="G16" s="894"/>
      <c r="H16" s="772"/>
      <c r="I16" s="895"/>
      <c r="J16" s="895"/>
      <c r="K16" s="895"/>
      <c r="L16" s="895"/>
      <c r="M16" s="492"/>
      <c r="N16" s="791"/>
      <c r="O16" s="892"/>
      <c r="P16" s="892"/>
      <c r="Q16" s="43"/>
      <c r="R16" s="892"/>
      <c r="S16" s="792"/>
      <c r="T16" s="791"/>
      <c r="U16" s="792"/>
      <c r="V16" s="399"/>
      <c r="W16" s="773"/>
      <c r="X16" s="773"/>
      <c r="Y16" s="773"/>
      <c r="Z16" s="773"/>
      <c r="AA16" s="773"/>
      <c r="AB16" s="773"/>
      <c r="AC16" s="488"/>
      <c r="AD16" s="791"/>
      <c r="AE16" s="896"/>
      <c r="AF16" s="399"/>
      <c r="AG16" s="773"/>
      <c r="AH16" s="773"/>
      <c r="AI16" s="773"/>
      <c r="AJ16" s="773"/>
      <c r="AK16" s="773"/>
      <c r="AL16" s="773"/>
      <c r="AM16" s="773"/>
      <c r="AN16" s="895"/>
    </row>
    <row r="17" spans="1:40" ht="98.25" customHeight="1">
      <c r="A17" s="772" t="str">
        <f>IF('Portail 7 HISTOIRE-GEO covid'!A6="","",'Portail 7 HISTOIRE-GEO covid'!A6)</f>
        <v/>
      </c>
      <c r="B17" s="21" t="str">
        <f>IF('Portail 7 HISTOIRE-GEO covid'!B6="","",'Portail 7 HISTOIRE-GEO covid'!B6)</f>
        <v>LLA1E10</v>
      </c>
      <c r="C17" s="184" t="str">
        <f>IF('Portail 7 HISTOIRE-GEO covid'!C6="","",'Portail 7 HISTOIRE-GEO covid'!C6)</f>
        <v>Approches de l’histoire moderne</v>
      </c>
      <c r="D17" s="773" t="str">
        <f>IF('Portail 7 HISTOIRE-GEO covid'!D6="","",'Portail 7 HISTOIRE-GEO covid'!D6)</f>
        <v>DOL1DH13
LOL1DH23
LOL1E22</v>
      </c>
      <c r="E17" s="773" t="str">
        <f>IF('Portail 7 HISTOIRE-GEO covid'!E6="","",'Portail 7 HISTOIRE-GEO covid'!E6)</f>
        <v>UE TRONC COMMUN</v>
      </c>
      <c r="F17" s="774" t="str">
        <f>IF('Portail 7 HISTOIRE-GEO covid'!F6="","",'Portail 7 HISTOIRE-GEO covid'!F6)</f>
        <v>Portails 7 (HISTOIRE-GEOGRAPHIE) et 8 (HISTOIRE-DROIT) et DEG</v>
      </c>
      <c r="G17" s="773" t="str">
        <f>IF('Portail 7 HISTOIRE-GEO covid'!G6="","",'Portail 7 HISTOIRE-GEO covid'!G6)</f>
        <v>HISTOIRE</v>
      </c>
      <c r="H17" s="775"/>
      <c r="I17" s="776">
        <v>6</v>
      </c>
      <c r="J17" s="776">
        <v>6</v>
      </c>
      <c r="K17" s="776" t="str">
        <f>IF('Portail 7 HISTOIRE-GEO covid'!K6="","",'Portail 7 HISTOIRE-GEO covid'!K6)</f>
        <v>BRETECHE Marion</v>
      </c>
      <c r="L17" s="777" t="str">
        <f>IF('Portail 7 HISTOIRE-GEO covid'!L6="","",'Portail 7 HISTOIRE-GEO covid'!L6)</f>
        <v>22</v>
      </c>
      <c r="M17" s="377" t="str">
        <f>IF('Portail 7 HISTOIRE-GEO covid'!M6="","",'Portail 7 HISTOIRE-GEO covid'!M6)</f>
        <v/>
      </c>
      <c r="N17" s="886">
        <f>IF('Portail 7 HISTOIRE-GEO covid'!N6="","",'Portail 7 HISTOIRE-GEO covid'!N6)</f>
        <v>24</v>
      </c>
      <c r="O17" s="776"/>
      <c r="P17" s="778">
        <f>IF('Portail 7 HISTOIRE-GEO covid'!P6="","",'Portail 7 HISTOIRE-GEO covid'!P6)</f>
        <v>24</v>
      </c>
      <c r="Q17" s="374"/>
      <c r="R17" s="778"/>
      <c r="S17" s="845" t="str">
        <f>IF('Portail 7 HISTOIRE-GEO covid'!S6="","",'Portail 7 HISTOIRE-GEO covid'!S6)</f>
        <v/>
      </c>
      <c r="T17" s="881" t="str">
        <f>IF('Portail 7 HISTOIRE-GEO covid'!T6="","",'Portail 7 HISTOIRE-GEO covid'!T6)</f>
        <v>100% CC ; DM et/ou un ou plusieurs devoirs en ligne ; durées variables ; dépôt sujets et copies sur CELENE ; sans temps limité</v>
      </c>
      <c r="U17" s="528" t="str">
        <f>IF('Portail 7 HISTOIRE-GEO covid'!U6="","",'Portail 7 HISTOIRE-GEO covid'!U6)</f>
        <v>100% CT ; DM ; dépôt sujet et copie sur CELENE ; sans temps limité</v>
      </c>
      <c r="V17" s="111">
        <f>IF('Portail 7 HISTOIRE-GEO covid'!V6="","",'Portail 7 HISTOIRE-GEO covid'!V6)</f>
        <v>1</v>
      </c>
      <c r="W17" s="781" t="str">
        <f>IF('Portail 7 HISTOIRE-GEO covid'!W6="","",'Portail 7 HISTOIRE-GEO covid'!W6)</f>
        <v>CC</v>
      </c>
      <c r="X17" s="781" t="str">
        <f>IF('Portail 7 HISTOIRE-GEO covid'!X6="","",'Portail 7 HISTOIRE-GEO covid'!X6)</f>
        <v>écrit et oral</v>
      </c>
      <c r="Y17" s="781" t="str">
        <f>IF('Portail 7 HISTOIRE-GEO covid'!Y6="","",'Portail 7 HISTOIRE-GEO covid'!Y6)</f>
        <v/>
      </c>
      <c r="Z17" s="782">
        <f>IF('Portail 7 HISTOIRE-GEO covid'!Z6="","",'Portail 7 HISTOIRE-GEO covid'!Z6)</f>
        <v>1</v>
      </c>
      <c r="AA17" s="783" t="str">
        <f>IF('Portail 7 HISTOIRE-GEO covid'!AA6="","",'Portail 7 HISTOIRE-GEO covid'!AA6)</f>
        <v>CT</v>
      </c>
      <c r="AB17" s="783" t="str">
        <f>IF('Portail 7 HISTOIRE-GEO covid'!AB6="","",'Portail 7 HISTOIRE-GEO covid'!AB6)</f>
        <v>écrit</v>
      </c>
      <c r="AC17" s="448" t="str">
        <f>IF('Portail 7 HISTOIRE-GEO covid'!AC6="","",'Portail 7 HISTOIRE-GEO covid'!AC6)</f>
        <v>4h00</v>
      </c>
      <c r="AD17" s="881" t="str">
        <f>IF('Portail 7 HISTOIRE-GEO covid'!AD6="","",'Portail 7 HISTOIRE-GEO covid'!AD6)</f>
        <v xml:space="preserve">100% CT ; DM ; dépôt sujet et copie sur CELENE ; sans temps limité
</v>
      </c>
      <c r="AE17" s="887" t="str">
        <f t="shared" ref="AE17:AE19" si="2">+AD17</f>
        <v xml:space="preserve">100% CT ; DM ; dépôt sujet et copie sur CELENE ; sans temps limité
</v>
      </c>
      <c r="AF17" s="111">
        <f>IF('Portail 7 HISTOIRE-GEO covid'!AF6="","",'Portail 7 HISTOIRE-GEO covid'!AF6)</f>
        <v>1</v>
      </c>
      <c r="AG17" s="781" t="str">
        <f>IF('Portail 7 HISTOIRE-GEO covid'!AG6="","",'Portail 7 HISTOIRE-GEO covid'!AG6)</f>
        <v>CT</v>
      </c>
      <c r="AH17" s="781" t="str">
        <f>IF('Portail 7 HISTOIRE-GEO covid'!AH6="","",'Portail 7 HISTOIRE-GEO covid'!AH6)</f>
        <v>écrit</v>
      </c>
      <c r="AI17" s="781" t="str">
        <f>IF('Portail 7 HISTOIRE-GEO covid'!AI6="","",'Portail 7 HISTOIRE-GEO covid'!AI6)</f>
        <v>4h00</v>
      </c>
      <c r="AJ17" s="786">
        <f>IF('Portail 7 HISTOIRE-GEO covid'!AJ6="","",'Portail 7 HISTOIRE-GEO covid'!AJ6)</f>
        <v>1</v>
      </c>
      <c r="AK17" s="783" t="str">
        <f>IF('Portail 7 HISTOIRE-GEO covid'!AK6="","",'Portail 7 HISTOIRE-GEO covid'!AK6)</f>
        <v>CT</v>
      </c>
      <c r="AL17" s="783" t="str">
        <f>IF('Portail 7 HISTOIRE-GEO covid'!AL6="","",'Portail 7 HISTOIRE-GEO covid'!AL6)</f>
        <v>écrit</v>
      </c>
      <c r="AM17" s="783" t="str">
        <f>IF('Portail 7 HISTOIRE-GEO covid'!AM6="","",'Portail 7 HISTOIRE-GEO covid'!AM6)</f>
        <v>4h00</v>
      </c>
      <c r="AN17" s="42" t="str">
        <f>IF('Portail 7 HISTOIRE-GEO covid'!AN6="","",'Portail 7 HISTOIRE-GEO covid'!AN6)</f>
        <v/>
      </c>
    </row>
    <row r="18" spans="1:40" ht="72" customHeight="1">
      <c r="A18" s="772"/>
      <c r="B18" s="21" t="s">
        <v>1165</v>
      </c>
      <c r="C18" s="184" t="s">
        <v>1166</v>
      </c>
      <c r="D18" s="773" t="s">
        <v>1167</v>
      </c>
      <c r="E18" s="773" t="s">
        <v>880</v>
      </c>
      <c r="F18" s="774" t="str">
        <f>IF('Portail 6 LETTRES-HIST covid'!F14="","",'Portail 6 LETTRES-HIST covid'!F14)</f>
        <v>Portails 6 (HISTOIRE-LETTRES) et 8 (HISTOIRE-DROIT = CM uniquement)</v>
      </c>
      <c r="G18" s="773" t="str">
        <f>IF('Portail 6 LETTRES-HIST covid'!G14="","",'Portail 6 LETTRES-HIST covid'!G14)</f>
        <v>HISTOIRE</v>
      </c>
      <c r="H18" s="775"/>
      <c r="I18" s="776">
        <v>3</v>
      </c>
      <c r="J18" s="776">
        <v>3</v>
      </c>
      <c r="K18" s="776" t="str">
        <f>IF('Portail 6 LETTRES-HIST covid'!K14="","",'Portail 6 LETTRES-HIST covid'!K14)</f>
        <v>HAUSHALTER Marie (Contact étudiant)
CASTAGNEZ Noëlline (Responsable)</v>
      </c>
      <c r="L18" s="777" t="str">
        <f>IF('Portail 6 LETTRES-HIST covid'!L14="","",'Portail 6 LETTRES-HIST covid'!L14)</f>
        <v>21</v>
      </c>
      <c r="M18" s="493" t="str">
        <f>IF('Portail 6 LETTRES-HIST covid'!M14="","",'Portail 6 LETTRES-HIST covid'!M14)</f>
        <v/>
      </c>
      <c r="N18" s="897">
        <f>IF('Portail 6 LETTRES-HIST covid'!N14="","",'Portail 6 LETTRES-HIST covid'!N14)</f>
        <v>24</v>
      </c>
      <c r="O18" s="777"/>
      <c r="P18" s="778"/>
      <c r="Q18" s="374"/>
      <c r="R18" s="778"/>
      <c r="S18" s="845"/>
      <c r="T18" s="881" t="str">
        <f>IF('Portail 6 LETTRES-HIST covid'!T14="","",'Portail 6 LETTRES-HIST covid'!T14)</f>
        <v>100% CC DM et/ou devoirs en ligne sans durée limitée. Depôt sujet et copie sur CELENE</v>
      </c>
      <c r="U18" s="528" t="str">
        <f>IF('Portail 6 LETTRES-HIST covid'!U14="","",'Portail 6 LETTRES-HIST covid'!U14)</f>
        <v xml:space="preserve">100% CT= DM devoir maison 
dépôt sujet et restitution sur CELENE </v>
      </c>
      <c r="V18" s="111">
        <f>IF('Portail 6 LETTRES-HIST covid'!V14="","",'Portail 6 LETTRES-HIST covid'!V14)</f>
        <v>1</v>
      </c>
      <c r="W18" s="781" t="str">
        <f>IF('Portail 6 LETTRES-HIST covid'!W14="","",'Portail 6 LETTRES-HIST covid'!W14)</f>
        <v>CC</v>
      </c>
      <c r="X18" s="781" t="str">
        <f>IF('Portail 6 LETTRES-HIST covid'!X14="","",'Portail 6 LETTRES-HIST covid'!X14)</f>
        <v>écrit</v>
      </c>
      <c r="Y18" s="781" t="str">
        <f>IF('Portail 6 LETTRES-HIST covid'!Y14="","",'Portail 6 LETTRES-HIST covid'!Y14)</f>
        <v/>
      </c>
      <c r="Z18" s="782">
        <f>IF('Portail 6 LETTRES-HIST covid'!Z14="","",'Portail 6 LETTRES-HIST covid'!Z14)</f>
        <v>1</v>
      </c>
      <c r="AA18" s="783" t="str">
        <f>IF('Portail 6 LETTRES-HIST covid'!AA14="","",'Portail 6 LETTRES-HIST covid'!AA14)</f>
        <v>CT</v>
      </c>
      <c r="AB18" s="783" t="str">
        <f>IF('Portail 6 LETTRES-HIST covid'!AB14="","",'Portail 6 LETTRES-HIST covid'!AB14)</f>
        <v>écrit</v>
      </c>
      <c r="AC18" s="448" t="str">
        <f>IF('Portail 6 LETTRES-HIST covid'!AC14="","",'Portail 6 LETTRES-HIST covid'!AC14)</f>
        <v>4h00</v>
      </c>
      <c r="AD18" s="881" t="str">
        <f>IF('Portail 6 LETTRES-HIST covid'!AD14="","",'Portail 6 LETTRES-HIST covid'!AD14)</f>
        <v xml:space="preserve">100% CT= DM devoir maison 
dépôt sujet et restitution sur CELENE </v>
      </c>
      <c r="AE18" s="887" t="str">
        <f t="shared" si="2"/>
        <v xml:space="preserve">100% CT= DM devoir maison 
dépôt sujet et restitution sur CELENE </v>
      </c>
      <c r="AF18" s="111">
        <f>IF('Portail 6 LETTRES-HIST covid'!AF14="","",'Portail 6 LETTRES-HIST covid'!AF14)</f>
        <v>1</v>
      </c>
      <c r="AG18" s="781" t="str">
        <f>IF('Portail 6 LETTRES-HIST covid'!AG14="","",'Portail 6 LETTRES-HIST covid'!AG14)</f>
        <v>CT</v>
      </c>
      <c r="AH18" s="781" t="str">
        <f>IF('Portail 6 LETTRES-HIST covid'!AH14="","",'Portail 6 LETTRES-HIST covid'!AH14)</f>
        <v>écrit</v>
      </c>
      <c r="AI18" s="781" t="str">
        <f>IF('Portail 6 LETTRES-HIST covid'!AI14="","",'Portail 6 LETTRES-HIST covid'!AI14)</f>
        <v>4h00</v>
      </c>
      <c r="AJ18" s="786">
        <f>IF('Portail 6 LETTRES-HIST covid'!AJ14="","",'Portail 6 LETTRES-HIST covid'!AJ14)</f>
        <v>1</v>
      </c>
      <c r="AK18" s="783" t="str">
        <f>IF('Portail 6 LETTRES-HIST covid'!AK14="","",'Portail 6 LETTRES-HIST covid'!AK14)</f>
        <v>CT</v>
      </c>
      <c r="AL18" s="783" t="str">
        <f>IF('Portail 6 LETTRES-HIST covid'!AL14="","",'Portail 6 LETTRES-HIST covid'!AL14)</f>
        <v>écrit</v>
      </c>
      <c r="AM18" s="783" t="str">
        <f>IF('Portail 6 LETTRES-HIST covid'!AM14="","",'Portail 6 LETTRES-HIST covid'!AM14)</f>
        <v>4h00</v>
      </c>
      <c r="AN18" s="42" t="str">
        <f>IF('Portail 6 LETTRES-HIST covid'!AN14="","",'Portail 6 LETTRES-HIST covid'!AN14)</f>
        <v/>
      </c>
    </row>
    <row r="19" spans="1:40" ht="72" customHeight="1">
      <c r="A19" s="772" t="str">
        <f>IF('Portail 7 HISTOIRE-GEO covid'!A8="","",'Portail 7 HISTOIRE-GEO covid'!A8)</f>
        <v/>
      </c>
      <c r="B19" s="21" t="str">
        <f>IF('Portail 7 HISTOIRE-GEO covid'!B8="","",'Portail 7 HISTOIRE-GEO covid'!B8)</f>
        <v>LLA1E60</v>
      </c>
      <c r="C19" s="184" t="str">
        <f>IF('Portail 7 HISTOIRE-GEO covid'!C8="","",'Portail 7 HISTOIRE-GEO covid'!C8)</f>
        <v>Méthodologie du travail universitaire en Histoire</v>
      </c>
      <c r="D19" s="773" t="str">
        <f>IF('Portail 7 HISTOIRE-GEO covid'!D8="","",'Portail 7 HISTOIRE-GEO covid'!D8)</f>
        <v>DOL1DH14
LOL1D40
LOL1DH24
LOL1E31</v>
      </c>
      <c r="E19" s="773" t="str">
        <f>IF('Portail 7 HISTOIRE-GEO covid'!E8="","",'Portail 7 HISTOIRE-GEO covid'!E8)</f>
        <v>UE TRONC COMMUN</v>
      </c>
      <c r="F19" s="774" t="str">
        <f>IF('Portail 7 HISTOIRE-GEO covid'!F8="","",'Portail 7 HISTOIRE-GEO covid'!F8)</f>
        <v>Portails 6 (HISTOIRE-LETTRES), 7 (HISTOIRE-GEOGRAPHIE) et 8 (HISTOIRE-DROIT) et DEG</v>
      </c>
      <c r="G19" s="773" t="str">
        <f>IF('Portail 7 HISTOIRE-GEO covid'!G8="","",'Portail 7 HISTOIRE-GEO covid'!G8)</f>
        <v>HISTOIRE</v>
      </c>
      <c r="H19" s="775"/>
      <c r="I19" s="776">
        <v>5</v>
      </c>
      <c r="J19" s="776">
        <v>5</v>
      </c>
      <c r="K19" s="776" t="str">
        <f>IF('Portail 7 HISTOIRE-GEO covid'!K8="","",'Portail 7 HISTOIRE-GEO covid'!K8)</f>
        <v>SPERONI Christophe</v>
      </c>
      <c r="L19" s="777" t="str">
        <f>IF('Portail 7 HISTOIRE-GEO covid'!L8="","",'Portail 7 HISTOIRE-GEO covid'!L8)</f>
        <v>21 et 22</v>
      </c>
      <c r="M19" s="377" t="str">
        <f>IF('Portail 7 HISTOIRE-GEO covid'!M8="","",'Portail 7 HISTOIRE-GEO covid'!M8)</f>
        <v/>
      </c>
      <c r="N19" s="886" t="str">
        <f>IF('Portail 7 HISTOIRE-GEO covid'!N8="","",'Portail 7 HISTOIRE-GEO covid'!N8)</f>
        <v/>
      </c>
      <c r="O19" s="776"/>
      <c r="P19" s="778">
        <f>IF('Portail 7 HISTOIRE-GEO covid'!P8="","",'Portail 7 HISTOIRE-GEO covid'!P8)</f>
        <v>30</v>
      </c>
      <c r="Q19" s="374"/>
      <c r="R19" s="778"/>
      <c r="S19" s="845" t="str">
        <f>IF('Portail 7 HISTOIRE-GEO covid'!S8="","",'Portail 7 HISTOIRE-GEO covid'!S8)</f>
        <v/>
      </c>
      <c r="T19" s="881" t="str">
        <f>IF('Portail 7 HISTOIRE-GEO covid'!T8="","",'Portail 7 HISTOIRE-GEO covid'!T8)</f>
        <v>100% CC = DM (Devoir Maison) et/ou test en ligne ; durées variables ; dépôt sujets et copies sur CELENE</v>
      </c>
      <c r="U19" s="528" t="str">
        <f>IF('Portail 7 HISTOIRE-GEO covid'!U8="","",'Portail 7 HISTOIRE-GEO covid'!U8)</f>
        <v>100% CT = Devoir maison sans temps limité ; Dépot du sujet et rendu des copies sur CELENE</v>
      </c>
      <c r="V19" s="111">
        <f>IF('Portail 7 HISTOIRE-GEO covid'!V8="","",'Portail 7 HISTOIRE-GEO covid'!V8)</f>
        <v>1</v>
      </c>
      <c r="W19" s="781" t="str">
        <f>IF('Portail 7 HISTOIRE-GEO covid'!W8="","",'Portail 7 HISTOIRE-GEO covid'!W8)</f>
        <v>CC</v>
      </c>
      <c r="X19" s="781" t="str">
        <f>IF('Portail 7 HISTOIRE-GEO covid'!X8="","",'Portail 7 HISTOIRE-GEO covid'!X8)</f>
        <v>écrit et oral</v>
      </c>
      <c r="Y19" s="781" t="str">
        <f>IF('Portail 7 HISTOIRE-GEO covid'!Y8="","",'Portail 7 HISTOIRE-GEO covid'!Y8)</f>
        <v/>
      </c>
      <c r="Z19" s="782">
        <f>IF('Portail 7 HISTOIRE-GEO covid'!Z8="","",'Portail 7 HISTOIRE-GEO covid'!Z8)</f>
        <v>1</v>
      </c>
      <c r="AA19" s="783" t="str">
        <f>IF('Portail 7 HISTOIRE-GEO covid'!AA8="","",'Portail 7 HISTOIRE-GEO covid'!AA8)</f>
        <v>CT</v>
      </c>
      <c r="AB19" s="783" t="str">
        <f>IF('Portail 7 HISTOIRE-GEO covid'!AB8="","",'Portail 7 HISTOIRE-GEO covid'!AB8)</f>
        <v>écrit</v>
      </c>
      <c r="AC19" s="448" t="str">
        <f>IF('Portail 7 HISTOIRE-GEO covid'!AC8="","",'Portail 7 HISTOIRE-GEO covid'!AC8)</f>
        <v>3h00</v>
      </c>
      <c r="AD19" s="881" t="str">
        <f>IF('Portail 7 HISTOIRE-GEO covid'!AD8="","",'Portail 7 HISTOIRE-GEO covid'!AD8)</f>
        <v>100 % CT = Devoir maison sans temps limité. Sujet déposé sur Célène et copies à rendre sur Célène.</v>
      </c>
      <c r="AE19" s="887" t="str">
        <f t="shared" si="2"/>
        <v>100 % CT = Devoir maison sans temps limité. Sujet déposé sur Célène et copies à rendre sur Célène.</v>
      </c>
      <c r="AF19" s="111">
        <f>IF('Portail 7 HISTOIRE-GEO covid'!AF8="","",'Portail 7 HISTOIRE-GEO covid'!AF8)</f>
        <v>1</v>
      </c>
      <c r="AG19" s="781" t="str">
        <f>IF('Portail 7 HISTOIRE-GEO covid'!AG8="","",'Portail 7 HISTOIRE-GEO covid'!AG8)</f>
        <v>CT</v>
      </c>
      <c r="AH19" s="781" t="str">
        <f>IF('Portail 7 HISTOIRE-GEO covid'!AH8="","",'Portail 7 HISTOIRE-GEO covid'!AH8)</f>
        <v>écrit</v>
      </c>
      <c r="AI19" s="781" t="str">
        <f>IF('Portail 7 HISTOIRE-GEO covid'!AI8="","",'Portail 7 HISTOIRE-GEO covid'!AI8)</f>
        <v>3h00</v>
      </c>
      <c r="AJ19" s="786">
        <f>IF('Portail 7 HISTOIRE-GEO covid'!AJ8="","",'Portail 7 HISTOIRE-GEO covid'!AJ8)</f>
        <v>1</v>
      </c>
      <c r="AK19" s="783" t="str">
        <f>IF('Portail 7 HISTOIRE-GEO covid'!AK8="","",'Portail 7 HISTOIRE-GEO covid'!AK8)</f>
        <v>CT</v>
      </c>
      <c r="AL19" s="783" t="str">
        <f>IF('Portail 7 HISTOIRE-GEO covid'!AL8="","",'Portail 7 HISTOIRE-GEO covid'!AL8)</f>
        <v>écrit</v>
      </c>
      <c r="AM19" s="783" t="str">
        <f>IF('Portail 7 HISTOIRE-GEO covid'!AM8="","",'Portail 7 HISTOIRE-GEO covid'!AM8)</f>
        <v>3h00</v>
      </c>
      <c r="AN19" s="42" t="str">
        <f>IF('Portail 7 HISTOIRE-GEO covid'!AN8="","",'Portail 7 HISTOIRE-GEO covid'!AN8)</f>
        <v/>
      </c>
    </row>
    <row r="20" spans="1:40">
      <c r="A20" s="898"/>
      <c r="B20" s="898"/>
      <c r="C20" s="638"/>
      <c r="D20" s="107"/>
      <c r="E20" s="107"/>
      <c r="F20" s="107"/>
      <c r="G20" s="107"/>
      <c r="H20" s="108" t="s">
        <v>1168</v>
      </c>
      <c r="I20" s="109"/>
      <c r="J20" s="109"/>
      <c r="K20" s="109"/>
      <c r="L20" s="109"/>
      <c r="M20" s="109"/>
      <c r="N20" s="745"/>
      <c r="O20" s="107"/>
      <c r="P20" s="107"/>
      <c r="Q20" s="107"/>
      <c r="R20" s="876"/>
      <c r="S20" s="840"/>
      <c r="T20" s="839"/>
      <c r="U20" s="840"/>
      <c r="V20" s="122"/>
      <c r="W20" s="122"/>
      <c r="X20" s="122"/>
      <c r="Y20" s="122"/>
      <c r="Z20" s="122"/>
      <c r="AA20" s="122"/>
      <c r="AB20" s="122"/>
      <c r="AC20" s="122"/>
      <c r="AD20" s="839"/>
      <c r="AE20" s="639"/>
      <c r="AF20" s="122"/>
      <c r="AG20" s="122"/>
      <c r="AH20" s="122"/>
      <c r="AI20" s="122"/>
      <c r="AJ20" s="122"/>
      <c r="AK20" s="122"/>
      <c r="AL20" s="122"/>
      <c r="AM20" s="123"/>
      <c r="AN20" s="109"/>
    </row>
    <row r="21" spans="1:40" s="3" customFormat="1" ht="12.75">
      <c r="N21" s="495"/>
      <c r="O21" s="496"/>
      <c r="P21" s="496"/>
      <c r="Q21" s="496"/>
      <c r="R21" s="899"/>
      <c r="S21" s="900"/>
      <c r="T21" s="901"/>
      <c r="U21" s="900"/>
      <c r="V21" s="204"/>
      <c r="W21" s="204"/>
      <c r="X21" s="204"/>
      <c r="Y21" s="204"/>
      <c r="Z21" s="204"/>
      <c r="AA21" s="204"/>
      <c r="AB21" s="204"/>
      <c r="AC21" s="204"/>
      <c r="AD21" s="901"/>
      <c r="AE21" s="489"/>
      <c r="AF21" s="204"/>
      <c r="AG21" s="204"/>
      <c r="AH21" s="204"/>
      <c r="AI21" s="204"/>
      <c r="AJ21" s="204"/>
      <c r="AK21" s="204"/>
      <c r="AL21" s="204"/>
      <c r="AM21" s="205"/>
    </row>
    <row r="22" spans="1:40">
      <c r="A22" s="763" t="s">
        <v>1169</v>
      </c>
      <c r="B22" s="763" t="s">
        <v>1170</v>
      </c>
      <c r="C22" s="885" t="s">
        <v>1171</v>
      </c>
      <c r="D22" s="885" t="s">
        <v>1172</v>
      </c>
      <c r="E22" s="763" t="s">
        <v>37</v>
      </c>
      <c r="F22" s="763"/>
      <c r="G22" s="763"/>
      <c r="H22" s="763"/>
      <c r="I22" s="763">
        <f>+I30+I24+I23+I25+I33+I32+I31+I26</f>
        <v>30</v>
      </c>
      <c r="J22" s="763">
        <f>+J30+J24+J23+J25+J33+J32+J31+J26</f>
        <v>30</v>
      </c>
      <c r="K22" s="764"/>
      <c r="L22" s="764"/>
      <c r="M22" s="8"/>
      <c r="N22" s="765"/>
      <c r="O22" s="764"/>
      <c r="P22" s="764"/>
      <c r="Q22" s="8"/>
      <c r="R22" s="764"/>
      <c r="S22" s="766"/>
      <c r="T22" s="765"/>
      <c r="U22" s="766"/>
      <c r="V22" s="391"/>
      <c r="W22" s="8"/>
      <c r="X22" s="8"/>
      <c r="Y22" s="8"/>
      <c r="Z22" s="8"/>
      <c r="AA22" s="8"/>
      <c r="AB22" s="8"/>
      <c r="AC22" s="8"/>
      <c r="AD22" s="765"/>
      <c r="AE22" s="766"/>
      <c r="AF22" s="391"/>
      <c r="AG22" s="8"/>
      <c r="AH22" s="8"/>
      <c r="AI22" s="8"/>
      <c r="AJ22" s="8"/>
      <c r="AK22" s="8"/>
      <c r="AL22" s="8"/>
      <c r="AM22" s="764"/>
      <c r="AN22" s="764"/>
    </row>
    <row r="23" spans="1:40" ht="76.5">
      <c r="A23" s="772"/>
      <c r="B23" s="21" t="s">
        <v>1173</v>
      </c>
      <c r="C23" s="184" t="s">
        <v>1174</v>
      </c>
      <c r="D23" s="773" t="s">
        <v>1175</v>
      </c>
      <c r="E23" s="773" t="s">
        <v>38</v>
      </c>
      <c r="F23" s="774" t="s">
        <v>1134</v>
      </c>
      <c r="G23" s="773" t="s">
        <v>1134</v>
      </c>
      <c r="H23" s="775"/>
      <c r="I23" s="776">
        <v>5</v>
      </c>
      <c r="J23" s="776">
        <v>5</v>
      </c>
      <c r="K23" s="776" t="s">
        <v>1176</v>
      </c>
      <c r="L23" s="777" t="s">
        <v>1136</v>
      </c>
      <c r="M23" s="377"/>
      <c r="N23" s="886">
        <v>36</v>
      </c>
      <c r="O23" s="776"/>
      <c r="P23" s="778">
        <v>15</v>
      </c>
      <c r="Q23" s="374"/>
      <c r="R23" s="778"/>
      <c r="S23" s="845"/>
      <c r="T23" s="779" t="s">
        <v>1137</v>
      </c>
      <c r="U23" s="780" t="s">
        <v>1137</v>
      </c>
      <c r="V23" s="111" t="s">
        <v>1138</v>
      </c>
      <c r="W23" s="781" t="s">
        <v>1139</v>
      </c>
      <c r="X23" s="781" t="s">
        <v>1140</v>
      </c>
      <c r="Y23" s="781" t="s">
        <v>1141</v>
      </c>
      <c r="Z23" s="782" t="s">
        <v>1142</v>
      </c>
      <c r="AA23" s="783" t="s">
        <v>1143</v>
      </c>
      <c r="AB23" s="783" t="s">
        <v>1140</v>
      </c>
      <c r="AC23" s="448" t="s">
        <v>1144</v>
      </c>
      <c r="AD23" s="779" t="s">
        <v>1137</v>
      </c>
      <c r="AE23" s="887" t="str">
        <f t="shared" ref="AE23:AE25" si="3">+AD23</f>
        <v>Voir MCC DEG</v>
      </c>
      <c r="AF23" s="111" t="s">
        <v>1142</v>
      </c>
      <c r="AG23" s="781" t="s">
        <v>1143</v>
      </c>
      <c r="AH23" s="781" t="s">
        <v>1140</v>
      </c>
      <c r="AI23" s="781" t="s">
        <v>1144</v>
      </c>
      <c r="AJ23" s="786" t="s">
        <v>1142</v>
      </c>
      <c r="AK23" s="783" t="s">
        <v>1143</v>
      </c>
      <c r="AL23" s="783" t="s">
        <v>1140</v>
      </c>
      <c r="AM23" s="783" t="s">
        <v>1144</v>
      </c>
      <c r="AN23" s="42"/>
    </row>
    <row r="24" spans="1:40" ht="76.5">
      <c r="A24" s="772"/>
      <c r="B24" s="21" t="s">
        <v>1177</v>
      </c>
      <c r="C24" s="184" t="s">
        <v>1178</v>
      </c>
      <c r="D24" s="773" t="s">
        <v>1179</v>
      </c>
      <c r="E24" s="773" t="s">
        <v>38</v>
      </c>
      <c r="F24" s="774" t="s">
        <v>1134</v>
      </c>
      <c r="G24" s="773" t="s">
        <v>1134</v>
      </c>
      <c r="H24" s="775"/>
      <c r="I24" s="776">
        <v>5</v>
      </c>
      <c r="J24" s="776">
        <v>5</v>
      </c>
      <c r="K24" s="776" t="s">
        <v>1180</v>
      </c>
      <c r="L24" s="777" t="s">
        <v>1149</v>
      </c>
      <c r="M24" s="377"/>
      <c r="N24" s="886">
        <v>36</v>
      </c>
      <c r="O24" s="776"/>
      <c r="P24" s="778">
        <v>15</v>
      </c>
      <c r="Q24" s="374"/>
      <c r="R24" s="778"/>
      <c r="S24" s="845"/>
      <c r="T24" s="779" t="s">
        <v>1137</v>
      </c>
      <c r="U24" s="780" t="s">
        <v>1137</v>
      </c>
      <c r="V24" s="111" t="s">
        <v>1138</v>
      </c>
      <c r="W24" s="781" t="s">
        <v>1139</v>
      </c>
      <c r="X24" s="781" t="s">
        <v>1140</v>
      </c>
      <c r="Y24" s="781" t="s">
        <v>1141</v>
      </c>
      <c r="Z24" s="782" t="s">
        <v>1142</v>
      </c>
      <c r="AA24" s="783" t="s">
        <v>1143</v>
      </c>
      <c r="AB24" s="783" t="s">
        <v>1140</v>
      </c>
      <c r="AC24" s="448" t="s">
        <v>1144</v>
      </c>
      <c r="AD24" s="779" t="s">
        <v>1137</v>
      </c>
      <c r="AE24" s="887" t="str">
        <f t="shared" si="3"/>
        <v>Voir MCC DEG</v>
      </c>
      <c r="AF24" s="111" t="s">
        <v>1142</v>
      </c>
      <c r="AG24" s="781" t="s">
        <v>1143</v>
      </c>
      <c r="AH24" s="781" t="s">
        <v>1140</v>
      </c>
      <c r="AI24" s="781" t="s">
        <v>1144</v>
      </c>
      <c r="AJ24" s="786" t="s">
        <v>1142</v>
      </c>
      <c r="AK24" s="783" t="s">
        <v>1143</v>
      </c>
      <c r="AL24" s="783" t="s">
        <v>1140</v>
      </c>
      <c r="AM24" s="783" t="s">
        <v>1144</v>
      </c>
      <c r="AN24" s="42"/>
    </row>
    <row r="25" spans="1:40" ht="69.75" customHeight="1">
      <c r="A25" s="772"/>
      <c r="B25" s="35" t="s">
        <v>1181</v>
      </c>
      <c r="C25" s="184" t="s">
        <v>1182</v>
      </c>
      <c r="D25" s="773" t="s">
        <v>1183</v>
      </c>
      <c r="E25" s="773" t="s">
        <v>38</v>
      </c>
      <c r="F25" s="774" t="s">
        <v>1134</v>
      </c>
      <c r="G25" s="773" t="s">
        <v>946</v>
      </c>
      <c r="H25" s="775"/>
      <c r="I25" s="776">
        <v>3</v>
      </c>
      <c r="J25" s="776">
        <v>3</v>
      </c>
      <c r="K25" s="776"/>
      <c r="L25" s="777" t="s">
        <v>962</v>
      </c>
      <c r="M25" s="377"/>
      <c r="N25" s="886">
        <v>24</v>
      </c>
      <c r="O25" s="776"/>
      <c r="P25" s="778"/>
      <c r="Q25" s="374"/>
      <c r="R25" s="778"/>
      <c r="S25" s="845"/>
      <c r="T25" s="520" t="s">
        <v>1184</v>
      </c>
      <c r="U25" s="780" t="s">
        <v>1184</v>
      </c>
      <c r="V25" s="111">
        <v>1</v>
      </c>
      <c r="W25" s="781" t="s">
        <v>65</v>
      </c>
      <c r="X25" s="781" t="s">
        <v>66</v>
      </c>
      <c r="Y25" s="781" t="s">
        <v>325</v>
      </c>
      <c r="Z25" s="782">
        <v>1</v>
      </c>
      <c r="AA25" s="783" t="s">
        <v>65</v>
      </c>
      <c r="AB25" s="783" t="s">
        <v>66</v>
      </c>
      <c r="AC25" s="448" t="s">
        <v>325</v>
      </c>
      <c r="AD25" s="779" t="s">
        <v>1184</v>
      </c>
      <c r="AE25" s="887" t="str">
        <f t="shared" si="3"/>
        <v>100% CT, devoir en ligne en temps limité avec au moins une journée pour composer, 
dépôt sujets et copies  sur CELENE</v>
      </c>
      <c r="AF25" s="111">
        <v>1</v>
      </c>
      <c r="AG25" s="781" t="s">
        <v>65</v>
      </c>
      <c r="AH25" s="781" t="s">
        <v>66</v>
      </c>
      <c r="AI25" s="781" t="s">
        <v>325</v>
      </c>
      <c r="AJ25" s="786">
        <v>1</v>
      </c>
      <c r="AK25" s="783" t="s">
        <v>65</v>
      </c>
      <c r="AL25" s="783" t="s">
        <v>66</v>
      </c>
      <c r="AM25" s="783" t="s">
        <v>325</v>
      </c>
      <c r="AN25" s="42"/>
    </row>
    <row r="26" spans="1:40" s="67" customFormat="1" ht="19.5" customHeight="1">
      <c r="A26" s="801" t="s">
        <v>1185</v>
      </c>
      <c r="B26" s="801" t="s">
        <v>1186</v>
      </c>
      <c r="C26" s="802" t="s">
        <v>1187</v>
      </c>
      <c r="D26" s="803"/>
      <c r="E26" s="803"/>
      <c r="F26" s="803"/>
      <c r="G26" s="803"/>
      <c r="H26" s="804" t="s">
        <v>1188</v>
      </c>
      <c r="I26" s="805">
        <v>3</v>
      </c>
      <c r="J26" s="804">
        <v>3</v>
      </c>
      <c r="K26" s="805"/>
      <c r="L26" s="902"/>
      <c r="M26" s="491"/>
      <c r="N26" s="889"/>
      <c r="O26" s="804"/>
      <c r="P26" s="806"/>
      <c r="Q26" s="371"/>
      <c r="R26" s="806"/>
      <c r="S26" s="808"/>
      <c r="T26" s="807"/>
      <c r="U26" s="808"/>
      <c r="V26" s="386"/>
      <c r="W26" s="806"/>
      <c r="X26" s="806"/>
      <c r="Y26" s="806"/>
      <c r="Z26" s="63"/>
      <c r="AA26" s="809"/>
      <c r="AB26" s="809"/>
      <c r="AC26" s="415"/>
      <c r="AD26" s="807"/>
      <c r="AE26" s="890"/>
      <c r="AF26" s="63"/>
      <c r="AG26" s="809"/>
      <c r="AH26" s="809"/>
      <c r="AI26" s="809"/>
      <c r="AJ26" s="810"/>
      <c r="AK26" s="809"/>
      <c r="AL26" s="809"/>
      <c r="AM26" s="809"/>
      <c r="AN26" s="811"/>
    </row>
    <row r="27" spans="1:40" ht="69.75" customHeight="1">
      <c r="A27" s="772"/>
      <c r="B27" s="21" t="s">
        <v>1189</v>
      </c>
      <c r="C27" s="184" t="s">
        <v>1190</v>
      </c>
      <c r="D27" s="773" t="s">
        <v>1191</v>
      </c>
      <c r="E27" s="773" t="s">
        <v>38</v>
      </c>
      <c r="F27" s="774" t="s">
        <v>1134</v>
      </c>
      <c r="G27" s="773" t="s">
        <v>1134</v>
      </c>
      <c r="H27" s="775"/>
      <c r="I27" s="776">
        <v>3</v>
      </c>
      <c r="J27" s="776">
        <v>3</v>
      </c>
      <c r="K27" s="776" t="s">
        <v>1192</v>
      </c>
      <c r="L27" s="777" t="s">
        <v>485</v>
      </c>
      <c r="M27" s="377"/>
      <c r="N27" s="886">
        <v>36</v>
      </c>
      <c r="O27" s="776"/>
      <c r="P27" s="778"/>
      <c r="Q27" s="374"/>
      <c r="R27" s="778"/>
      <c r="S27" s="845"/>
      <c r="T27" s="779" t="s">
        <v>1137</v>
      </c>
      <c r="U27" s="780" t="s">
        <v>1137</v>
      </c>
      <c r="V27" s="111" t="s">
        <v>1158</v>
      </c>
      <c r="W27" s="781" t="s">
        <v>1143</v>
      </c>
      <c r="X27" s="781" t="s">
        <v>1140</v>
      </c>
      <c r="Y27" s="781" t="s">
        <v>1193</v>
      </c>
      <c r="Z27" s="782" t="s">
        <v>1158</v>
      </c>
      <c r="AA27" s="783" t="s">
        <v>1143</v>
      </c>
      <c r="AB27" s="783" t="s">
        <v>1140</v>
      </c>
      <c r="AC27" s="448" t="s">
        <v>1193</v>
      </c>
      <c r="AD27" s="779" t="s">
        <v>1137</v>
      </c>
      <c r="AE27" s="887" t="str">
        <f t="shared" ref="AE27:AE28" si="4">+AD27</f>
        <v>Voir MCC DEG</v>
      </c>
      <c r="AF27" s="111" t="s">
        <v>1158</v>
      </c>
      <c r="AG27" s="781" t="s">
        <v>1143</v>
      </c>
      <c r="AH27" s="781" t="s">
        <v>1140</v>
      </c>
      <c r="AI27" s="781" t="s">
        <v>1193</v>
      </c>
      <c r="AJ27" s="786" t="s">
        <v>1158</v>
      </c>
      <c r="AK27" s="783" t="s">
        <v>1143</v>
      </c>
      <c r="AL27" s="783" t="s">
        <v>1140</v>
      </c>
      <c r="AM27" s="783" t="s">
        <v>1193</v>
      </c>
      <c r="AN27" s="42"/>
    </row>
    <row r="28" spans="1:40" ht="69.75" customHeight="1">
      <c r="A28" s="772"/>
      <c r="B28" s="21" t="s">
        <v>1194</v>
      </c>
      <c r="C28" s="184" t="s">
        <v>1195</v>
      </c>
      <c r="D28" s="773" t="s">
        <v>1196</v>
      </c>
      <c r="E28" s="773" t="s">
        <v>38</v>
      </c>
      <c r="F28" s="774" t="s">
        <v>1134</v>
      </c>
      <c r="G28" s="773" t="s">
        <v>1134</v>
      </c>
      <c r="H28" s="775"/>
      <c r="I28" s="776">
        <v>3</v>
      </c>
      <c r="J28" s="776">
        <v>3</v>
      </c>
      <c r="K28" s="776" t="s">
        <v>1197</v>
      </c>
      <c r="L28" s="777" t="s">
        <v>1149</v>
      </c>
      <c r="M28" s="377"/>
      <c r="N28" s="886">
        <v>24</v>
      </c>
      <c r="O28" s="776"/>
      <c r="P28" s="778"/>
      <c r="Q28" s="374"/>
      <c r="R28" s="778"/>
      <c r="S28" s="845"/>
      <c r="T28" s="779" t="s">
        <v>1137</v>
      </c>
      <c r="U28" s="780" t="s">
        <v>1137</v>
      </c>
      <c r="V28" s="111" t="s">
        <v>1158</v>
      </c>
      <c r="W28" s="781" t="s">
        <v>1143</v>
      </c>
      <c r="X28" s="781" t="s">
        <v>1140</v>
      </c>
      <c r="Y28" s="781" t="s">
        <v>1159</v>
      </c>
      <c r="Z28" s="782" t="s">
        <v>1158</v>
      </c>
      <c r="AA28" s="783" t="s">
        <v>1143</v>
      </c>
      <c r="AB28" s="783" t="s">
        <v>1140</v>
      </c>
      <c r="AC28" s="448" t="s">
        <v>1159</v>
      </c>
      <c r="AD28" s="779" t="s">
        <v>1137</v>
      </c>
      <c r="AE28" s="887" t="str">
        <f t="shared" si="4"/>
        <v>Voir MCC DEG</v>
      </c>
      <c r="AF28" s="111" t="s">
        <v>1158</v>
      </c>
      <c r="AG28" s="781" t="s">
        <v>1143</v>
      </c>
      <c r="AH28" s="781" t="s">
        <v>1140</v>
      </c>
      <c r="AI28" s="781" t="s">
        <v>1159</v>
      </c>
      <c r="AJ28" s="786" t="s">
        <v>1158</v>
      </c>
      <c r="AK28" s="783" t="s">
        <v>1143</v>
      </c>
      <c r="AL28" s="783" t="s">
        <v>1140</v>
      </c>
      <c r="AM28" s="783" t="s">
        <v>1159</v>
      </c>
      <c r="AN28" s="42"/>
    </row>
    <row r="29" spans="1:40">
      <c r="A29" s="773"/>
      <c r="B29" s="773"/>
      <c r="C29" s="891"/>
      <c r="D29" s="895"/>
      <c r="E29" s="903"/>
      <c r="F29" s="790"/>
      <c r="G29" s="894"/>
      <c r="H29" s="772"/>
      <c r="I29" s="776"/>
      <c r="J29" s="776"/>
      <c r="K29" s="776"/>
      <c r="L29" s="776"/>
      <c r="M29" s="377"/>
      <c r="N29" s="886"/>
      <c r="O29" s="776"/>
      <c r="P29" s="776"/>
      <c r="Q29" s="363"/>
      <c r="R29" s="776"/>
      <c r="S29" s="845"/>
      <c r="T29" s="844"/>
      <c r="U29" s="845"/>
      <c r="V29" s="400"/>
      <c r="W29" s="904"/>
      <c r="X29" s="904"/>
      <c r="Y29" s="904"/>
      <c r="Z29" s="783"/>
      <c r="AA29" s="783"/>
      <c r="AB29" s="783"/>
      <c r="AC29" s="448"/>
      <c r="AD29" s="844"/>
      <c r="AE29" s="905"/>
      <c r="AF29" s="400"/>
      <c r="AG29" s="904"/>
      <c r="AH29" s="904"/>
      <c r="AI29" s="904"/>
      <c r="AJ29" s="783"/>
      <c r="AK29" s="783"/>
      <c r="AL29" s="783"/>
      <c r="AM29" s="783"/>
      <c r="AN29" s="776"/>
    </row>
    <row r="30" spans="1:40" ht="90.75" customHeight="1">
      <c r="A30" s="772" t="str">
        <f>IF('Portail 6 LETTRES-HIST covid'!A27="","",'Portail 6 LETTRES-HIST covid'!A27)</f>
        <v/>
      </c>
      <c r="B30" s="21" t="str">
        <f>IF('Portail 6 LETTRES-HIST covid'!B27="","",'Portail 6 LETTRES-HIST covid'!B27)</f>
        <v>LLA2E10</v>
      </c>
      <c r="C30" s="184" t="str">
        <f>IF('Portail 6 LETTRES-HIST covid'!C27="","",'Portail 6 LETTRES-HIST covid'!C27)</f>
        <v>Approches de l'histoire médiévale</v>
      </c>
      <c r="D30" s="773" t="str">
        <f>IF('Portail 6 LETTRES-HIST covid'!D27="","",'Portail 6 LETTRES-HIST covid'!D27)</f>
        <v>DOL2DH13
LOL2DH23
LOL2E10</v>
      </c>
      <c r="E30" s="773" t="str">
        <f>IF('Portail 6 LETTRES-HIST covid'!E27="","",'Portail 6 LETTRES-HIST covid'!E27)</f>
        <v>TRONC COMMUN</v>
      </c>
      <c r="F30" s="774" t="str">
        <f>IF('Portail 6 LETTRES-HIST covid'!F27="","",'Portail 6 LETTRES-HIST covid'!F27)</f>
        <v>Portails 6 (HISTOIRE-LETTRES), 7 (HISTOIRE-GEOGRAPHIE) et 8 (HISTOIRE-DROIT) et DEG</v>
      </c>
      <c r="G30" s="773" t="str">
        <f>IF('Portail 6 LETTRES-HIST covid'!G27="","",'Portail 6 LETTRES-HIST covid'!G27)</f>
        <v>HISTOIRE</v>
      </c>
      <c r="H30" s="775"/>
      <c r="I30" s="776">
        <v>5</v>
      </c>
      <c r="J30" s="776">
        <v>5</v>
      </c>
      <c r="K30" s="776" t="str">
        <f>IF('Portail 6 LETTRES-HIST covid'!K27="","",'Portail 6 LETTRES-HIST covid'!K27)</f>
        <v>SENSEBY Chantal</v>
      </c>
      <c r="L30" s="777" t="str">
        <f>IF('Portail 6 LETTRES-HIST covid'!L27="","",'Portail 6 LETTRES-HIST covid'!L27)</f>
        <v>21</v>
      </c>
      <c r="M30" s="377" t="str">
        <f>IF('Portail 6 LETTRES-HIST covid'!M27="","",'Portail 6 LETTRES-HIST covid'!M27)</f>
        <v/>
      </c>
      <c r="N30" s="886">
        <f>IF('Portail 6 LETTRES-HIST covid'!N27="","",'Portail 6 LETTRES-HIST covid'!N27)</f>
        <v>24</v>
      </c>
      <c r="O30" s="776"/>
      <c r="P30" s="778">
        <f>IF('Portail 6 LETTRES-HIST covid'!P27="","",'Portail 6 LETTRES-HIST covid'!P27)</f>
        <v>24</v>
      </c>
      <c r="Q30" s="374"/>
      <c r="R30" s="778"/>
      <c r="S30" s="845" t="str">
        <f>IF('Portail 6 LETTRES-HIST covid'!S27="","",'Portail 6 LETTRES-HIST covid'!S27)</f>
        <v/>
      </c>
      <c r="T30" s="881" t="str">
        <f>IF('Portail 6 LETTRES-HIST covid'!T27="","",'Portail 6 LETTRES-HIST covid'!T27)</f>
        <v>100% CC = devoirs en ligne sans durée limitée et/ou DM en temps limité (4 h), dépôt copie sur Célène au format PDF le xx/04/2021, dépôt sujet sur Célène le xx/04/2021</v>
      </c>
      <c r="U30" s="528" t="str">
        <f>IF('Portail 6 LETTRES-HIST covid'!U27="","",'Portail 6 LETTRES-HIST covid'!U27)</f>
        <v>100% CT = épreuve en ligne en temps limité
le xx/04/2021 - 4h00</v>
      </c>
      <c r="V30" s="111">
        <f>IF('Portail 6 LETTRES-HIST covid'!V27="","",'Portail 6 LETTRES-HIST covid'!V27)</f>
        <v>1</v>
      </c>
      <c r="W30" s="781" t="str">
        <f>IF('Portail 6 LETTRES-HIST covid'!W27="","",'Portail 6 LETTRES-HIST covid'!W27)</f>
        <v>CC</v>
      </c>
      <c r="X30" s="781" t="str">
        <f>IF('Portail 6 LETTRES-HIST covid'!X27="","",'Portail 6 LETTRES-HIST covid'!X27)</f>
        <v>écrit et oral</v>
      </c>
      <c r="Y30" s="781" t="str">
        <f>IF('Portail 6 LETTRES-HIST covid'!Y27="","",'Portail 6 LETTRES-HIST covid'!Y27)</f>
        <v>dernier CC=4h00</v>
      </c>
      <c r="Z30" s="782">
        <f>IF('Portail 6 LETTRES-HIST covid'!Z27="","",'Portail 6 LETTRES-HIST covid'!Z27)</f>
        <v>1</v>
      </c>
      <c r="AA30" s="783" t="str">
        <f>IF('Portail 6 LETTRES-HIST covid'!AA27="","",'Portail 6 LETTRES-HIST covid'!AA27)</f>
        <v>CT</v>
      </c>
      <c r="AB30" s="783" t="str">
        <f>IF('Portail 6 LETTRES-HIST covid'!AB27="","",'Portail 6 LETTRES-HIST covid'!AB27)</f>
        <v>écrit</v>
      </c>
      <c r="AC30" s="448" t="str">
        <f>IF('Portail 6 LETTRES-HIST covid'!AC27="","",'Portail 6 LETTRES-HIST covid'!AC27)</f>
        <v>4h00</v>
      </c>
      <c r="AD30" s="881" t="str">
        <f>IF('Portail 6 LETTRES-HIST covid'!AD27="","",'Portail 6 LETTRES-HIST covid'!AD27)</f>
        <v>100% CT = DM, épreuve en ligne en temps limité (4h), dépôt du sujet sur Célène le xx/06/2021 et dépôt copie sur Célène au format PDF 
le xx/06/2021</v>
      </c>
      <c r="AE30" s="887" t="str">
        <f t="shared" ref="AE30:AE31" si="5">+AD30</f>
        <v>100% CT = DM, épreuve en ligne en temps limité (4h), dépôt du sujet sur Célène le xx/06/2021 et dépôt copie sur Célène au format PDF 
le xx/06/2021</v>
      </c>
      <c r="AF30" s="111">
        <f>IF('Portail 6 LETTRES-HIST covid'!AF27="","",'Portail 6 LETTRES-HIST covid'!AF27)</f>
        <v>1</v>
      </c>
      <c r="AG30" s="781" t="str">
        <f>IF('Portail 6 LETTRES-HIST covid'!AG27="","",'Portail 6 LETTRES-HIST covid'!AG27)</f>
        <v>CT</v>
      </c>
      <c r="AH30" s="781" t="str">
        <f>IF('Portail 6 LETTRES-HIST covid'!AH27="","",'Portail 6 LETTRES-HIST covid'!AH27)</f>
        <v>écrit</v>
      </c>
      <c r="AI30" s="781" t="str">
        <f>IF('Portail 6 LETTRES-HIST covid'!AI27="","",'Portail 6 LETTRES-HIST covid'!AI27)</f>
        <v>4h00</v>
      </c>
      <c r="AJ30" s="786">
        <f>IF('Portail 6 LETTRES-HIST covid'!AJ27="","",'Portail 6 LETTRES-HIST covid'!AJ27)</f>
        <v>1</v>
      </c>
      <c r="AK30" s="783" t="str">
        <f>IF('Portail 6 LETTRES-HIST covid'!AK27="","",'Portail 6 LETTRES-HIST covid'!AK27)</f>
        <v>CT</v>
      </c>
      <c r="AL30" s="783" t="str">
        <f>IF('Portail 6 LETTRES-HIST covid'!AL27="","",'Portail 6 LETTRES-HIST covid'!AL27)</f>
        <v>écrit</v>
      </c>
      <c r="AM30" s="783" t="str">
        <f>IF('Portail 6 LETTRES-HIST covid'!AM27="","",'Portail 6 LETTRES-HIST covid'!AM27)</f>
        <v>4h00</v>
      </c>
      <c r="AN30" s="42" t="str">
        <f>IF('Portail 6 LETTRES-HIST covid'!AN27="","",'Portail 6 LETTRES-HIST covid'!AN27)</f>
        <v/>
      </c>
    </row>
    <row r="31" spans="1:40" ht="71.25" customHeight="1">
      <c r="A31" s="772"/>
      <c r="B31" s="21" t="s">
        <v>1198</v>
      </c>
      <c r="C31" s="184" t="s">
        <v>1199</v>
      </c>
      <c r="D31" s="773" t="s">
        <v>1200</v>
      </c>
      <c r="E31" s="773"/>
      <c r="F31" s="774" t="str">
        <f>IF('Portail 6 LETTRES-HIST covid'!F45="","",'Portail 6 LETTRES-HIST covid'!F45)</f>
        <v>Portails 6 (HISTOIRE-LETTRES), 7 (HISTOIRE-GEOGRAPHIE) et 8 (HISTOIRE-DROIT = CM uniquement)</v>
      </c>
      <c r="G31" s="773" t="str">
        <f>IF('Portail 6 LETTRES-HIST covid'!G45="","",'Portail 6 LETTRES-HIST covid'!G45)</f>
        <v>HISTOIRE</v>
      </c>
      <c r="H31" s="775"/>
      <c r="I31" s="776">
        <v>3</v>
      </c>
      <c r="J31" s="776">
        <v>3</v>
      </c>
      <c r="K31" s="776" t="str">
        <f>IF('Portail 6 LETTRES-HIST covid'!K45="","",'Portail 6 LETTRES-HIST covid'!K45)</f>
        <v>LEGOY Corinne</v>
      </c>
      <c r="L31" s="777" t="str">
        <f>IF('Portail 6 LETTRES-HIST covid'!L45="","",'Portail 6 LETTRES-HIST covid'!L45)</f>
        <v>22</v>
      </c>
      <c r="M31" s="377" t="str">
        <f>IF('Portail 6 LETTRES-HIST covid'!M45="","",'Portail 6 LETTRES-HIST covid'!M45)</f>
        <v/>
      </c>
      <c r="N31" s="886">
        <f>IF('Portail 6 LETTRES-HIST covid'!N45="","",'Portail 6 LETTRES-HIST covid'!N45)</f>
        <v>24</v>
      </c>
      <c r="O31" s="776"/>
      <c r="P31" s="778"/>
      <c r="Q31" s="374"/>
      <c r="R31" s="778"/>
      <c r="S31" s="845" t="str">
        <f>IF('Portail 6 LETTRES-HIST covid'!S45="","",'Portail 6 LETTRES-HIST covid'!S45)</f>
        <v/>
      </c>
      <c r="T31" s="881" t="s">
        <v>1201</v>
      </c>
      <c r="U31" s="528" t="s">
        <v>1201</v>
      </c>
      <c r="V31" s="111">
        <f>IF('Portail 6 LETTRES-HIST covid'!V45="","",'Portail 6 LETTRES-HIST covid'!V45)</f>
        <v>1</v>
      </c>
      <c r="W31" s="781" t="str">
        <f>IF('Portail 6 LETTRES-HIST covid'!W45="","",'Portail 6 LETTRES-HIST covid'!W45)</f>
        <v>CC</v>
      </c>
      <c r="X31" s="781" t="str">
        <f>IF('Portail 6 LETTRES-HIST covid'!X45="","",'Portail 6 LETTRES-HIST covid'!X45)</f>
        <v>écrit</v>
      </c>
      <c r="Y31" s="781" t="str">
        <f>IF('Portail 6 LETTRES-HIST covid'!Y45="","",'Portail 6 LETTRES-HIST covid'!Y45)</f>
        <v/>
      </c>
      <c r="Z31" s="782">
        <f>IF('Portail 6 LETTRES-HIST covid'!Z45="","",'Portail 6 LETTRES-HIST covid'!Z45)</f>
        <v>1</v>
      </c>
      <c r="AA31" s="783" t="str">
        <f>IF('Portail 6 LETTRES-HIST covid'!AA45="","",'Portail 6 LETTRES-HIST covid'!AA45)</f>
        <v>CT</v>
      </c>
      <c r="AB31" s="783" t="str">
        <f>IF('Portail 6 LETTRES-HIST covid'!AB45="","",'Portail 6 LETTRES-HIST covid'!AB45)</f>
        <v>écrit</v>
      </c>
      <c r="AC31" s="448" t="str">
        <f>IF('Portail 6 LETTRES-HIST covid'!AC45="","",'Portail 6 LETTRES-HIST covid'!AC45)</f>
        <v>4h00</v>
      </c>
      <c r="AD31" s="881" t="s">
        <v>1201</v>
      </c>
      <c r="AE31" s="887" t="str">
        <f t="shared" si="5"/>
        <v>100% CT ; DM devoir maison (4h) sans temps limité ;
dépôt sujet sur CELENE ;
restitution sur CELENE</v>
      </c>
      <c r="AF31" s="111">
        <f>IF('Portail 6 LETTRES-HIST covid'!AF45="","",'Portail 6 LETTRES-HIST covid'!AF45)</f>
        <v>1</v>
      </c>
      <c r="AG31" s="781" t="str">
        <f>IF('Portail 6 LETTRES-HIST covid'!AG45="","",'Portail 6 LETTRES-HIST covid'!AG45)</f>
        <v>CT</v>
      </c>
      <c r="AH31" s="781" t="str">
        <f>IF('Portail 6 LETTRES-HIST covid'!AH45="","",'Portail 6 LETTRES-HIST covid'!AH45)</f>
        <v>écrit</v>
      </c>
      <c r="AI31" s="781" t="str">
        <f>IF('Portail 6 LETTRES-HIST covid'!AI45="","",'Portail 6 LETTRES-HIST covid'!AI45)</f>
        <v>4h00</v>
      </c>
      <c r="AJ31" s="786">
        <f>IF('Portail 6 LETTRES-HIST covid'!AJ45="","",'Portail 6 LETTRES-HIST covid'!AJ45)</f>
        <v>1</v>
      </c>
      <c r="AK31" s="783" t="str">
        <f>IF('Portail 6 LETTRES-HIST covid'!AK45="","",'Portail 6 LETTRES-HIST covid'!AK45)</f>
        <v>CT</v>
      </c>
      <c r="AL31" s="783" t="str">
        <f>IF('Portail 6 LETTRES-HIST covid'!AL45="","",'Portail 6 LETTRES-HIST covid'!AL45)</f>
        <v>écrit</v>
      </c>
      <c r="AM31" s="783" t="str">
        <f>IF('Portail 6 LETTRES-HIST covid'!AM45="","",'Portail 6 LETTRES-HIST covid'!AM45)</f>
        <v>4h00</v>
      </c>
      <c r="AN31" s="42" t="str">
        <f>IF('Portail 6 LETTRES-HIST covid'!AN45="","",'Portail 6 LETTRES-HIST covid'!AN45)</f>
        <v/>
      </c>
    </row>
    <row r="32" spans="1:40" ht="71.25" customHeight="1">
      <c r="A32" s="772" t="str">
        <f>IF('Portail 6 LETTRES-HIST covid'!A46="","",'Portail 6 LETTRES-HIST covid'!A46)</f>
        <v/>
      </c>
      <c r="B32" s="21" t="str">
        <f>IF('Portail 6 LETTRES-HIST covid'!B46="","",'Portail 6 LETTRES-HIST covid'!B46)</f>
        <v>LLA2E30</v>
      </c>
      <c r="C32" s="184" t="str">
        <f>IF('Portail 6 LETTRES-HIST covid'!C46="","",'Portail 6 LETTRES-HIST covid'!C46)</f>
        <v>Fondamentaux de l'histoire des religions 1</v>
      </c>
      <c r="D32" s="773" t="str">
        <f>IF('Portail 6 LETTRES-HIST covid'!D46="","",'Portail 6 LETTRES-HIST covid'!D46)</f>
        <v>DOL2DH31
LOL2DH25
LOL2E31</v>
      </c>
      <c r="E32" s="773" t="str">
        <f>IF('Portail 6 LETTRES-HIST covid'!E46="","",'Portail 6 LETTRES-HIST covid'!E46)</f>
        <v>TRONC COMMUN</v>
      </c>
      <c r="F32" s="774" t="str">
        <f>IF('Portail 6 LETTRES-HIST covid'!F46="","",'Portail 6 LETTRES-HIST covid'!F46)</f>
        <v>Portails 6 (HISTOIRE-LETTRES), 7 (HISTOIRE-GEOGRAPHIE) et 8 (HISTOIRE-DROIT) et DEG</v>
      </c>
      <c r="G32" s="773" t="str">
        <f>IF('Portail 6 LETTRES-HIST covid'!G46="","",'Portail 6 LETTRES-HIST covid'!G46)</f>
        <v>HISTOIRE</v>
      </c>
      <c r="H32" s="775"/>
      <c r="I32" s="776">
        <v>4</v>
      </c>
      <c r="J32" s="776">
        <v>4</v>
      </c>
      <c r="K32" s="776" t="str">
        <f>IF('Portail 6 LETTRES-HIST covid'!K46="","",'Portail 6 LETTRES-HIST covid'!K46)</f>
        <v>RENOUX Christian</v>
      </c>
      <c r="L32" s="777" t="str">
        <f>IF('Portail 6 LETTRES-HIST covid'!L46="","",'Portail 6 LETTRES-HIST covid'!L46)</f>
        <v>21 et 22</v>
      </c>
      <c r="M32" s="377" t="str">
        <f>IF('Portail 6 LETTRES-HIST covid'!M46="","",'Portail 6 LETTRES-HIST covid'!M46)</f>
        <v/>
      </c>
      <c r="N32" s="886">
        <f>IF('Portail 6 LETTRES-HIST covid'!N46="","",'Portail 6 LETTRES-HIST covid'!N46)</f>
        <v>24</v>
      </c>
      <c r="O32" s="776"/>
      <c r="P32" s="778" t="str">
        <f>IF('Portail 6 LETTRES-HIST covid'!P46="","",'Portail 6 LETTRES-HIST covid'!P46)</f>
        <v/>
      </c>
      <c r="Q32" s="374"/>
      <c r="R32" s="778"/>
      <c r="S32" s="845" t="str">
        <f>IF('Portail 6 LETTRES-HIST covid'!S46="","",'Portail 6 LETTRES-HIST covid'!S46)</f>
        <v/>
      </c>
      <c r="T32" s="881" t="str">
        <f>IF('Portail 6 LETTRES-HIST covid'!T46="","",'Portail 6 LETTRES-HIST covid'!T46)</f>
        <v>100% CC= DM devoir maison
dépôt sujet et restitution sur CELENE</v>
      </c>
      <c r="U32" s="528" t="str">
        <f>IF('Portail 6 LETTRES-HIST covid'!U46="","",'Portail 6 LETTRES-HIST covid'!U46)</f>
        <v xml:space="preserve">100% CT = DM devoir maison
dépôt sujet et restitution sur CELENE </v>
      </c>
      <c r="V32" s="111">
        <f>IF('Portail 6 LETTRES-HIST covid'!V46="","",'Portail 6 LETTRES-HIST covid'!V46)</f>
        <v>1</v>
      </c>
      <c r="W32" s="781" t="str">
        <f>IF('Portail 6 LETTRES-HIST covid'!W46="","",'Portail 6 LETTRES-HIST covid'!W46)</f>
        <v>CC</v>
      </c>
      <c r="X32" s="781" t="str">
        <f>IF('Portail 6 LETTRES-HIST covid'!X46="","",'Portail 6 LETTRES-HIST covid'!X46)</f>
        <v>écrit</v>
      </c>
      <c r="Y32" s="781" t="str">
        <f>IF('Portail 6 LETTRES-HIST covid'!Y46="","",'Portail 6 LETTRES-HIST covid'!Y46)</f>
        <v>dernier CC=3h00</v>
      </c>
      <c r="Z32" s="782">
        <f>IF('Portail 6 LETTRES-HIST covid'!Z46="","",'Portail 6 LETTRES-HIST covid'!Z46)</f>
        <v>1</v>
      </c>
      <c r="AA32" s="783" t="str">
        <f>IF('Portail 6 LETTRES-HIST covid'!AA46="","",'Portail 6 LETTRES-HIST covid'!AA46)</f>
        <v>CT</v>
      </c>
      <c r="AB32" s="783" t="str">
        <f>IF('Portail 6 LETTRES-HIST covid'!AB46="","",'Portail 6 LETTRES-HIST covid'!AB46)</f>
        <v>écrit</v>
      </c>
      <c r="AC32" s="448" t="str">
        <f>IF('Portail 6 LETTRES-HIST covid'!AC46="","",'Portail 6 LETTRES-HIST covid'!AC46)</f>
        <v>3h00</v>
      </c>
      <c r="AD32" s="881" t="str">
        <f>IF('Portail 6 LETTRES-HIST covid'!AD46="","",'Portail 6 LETTRES-HIST covid'!AD46)</f>
        <v xml:space="preserve">100% CT= DM devoir maison
dépôt sujet et restitution sur CELENE </v>
      </c>
      <c r="AE32" s="887" t="str">
        <f>+AD32</f>
        <v xml:space="preserve">100% CT= DM devoir maison
dépôt sujet et restitution sur CELENE </v>
      </c>
      <c r="AF32" s="111">
        <f>IF('Portail 6 LETTRES-HIST covid'!AF46="","",'Portail 6 LETTRES-HIST covid'!AF46)</f>
        <v>1</v>
      </c>
      <c r="AG32" s="781" t="str">
        <f>IF('Portail 6 LETTRES-HIST covid'!AG46="","",'Portail 6 LETTRES-HIST covid'!AG46)</f>
        <v>CT</v>
      </c>
      <c r="AH32" s="781" t="str">
        <f>IF('Portail 6 LETTRES-HIST covid'!AH46="","",'Portail 6 LETTRES-HIST covid'!AH46)</f>
        <v>écrit</v>
      </c>
      <c r="AI32" s="781" t="str">
        <f>IF('Portail 6 LETTRES-HIST covid'!AI46="","",'Portail 6 LETTRES-HIST covid'!AI46)</f>
        <v>3h00</v>
      </c>
      <c r="AJ32" s="786">
        <f>IF('Portail 6 LETTRES-HIST covid'!AJ46="","",'Portail 6 LETTRES-HIST covid'!AJ46)</f>
        <v>1</v>
      </c>
      <c r="AK32" s="783" t="str">
        <f>IF('Portail 6 LETTRES-HIST covid'!AK46="","",'Portail 6 LETTRES-HIST covid'!AK46)</f>
        <v>CT</v>
      </c>
      <c r="AL32" s="783" t="str">
        <f>IF('Portail 6 LETTRES-HIST covid'!AL46="","",'Portail 6 LETTRES-HIST covid'!AL46)</f>
        <v>écrit</v>
      </c>
      <c r="AM32" s="783" t="str">
        <f>IF('Portail 6 LETTRES-HIST covid'!AM46="","",'Portail 6 LETTRES-HIST covid'!AM46)</f>
        <v>3h00</v>
      </c>
      <c r="AN32" s="42" t="str">
        <f>IF('Portail 6 LETTRES-HIST covid'!AN46="","",'Portail 6 LETTRES-HIST covid'!AN46)</f>
        <v/>
      </c>
    </row>
    <row r="33" spans="1:40" s="67" customFormat="1" ht="51">
      <c r="A33" s="801" t="str">
        <f>IF('Portail 6 LETTRES-HIST covid'!A28="","",'Portail 6 LETTRES-HIST covid'!A28)</f>
        <v>LCLA2LA1</v>
      </c>
      <c r="B33" s="801" t="str">
        <f>IF('Portail 6 LETTRES-HIST covid'!B28="","",'Portail 6 LETTRES-HIST covid'!B28)</f>
        <v>LLA2LAN1</v>
      </c>
      <c r="C33" s="802" t="str">
        <f>IF('Portail 6 LETTRES-HIST covid'!C28="","",'Portail 6 LETTRES-HIST covid'!C28)</f>
        <v>Choix Langue vivante S2</v>
      </c>
      <c r="D33" s="803" t="str">
        <f>IF('Portail 6 LETTRES-HIST covid'!D28="","",'Portail 6 LETTRES-HIST covid'!D28)</f>
        <v/>
      </c>
      <c r="E33" s="803" t="str">
        <f>IF('Portail 6 LETTRES-HIST covid'!E28="","",'Portail 6 LETTRES-HIST covid'!E28)</f>
        <v>OBLIG CHOIX</v>
      </c>
      <c r="F33" s="803" t="str">
        <f>IF('Portail 6 LETTRES-HIST covid'!F28="","",'Portail 6 LETTRES-HIST covid'!F28)</f>
        <v>Portails 1 (SDL-LLCER), 3 (SDL-LETTRES), 5 (LETTRES-LLCER ), 6 (HISTOIRE-LETTRES), 7 (HISTOIRE-GEO) et 8 (HISTOIRE-DROIT)</v>
      </c>
      <c r="G33" s="803" t="str">
        <f>IF('Portail 6 LETTRES-HIST covid'!G28="","",'Portail 6 LETTRES-HIST covid'!G28)</f>
        <v/>
      </c>
      <c r="H33" s="804" t="str">
        <f>IF('Portail 6 LETTRES-HIST covid'!H28="","",'Portail 6 LETTRES-HIST covid'!H28)</f>
        <v>1 UE / 2 ECTS</v>
      </c>
      <c r="I33" s="805">
        <f>IF('Portail 6 LETTRES-HIST covid'!I28="","",'Portail 6 LETTRES-HIST covid'!I28)</f>
        <v>2</v>
      </c>
      <c r="J33" s="804">
        <f>IF('Portail 6 LETTRES-HIST covid'!J28="","",'Portail 6 LETTRES-HIST covid'!J28)</f>
        <v>2</v>
      </c>
      <c r="K33" s="805" t="str">
        <f>IF('Portail 6 LETTRES-HIST covid'!K28="","",'Portail 6 LETTRES-HIST covid'!K28)</f>
        <v/>
      </c>
      <c r="L33" s="804" t="str">
        <f>IF('Portail 6 LETTRES-HIST covid'!L28="","",'Portail 6 LETTRES-HIST covid'!L28)</f>
        <v/>
      </c>
      <c r="M33" s="491" t="str">
        <f>IF('Portail 6 LETTRES-HIST covid'!M28="","",'Portail 6 LETTRES-HIST covid'!M28)</f>
        <v/>
      </c>
      <c r="N33" s="889" t="str">
        <f>IF('Portail 6 LETTRES-HIST covid'!N28="","",'Portail 6 LETTRES-HIST covid'!N28)</f>
        <v/>
      </c>
      <c r="O33" s="804"/>
      <c r="P33" s="806" t="str">
        <f>IF('Portail 6 LETTRES-HIST covid'!P28="","",'Portail 6 LETTRES-HIST covid'!P28)</f>
        <v/>
      </c>
      <c r="Q33" s="371"/>
      <c r="R33" s="806"/>
      <c r="S33" s="808" t="str">
        <f>IF('Portail 6 LETTRES-HIST covid'!S28="","",'Portail 6 LETTRES-HIST covid'!S28)</f>
        <v/>
      </c>
      <c r="T33" s="807"/>
      <c r="U33" s="808"/>
      <c r="V33" s="386" t="str">
        <f>IF('Portail 6 LETTRES-HIST covid'!V28="","",'Portail 6 LETTRES-HIST covid'!V28)</f>
        <v/>
      </c>
      <c r="W33" s="806" t="str">
        <f>IF('Portail 6 LETTRES-HIST covid'!W28="","",'Portail 6 LETTRES-HIST covid'!W28)</f>
        <v/>
      </c>
      <c r="X33" s="806" t="str">
        <f>IF('Portail 6 LETTRES-HIST covid'!X28="","",'Portail 6 LETTRES-HIST covid'!X28)</f>
        <v/>
      </c>
      <c r="Y33" s="806" t="str">
        <f>IF('Portail 6 LETTRES-HIST covid'!Y28="","",'Portail 6 LETTRES-HIST covid'!Y28)</f>
        <v/>
      </c>
      <c r="Z33" s="63" t="str">
        <f>IF('Portail 6 LETTRES-HIST covid'!Z28="","",'Portail 6 LETTRES-HIST covid'!Z28)</f>
        <v/>
      </c>
      <c r="AA33" s="809" t="str">
        <f>IF('Portail 6 LETTRES-HIST covid'!AA28="","",'Portail 6 LETTRES-HIST covid'!AA28)</f>
        <v/>
      </c>
      <c r="AB33" s="809" t="str">
        <f>IF('Portail 6 LETTRES-HIST covid'!AB28="","",'Portail 6 LETTRES-HIST covid'!AB28)</f>
        <v/>
      </c>
      <c r="AC33" s="415" t="str">
        <f>IF('Portail 6 LETTRES-HIST covid'!AC28="","",'Portail 6 LETTRES-HIST covid'!AC28)</f>
        <v/>
      </c>
      <c r="AD33" s="807"/>
      <c r="AE33" s="890"/>
      <c r="AF33" s="63" t="str">
        <f>IF('Portail 6 LETTRES-HIST covid'!AF28="","",'Portail 6 LETTRES-HIST covid'!AF28)</f>
        <v/>
      </c>
      <c r="AG33" s="809" t="str">
        <f>IF('Portail 6 LETTRES-HIST covid'!AG28="","",'Portail 6 LETTRES-HIST covid'!AG28)</f>
        <v/>
      </c>
      <c r="AH33" s="809" t="str">
        <f>IF('Portail 6 LETTRES-HIST covid'!AH28="","",'Portail 6 LETTRES-HIST covid'!AH28)</f>
        <v/>
      </c>
      <c r="AI33" s="809" t="str">
        <f>IF('Portail 6 LETTRES-HIST covid'!AI28="","",'Portail 6 LETTRES-HIST covid'!AI28)</f>
        <v/>
      </c>
      <c r="AJ33" s="810" t="str">
        <f>IF('Portail 6 LETTRES-HIST covid'!AJ28="","",'Portail 6 LETTRES-HIST covid'!AJ28)</f>
        <v/>
      </c>
      <c r="AK33" s="809" t="str">
        <f>IF('Portail 6 LETTRES-HIST covid'!AK28="","",'Portail 6 LETTRES-HIST covid'!AK28)</f>
        <v/>
      </c>
      <c r="AL33" s="809" t="str">
        <f>IF('Portail 6 LETTRES-HIST covid'!AL28="","",'Portail 6 LETTRES-HIST covid'!AL28)</f>
        <v/>
      </c>
      <c r="AM33" s="809" t="str">
        <f>IF('Portail 6 LETTRES-HIST covid'!AM28="","",'Portail 6 LETTRES-HIST covid'!AM28)</f>
        <v/>
      </c>
      <c r="AN33" s="811" t="str">
        <f>IF('Portail 6 LETTRES-HIST covid'!AN28="","",'Portail 6 LETTRES-HIST covid'!AN28)</f>
        <v/>
      </c>
    </row>
    <row r="34" spans="1:40" ht="102" customHeight="1">
      <c r="A34" s="772" t="str">
        <f>IF('Portail 6 LETTRES-HIST covid'!A29="","",'Portail 6 LETTRES-HIST covid'!A29)</f>
        <v/>
      </c>
      <c r="B34" s="21" t="str">
        <f>IF('Portail 6 LETTRES-HIST covid'!B29="","",'Portail 6 LETTRES-HIST covid'!B29)</f>
        <v>LLA2ALL</v>
      </c>
      <c r="C34" s="184" t="str">
        <f>IF('Portail 6 LETTRES-HIST covid'!C29="","",'Portail 6 LETTRES-HIST covid'!C29)</f>
        <v>Allemand S2</v>
      </c>
      <c r="D34" s="773" t="str">
        <f>IF('Portail 6 LETTRES-HIST covid'!D29="","",'Portail 6 LETTRES-HIST covid'!D29)</f>
        <v>LOL2B8A
LOL2C7A
LOL2D7A
LOL2DH2A
LOL2E4A
LOL2G8A
LOL2H4A</v>
      </c>
      <c r="E34" s="773" t="str">
        <f>IF('Portail 6 LETTRES-HIST covid'!E29="","",'Portail 6 LETTRES-HIST covid'!E29)</f>
        <v>CHOIX TRONC COMMUN</v>
      </c>
      <c r="F34" s="774" t="str">
        <f>IF('Portail 6 LETTRES-HIST covid'!F29="","",'Portail 6 LETTRES-HIST covid'!F29)</f>
        <v>Portails 1 (SDL-LLCER), 3 (SDL-LETTRES), 5 (LETTRES-LLCER ), 6 (HISTOIRE-LETTRES), 7 (HISTOIRE-GEO) et 8 (HISTOIRE-DROIT)</v>
      </c>
      <c r="G34" s="773" t="str">
        <f>IF('Portail 6 LETTRES-HIST covid'!G29="","",'Portail 6 LETTRES-HIST covid'!G29)</f>
        <v>LEA</v>
      </c>
      <c r="H34" s="775" t="str">
        <f>IF('Portail 6 LETTRES-HIST covid'!H29="","",'Portail 6 LETTRES-HIST covid'!H29)</f>
        <v/>
      </c>
      <c r="I34" s="776">
        <f>IF('Portail 6 LETTRES-HIST covid'!I29="","",'Portail 6 LETTRES-HIST covid'!I29)</f>
        <v>2</v>
      </c>
      <c r="J34" s="776">
        <f>IF('Portail 6 LETTRES-HIST covid'!J29="","",'Portail 6 LETTRES-HIST covid'!J29)</f>
        <v>2</v>
      </c>
      <c r="K34" s="776" t="str">
        <f>IF('Portail 6 LETTRES-HIST covid'!K29="","",'Portail 6 LETTRES-HIST covid'!K29)</f>
        <v>FLEURY Alain</v>
      </c>
      <c r="L34" s="777">
        <f>IF('Portail 6 LETTRES-HIST covid'!L29="","",'Portail 6 LETTRES-HIST covid'!L29)</f>
        <v>12</v>
      </c>
      <c r="M34" s="377" t="str">
        <f>IF('Portail 6 LETTRES-HIST covid'!M29="","",'Portail 6 LETTRES-HIST covid'!M29)</f>
        <v/>
      </c>
      <c r="N34" s="886" t="str">
        <f>IF('Portail 6 LETTRES-HIST covid'!N29="","",'Portail 6 LETTRES-HIST covid'!N29)</f>
        <v/>
      </c>
      <c r="O34" s="776"/>
      <c r="P34" s="778">
        <f>IF('Portail 6 LETTRES-HIST covid'!P29="","",'Portail 6 LETTRES-HIST covid'!P29)</f>
        <v>18</v>
      </c>
      <c r="Q34" s="374"/>
      <c r="R34" s="778"/>
      <c r="S34" s="845" t="str">
        <f>IF('Portail 6 LETTRES-HIST covid'!S29="","",'Portail 6 LETTRES-HIST covid'!S29)</f>
        <v/>
      </c>
      <c r="T34" s="881" t="str">
        <f>IF('Portail 6 LETTRES-HIST covid'!T29="","",'Portail 6 LETTRES-HIST covid'!T29)</f>
        <v>100% CC dont DEVOIR MAISON</v>
      </c>
      <c r="U34" s="528" t="str">
        <f>IF('Portail 6 LETTRES-HIST covid'!U29="","",'Portail 6 LETTRES-HIST covid'!U29)</f>
        <v>100% CT
DEVOIR MAISON</v>
      </c>
      <c r="V34" s="111">
        <f>IF('Portail 6 LETTRES-HIST covid'!V29="","",'Portail 6 LETTRES-HIST covid'!V29)</f>
        <v>1</v>
      </c>
      <c r="W34" s="781" t="str">
        <f>IF('Portail 6 LETTRES-HIST covid'!W29="","",'Portail 6 LETTRES-HIST covid'!W29)</f>
        <v>CC</v>
      </c>
      <c r="X34" s="781" t="str">
        <f>IF('Portail 6 LETTRES-HIST covid'!X29="","",'Portail 6 LETTRES-HIST covid'!X29)</f>
        <v/>
      </c>
      <c r="Y34" s="781" t="str">
        <f>IF('Portail 6 LETTRES-HIST covid'!Y29="","",'Portail 6 LETTRES-HIST covid'!Y29)</f>
        <v>1h30</v>
      </c>
      <c r="Z34" s="782">
        <f>IF('Portail 6 LETTRES-HIST covid'!Z29="","",'Portail 6 LETTRES-HIST covid'!Z29)</f>
        <v>1</v>
      </c>
      <c r="AA34" s="783" t="str">
        <f>IF('Portail 6 LETTRES-HIST covid'!AA29="","",'Portail 6 LETTRES-HIST covid'!AA29)</f>
        <v>CT</v>
      </c>
      <c r="AB34" s="783" t="str">
        <f>IF('Portail 6 LETTRES-HIST covid'!AB29="","",'Portail 6 LETTRES-HIST covid'!AB29)</f>
        <v>écrit</v>
      </c>
      <c r="AC34" s="448" t="str">
        <f>IF('Portail 6 LETTRES-HIST covid'!AC29="","",'Portail 6 LETTRES-HIST covid'!AC29)</f>
        <v>1h30</v>
      </c>
      <c r="AD34" s="881" t="str">
        <f>IF('Portail 6 LETTRES-HIST covid'!AD29="","",'Portail 6 LETTRES-HIST covid'!AD29)</f>
        <v>100% CT oral à distance 15 min. Contacter enseignant au préalable par téléphone</v>
      </c>
      <c r="AE34" s="887" t="str">
        <f t="shared" ref="AE34:AE36" si="6">+AD34</f>
        <v>100% CT oral à distance 15 min. Contacter enseignant au préalable par téléphone</v>
      </c>
      <c r="AF34" s="111">
        <f>IF('Portail 6 LETTRES-HIST covid'!AF29="","",'Portail 6 LETTRES-HIST covid'!AF29)</f>
        <v>1</v>
      </c>
      <c r="AG34" s="781" t="str">
        <f>IF('Portail 6 LETTRES-HIST covid'!AG29="","",'Portail 6 LETTRES-HIST covid'!AG29)</f>
        <v>CT</v>
      </c>
      <c r="AH34" s="781" t="str">
        <f>IF('Portail 6 LETTRES-HIST covid'!AH29="","",'Portail 6 LETTRES-HIST covid'!AH29)</f>
        <v>écrit</v>
      </c>
      <c r="AI34" s="781" t="str">
        <f>IF('Portail 6 LETTRES-HIST covid'!AI29="","",'Portail 6 LETTRES-HIST covid'!AI29)</f>
        <v>1h30</v>
      </c>
      <c r="AJ34" s="786">
        <f>IF('Portail 6 LETTRES-HIST covid'!AJ29="","",'Portail 6 LETTRES-HIST covid'!AJ29)</f>
        <v>1</v>
      </c>
      <c r="AK34" s="783" t="str">
        <f>IF('Portail 6 LETTRES-HIST covid'!AK29="","",'Portail 6 LETTRES-HIST covid'!AK29)</f>
        <v>CT</v>
      </c>
      <c r="AL34" s="783" t="str">
        <f>IF('Portail 6 LETTRES-HIST covid'!AL29="","",'Portail 6 LETTRES-HIST covid'!AL29)</f>
        <v>écrit</v>
      </c>
      <c r="AM34" s="783" t="str">
        <f>IF('Portail 6 LETTRES-HIST covid'!AM29="","",'Portail 6 LETTRES-HIST covid'!AM29)</f>
        <v>1h30</v>
      </c>
      <c r="AN34" s="42" t="str">
        <f>IF('Portail 6 LETTRES-HIST covid'!AN29="","",'Portail 6 LETTRES-HIST covid'!AN29)</f>
        <v/>
      </c>
    </row>
    <row r="35" spans="1:40" ht="102" customHeight="1">
      <c r="A35" s="772" t="str">
        <f>IF('Portail 6 LETTRES-HIST covid'!A30="","",'Portail 6 LETTRES-HIST covid'!A30)</f>
        <v/>
      </c>
      <c r="B35" s="21" t="str">
        <f>IF('Portail 6 LETTRES-HIST covid'!B30="","",'Portail 6 LETTRES-HIST covid'!B30)</f>
        <v>LLA2ANG</v>
      </c>
      <c r="C35" s="184" t="str">
        <f>IF('Portail 6 LETTRES-HIST covid'!C30="","",'Portail 6 LETTRES-HIST covid'!C30)</f>
        <v>Anglais S2</v>
      </c>
      <c r="D35" s="773" t="str">
        <f>IF('Portail 6 LETTRES-HIST covid'!D30="","",'Portail 6 LETTRES-HIST covid'!D30)</f>
        <v>LOL2C7B
LOL2D7B
LOL2DH2B
LOL2E4B
LOL2G8B
LOL2H4B</v>
      </c>
      <c r="E35" s="773" t="str">
        <f>IF('Portail 6 LETTRES-HIST covid'!E30="","",'Portail 6 LETTRES-HIST covid'!E30)</f>
        <v>CHOIX TRONC COMMUN</v>
      </c>
      <c r="F35" s="774" t="str">
        <f>IF('Portail 6 LETTRES-HIST covid'!F30="","",'Portail 6 LETTRES-HIST covid'!F30)</f>
        <v>Portails 3 (SDL-LETTRES), 6 (HISTOIRE-LETTRES), 7 (HISTOIRE-GEO) et 8 (HISTOIRE-DROIT)</v>
      </c>
      <c r="G35" s="773" t="str">
        <f>IF('Portail 6 LETTRES-HIST covid'!G30="","",'Portail 6 LETTRES-HIST covid'!G30)</f>
        <v>LLCER</v>
      </c>
      <c r="H35" s="775" t="str">
        <f>IF('Portail 6 LETTRES-HIST covid'!H30="","",'Portail 6 LETTRES-HIST covid'!H30)</f>
        <v/>
      </c>
      <c r="I35" s="776">
        <f>IF('Portail 6 LETTRES-HIST covid'!I30="","",'Portail 6 LETTRES-HIST covid'!I30)</f>
        <v>2</v>
      </c>
      <c r="J35" s="776">
        <f>IF('Portail 6 LETTRES-HIST covid'!J30="","",'Portail 6 LETTRES-HIST covid'!J30)</f>
        <v>2</v>
      </c>
      <c r="K35" s="776" t="str">
        <f>IF('Portail 6 LETTRES-HIST covid'!K30="","",'Portail 6 LETTRES-HIST covid'!K30)</f>
        <v>SOTTEAU Emilie</v>
      </c>
      <c r="L35" s="777" t="str">
        <f>IF('Portail 6 LETTRES-HIST covid'!L30="","",'Portail 6 LETTRES-HIST covid'!L30)</f>
        <v>11</v>
      </c>
      <c r="M35" s="377" t="str">
        <f>IF('Portail 6 LETTRES-HIST covid'!M30="","",'Portail 6 LETTRES-HIST covid'!M30)</f>
        <v/>
      </c>
      <c r="N35" s="886" t="str">
        <f>IF('Portail 6 LETTRES-HIST covid'!N30="","",'Portail 6 LETTRES-HIST covid'!N30)</f>
        <v/>
      </c>
      <c r="O35" s="776"/>
      <c r="P35" s="778">
        <f>IF('Portail 6 LETTRES-HIST covid'!P30="","",'Portail 6 LETTRES-HIST covid'!P30)</f>
        <v>18</v>
      </c>
      <c r="Q35" s="374"/>
      <c r="R35" s="778"/>
      <c r="S35" s="845" t="str">
        <f>IF('Portail 6 LETTRES-HIST covid'!S30="","",'Portail 6 LETTRES-HIST covid'!S30)</f>
        <v/>
      </c>
      <c r="T35" s="881" t="str">
        <f>IF('Portail 6 LETTRES-HIST covid'!T30="","",'Portail 6 LETTRES-HIST covid'!T30)</f>
        <v>100% CC ecrit et/ou oral en présentiel ou en ligne temps limité</v>
      </c>
      <c r="U35" s="528" t="str">
        <f>IF('Portail 6 LETTRES-HIST covid'!U30="","",'Portail 6 LETTRES-HIST covid'!U30)</f>
        <v>100% CT écrit et/ou oral en presentiel ou ligne en temps limité  (écrit =2h ou oral 15mins)</v>
      </c>
      <c r="V35" s="111">
        <f>IF('Portail 6 LETTRES-HIST covid'!V30="","",'Portail 6 LETTRES-HIST covid'!V30)</f>
        <v>1</v>
      </c>
      <c r="W35" s="781" t="str">
        <f>IF('Portail 6 LETTRES-HIST covid'!W30="","",'Portail 6 LETTRES-HIST covid'!W30)</f>
        <v>CC</v>
      </c>
      <c r="X35" s="781" t="str">
        <f>IF('Portail 6 LETTRES-HIST covid'!X30="","",'Portail 6 LETTRES-HIST covid'!X30)</f>
        <v/>
      </c>
      <c r="Y35" s="781" t="str">
        <f>IF('Portail 6 LETTRES-HIST covid'!Y30="","",'Portail 6 LETTRES-HIST covid'!Y30)</f>
        <v/>
      </c>
      <c r="Z35" s="782">
        <f>IF('Portail 6 LETTRES-HIST covid'!Z30="","",'Portail 6 LETTRES-HIST covid'!Z30)</f>
        <v>1</v>
      </c>
      <c r="AA35" s="783" t="str">
        <f>IF('Portail 6 LETTRES-HIST covid'!AA30="","",'Portail 6 LETTRES-HIST covid'!AA30)</f>
        <v>CT</v>
      </c>
      <c r="AB35" s="783" t="str">
        <f>IF('Portail 6 LETTRES-HIST covid'!AB30="","",'Portail 6 LETTRES-HIST covid'!AB30)</f>
        <v>écrit</v>
      </c>
      <c r="AC35" s="448" t="str">
        <f>IF('Portail 6 LETTRES-HIST covid'!AC30="","",'Portail 6 LETTRES-HIST covid'!AC30)</f>
        <v>2h00</v>
      </c>
      <c r="AD35" s="881" t="str">
        <f>IF('Portail 6 LETTRES-HIST covid'!AD30="","",'Portail 6 LETTRES-HIST covid'!AD30)</f>
        <v>DM sans temps limité, 
dépôt sujet sur CELENE le xx/06,
copie à rendre au plus tard le xx/06 sur mon adresse email emiliejanton@yahoo.fr, cmasarrre@yahoo.fr</v>
      </c>
      <c r="AE35" s="887" t="str">
        <f t="shared" si="6"/>
        <v>DM sans temps limité, 
dépôt sujet sur CELENE le xx/06,
copie à rendre au plus tard le xx/06 sur mon adresse email emiliejanton@yahoo.fr, cmasarrre@yahoo.fr</v>
      </c>
      <c r="AF35" s="111">
        <f>IF('Portail 6 LETTRES-HIST covid'!AF30="","",'Portail 6 LETTRES-HIST covid'!AF30)</f>
        <v>1</v>
      </c>
      <c r="AG35" s="781" t="str">
        <f>IF('Portail 6 LETTRES-HIST covid'!AG30="","",'Portail 6 LETTRES-HIST covid'!AG30)</f>
        <v>CT</v>
      </c>
      <c r="AH35" s="781" t="str">
        <f>IF('Portail 6 LETTRES-HIST covid'!AH30="","",'Portail 6 LETTRES-HIST covid'!AH30)</f>
        <v>écrit</v>
      </c>
      <c r="AI35" s="781" t="str">
        <f>IF('Portail 6 LETTRES-HIST covid'!AI30="","",'Portail 6 LETTRES-HIST covid'!AI30)</f>
        <v>2h00</v>
      </c>
      <c r="AJ35" s="786">
        <f>IF('Portail 6 LETTRES-HIST covid'!AJ30="","",'Portail 6 LETTRES-HIST covid'!AJ30)</f>
        <v>1</v>
      </c>
      <c r="AK35" s="783" t="str">
        <f>IF('Portail 6 LETTRES-HIST covid'!AK30="","",'Portail 6 LETTRES-HIST covid'!AK30)</f>
        <v>CT</v>
      </c>
      <c r="AL35" s="783" t="str">
        <f>IF('Portail 6 LETTRES-HIST covid'!AL30="","",'Portail 6 LETTRES-HIST covid'!AL30)</f>
        <v>écrit</v>
      </c>
      <c r="AM35" s="783" t="str">
        <f>IF('Portail 6 LETTRES-HIST covid'!AM30="","",'Portail 6 LETTRES-HIST covid'!AM30)</f>
        <v>2h00</v>
      </c>
      <c r="AN35" s="42" t="str">
        <f>IF('Portail 6 LETTRES-HIST covid'!AN30="","",'Portail 6 LETTRES-HIST covid'!AN30)</f>
        <v/>
      </c>
    </row>
    <row r="36" spans="1:40" ht="102" customHeight="1">
      <c r="A36" s="772" t="str">
        <f>IF('Portail 6 LETTRES-HIST covid'!A31="","",'Portail 6 LETTRES-HIST covid'!A31)</f>
        <v/>
      </c>
      <c r="B36" s="21" t="str">
        <f>IF('Portail 6 LETTRES-HIST covid'!B31="","",'Portail 6 LETTRES-HIST covid'!B31)</f>
        <v>LLA2ESP</v>
      </c>
      <c r="C36" s="184" t="str">
        <f>IF('Portail 6 LETTRES-HIST covid'!C31="","",'Portail 6 LETTRES-HIST covid'!C31)</f>
        <v>Espagnol S2</v>
      </c>
      <c r="D36" s="773" t="str">
        <f>IF('Portail 6 LETTRES-HIST covid'!D31="","",'Portail 6 LETTRES-HIST covid'!D31)</f>
        <v>LOL2D7C
LOL2DH2C
LOL2E4C
LOL2G8C
LOL2H4C</v>
      </c>
      <c r="E36" s="773" t="str">
        <f>IF('Portail 6 LETTRES-HIST covid'!E31="","",'Portail 6 LETTRES-HIST covid'!E31)</f>
        <v>CHOIX TRONC COMMUN</v>
      </c>
      <c r="F36" s="774" t="str">
        <f>IF('Portail 6 LETTRES-HIST covid'!F31="","",'Portail 6 LETTRES-HIST covid'!F31)</f>
        <v>Portails 3 (SDL-LETTRES), 6 (HISTOIRE-LETTRES), 7 (HISTOIRE-GEO) et 8 (HISTOIRE-DROIT)</v>
      </c>
      <c r="G36" s="773" t="str">
        <f>IF('Portail 6 LETTRES-HIST covid'!G31="","",'Portail 6 LETTRES-HIST covid'!G31)</f>
        <v>LLCER</v>
      </c>
      <c r="H36" s="775" t="str">
        <f>IF('Portail 6 LETTRES-HIST covid'!H31="","",'Portail 6 LETTRES-HIST covid'!H31)</f>
        <v/>
      </c>
      <c r="I36" s="776">
        <f>IF('Portail 6 LETTRES-HIST covid'!I31="","",'Portail 6 LETTRES-HIST covid'!I31)</f>
        <v>2</v>
      </c>
      <c r="J36" s="776">
        <f>IF('Portail 6 LETTRES-HIST covid'!J31="","",'Portail 6 LETTRES-HIST covid'!J31)</f>
        <v>2</v>
      </c>
      <c r="K36" s="776" t="str">
        <f>IF('Portail 6 LETTRES-HIST covid'!K31="","",'Portail 6 LETTRES-HIST covid'!K31)</f>
        <v>EYMAR Marcos</v>
      </c>
      <c r="L36" s="777" t="str">
        <f>IF('Portail 6 LETTRES-HIST covid'!L31="","",'Portail 6 LETTRES-HIST covid'!L31)</f>
        <v>14</v>
      </c>
      <c r="M36" s="377" t="str">
        <f>IF('Portail 6 LETTRES-HIST covid'!M31="","",'Portail 6 LETTRES-HIST covid'!M31)</f>
        <v/>
      </c>
      <c r="N36" s="886" t="str">
        <f>IF('Portail 6 LETTRES-HIST covid'!N31="","",'Portail 6 LETTRES-HIST covid'!N31)</f>
        <v/>
      </c>
      <c r="O36" s="776"/>
      <c r="P36" s="778">
        <f>IF('Portail 6 LETTRES-HIST covid'!P31="","",'Portail 6 LETTRES-HIST covid'!P31)</f>
        <v>18</v>
      </c>
      <c r="Q36" s="374"/>
      <c r="R36" s="778"/>
      <c r="S36" s="845" t="str">
        <f>IF('Portail 6 LETTRES-HIST covid'!S31="","",'Portail 6 LETTRES-HIST covid'!S31)</f>
        <v/>
      </c>
      <c r="T36" s="881" t="str">
        <f>IF('Portail 6 LETTRES-HIST covid'!T31="","",'Portail 6 LETTRES-HIST covid'!T31)</f>
        <v>100% CC. 50% oral à distance, 50% DM écrit</v>
      </c>
      <c r="U36" s="528" t="str">
        <f>IF('Portail 6 LETTRES-HIST covid'!U31="","",'Portail 6 LETTRES-HIST covid'!U31)</f>
        <v>100% CT oral à distance</v>
      </c>
      <c r="V36" s="111">
        <f>IF('Portail 6 LETTRES-HIST covid'!V31="","",'Portail 6 LETTRES-HIST covid'!V31)</f>
        <v>1</v>
      </c>
      <c r="W36" s="781" t="str">
        <f>IF('Portail 6 LETTRES-HIST covid'!W31="","",'Portail 6 LETTRES-HIST covid'!W31)</f>
        <v>CC</v>
      </c>
      <c r="X36" s="781" t="str">
        <f>IF('Portail 6 LETTRES-HIST covid'!X31="","",'Portail 6 LETTRES-HIST covid'!X31)</f>
        <v/>
      </c>
      <c r="Y36" s="781" t="str">
        <f>IF('Portail 6 LETTRES-HIST covid'!Y31="","",'Portail 6 LETTRES-HIST covid'!Y31)</f>
        <v/>
      </c>
      <c r="Z36" s="782">
        <f>IF('Portail 6 LETTRES-HIST covid'!Z31="","",'Portail 6 LETTRES-HIST covid'!Z31)</f>
        <v>1</v>
      </c>
      <c r="AA36" s="783" t="str">
        <f>IF('Portail 6 LETTRES-HIST covid'!AA31="","",'Portail 6 LETTRES-HIST covid'!AA31)</f>
        <v>CT</v>
      </c>
      <c r="AB36" s="783" t="str">
        <f>IF('Portail 6 LETTRES-HIST covid'!AB31="","",'Portail 6 LETTRES-HIST covid'!AB31)</f>
        <v>écrit</v>
      </c>
      <c r="AC36" s="448" t="str">
        <f>IF('Portail 6 LETTRES-HIST covid'!AC31="","",'Portail 6 LETTRES-HIST covid'!AC31)</f>
        <v>2h00</v>
      </c>
      <c r="AD36" s="881" t="str">
        <f>IF('Portail 6 LETTRES-HIST covid'!AD31="","",'Portail 6 LETTRES-HIST covid'!AD31)</f>
        <v>100% CT oral à distance</v>
      </c>
      <c r="AE36" s="887" t="str">
        <f t="shared" si="6"/>
        <v>100% CT oral à distance</v>
      </c>
      <c r="AF36" s="111">
        <f>IF('Portail 6 LETTRES-HIST covid'!AF31="","",'Portail 6 LETTRES-HIST covid'!AF31)</f>
        <v>1</v>
      </c>
      <c r="AG36" s="781" t="str">
        <f>IF('Portail 6 LETTRES-HIST covid'!AG31="","",'Portail 6 LETTRES-HIST covid'!AG31)</f>
        <v>CT</v>
      </c>
      <c r="AH36" s="781" t="str">
        <f>IF('Portail 6 LETTRES-HIST covid'!AH31="","",'Portail 6 LETTRES-HIST covid'!AH31)</f>
        <v>écrit</v>
      </c>
      <c r="AI36" s="781" t="str">
        <f>IF('Portail 6 LETTRES-HIST covid'!AI31="","",'Portail 6 LETTRES-HIST covid'!AI31)</f>
        <v>2h00</v>
      </c>
      <c r="AJ36" s="786">
        <f>IF('Portail 6 LETTRES-HIST covid'!AJ31="","",'Portail 6 LETTRES-HIST covid'!AJ31)</f>
        <v>1</v>
      </c>
      <c r="AK36" s="783" t="str">
        <f>IF('Portail 6 LETTRES-HIST covid'!AK31="","",'Portail 6 LETTRES-HIST covid'!AK31)</f>
        <v>CT</v>
      </c>
      <c r="AL36" s="783" t="str">
        <f>IF('Portail 6 LETTRES-HIST covid'!AL31="","",'Portail 6 LETTRES-HIST covid'!AL31)</f>
        <v>écrit</v>
      </c>
      <c r="AM36" s="783" t="str">
        <f>IF('Portail 6 LETTRES-HIST covid'!AM31="","",'Portail 6 LETTRES-HIST covid'!AM31)</f>
        <v>2h00</v>
      </c>
      <c r="AN36" s="42" t="str">
        <f>IF('Portail 6 LETTRES-HIST covid'!AN31="","",'Portail 6 LETTRES-HIST covid'!AN31)</f>
        <v/>
      </c>
    </row>
    <row r="37" spans="1:40">
      <c r="A37" s="773"/>
      <c r="B37" s="773"/>
      <c r="C37" s="891"/>
      <c r="D37" s="895"/>
      <c r="E37" s="903"/>
      <c r="F37" s="790"/>
      <c r="G37" s="894"/>
      <c r="H37" s="772"/>
      <c r="I37" s="776"/>
      <c r="J37" s="776"/>
      <c r="K37" s="776"/>
      <c r="L37" s="776"/>
      <c r="M37" s="377"/>
      <c r="N37" s="886"/>
      <c r="O37" s="776"/>
      <c r="P37" s="776"/>
      <c r="Q37" s="363"/>
      <c r="R37" s="776"/>
      <c r="S37" s="845"/>
      <c r="T37" s="844"/>
      <c r="U37" s="845"/>
      <c r="V37" s="400"/>
      <c r="W37" s="904"/>
      <c r="X37" s="904"/>
      <c r="Y37" s="904"/>
      <c r="Z37" s="783"/>
      <c r="AA37" s="783"/>
      <c r="AB37" s="783"/>
      <c r="AC37" s="783"/>
      <c r="AD37" s="783"/>
      <c r="AE37" s="783"/>
      <c r="AF37" s="904"/>
      <c r="AG37" s="904"/>
      <c r="AH37" s="904"/>
      <c r="AI37" s="904"/>
      <c r="AJ37" s="783"/>
      <c r="AK37" s="783"/>
      <c r="AL37" s="783"/>
      <c r="AM37" s="783"/>
      <c r="AN37" s="776"/>
    </row>
    <row r="38" spans="1:40">
      <c r="A38" s="838"/>
      <c r="B38" s="838"/>
      <c r="C38" s="638"/>
      <c r="D38" s="107"/>
      <c r="E38" s="107"/>
      <c r="F38" s="107"/>
      <c r="G38" s="107"/>
      <c r="H38" s="107"/>
      <c r="I38" s="107"/>
      <c r="J38" s="108"/>
      <c r="K38" s="107"/>
      <c r="L38" s="107"/>
      <c r="M38" s="107"/>
      <c r="N38" s="107"/>
      <c r="O38" s="107"/>
      <c r="P38" s="107"/>
      <c r="Q38" s="107"/>
      <c r="R38" s="876"/>
      <c r="S38" s="876"/>
      <c r="T38" s="876"/>
      <c r="U38" s="876"/>
      <c r="V38" s="87"/>
      <c r="W38" s="87"/>
      <c r="X38" s="87"/>
      <c r="Y38" s="87"/>
      <c r="Z38" s="87"/>
      <c r="AA38" s="87"/>
      <c r="AB38" s="87"/>
      <c r="AC38" s="87"/>
      <c r="AD38" s="87"/>
      <c r="AE38" s="87"/>
      <c r="AF38" s="87"/>
      <c r="AG38" s="87"/>
      <c r="AH38" s="87"/>
      <c r="AI38" s="87"/>
      <c r="AJ38" s="87"/>
      <c r="AK38" s="87"/>
      <c r="AL38" s="87"/>
      <c r="AM38" s="88"/>
      <c r="AN38" s="107"/>
    </row>
  </sheetData>
  <mergeCells count="26">
    <mergeCell ref="AF1:AM1"/>
    <mergeCell ref="AN1:AN3"/>
    <mergeCell ref="V2:Y2"/>
    <mergeCell ref="Z2:AC2"/>
    <mergeCell ref="AF2:AI2"/>
    <mergeCell ref="AJ2:AM2"/>
    <mergeCell ref="AD1:AE2"/>
    <mergeCell ref="K1:K3"/>
    <mergeCell ref="L1:L3"/>
    <mergeCell ref="M1:M3"/>
    <mergeCell ref="N1:S1"/>
    <mergeCell ref="V1:AC1"/>
    <mergeCell ref="R2:S2"/>
    <mergeCell ref="P2:Q2"/>
    <mergeCell ref="N2:O2"/>
    <mergeCell ref="T1:U2"/>
    <mergeCell ref="F1:F3"/>
    <mergeCell ref="G1:G3"/>
    <mergeCell ref="H1:H3"/>
    <mergeCell ref="I1:I3"/>
    <mergeCell ref="J1:J3"/>
    <mergeCell ref="A1:A3"/>
    <mergeCell ref="B1:B3"/>
    <mergeCell ref="C1:C3"/>
    <mergeCell ref="D1:D3"/>
    <mergeCell ref="E1:E3"/>
  </mergeCells>
  <dataValidations count="4">
    <dataValidation type="list" allowBlank="1" showInputMessage="1" showErrorMessage="1" sqref="X26 AB26 AH26 AL26 X29 AB29 AH29 AL29 X37 AB37 AH37 AL37" xr:uid="{00000000-0002-0000-0700-000000000000}">
      <formula1>natu</formula1>
      <formula2>0</formula2>
    </dataValidation>
    <dataValidation type="list" allowBlank="1" showInputMessage="1" showErrorMessage="1" sqref="W26 AA26 AG26 AK26 W29 AA29 AG29 AK29 W37 AA37 AG37 AK37" xr:uid="{00000000-0002-0000-0700-000001000000}">
      <formula1>moda</formula1>
      <formula2>0</formula2>
    </dataValidation>
    <dataValidation type="list" allowBlank="1" showInputMessage="1" showErrorMessage="1" sqref="W25 AA25 AG25 AK25" xr:uid="{00000000-0002-0000-0700-000002000000}">
      <formula1>mod</formula1>
      <formula2>0</formula2>
    </dataValidation>
    <dataValidation type="list" allowBlank="1" showInputMessage="1" showErrorMessage="1" sqref="X25 AB25 AH25 AL25" xr:uid="{00000000-0002-0000-0700-000003000000}">
      <formula1>nat</formula1>
      <formula2>0</formula2>
    </dataValidation>
  </dataValidations>
  <pageMargins left="0.31496062992125984" right="0.31496062992125984" top="0.39370078740157483" bottom="0.39370078740157483" header="0.31496062992125984" footer="0.51181102362204722"/>
  <pageSetup paperSize="8" scale="55" firstPageNumber="0" fitToWidth="2" fitToHeight="3" orientation="landscape" r:id="rId1"/>
  <headerFooter>
    <oddHeader>&amp;R&amp;D</oddHeader>
    <oddFooter>&amp;R&amp;A / &amp;D</oddFooter>
  </headerFooter>
  <rowBreaks count="1" manualBreakCount="1">
    <brk id="25" max="38" man="1"/>
  </rowBreaks>
  <colBreaks count="2" manualBreakCount="2">
    <brk id="19" max="35" man="1"/>
    <brk id="29" max="3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1B24968EFC6EF4AB289C484678AA922" ma:contentTypeVersion="2" ma:contentTypeDescription="Create a new document." ma:contentTypeScope="" ma:versionID="419c3868ceb306fb9770f2b90b1c13ae">
  <xsd:schema xmlns:xsd="http://www.w3.org/2001/XMLSchema" xmlns:xs="http://www.w3.org/2001/XMLSchema" xmlns:p="http://schemas.microsoft.com/office/2006/metadata/properties" xmlns:ns2="2334f2aa-3fc8-42a3-8962-b3894c390d60" targetNamespace="http://schemas.microsoft.com/office/2006/metadata/properties" ma:root="true" ma:fieldsID="4b40fdb568b814ea01cf541011a3cd99" ns2:_="">
    <xsd:import namespace="2334f2aa-3fc8-42a3-8962-b3894c390d6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34f2aa-3fc8-42a3-8962-b3894c390d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C7BB52-F3F4-429D-BE2B-EC2271046D7A}"/>
</file>

<file path=customXml/itemProps2.xml><?xml version="1.0" encoding="utf-8"?>
<ds:datastoreItem xmlns:ds="http://schemas.openxmlformats.org/officeDocument/2006/customXml" ds:itemID="{6CEFBCA7-6827-460A-8330-8DD6875E35F6}"/>
</file>

<file path=customXml/itemProps3.xml><?xml version="1.0" encoding="utf-8"?>
<ds:datastoreItem xmlns:ds="http://schemas.openxmlformats.org/officeDocument/2006/customXml" ds:itemID="{BFEBF3B5-7F1E-4942-9772-6618D973310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p6524</dc:creator>
  <cp:keywords/>
  <dc:description/>
  <cp:lastModifiedBy>Julie CAGNARD</cp:lastModifiedBy>
  <cp:revision>1</cp:revision>
  <dcterms:created xsi:type="dcterms:W3CDTF">2019-04-03T08:49:49Z</dcterms:created>
  <dcterms:modified xsi:type="dcterms:W3CDTF">2020-10-01T09:17:19Z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0x01010071B24968EFC6EF4AB289C484678AA922</vt:lpwstr>
  </property>
</Properties>
</file>