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Y:\LLSH-COM\Site internet\2021-2022\scolarité\M3C\2021-2022\Master\"/>
    </mc:Choice>
  </mc:AlternateContent>
  <bookViews>
    <workbookView xWindow="-28920" yWindow="-120" windowWidth="29040" windowHeight="15840" activeTab="1"/>
  </bookViews>
  <sheets>
    <sheet name="dates_conseil" sheetId="8" r:id="rId1"/>
    <sheet name="Maquette_M3C H1" sheetId="2" r:id="rId2"/>
    <sheet name="Maquette_M3C H2" sheetId="9" r:id="rId3"/>
    <sheet name="valeurs listes déroulantes" sheetId="4" state="hidden" r:id="rId4"/>
  </sheets>
  <definedNames>
    <definedName name="_xlnm._FilterDatabase" localSheetId="1" hidden="1">'Maquette_M3C H1'!$A$1:$AB$78</definedName>
    <definedName name="CNU_disciplines">'valeurs listes déroulantes'!$J$1:$J$85</definedName>
    <definedName name="Domainesformation">'valeurs listes déroulantes'!$A$1:$A$4</definedName>
    <definedName name="_xlnm.Print_Titles" localSheetId="1">'Maquette_M3C H1'!$1:$3</definedName>
    <definedName name="lieu">'valeurs listes déroulantes'!$I$1:$I$10</definedName>
    <definedName name="nature_ens">'valeurs listes déroulantes'!$G$1:$G$2</definedName>
    <definedName name="oui_non">'valeurs listes déroulantes'!$E$1:$E$2</definedName>
    <definedName name="section_CNU">'valeurs listes déroulantes'!$J$1:$J$46</definedName>
    <definedName name="sections_CNU">'valeurs listes déroulantes'!$K$1:$K$46</definedName>
    <definedName name="Sites">'valeurs listes déroulantes'!$C$1:$C$8</definedName>
    <definedName name="statut">'valeurs listes déroulantes'!$H$1:$H$7</definedName>
    <definedName name="Typ_dip">'valeurs listes déroulantes'!$D$1:$D$3</definedName>
    <definedName name="typ_ens">'valeurs listes déroulantes'!$F$1:$F$12</definedName>
    <definedName name="typ_ens1" localSheetId="3">'valeurs listes déroulantes'!$F$1:$F$13</definedName>
    <definedName name="typ_ens1">'valeurs listes déroulantes'!$F$1:$G$14</definedName>
    <definedName name="typ_ense">'valeurs listes déroulantes'!$F$1:$F$13</definedName>
    <definedName name="typ_enseignement" localSheetId="3">'valeurs listes déroulantes'!$F$1:$F$13</definedName>
    <definedName name="Type_UE">'valeurs listes déroulantes'!$L$1:$L$2</definedName>
    <definedName name="UE___Unité_d_enseignement">'valeurs listes déroulantes'!$F$1:$F$13</definedName>
    <definedName name="UFR">'valeurs listes déroulantes'!$B$1:$B$9</definedName>
    <definedName name="_xlnm.Print_Area" localSheetId="1">'Maquette_M3C H1'!$A$1:$K$56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4" i="9" l="1"/>
  <c r="J68" i="9"/>
  <c r="I68" i="9"/>
  <c r="J63" i="9"/>
  <c r="I63" i="9"/>
  <c r="J59" i="9"/>
  <c r="I59" i="9"/>
  <c r="J52" i="9"/>
  <c r="I52" i="9"/>
  <c r="J48" i="9"/>
  <c r="I48" i="9"/>
  <c r="J43" i="9"/>
  <c r="I43" i="9"/>
  <c r="J37" i="9"/>
  <c r="I37" i="9"/>
  <c r="J34" i="9"/>
  <c r="I34" i="9"/>
  <c r="J31" i="9"/>
  <c r="I31" i="9"/>
  <c r="J27" i="9"/>
  <c r="I27" i="9"/>
  <c r="G23" i="9"/>
  <c r="J20" i="9"/>
  <c r="I20" i="9"/>
  <c r="J14" i="9"/>
  <c r="I14" i="9"/>
  <c r="J9" i="9"/>
  <c r="I9" i="9"/>
  <c r="J5" i="9"/>
  <c r="I5" i="9"/>
  <c r="G76" i="9" l="1"/>
  <c r="J40" i="9"/>
  <c r="I56" i="9"/>
  <c r="I74" i="9"/>
  <c r="J23" i="9"/>
  <c r="J56" i="9"/>
  <c r="J74" i="9"/>
  <c r="I23" i="9"/>
  <c r="I24" i="9" s="1"/>
  <c r="I40" i="9"/>
  <c r="I63" i="2"/>
  <c r="I68" i="2"/>
  <c r="K68" i="2"/>
  <c r="J68" i="2"/>
  <c r="K63" i="2"/>
  <c r="J63" i="2"/>
  <c r="K59" i="2"/>
  <c r="J59" i="2"/>
  <c r="I59" i="2"/>
  <c r="K52" i="2"/>
  <c r="J52" i="2"/>
  <c r="I52" i="2"/>
  <c r="K43" i="2"/>
  <c r="J43" i="2"/>
  <c r="I43" i="2"/>
  <c r="K37" i="2"/>
  <c r="J37" i="2"/>
  <c r="I37" i="2"/>
  <c r="K34" i="2"/>
  <c r="J34" i="2"/>
  <c r="I34" i="2"/>
  <c r="K31" i="2"/>
  <c r="J31" i="2"/>
  <c r="I31" i="2"/>
  <c r="K20" i="2"/>
  <c r="J20" i="2"/>
  <c r="I20" i="2"/>
  <c r="K14" i="2"/>
  <c r="J14" i="2"/>
  <c r="I14" i="2"/>
  <c r="K9" i="2"/>
  <c r="I9" i="2"/>
  <c r="J9" i="2"/>
  <c r="G23" i="2"/>
  <c r="G74" i="2"/>
  <c r="K48" i="2"/>
  <c r="J48" i="2"/>
  <c r="I48" i="2"/>
  <c r="K27" i="2"/>
  <c r="J27" i="2"/>
  <c r="I27" i="2"/>
  <c r="K5" i="2"/>
  <c r="J5" i="2"/>
  <c r="I5" i="2"/>
  <c r="G76" i="2" l="1"/>
  <c r="I74" i="2"/>
  <c r="I75" i="9"/>
  <c r="I57" i="9"/>
  <c r="I41" i="9"/>
  <c r="K74" i="2"/>
  <c r="K23" i="2"/>
  <c r="I40" i="2"/>
  <c r="J56" i="2"/>
  <c r="I23" i="2"/>
  <c r="J76" i="9"/>
  <c r="K56" i="2"/>
  <c r="J74" i="2"/>
  <c r="K40" i="2"/>
  <c r="J23" i="2"/>
  <c r="I56" i="2"/>
  <c r="J40" i="2"/>
  <c r="I76" i="9"/>
  <c r="I75" i="2" l="1"/>
  <c r="I78" i="9"/>
  <c r="K76" i="2"/>
  <c r="I76" i="2"/>
  <c r="I24" i="2"/>
  <c r="I41" i="2"/>
  <c r="J76" i="2"/>
  <c r="I57" i="2"/>
  <c r="I78" i="2" l="1"/>
</calcChain>
</file>

<file path=xl/sharedStrings.xml><?xml version="1.0" encoding="utf-8"?>
<sst xmlns="http://schemas.openxmlformats.org/spreadsheetml/2006/main" count="1537" uniqueCount="289">
  <si>
    <t xml:space="preserve">Arts, Lettres, Langues </t>
  </si>
  <si>
    <t>Droit, Economie, gestion</t>
  </si>
  <si>
    <t>Sciences humaines et sociales</t>
  </si>
  <si>
    <t>Sciences, technologies, santé</t>
  </si>
  <si>
    <t>UFR COLLEGIUM Lettres, Langues et Sciences Humaines</t>
  </si>
  <si>
    <t>UFR COLLEGIUM Sciences et Techniques</t>
  </si>
  <si>
    <t>OSUC</t>
  </si>
  <si>
    <t>IUT d'Orléans</t>
  </si>
  <si>
    <t>IUT de Bourges</t>
  </si>
  <si>
    <t>IUT de Chartres</t>
  </si>
  <si>
    <t>IUT de Châteauroux</t>
  </si>
  <si>
    <t>Orléans</t>
  </si>
  <si>
    <t>Blois</t>
  </si>
  <si>
    <t>Bourges</t>
  </si>
  <si>
    <t>Châteauroux</t>
  </si>
  <si>
    <t>Chartres</t>
  </si>
  <si>
    <t>Issoudun</t>
  </si>
  <si>
    <t>Tours</t>
  </si>
  <si>
    <t>Licence générale</t>
  </si>
  <si>
    <t>Licence professionnelle</t>
  </si>
  <si>
    <t>Master</t>
  </si>
  <si>
    <t>Intitulé de l'enseignement</t>
  </si>
  <si>
    <t>COEF</t>
  </si>
  <si>
    <t>ECTS</t>
  </si>
  <si>
    <t>Volume horaire</t>
  </si>
  <si>
    <t>CM</t>
  </si>
  <si>
    <t>TD</t>
  </si>
  <si>
    <t>oui</t>
  </si>
  <si>
    <t>non</t>
  </si>
  <si>
    <t>TP</t>
  </si>
  <si>
    <t>Section 
CNU
Enseignement</t>
  </si>
  <si>
    <t xml:space="preserve"> </t>
  </si>
  <si>
    <t>UE : Unité d'enseignement</t>
  </si>
  <si>
    <t>CHOI : choix</t>
  </si>
  <si>
    <t>PAR : Parcours</t>
  </si>
  <si>
    <t>UIP : Unité d'insertion professionnelle</t>
  </si>
  <si>
    <t>MEM : mémoire</t>
  </si>
  <si>
    <t xml:space="preserve">PRJ : projet </t>
  </si>
  <si>
    <t>EC : élément constitutif</t>
  </si>
  <si>
    <t>UEG : unité d'enseignement en anglais</t>
  </si>
  <si>
    <t>UEC : Enseignement commun</t>
  </si>
  <si>
    <t>ECC : Enseignement partiellement commun</t>
  </si>
  <si>
    <t>O : obligatoire</t>
  </si>
  <si>
    <t>C : à choix</t>
  </si>
  <si>
    <t>PR</t>
  </si>
  <si>
    <t>MCF</t>
  </si>
  <si>
    <t>PRAG</t>
  </si>
  <si>
    <t>UFR COLLEGIUM DEG</t>
  </si>
  <si>
    <t>UFR COLLEGIUM LLSH</t>
  </si>
  <si>
    <t>UFR COLLEGIUM CST</t>
  </si>
  <si>
    <t>IUT ORLEANS</t>
  </si>
  <si>
    <t>IUT BOURGES</t>
  </si>
  <si>
    <t>IUT CHARTRES</t>
  </si>
  <si>
    <t>IUT CHATEAUROUX</t>
  </si>
  <si>
    <t>POLYTECH'</t>
  </si>
  <si>
    <t>ESPE</t>
  </si>
  <si>
    <t>N°UE</t>
  </si>
  <si>
    <t>02 : Droit public</t>
  </si>
  <si>
    <t>06 : Sciences de gestion</t>
  </si>
  <si>
    <t>07 : Sciences du langage : linguistique et phonétique générales</t>
  </si>
  <si>
    <t>08 : Langue et littérature anciennes</t>
  </si>
  <si>
    <t>09 : Langue et littérature françaises</t>
  </si>
  <si>
    <t>10 : Littératures comparées</t>
  </si>
  <si>
    <t>11 : Langues et littératures anglaises et anglo-saxonnes</t>
  </si>
  <si>
    <t>12 : Langues et littératures germaniques et scandinaves</t>
  </si>
  <si>
    <t>14 : Langues et littératures romanes : espagnol, italien, portugais…</t>
  </si>
  <si>
    <t>15 : Langues et littératures arables, chinoises, japonaises, hébraïques…</t>
  </si>
  <si>
    <t>16 : Psychologie, psychologie clinique, psychologie sociale</t>
  </si>
  <si>
    <t>17 :Philosophie</t>
  </si>
  <si>
    <t>18 : Architecture, arts appliqués, arts plastiques, arts du spectacle….</t>
  </si>
  <si>
    <t>19 : Sociologie, démographie</t>
  </si>
  <si>
    <t>20 : Ethnologie, préhistoire, anthropologie biologique</t>
  </si>
  <si>
    <t>21 : Histoire , civilisations, archéologie et art des mondes anciens et médiévaux</t>
  </si>
  <si>
    <t>22 : Histoire , civilisations : histoire des mondes modernes, histoire du monde contemporain</t>
  </si>
  <si>
    <t>23 : Géographie physique, humaine, économique et régionale</t>
  </si>
  <si>
    <t>25 : Mathématiques</t>
  </si>
  <si>
    <t>27 : Informatique</t>
  </si>
  <si>
    <t>28 : Milieux denses et matériaux</t>
  </si>
  <si>
    <t>30 : Milieux dilués et optique</t>
  </si>
  <si>
    <t>31 : Chimie théorique, physique et analytique</t>
  </si>
  <si>
    <t>32 : Chimie organique, minérale, industrielle</t>
  </si>
  <si>
    <t>33 : Chimie des matériaux</t>
  </si>
  <si>
    <t>34 : Astronomie, astrophysique</t>
  </si>
  <si>
    <t>35 : Structure et évolution de la terre et des autres planètes</t>
  </si>
  <si>
    <t>36 : Terre solide : géodynamique des enveloppes supérieures, paléobiosphère</t>
  </si>
  <si>
    <t>37 : Météorologie, océanographie physique de l'environnement</t>
  </si>
  <si>
    <t>60 : Mécanique, génie mécanique, génie civil</t>
  </si>
  <si>
    <t>61 : Génie informatique, automatique et traitement du signal</t>
  </si>
  <si>
    <t>62 : Energétique, génie des procédés</t>
  </si>
  <si>
    <t>63 : Génie électrique, électronique, photonique et systèmes</t>
  </si>
  <si>
    <t>64 : Biochimie et biologie moléculaire</t>
  </si>
  <si>
    <t>65 : Biologie cellulaire</t>
  </si>
  <si>
    <t>66 : Physiologie</t>
  </si>
  <si>
    <t>67 :Biologie des populations et écologie</t>
  </si>
  <si>
    <t>68 : Biologie des organismes</t>
  </si>
  <si>
    <t>69 : Neurosciences</t>
  </si>
  <si>
    <t>70 : Sciences de l'éducation</t>
  </si>
  <si>
    <t>71 : Sciences de l'information et de la communication</t>
  </si>
  <si>
    <t>72 : Epistémologie, histoire des sciences et des techniques</t>
  </si>
  <si>
    <t>74 : Sciences et techniques des activités physiques et sportives</t>
  </si>
  <si>
    <t>03 : Histoire du droit et des institutions</t>
  </si>
  <si>
    <t>05 : Sciences économiques</t>
  </si>
  <si>
    <t>01 : Droit privé et sciences criminelles</t>
  </si>
  <si>
    <t>0030 : Education</t>
  </si>
  <si>
    <t>0080 : Documentation</t>
  </si>
  <si>
    <t>0100 : Philosophie</t>
  </si>
  <si>
    <t>0201 : Lettres classiques</t>
  </si>
  <si>
    <t>0202 : Lettres modernes</t>
  </si>
  <si>
    <t>0210 : Lettres-Histoire</t>
  </si>
  <si>
    <t>0222 : Lettres anglais</t>
  </si>
  <si>
    <t>0421 : Allemand</t>
  </si>
  <si>
    <t>0422 : Anglais</t>
  </si>
  <si>
    <t>0424 : Chinois</t>
  </si>
  <si>
    <t>0426 : Espagnol</t>
  </si>
  <si>
    <t>0430 : Japonais</t>
  </si>
  <si>
    <t>1000 :Histoire géographie</t>
  </si>
  <si>
    <t>1100 : Sciences économiques et sociales</t>
  </si>
  <si>
    <t>1300 : Mathématiques</t>
  </si>
  <si>
    <t>1400 : Technologie</t>
  </si>
  <si>
    <t>1411 : Sciences Industrielles de l'ingéneur option architecture et construction</t>
  </si>
  <si>
    <t>1412 : Sciences Industrielles de l'ingéneur option énergie</t>
  </si>
  <si>
    <t>1413 : Sciences Industrielles de l'ingéneur option Informatique et numérique</t>
  </si>
  <si>
    <t>1414 : Sciences Industrielles de l'ingéneur option Ingénierie mécanique</t>
  </si>
  <si>
    <t>1415 : Sciences Industrielles de l'ingéneur option Ingénierie électrique</t>
  </si>
  <si>
    <t>1416 : Sciences Industrielles de l'ingéneur option Ingénierie des constructions</t>
  </si>
  <si>
    <t>1500 : Sciences physiques et chimiques</t>
  </si>
  <si>
    <t>1510 : Physique et électricité appliquée</t>
  </si>
  <si>
    <t>1600 : Sciences de la vie et de la terre</t>
  </si>
  <si>
    <t>1700 : Education musicale</t>
  </si>
  <si>
    <t>1800 : Arts plastiques</t>
  </si>
  <si>
    <t>1900 : Education physique et sportive</t>
  </si>
  <si>
    <t>3020 : Génie civil construction et économie</t>
  </si>
  <si>
    <t>4100 : Génie mécanique construction</t>
  </si>
  <si>
    <t>5500 : Informatique et télématique</t>
  </si>
  <si>
    <t>8010 : Economie et gestion</t>
  </si>
  <si>
    <t>8013 : Economie gestion option marketing</t>
  </si>
  <si>
    <t>8030 : Informatique et gestion</t>
  </si>
  <si>
    <t>8036 : Economie gestion option comptabilité et gestion</t>
  </si>
  <si>
    <t>8037 : Economie gestion option commerce et vente</t>
  </si>
  <si>
    <t>8038 : Economie gestion option transport et logistique</t>
  </si>
  <si>
    <t>8051 : Economie gestion option comptabilité et finance</t>
  </si>
  <si>
    <t>8053 : Economie gestion option conception et gestion</t>
  </si>
  <si>
    <t>O = obligatoire
C = option/choix</t>
  </si>
  <si>
    <t>SEM : semestre</t>
  </si>
  <si>
    <t>Si UE Choix
Précisez le nombre d'enseignement 
ou nombre d'ECTS 
à choisir</t>
  </si>
  <si>
    <t>UEE : unité d'enseignement en langue étrangère autre que l'anglais</t>
  </si>
  <si>
    <t>STAG : stage</t>
  </si>
  <si>
    <t>UE de tronc commun</t>
  </si>
  <si>
    <t>UE de spécialisation</t>
  </si>
  <si>
    <t>Si UE 
mutualisée à d'autres mentions ou années de formation, indiquer lesquelles</t>
  </si>
  <si>
    <t>AUTRE SECOND DEGRE</t>
  </si>
  <si>
    <t>PREMIER DEGRE</t>
  </si>
  <si>
    <t>ENSAM</t>
  </si>
  <si>
    <t xml:space="preserve">Vacataire </t>
  </si>
  <si>
    <t>Autre contractuel enseignant</t>
  </si>
  <si>
    <t>Modalités de contrôle de connaissances - Session 1</t>
  </si>
  <si>
    <t>RNE</t>
  </si>
  <si>
    <t>RSE</t>
  </si>
  <si>
    <t>quotité</t>
  </si>
  <si>
    <t>modalité</t>
  </si>
  <si>
    <t>nature</t>
  </si>
  <si>
    <t>durée</t>
  </si>
  <si>
    <t>Modalités de contrôle de connaissances - Session de rattrapage</t>
  </si>
  <si>
    <t xml:space="preserve">Intitulé de la mention </t>
  </si>
  <si>
    <t xml:space="preserve">Dates de l'examen et avis de la CFVU </t>
  </si>
  <si>
    <t xml:space="preserve">Responsable du parcours </t>
  </si>
  <si>
    <t xml:space="preserve">Statut </t>
  </si>
  <si>
    <r>
      <rPr>
        <b/>
        <u/>
        <sz val="11"/>
        <color theme="1"/>
        <rFont val="Calibri"/>
        <family val="2"/>
        <scheme val="minor"/>
      </rPr>
      <t>quelques rappels réglementaires</t>
    </r>
    <r>
      <rPr>
        <b/>
        <sz val="11"/>
        <color theme="1"/>
        <rFont val="Calibri"/>
        <family val="2"/>
        <scheme val="minor"/>
      </rPr>
      <t xml:space="preserve">  :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</si>
  <si>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>Toute maquette d’enseignement doit dans ses MCC prévoir obligatoirement un Régime Spécial d’Etudes (RSE)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</si>
  <si>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 xml:space="preserve">Les types de contrôle et d’épreuves autorisés sont à titre d’exemple: 
'- </t>
    </r>
    <r>
      <rPr>
        <sz val="10"/>
        <rFont val="Trebuchet MS"/>
        <family val="2"/>
      </rPr>
      <t>Contrôle Continu intégral  (CC)  2 minimum 
- Contrôle mixte (ex : partiel , galop d'essai...</t>
    </r>
    <r>
      <rPr>
        <b/>
        <sz val="10"/>
        <rFont val="Trebuchet MS"/>
        <family val="2"/>
      </rPr>
      <t>.) + CT</t>
    </r>
    <r>
      <rPr>
        <sz val="10"/>
        <rFont val="Trebuchet MS"/>
        <family val="2"/>
      </rPr>
      <t xml:space="preserve">
- Examen Terminal (CT)
-  Ecrit (l'indication de la durée est obligatoire) 
-  Oral (durée à préciser)</t>
    </r>
    <r>
      <rPr>
        <sz val="10"/>
        <color rgb="FF000000"/>
        <rFont val="Trebuchet MS"/>
        <family val="2"/>
      </rPr>
      <t xml:space="preserve">
-  Ecrit </t>
    </r>
    <r>
      <rPr>
        <sz val="10"/>
        <rFont val="Trebuchet MS"/>
        <family val="2"/>
      </rPr>
      <t xml:space="preserve"> et Oral (durées à préciser)</t>
    </r>
    <r>
      <rPr>
        <sz val="10"/>
        <color rgb="FF000000"/>
        <rFont val="Trebuchet MS"/>
        <family val="2"/>
      </rPr>
      <t xml:space="preserve">
</t>
    </r>
    <r>
      <rPr>
        <b/>
        <sz val="10"/>
        <color rgb="FF000000"/>
        <rFont val="Trebuchet MS"/>
        <family val="2"/>
      </rPr>
      <t xml:space="preserve">
Il n'est pas possible de prévoir un CC </t>
    </r>
    <r>
      <rPr>
        <b/>
        <u/>
        <sz val="10"/>
        <color rgb="FF000000"/>
        <rFont val="Trebuchet MS"/>
        <family val="2"/>
      </rPr>
      <t>ou</t>
    </r>
    <r>
      <rPr>
        <b/>
        <sz val="10"/>
        <color rgb="FF000000"/>
        <rFont val="Trebuchet MS"/>
        <family val="2"/>
      </rPr>
      <t xml:space="preserve"> CT (le choix doit être opéré très clairement)</t>
    </r>
    <r>
      <rPr>
        <sz val="10"/>
        <color rgb="FF000000"/>
        <rFont val="Trebuchet MS"/>
        <family val="2"/>
      </rPr>
      <t xml:space="preserve">
</t>
    </r>
  </si>
  <si>
    <r>
      <t>·</t>
    </r>
    <r>
      <rPr>
        <sz val="7"/>
        <color rgb="FF00000A"/>
        <rFont val="Times New Roman"/>
        <family val="1"/>
      </rPr>
      <t xml:space="preserve">         </t>
    </r>
    <r>
      <rPr>
        <sz val="10"/>
        <color rgb="FF00000A"/>
        <rFont val="Trebuchet MS"/>
        <family val="2"/>
      </rPr>
      <t>Les mémoires, rapports de stage* et projet tuteuré se déroulent en session unique.
*Cela ne s'applique pas aux périodes d'observation telles que définies par la CFVU.</t>
    </r>
  </si>
  <si>
    <r>
      <t xml:space="preserve">Toute modification (intitulé d'UE par exemple) devra être signalée (ecriture en rouge, case remplie en jaune). </t>
    </r>
    <r>
      <rPr>
        <b/>
        <u/>
        <sz val="10"/>
        <color rgb="FF000000"/>
        <rFont val="Trebuchet MS"/>
        <family val="2"/>
      </rPr>
      <t>Elle devra avoir été validée par le Conseil de la composante.</t>
    </r>
  </si>
  <si>
    <t>Les modalités de contrôle des connaissances pour les enseignements d'un même parcours pour le même diplôme sont strictement identiques quel que soit le site de formation</t>
  </si>
  <si>
    <t>Semestre 7</t>
  </si>
  <si>
    <t>Semestre 8</t>
  </si>
  <si>
    <t>Semestre 9</t>
  </si>
  <si>
    <t>Semestre 10</t>
  </si>
  <si>
    <t>Semestre 7 Total Heures présentielles Etudiant</t>
  </si>
  <si>
    <t>Semestre 8  Total Heures présentielles Etudiant</t>
  </si>
  <si>
    <t>Semestre 9  Total Heures présentielles Etudiant</t>
  </si>
  <si>
    <t>Semestre 10 Total Heures présentielles Etudiant</t>
  </si>
  <si>
    <t>UE non compensable</t>
  </si>
  <si>
    <t>non compensable</t>
  </si>
  <si>
    <t>CT</t>
  </si>
  <si>
    <t>UE 1.1</t>
  </si>
  <si>
    <t>EC1</t>
  </si>
  <si>
    <t>Enjeux et connaissance du système éducatif</t>
  </si>
  <si>
    <t>EC2</t>
  </si>
  <si>
    <t>Construction d'une posture professionnelle réflexive</t>
  </si>
  <si>
    <t>EC3</t>
  </si>
  <si>
    <t>EC4</t>
  </si>
  <si>
    <t>UE 2.1</t>
  </si>
  <si>
    <t>UE 2.2</t>
  </si>
  <si>
    <t>UE 2.3</t>
  </si>
  <si>
    <t>UE 3.1</t>
  </si>
  <si>
    <t>UE 3.2</t>
  </si>
  <si>
    <t>UE 3.3</t>
  </si>
  <si>
    <t>Voix et corps pour enseigner et présenter un oral</t>
  </si>
  <si>
    <t>UE 3.4</t>
  </si>
  <si>
    <t>UE 4.1</t>
  </si>
  <si>
    <t>UE 4.2</t>
  </si>
  <si>
    <t>UE 4.3</t>
  </si>
  <si>
    <t>Développement professionnel</t>
  </si>
  <si>
    <t>UE 4.4</t>
  </si>
  <si>
    <t>UE 4.5</t>
  </si>
  <si>
    <t>UE 1.4</t>
  </si>
  <si>
    <t>UE 2.4</t>
  </si>
  <si>
    <t>Maîtriser les savoirs fondamentaux pour enseigner</t>
  </si>
  <si>
    <t>Savoirs disciplinaires en vue de la mise en œuvre des programmes (histoire)</t>
  </si>
  <si>
    <t>Savoirs disciplinaires en vue de la mise en œuvre des programmes (géographie)</t>
  </si>
  <si>
    <t xml:space="preserve">UE 1.2 </t>
  </si>
  <si>
    <t xml:space="preserve">Piloter son enseignement </t>
  </si>
  <si>
    <t>Avoir une approche experte des programmes (HGEMC)</t>
  </si>
  <si>
    <t>Rendez-vous de Blois</t>
  </si>
  <si>
    <t xml:space="preserve">Stage </t>
  </si>
  <si>
    <t xml:space="preserve">UE 1.3 </t>
  </si>
  <si>
    <t>Initiation à la recherche en histoire et géographie</t>
  </si>
  <si>
    <t>Améliorer ses compétences dans une langue étrangère</t>
  </si>
  <si>
    <t>UE 1.5</t>
  </si>
  <si>
    <t>Module optionnel</t>
  </si>
  <si>
    <t>Renforcement disciplinaire en histoire (niveau 1)</t>
  </si>
  <si>
    <t>Renforcement disciplinaire en géographie (niveau 1)</t>
  </si>
  <si>
    <t xml:space="preserve">Efficacité des stratégies d’enseignement apprentissage </t>
  </si>
  <si>
    <t>Construire son parcours : stages et analyse de pratiques disciplinaires</t>
  </si>
  <si>
    <t>Renforcement disciplinaire en histoire (niveau 2)</t>
  </si>
  <si>
    <t>Renforcement disciplinaire en géographie (niveau 2)</t>
  </si>
  <si>
    <t>Etre acteur de son développement professionnel</t>
  </si>
  <si>
    <t>Transmettre et faire vivre des valeurs (EMC) (niveau 1)</t>
  </si>
  <si>
    <t>Efficacité et diversité des stratégies d'enseignement apprentissage HG (niveau 1)</t>
  </si>
  <si>
    <t>Préparation et exploitation du stage</t>
  </si>
  <si>
    <t>Pratique réflexive et recherche</t>
  </si>
  <si>
    <t>Efficacité et diversité des stratégies d'enseignement apprentissage HG (niveau 2)</t>
  </si>
  <si>
    <t>Transmettre et faire vivre des valeurs (EMC) (niveau 2)</t>
  </si>
  <si>
    <t>Pratiquer et évaluer l'oral en HGEMC</t>
  </si>
  <si>
    <t xml:space="preserve">Etre acteur de son développement professionnel </t>
  </si>
  <si>
    <t>Construire son parcours : préparation à l'insertion professionnelle</t>
  </si>
  <si>
    <t>Total HE Master MEEF Histoire-Géographie</t>
  </si>
  <si>
    <t>Stage (2h/étudiant)</t>
  </si>
  <si>
    <t>Recherche : Les recherches et leur méthodologie : mémoire et soutenance (3h/étudiant)</t>
  </si>
  <si>
    <t>3</t>
  </si>
  <si>
    <t>0</t>
  </si>
  <si>
    <t>5</t>
  </si>
  <si>
    <t>4</t>
  </si>
  <si>
    <t>2</t>
  </si>
  <si>
    <t>CC</t>
  </si>
  <si>
    <t>écrit et oral</t>
  </si>
  <si>
    <t>écrit</t>
  </si>
  <si>
    <t>à rendre</t>
  </si>
  <si>
    <t>dossier</t>
  </si>
  <si>
    <t>oral</t>
  </si>
  <si>
    <t xml:space="preserve"> écrit</t>
  </si>
  <si>
    <t>1</t>
  </si>
  <si>
    <t>rapport de stage</t>
  </si>
  <si>
    <t>3 heures</t>
  </si>
  <si>
    <t xml:space="preserve">dossier </t>
  </si>
  <si>
    <t xml:space="preserve">à rendre </t>
  </si>
  <si>
    <t>6 heures</t>
  </si>
  <si>
    <t xml:space="preserve">6 heures </t>
  </si>
  <si>
    <t>30 mn prépa, 30 mn d'oral</t>
  </si>
  <si>
    <t>30 mn prépa, 30mn d'oral</t>
  </si>
  <si>
    <t>30mn prépa, 30 mn d'oral</t>
  </si>
  <si>
    <t>2 heures</t>
  </si>
  <si>
    <t>30 mn prépa 30 mn oral</t>
  </si>
  <si>
    <t>10 mn</t>
  </si>
  <si>
    <t>à rendfe</t>
  </si>
  <si>
    <t>pas de session de rattrapage</t>
  </si>
  <si>
    <t>mémoire et soutenance</t>
  </si>
  <si>
    <t xml:space="preserve">CT </t>
  </si>
  <si>
    <t>reprise orale d'un travail écrit</t>
  </si>
  <si>
    <t>20 mn</t>
  </si>
  <si>
    <t>présentation orale d'un travail écrit</t>
  </si>
  <si>
    <t>10mn</t>
  </si>
  <si>
    <t>Allemand</t>
  </si>
  <si>
    <t>Anglais</t>
  </si>
  <si>
    <t>Espagnol</t>
  </si>
  <si>
    <t>1h</t>
  </si>
  <si>
    <t>ecrit</t>
  </si>
  <si>
    <t>15 minutes</t>
  </si>
  <si>
    <t>visite et oral</t>
  </si>
  <si>
    <t>soutenance 1h</t>
  </si>
  <si>
    <t>M1 MEEF lettres</t>
  </si>
  <si>
    <t>Charles PARISOT, Françoise BEAUGER-CORNU</t>
  </si>
  <si>
    <t xml:space="preserve">Master MEEF second degré parcours histoire-géographie </t>
  </si>
  <si>
    <t>4h</t>
  </si>
  <si>
    <t>une heure de visite et une heure d'entretien</t>
  </si>
  <si>
    <t>07/06/2021 pour Hypothèse 1
24/09/2021 pour Hypothèse 2</t>
  </si>
  <si>
    <t>14 juin pour les maquettes et l'hypothèse 1 
et 27 septembre pour l'hypothèse 2 des modalités de contrôle des connaissances et compétences</t>
  </si>
  <si>
    <t>Initiation à la recherche en histoire et géographie
3h/étudiant</t>
  </si>
  <si>
    <t xml:space="preserve">Date de l'examen et avis du conseil de la composante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</si>
</sst>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General"/>
    <numFmt numFmtId="165" formatCode="0\ %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u/>
      <sz val="11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u/>
      <sz val="10"/>
      <color rgb="FF000000"/>
      <name val="Trebuchet MS"/>
      <family val="2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</font>
    <font>
      <sz val="10"/>
      <color rgb="FF00000A"/>
      <name val="Trebuchet MS"/>
      <family val="2"/>
    </font>
    <font>
      <b/>
      <sz val="9.5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2FD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2FDFE"/>
        <bgColor rgb="FFE772FF"/>
      </patternFill>
    </fill>
    <fill>
      <patternFill patternType="solid">
        <fgColor rgb="FFCC99FF"/>
        <bgColor rgb="FFE772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456">
    <xf numFmtId="0" fontId="0" fillId="0" borderId="0" xfId="0"/>
    <xf numFmtId="0" fontId="0" fillId="0" borderId="0" xfId="0" quotePrefix="1"/>
    <xf numFmtId="0" fontId="1" fillId="5" borderId="5" xfId="0" applyFont="1" applyFill="1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0" xfId="0" applyFont="1"/>
    <xf numFmtId="0" fontId="0" fillId="0" borderId="2" xfId="0" applyFill="1" applyBorder="1"/>
    <xf numFmtId="0" fontId="0" fillId="0" borderId="0" xfId="0" applyFill="1" applyBorder="1"/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0" fillId="6" borderId="0" xfId="0" applyFill="1" applyBorder="1"/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0" xfId="0" applyFill="1"/>
    <xf numFmtId="0" fontId="1" fillId="5" borderId="5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right"/>
    </xf>
    <xf numFmtId="0" fontId="1" fillId="10" borderId="7" xfId="0" applyFont="1" applyFill="1" applyBorder="1" applyAlignment="1">
      <alignment vertical="center"/>
    </xf>
    <xf numFmtId="0" fontId="1" fillId="5" borderId="12" xfId="0" applyFont="1" applyFill="1" applyBorder="1" applyAlignment="1"/>
    <xf numFmtId="0" fontId="1" fillId="5" borderId="13" xfId="0" applyFont="1" applyFill="1" applyBorder="1" applyAlignment="1"/>
    <xf numFmtId="49" fontId="20" fillId="11" borderId="0" xfId="1" applyNumberFormat="1" applyFont="1" applyFill="1" applyBorder="1" applyAlignment="1" applyProtection="1">
      <alignment vertical="center" wrapText="1"/>
    </xf>
    <xf numFmtId="0" fontId="1" fillId="11" borderId="11" xfId="0" applyFont="1" applyFill="1" applyBorder="1" applyAlignment="1">
      <alignment horizontal="left"/>
    </xf>
    <xf numFmtId="0" fontId="1" fillId="11" borderId="28" xfId="0" applyFont="1" applyFill="1" applyBorder="1" applyAlignment="1">
      <alignment horizontal="left"/>
    </xf>
    <xf numFmtId="0" fontId="3" fillId="5" borderId="11" xfId="0" applyFont="1" applyFill="1" applyBorder="1" applyAlignment="1"/>
    <xf numFmtId="0" fontId="3" fillId="5" borderId="9" xfId="0" applyFont="1" applyFill="1" applyBorder="1" applyAlignment="1"/>
    <xf numFmtId="0" fontId="3" fillId="5" borderId="4" xfId="0" applyFont="1" applyFill="1" applyBorder="1" applyAlignment="1"/>
    <xf numFmtId="0" fontId="3" fillId="5" borderId="2" xfId="1" applyFont="1" applyFill="1" applyBorder="1" applyAlignment="1" applyProtection="1">
      <alignment horizontal="center" wrapText="1"/>
    </xf>
    <xf numFmtId="0" fontId="3" fillId="5" borderId="13" xfId="0" applyFont="1" applyFill="1" applyBorder="1" applyAlignment="1">
      <alignment horizontal="left"/>
    </xf>
    <xf numFmtId="49" fontId="3" fillId="11" borderId="12" xfId="1" applyNumberFormat="1" applyFont="1" applyFill="1" applyBorder="1" applyAlignment="1" applyProtection="1">
      <alignment vertical="center" wrapText="1"/>
    </xf>
    <xf numFmtId="0" fontId="1" fillId="11" borderId="4" xfId="0" applyFont="1" applyFill="1" applyBorder="1" applyAlignment="1"/>
    <xf numFmtId="0" fontId="1" fillId="11" borderId="4" xfId="0" applyFont="1" applyFill="1" applyBorder="1"/>
    <xf numFmtId="0" fontId="21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0" borderId="0" xfId="0" applyFont="1"/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20" fillId="3" borderId="0" xfId="0" applyFont="1" applyFill="1" applyAlignment="1">
      <alignment horizontal="center"/>
    </xf>
    <xf numFmtId="0" fontId="20" fillId="11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5" borderId="13" xfId="0" applyNumberFormat="1" applyFont="1" applyFill="1" applyBorder="1" applyAlignment="1">
      <alignment horizontal="center"/>
    </xf>
    <xf numFmtId="0" fontId="20" fillId="9" borderId="31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3" borderId="36" xfId="0" applyFont="1" applyFill="1" applyBorder="1"/>
    <xf numFmtId="0" fontId="20" fillId="3" borderId="0" xfId="0" applyFont="1" applyFill="1" applyBorder="1"/>
    <xf numFmtId="0" fontId="20" fillId="3" borderId="37" xfId="0" applyFont="1" applyFill="1" applyBorder="1"/>
    <xf numFmtId="0" fontId="20" fillId="5" borderId="2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32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1" fontId="20" fillId="5" borderId="12" xfId="0" applyNumberFormat="1" applyFont="1" applyFill="1" applyBorder="1" applyAlignment="1">
      <alignment horizontal="center"/>
    </xf>
    <xf numFmtId="0" fontId="1" fillId="5" borderId="0" xfId="0" applyFont="1" applyFill="1" applyBorder="1" applyAlignment="1"/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/>
    </xf>
    <xf numFmtId="0" fontId="20" fillId="0" borderId="42" xfId="0" applyFont="1" applyBorder="1" applyAlignment="1">
      <alignment horizontal="center" vertical="center"/>
    </xf>
    <xf numFmtId="0" fontId="20" fillId="5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7" borderId="4" xfId="0" applyFont="1" applyFill="1" applyBorder="1"/>
    <xf numFmtId="0" fontId="19" fillId="0" borderId="2" xfId="0" applyFont="1" applyFill="1" applyBorder="1" applyAlignment="1">
      <alignment horizontal="center" vertical="center" wrapText="1"/>
    </xf>
    <xf numFmtId="9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9" fontId="19" fillId="0" borderId="24" xfId="0" applyNumberFormat="1" applyFont="1" applyFill="1" applyBorder="1" applyAlignment="1">
      <alignment horizontal="center" vertical="center"/>
    </xf>
    <xf numFmtId="9" fontId="19" fillId="0" borderId="3" xfId="0" applyNumberFormat="1" applyFont="1" applyFill="1" applyBorder="1" applyAlignment="1">
      <alignment horizontal="center" vertical="center"/>
    </xf>
    <xf numFmtId="0" fontId="19" fillId="0" borderId="0" xfId="0" applyFont="1"/>
    <xf numFmtId="0" fontId="19" fillId="0" borderId="4" xfId="0" applyFont="1" applyBorder="1"/>
    <xf numFmtId="0" fontId="20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/>
    <xf numFmtId="0" fontId="19" fillId="0" borderId="0" xfId="0" applyFont="1" applyFill="1"/>
    <xf numFmtId="0" fontId="19" fillId="9" borderId="4" xfId="0" applyFont="1" applyFill="1" applyBorder="1"/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wrapText="1"/>
    </xf>
    <xf numFmtId="0" fontId="19" fillId="0" borderId="19" xfId="0" applyFont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42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/>
    </xf>
    <xf numFmtId="0" fontId="20" fillId="0" borderId="43" xfId="0" applyFont="1" applyBorder="1" applyAlignment="1">
      <alignment horizontal="center" vertical="center"/>
    </xf>
    <xf numFmtId="9" fontId="19" fillId="0" borderId="42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" fontId="20" fillId="11" borderId="12" xfId="1" applyNumberFormat="1" applyFont="1" applyFill="1" applyBorder="1" applyAlignment="1" applyProtection="1">
      <alignment horizontal="center" vertical="center" wrapText="1"/>
    </xf>
    <xf numFmtId="0" fontId="20" fillId="9" borderId="4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9" fontId="19" fillId="0" borderId="2" xfId="0" applyNumberFormat="1" applyFont="1" applyBorder="1" applyAlignment="1">
      <alignment horizontal="center" vertical="center"/>
    </xf>
    <xf numFmtId="9" fontId="19" fillId="0" borderId="0" xfId="0" applyNumberFormat="1" applyFont="1" applyFill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9" fontId="19" fillId="0" borderId="0" xfId="0" applyNumberFormat="1" applyFont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9" fontId="19" fillId="0" borderId="45" xfId="0" applyNumberFormat="1" applyFont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7" borderId="44" xfId="0" applyFont="1" applyFill="1" applyBorder="1"/>
    <xf numFmtId="9" fontId="19" fillId="0" borderId="42" xfId="0" applyNumberFormat="1" applyFont="1" applyBorder="1" applyAlignment="1">
      <alignment horizontal="center" vertical="center"/>
    </xf>
    <xf numFmtId="9" fontId="19" fillId="0" borderId="46" xfId="0" applyNumberFormat="1" applyFont="1" applyBorder="1" applyAlignment="1">
      <alignment horizontal="center" vertical="center"/>
    </xf>
    <xf numFmtId="0" fontId="3" fillId="5" borderId="12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 vertical="center"/>
    </xf>
    <xf numFmtId="14" fontId="0" fillId="0" borderId="7" xfId="0" applyNumberFormat="1" applyFill="1" applyBorder="1" applyAlignment="1">
      <alignment horizontal="center" wrapText="1"/>
    </xf>
    <xf numFmtId="0" fontId="20" fillId="9" borderId="43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19" fillId="0" borderId="2" xfId="0" applyFont="1" applyFill="1" applyBorder="1"/>
    <xf numFmtId="0" fontId="1" fillId="8" borderId="50" xfId="0" applyFont="1" applyFill="1" applyBorder="1" applyAlignment="1">
      <alignment horizontal="center" vertical="center"/>
    </xf>
    <xf numFmtId="0" fontId="19" fillId="13" borderId="0" xfId="0" applyFont="1" applyFill="1"/>
    <xf numFmtId="0" fontId="1" fillId="5" borderId="50" xfId="0" applyFont="1" applyFill="1" applyBorder="1" applyAlignment="1"/>
    <xf numFmtId="0" fontId="1" fillId="5" borderId="50" xfId="0" applyFont="1" applyFill="1" applyBorder="1" applyAlignment="1">
      <alignment horizontal="right"/>
    </xf>
    <xf numFmtId="0" fontId="1" fillId="5" borderId="5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/>
    </xf>
    <xf numFmtId="0" fontId="20" fillId="5" borderId="32" xfId="0" applyFont="1" applyFill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0" fontId="20" fillId="5" borderId="50" xfId="0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22" fillId="0" borderId="0" xfId="0" applyFont="1"/>
    <xf numFmtId="0" fontId="1" fillId="12" borderId="20" xfId="0" applyFont="1" applyFill="1" applyBorder="1" applyAlignment="1">
      <alignment horizontal="center" wrapText="1"/>
    </xf>
    <xf numFmtId="0" fontId="1" fillId="12" borderId="21" xfId="0" applyFont="1" applyFill="1" applyBorder="1" applyAlignment="1">
      <alignment horizontal="center" wrapText="1"/>
    </xf>
    <xf numFmtId="0" fontId="1" fillId="12" borderId="22" xfId="0" applyFont="1" applyFill="1" applyBorder="1" applyAlignment="1">
      <alignment horizontal="center" wrapText="1"/>
    </xf>
    <xf numFmtId="0" fontId="20" fillId="5" borderId="2" xfId="1" applyFont="1" applyFill="1" applyBorder="1" applyAlignment="1" applyProtection="1">
      <alignment horizontal="center" wrapText="1"/>
    </xf>
    <xf numFmtId="0" fontId="23" fillId="5" borderId="2" xfId="1" applyFont="1" applyFill="1" applyBorder="1" applyAlignment="1" applyProtection="1">
      <alignment horizontal="center" wrapText="1"/>
    </xf>
    <xf numFmtId="49" fontId="19" fillId="5" borderId="2" xfId="1" applyNumberFormat="1" applyFont="1" applyFill="1" applyBorder="1" applyAlignment="1" applyProtection="1">
      <alignment horizontal="center" wrapText="1"/>
    </xf>
    <xf numFmtId="49" fontId="20" fillId="5" borderId="2" xfId="1" applyNumberFormat="1" applyFont="1" applyFill="1" applyBorder="1" applyAlignment="1" applyProtection="1">
      <alignment horizontal="center" wrapText="1"/>
    </xf>
    <xf numFmtId="49" fontId="19" fillId="5" borderId="3" xfId="1" applyNumberFormat="1" applyFont="1" applyFill="1" applyBorder="1" applyAlignment="1" applyProtection="1">
      <alignment horizontal="center" wrapText="1"/>
    </xf>
    <xf numFmtId="0" fontId="20" fillId="5" borderId="34" xfId="1" applyFont="1" applyFill="1" applyBorder="1" applyAlignment="1" applyProtection="1">
      <alignment horizontal="center" wrapText="1"/>
    </xf>
    <xf numFmtId="0" fontId="20" fillId="5" borderId="32" xfId="1" applyFont="1" applyFill="1" applyBorder="1" applyAlignment="1" applyProtection="1">
      <alignment horizontal="center" wrapText="1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7" borderId="2" xfId="0" applyFont="1" applyFill="1" applyBorder="1" applyAlignment="1">
      <alignment vertical="center" wrapText="1"/>
    </xf>
    <xf numFmtId="0" fontId="20" fillId="7" borderId="2" xfId="1" quotePrefix="1" applyFont="1" applyFill="1" applyBorder="1" applyAlignment="1" applyProtection="1">
      <alignment horizontal="center" wrapText="1"/>
    </xf>
    <xf numFmtId="0" fontId="19" fillId="7" borderId="2" xfId="0" applyFont="1" applyFill="1" applyBorder="1" applyAlignment="1" applyProtection="1">
      <alignment horizontal="center"/>
    </xf>
    <xf numFmtId="0" fontId="20" fillId="7" borderId="2" xfId="1" applyNumberFormat="1" applyFont="1" applyFill="1" applyBorder="1" applyAlignment="1" applyProtection="1">
      <alignment horizontal="center" vertical="center" wrapText="1"/>
    </xf>
    <xf numFmtId="49" fontId="19" fillId="7" borderId="3" xfId="1" applyNumberFormat="1" applyFont="1" applyFill="1" applyBorder="1" applyAlignment="1" applyProtection="1">
      <alignment horizontal="center" wrapText="1"/>
    </xf>
    <xf numFmtId="0" fontId="20" fillId="2" borderId="2" xfId="1" quotePrefix="1" applyFont="1" applyFill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49" fontId="19" fillId="2" borderId="3" xfId="1" applyNumberFormat="1" applyFont="1" applyFill="1" applyBorder="1" applyAlignment="1" applyProtection="1">
      <alignment horizontal="center" wrapText="1"/>
    </xf>
    <xf numFmtId="49" fontId="19" fillId="0" borderId="41" xfId="0" applyNumberFormat="1" applyFont="1" applyFill="1" applyBorder="1" applyAlignment="1">
      <alignment horizontal="left" vertical="center"/>
    </xf>
    <xf numFmtId="49" fontId="19" fillId="0" borderId="42" xfId="0" applyNumberFormat="1" applyFont="1" applyFill="1" applyBorder="1" applyAlignment="1">
      <alignment horizontal="left" vertical="center" wrapText="1"/>
    </xf>
    <xf numFmtId="0" fontId="20" fillId="0" borderId="2" xfId="1" quotePrefix="1" applyFont="1" applyFill="1" applyBorder="1" applyAlignment="1" applyProtection="1">
      <alignment horizontal="center" wrapText="1"/>
    </xf>
    <xf numFmtId="0" fontId="19" fillId="0" borderId="2" xfId="0" applyFont="1" applyFill="1" applyBorder="1" applyAlignment="1" applyProtection="1">
      <alignment horizontal="center"/>
    </xf>
    <xf numFmtId="49" fontId="20" fillId="0" borderId="42" xfId="1" applyNumberFormat="1" applyFont="1" applyFill="1" applyBorder="1" applyAlignment="1" applyProtection="1">
      <alignment horizontal="center" vertical="center" wrapText="1"/>
    </xf>
    <xf numFmtId="49" fontId="19" fillId="0" borderId="3" xfId="1" applyNumberFormat="1" applyFont="1" applyFill="1" applyBorder="1" applyAlignment="1" applyProtection="1">
      <alignment horizontal="center" wrapText="1"/>
    </xf>
    <xf numFmtId="0" fontId="20" fillId="9" borderId="2" xfId="1" quotePrefix="1" applyFont="1" applyFill="1" applyBorder="1" applyAlignment="1" applyProtection="1">
      <alignment horizontal="center" wrapText="1"/>
    </xf>
    <xf numFmtId="0" fontId="19" fillId="9" borderId="2" xfId="0" applyFont="1" applyFill="1" applyBorder="1" applyAlignment="1" applyProtection="1">
      <alignment horizontal="center"/>
    </xf>
    <xf numFmtId="0" fontId="20" fillId="9" borderId="42" xfId="1" applyNumberFormat="1" applyFont="1" applyFill="1" applyBorder="1" applyAlignment="1" applyProtection="1">
      <alignment horizontal="center" vertical="center" wrapText="1"/>
    </xf>
    <xf numFmtId="49" fontId="19" fillId="9" borderId="3" xfId="1" applyNumberFormat="1" applyFont="1" applyFill="1" applyBorder="1" applyAlignment="1" applyProtection="1">
      <alignment horizontal="center" wrapText="1"/>
    </xf>
    <xf numFmtId="49" fontId="19" fillId="0" borderId="42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0" fontId="20" fillId="2" borderId="42" xfId="1" quotePrefix="1" applyFont="1" applyFill="1" applyBorder="1" applyAlignment="1" applyProtection="1">
      <alignment horizontal="center" wrapText="1"/>
    </xf>
    <xf numFmtId="0" fontId="19" fillId="2" borderId="42" xfId="0" applyFont="1" applyFill="1" applyBorder="1" applyAlignment="1" applyProtection="1">
      <alignment horizontal="center"/>
    </xf>
    <xf numFmtId="165" fontId="19" fillId="0" borderId="2" xfId="0" applyNumberFormat="1" applyFont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0" fontId="20" fillId="2" borderId="34" xfId="1" applyFont="1" applyFill="1" applyBorder="1" applyAlignment="1" applyProtection="1">
      <alignment horizontal="center" vertical="center" wrapText="1"/>
    </xf>
    <xf numFmtId="0" fontId="20" fillId="2" borderId="32" xfId="1" applyFont="1" applyFill="1" applyBorder="1" applyAlignment="1" applyProtection="1">
      <alignment horizontal="center" vertical="center" wrapText="1"/>
    </xf>
    <xf numFmtId="0" fontId="20" fillId="7" borderId="43" xfId="1" applyFont="1" applyFill="1" applyBorder="1" applyAlignment="1" applyProtection="1">
      <alignment horizontal="center" vertical="center" wrapText="1"/>
    </xf>
    <xf numFmtId="0" fontId="20" fillId="7" borderId="42" xfId="1" applyFont="1" applyFill="1" applyBorder="1" applyAlignment="1" applyProtection="1">
      <alignment horizontal="center" vertical="center" wrapText="1"/>
    </xf>
    <xf numFmtId="0" fontId="20" fillId="7" borderId="19" xfId="1" applyFont="1" applyFill="1" applyBorder="1" applyAlignment="1" applyProtection="1">
      <alignment horizontal="center" vertical="center" wrapText="1"/>
    </xf>
    <xf numFmtId="0" fontId="20" fillId="0" borderId="42" xfId="0" applyFont="1" applyFill="1" applyBorder="1" applyAlignment="1">
      <alignment vertical="center" wrapText="1"/>
    </xf>
    <xf numFmtId="0" fontId="19" fillId="0" borderId="42" xfId="0" applyFont="1" applyFill="1" applyBorder="1" applyAlignment="1">
      <alignment vertical="center" wrapText="1"/>
    </xf>
    <xf numFmtId="0" fontId="20" fillId="0" borderId="42" xfId="1" quotePrefix="1" applyFont="1" applyFill="1" applyBorder="1" applyAlignment="1" applyProtection="1">
      <alignment horizontal="center" wrapText="1"/>
    </xf>
    <xf numFmtId="0" fontId="19" fillId="0" borderId="42" xfId="0" applyFont="1" applyFill="1" applyBorder="1" applyAlignment="1" applyProtection="1">
      <alignment horizontal="center"/>
    </xf>
    <xf numFmtId="0" fontId="20" fillId="0" borderId="42" xfId="1" applyNumberFormat="1" applyFont="1" applyFill="1" applyBorder="1" applyAlignment="1" applyProtection="1">
      <alignment horizontal="center" vertical="center" wrapText="1"/>
    </xf>
    <xf numFmtId="0" fontId="20" fillId="0" borderId="43" xfId="1" applyFont="1" applyFill="1" applyBorder="1" applyAlignment="1" applyProtection="1">
      <alignment horizontal="center" vertical="center" wrapText="1"/>
    </xf>
    <xf numFmtId="0" fontId="20" fillId="0" borderId="42" xfId="1" applyFont="1" applyFill="1" applyBorder="1" applyAlignment="1" applyProtection="1">
      <alignment horizontal="center" vertical="center" wrapText="1"/>
    </xf>
    <xf numFmtId="0" fontId="20" fillId="0" borderId="19" xfId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49" fontId="19" fillId="0" borderId="42" xfId="1" applyNumberFormat="1" applyFont="1" applyFill="1" applyBorder="1" applyAlignment="1" applyProtection="1">
      <alignment horizontal="center" wrapText="1"/>
    </xf>
    <xf numFmtId="49" fontId="20" fillId="0" borderId="42" xfId="1" applyNumberFormat="1" applyFont="1" applyFill="1" applyBorder="1" applyAlignment="1" applyProtection="1">
      <alignment horizontal="center" wrapText="1"/>
    </xf>
    <xf numFmtId="0" fontId="20" fillId="0" borderId="3" xfId="1" applyFont="1" applyFill="1" applyBorder="1" applyAlignment="1" applyProtection="1">
      <alignment horizontal="center" vertical="center" wrapText="1"/>
    </xf>
    <xf numFmtId="0" fontId="20" fillId="8" borderId="5" xfId="1" quotePrefix="1" applyFont="1" applyFill="1" applyBorder="1" applyAlignment="1" applyProtection="1">
      <alignment horizontal="center" vertical="center" wrapText="1"/>
    </xf>
    <xf numFmtId="0" fontId="19" fillId="8" borderId="5" xfId="0" applyFont="1" applyFill="1" applyBorder="1" applyAlignment="1" applyProtection="1">
      <alignment horizontal="center" vertical="center"/>
    </xf>
    <xf numFmtId="49" fontId="19" fillId="8" borderId="5" xfId="1" applyNumberFormat="1" applyFont="1" applyFill="1" applyBorder="1" applyAlignment="1" applyProtection="1">
      <alignment horizontal="center" vertical="center" wrapText="1"/>
    </xf>
    <xf numFmtId="1" fontId="20" fillId="8" borderId="2" xfId="1" applyNumberFormat="1" applyFont="1" applyFill="1" applyBorder="1" applyAlignment="1" applyProtection="1">
      <alignment horizontal="center" vertical="center" wrapText="1"/>
    </xf>
    <xf numFmtId="0" fontId="20" fillId="8" borderId="34" xfId="1" applyFont="1" applyFill="1" applyBorder="1" applyAlignment="1" applyProtection="1">
      <alignment horizontal="center" vertical="center" wrapText="1"/>
    </xf>
    <xf numFmtId="0" fontId="20" fillId="8" borderId="2" xfId="1" applyFont="1" applyFill="1" applyBorder="1" applyAlignment="1" applyProtection="1">
      <alignment horizontal="center" vertical="center" wrapText="1"/>
    </xf>
    <xf numFmtId="0" fontId="20" fillId="8" borderId="35" xfId="1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5" borderId="2" xfId="1" applyFont="1" applyFill="1" applyBorder="1" applyAlignment="1" applyProtection="1">
      <alignment horizontal="center" vertical="center" wrapText="1"/>
    </xf>
    <xf numFmtId="0" fontId="22" fillId="5" borderId="4" xfId="0" applyFont="1" applyFill="1" applyBorder="1" applyAlignment="1">
      <alignment vertical="center"/>
    </xf>
    <xf numFmtId="0" fontId="22" fillId="8" borderId="5" xfId="0" applyFont="1" applyFill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3" borderId="0" xfId="0" applyFont="1" applyFill="1"/>
    <xf numFmtId="0" fontId="20" fillId="5" borderId="35" xfId="1" applyFont="1" applyFill="1" applyBorder="1" applyAlignment="1" applyProtection="1">
      <alignment horizontal="center" wrapText="1"/>
    </xf>
    <xf numFmtId="0" fontId="21" fillId="0" borderId="2" xfId="1" applyFont="1" applyFill="1" applyBorder="1" applyAlignment="1" applyProtection="1">
      <alignment horizontal="center" vertical="center" wrapText="1"/>
    </xf>
    <xf numFmtId="0" fontId="20" fillId="9" borderId="2" xfId="1" applyNumberFormat="1" applyFont="1" applyFill="1" applyBorder="1" applyAlignment="1" applyProtection="1">
      <alignment horizontal="center" vertical="center" wrapText="1"/>
    </xf>
    <xf numFmtId="0" fontId="20" fillId="9" borderId="31" xfId="1" applyFont="1" applyFill="1" applyBorder="1" applyAlignment="1" applyProtection="1">
      <alignment horizontal="center" vertical="center" wrapText="1"/>
    </xf>
    <xf numFmtId="0" fontId="20" fillId="9" borderId="2" xfId="1" applyFont="1" applyFill="1" applyBorder="1" applyAlignment="1" applyProtection="1">
      <alignment horizontal="center" vertical="center" wrapText="1"/>
    </xf>
    <xf numFmtId="0" fontId="20" fillId="9" borderId="19" xfId="1" applyFont="1" applyFill="1" applyBorder="1" applyAlignment="1" applyProtection="1">
      <alignment horizontal="center" vertical="center" wrapText="1"/>
    </xf>
    <xf numFmtId="9" fontId="19" fillId="0" borderId="2" xfId="5" applyNumberFormat="1" applyFont="1" applyFill="1" applyBorder="1" applyAlignment="1">
      <alignment horizontal="center" vertical="center" wrapText="1"/>
    </xf>
    <xf numFmtId="9" fontId="19" fillId="0" borderId="2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9" fontId="19" fillId="0" borderId="24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24" fillId="9" borderId="2" xfId="1" quotePrefix="1" applyFont="1" applyFill="1" applyBorder="1" applyAlignment="1" applyProtection="1">
      <alignment horizontal="center" wrapText="1"/>
    </xf>
    <xf numFmtId="0" fontId="25" fillId="9" borderId="2" xfId="0" applyFont="1" applyFill="1" applyBorder="1" applyAlignment="1" applyProtection="1">
      <alignment horizontal="center"/>
    </xf>
    <xf numFmtId="0" fontId="19" fillId="9" borderId="42" xfId="1" applyNumberFormat="1" applyFont="1" applyFill="1" applyBorder="1" applyAlignment="1" applyProtection="1">
      <alignment horizontal="center" vertical="center" wrapText="1"/>
    </xf>
    <xf numFmtId="0" fontId="20" fillId="9" borderId="5" xfId="1" applyFont="1" applyFill="1" applyBorder="1" applyAlignment="1" applyProtection="1">
      <alignment horizontal="center" vertical="center" wrapText="1"/>
    </xf>
    <xf numFmtId="0" fontId="20" fillId="9" borderId="42" xfId="1" applyFont="1" applyFill="1" applyBorder="1" applyAlignment="1" applyProtection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0" xfId="0" applyFont="1"/>
    <xf numFmtId="0" fontId="19" fillId="0" borderId="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24" fillId="0" borderId="42" xfId="1" quotePrefix="1" applyFont="1" applyFill="1" applyBorder="1" applyAlignment="1" applyProtection="1">
      <alignment horizontal="center" wrapText="1"/>
    </xf>
    <xf numFmtId="0" fontId="25" fillId="0" borderId="42" xfId="0" applyFont="1" applyFill="1" applyBorder="1" applyAlignment="1" applyProtection="1">
      <alignment horizontal="center"/>
    </xf>
    <xf numFmtId="49" fontId="19" fillId="0" borderId="12" xfId="1" applyNumberFormat="1" applyFont="1" applyFill="1" applyBorder="1" applyAlignment="1" applyProtection="1">
      <alignment horizontal="center" wrapText="1"/>
    </xf>
    <xf numFmtId="0" fontId="20" fillId="0" borderId="1" xfId="1" applyNumberFormat="1" applyFont="1" applyFill="1" applyBorder="1" applyAlignment="1" applyProtection="1">
      <alignment horizontal="center" wrapText="1"/>
    </xf>
    <xf numFmtId="9" fontId="19" fillId="0" borderId="45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2" fillId="0" borderId="4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10" borderId="7" xfId="0" applyFont="1" applyFill="1" applyBorder="1" applyAlignment="1">
      <alignment horizontal="center" vertical="center" wrapText="1"/>
    </xf>
    <xf numFmtId="0" fontId="20" fillId="10" borderId="2" xfId="1" quotePrefix="1" applyFont="1" applyFill="1" applyBorder="1" applyAlignment="1" applyProtection="1">
      <alignment horizontal="center" wrapText="1"/>
    </xf>
    <xf numFmtId="0" fontId="19" fillId="10" borderId="2" xfId="0" applyFont="1" applyFill="1" applyBorder="1" applyAlignment="1" applyProtection="1">
      <alignment horizontal="center"/>
    </xf>
    <xf numFmtId="0" fontId="20" fillId="10" borderId="2" xfId="1" applyNumberFormat="1" applyFont="1" applyFill="1" applyBorder="1" applyAlignment="1" applyProtection="1">
      <alignment horizontal="center" wrapText="1"/>
    </xf>
    <xf numFmtId="49" fontId="19" fillId="10" borderId="3" xfId="1" applyNumberFormat="1" applyFont="1" applyFill="1" applyBorder="1" applyAlignment="1" applyProtection="1">
      <alignment horizontal="center" wrapText="1"/>
    </xf>
    <xf numFmtId="0" fontId="20" fillId="10" borderId="34" xfId="1" applyFont="1" applyFill="1" applyBorder="1" applyAlignment="1" applyProtection="1">
      <alignment horizontal="center" wrapText="1"/>
    </xf>
    <xf numFmtId="0" fontId="20" fillId="10" borderId="3" xfId="1" applyFont="1" applyFill="1" applyBorder="1" applyAlignment="1" applyProtection="1">
      <alignment horizontal="center" wrapText="1"/>
    </xf>
    <xf numFmtId="0" fontId="20" fillId="10" borderId="32" xfId="1" applyFont="1" applyFill="1" applyBorder="1" applyAlignment="1" applyProtection="1">
      <alignment horizont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9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9" fontId="26" fillId="0" borderId="24" xfId="0" applyNumberFormat="1" applyFont="1" applyFill="1" applyBorder="1" applyAlignment="1">
      <alignment horizontal="center" vertical="center"/>
    </xf>
    <xf numFmtId="49" fontId="20" fillId="7" borderId="3" xfId="1" applyNumberFormat="1" applyFont="1" applyFill="1" applyBorder="1" applyAlignment="1" applyProtection="1">
      <alignment horizontal="center" wrapText="1"/>
    </xf>
    <xf numFmtId="0" fontId="20" fillId="7" borderId="31" xfId="1" applyFont="1" applyFill="1" applyBorder="1" applyAlignment="1" applyProtection="1">
      <alignment horizontal="center" vertical="center" wrapText="1"/>
    </xf>
    <xf numFmtId="0" fontId="20" fillId="7" borderId="2" xfId="1" applyFont="1" applyFill="1" applyBorder="1" applyAlignment="1" applyProtection="1">
      <alignment horizontal="center" vertical="center" wrapText="1"/>
    </xf>
    <xf numFmtId="49" fontId="20" fillId="0" borderId="2" xfId="1" applyNumberFormat="1" applyFont="1" applyFill="1" applyBorder="1" applyAlignment="1" applyProtection="1">
      <alignment horizontal="center" vertical="center" wrapText="1"/>
    </xf>
    <xf numFmtId="9" fontId="19" fillId="0" borderId="3" xfId="0" applyNumberFormat="1" applyFont="1" applyFill="1" applyBorder="1" applyAlignment="1">
      <alignment horizontal="center" vertical="center" wrapText="1"/>
    </xf>
    <xf numFmtId="0" fontId="20" fillId="6" borderId="2" xfId="1" quotePrefix="1" applyFont="1" applyFill="1" applyBorder="1" applyAlignment="1" applyProtection="1">
      <alignment horizontal="center" wrapText="1"/>
    </xf>
    <xf numFmtId="0" fontId="19" fillId="6" borderId="2" xfId="0" applyFont="1" applyFill="1" applyBorder="1" applyAlignment="1" applyProtection="1">
      <alignment horizontal="center"/>
    </xf>
    <xf numFmtId="0" fontId="20" fillId="0" borderId="2" xfId="1" applyNumberFormat="1" applyFont="1" applyFill="1" applyBorder="1" applyAlignment="1" applyProtection="1">
      <alignment horizontal="center" vertical="center" wrapText="1"/>
    </xf>
    <xf numFmtId="9" fontId="19" fillId="0" borderId="42" xfId="0" applyNumberFormat="1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5" borderId="4" xfId="0" applyFont="1" applyFill="1" applyBorder="1" applyAlignment="1"/>
    <xf numFmtId="0" fontId="22" fillId="5" borderId="5" xfId="0" applyFont="1" applyFill="1" applyBorder="1" applyAlignment="1"/>
    <xf numFmtId="0" fontId="22" fillId="5" borderId="5" xfId="0" applyFont="1" applyFill="1" applyBorder="1"/>
    <xf numFmtId="0" fontId="20" fillId="5" borderId="19" xfId="1" applyFont="1" applyFill="1" applyBorder="1" applyAlignment="1" applyProtection="1">
      <alignment horizontal="center" wrapText="1"/>
    </xf>
    <xf numFmtId="49" fontId="19" fillId="0" borderId="2" xfId="1" applyNumberFormat="1" applyFont="1" applyFill="1" applyBorder="1" applyAlignment="1" applyProtection="1">
      <alignment horizontal="center" vertical="center" wrapText="1"/>
    </xf>
    <xf numFmtId="9" fontId="19" fillId="0" borderId="1" xfId="0" applyNumberFormat="1" applyFont="1" applyFill="1" applyBorder="1" applyAlignment="1">
      <alignment horizontal="center" vertical="center" wrapText="1"/>
    </xf>
    <xf numFmtId="9" fontId="19" fillId="6" borderId="42" xfId="0" applyNumberFormat="1" applyFont="1" applyFill="1" applyBorder="1" applyAlignment="1">
      <alignment horizontal="center" vertical="center" wrapText="1"/>
    </xf>
    <xf numFmtId="9" fontId="19" fillId="6" borderId="24" xfId="0" applyNumberFormat="1" applyFont="1" applyFill="1" applyBorder="1" applyAlignment="1">
      <alignment horizontal="center" vertical="center" wrapText="1"/>
    </xf>
    <xf numFmtId="9" fontId="19" fillId="6" borderId="6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9" fontId="19" fillId="0" borderId="6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9" fontId="19" fillId="6" borderId="26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0" fillId="7" borderId="32" xfId="1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9" fontId="19" fillId="0" borderId="25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9" fontId="19" fillId="0" borderId="8" xfId="0" applyNumberFormat="1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left" vertical="center"/>
    </xf>
    <xf numFmtId="49" fontId="19" fillId="7" borderId="2" xfId="1" applyNumberFormat="1" applyFont="1" applyFill="1" applyBorder="1" applyAlignment="1" applyProtection="1">
      <alignment horizontal="center" wrapText="1"/>
    </xf>
    <xf numFmtId="0" fontId="20" fillId="7" borderId="34" xfId="1" applyFont="1" applyFill="1" applyBorder="1" applyAlignment="1" applyProtection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0" fillId="5" borderId="11" xfId="1" applyFont="1" applyFill="1" applyBorder="1" applyAlignment="1" applyProtection="1">
      <alignment horizontal="center" wrapText="1"/>
    </xf>
    <xf numFmtId="0" fontId="20" fillId="5" borderId="9" xfId="1" applyFont="1" applyFill="1" applyBorder="1" applyAlignment="1" applyProtection="1">
      <alignment horizontal="center" wrapText="1"/>
    </xf>
    <xf numFmtId="0" fontId="22" fillId="5" borderId="12" xfId="0" applyFont="1" applyFill="1" applyBorder="1" applyAlignment="1"/>
    <xf numFmtId="0" fontId="22" fillId="5" borderId="12" xfId="0" applyFont="1" applyFill="1" applyBorder="1"/>
    <xf numFmtId="49" fontId="20" fillId="11" borderId="12" xfId="1" applyNumberFormat="1" applyFont="1" applyFill="1" applyBorder="1" applyAlignment="1" applyProtection="1">
      <alignment vertical="center" wrapText="1"/>
    </xf>
    <xf numFmtId="0" fontId="22" fillId="0" borderId="3" xfId="0" applyFont="1" applyBorder="1" applyAlignment="1"/>
    <xf numFmtId="0" fontId="22" fillId="0" borderId="2" xfId="0" applyFont="1" applyBorder="1" applyAlignment="1"/>
    <xf numFmtId="0" fontId="22" fillId="0" borderId="2" xfId="0" applyFont="1" applyBorder="1"/>
    <xf numFmtId="0" fontId="22" fillId="0" borderId="19" xfId="0" applyFont="1" applyBorder="1"/>
    <xf numFmtId="0" fontId="22" fillId="0" borderId="3" xfId="0" applyFont="1" applyBorder="1"/>
    <xf numFmtId="49" fontId="20" fillId="11" borderId="0" xfId="1" applyNumberFormat="1" applyFont="1" applyFill="1" applyBorder="1" applyAlignment="1" applyProtection="1">
      <alignment horizontal="center" vertical="center" wrapText="1"/>
    </xf>
    <xf numFmtId="0" fontId="22" fillId="11" borderId="9" xfId="0" applyFont="1" applyFill="1" applyBorder="1"/>
    <xf numFmtId="0" fontId="22" fillId="11" borderId="13" xfId="0" applyFont="1" applyFill="1" applyBorder="1"/>
    <xf numFmtId="0" fontId="20" fillId="5" borderId="42" xfId="1" applyFont="1" applyFill="1" applyBorder="1" applyAlignment="1" applyProtection="1">
      <alignment horizontal="center" wrapText="1"/>
    </xf>
    <xf numFmtId="0" fontId="23" fillId="5" borderId="42" xfId="1" applyFont="1" applyFill="1" applyBorder="1" applyAlignment="1" applyProtection="1">
      <alignment horizontal="center" wrapText="1"/>
    </xf>
    <xf numFmtId="49" fontId="19" fillId="5" borderId="42" xfId="1" applyNumberFormat="1" applyFont="1" applyFill="1" applyBorder="1" applyAlignment="1" applyProtection="1">
      <alignment horizontal="center" wrapText="1"/>
    </xf>
    <xf numFmtId="49" fontId="20" fillId="5" borderId="42" xfId="1" applyNumberFormat="1" applyFont="1" applyFill="1" applyBorder="1" applyAlignment="1" applyProtection="1">
      <alignment horizontal="center" wrapText="1"/>
    </xf>
    <xf numFmtId="49" fontId="19" fillId="5" borderId="45" xfId="1" applyNumberFormat="1" applyFont="1" applyFill="1" applyBorder="1" applyAlignment="1" applyProtection="1">
      <alignment horizontal="center" wrapText="1"/>
    </xf>
    <xf numFmtId="0" fontId="20" fillId="5" borderId="24" xfId="1" applyFont="1" applyFill="1" applyBorder="1" applyAlignment="1" applyProtection="1">
      <alignment horizontal="center" wrapText="1"/>
    </xf>
    <xf numFmtId="0" fontId="22" fillId="5" borderId="44" xfId="0" applyFont="1" applyFill="1" applyBorder="1"/>
    <xf numFmtId="0" fontId="21" fillId="0" borderId="42" xfId="0" applyFont="1" applyFill="1" applyBorder="1" applyAlignment="1">
      <alignment horizontal="center" vertical="center" wrapText="1"/>
    </xf>
    <xf numFmtId="0" fontId="20" fillId="7" borderId="42" xfId="0" applyFont="1" applyFill="1" applyBorder="1" applyAlignment="1">
      <alignment vertical="center" wrapText="1"/>
    </xf>
    <xf numFmtId="0" fontId="20" fillId="7" borderId="42" xfId="1" quotePrefix="1" applyFont="1" applyFill="1" applyBorder="1" applyAlignment="1" applyProtection="1">
      <alignment horizontal="center" wrapText="1"/>
    </xf>
    <xf numFmtId="0" fontId="19" fillId="7" borderId="42" xfId="0" applyFont="1" applyFill="1" applyBorder="1" applyAlignment="1" applyProtection="1">
      <alignment horizontal="center"/>
    </xf>
    <xf numFmtId="0" fontId="20" fillId="7" borderId="42" xfId="1" applyNumberFormat="1" applyFont="1" applyFill="1" applyBorder="1" applyAlignment="1" applyProtection="1">
      <alignment horizontal="center" vertical="center" wrapText="1"/>
    </xf>
    <xf numFmtId="49" fontId="19" fillId="7" borderId="45" xfId="1" applyNumberFormat="1" applyFont="1" applyFill="1" applyBorder="1" applyAlignment="1" applyProtection="1">
      <alignment horizontal="center" wrapText="1"/>
    </xf>
    <xf numFmtId="0" fontId="19" fillId="0" borderId="35" xfId="0" applyFont="1" applyBorder="1" applyAlignment="1">
      <alignment horizontal="center" vertical="center"/>
    </xf>
    <xf numFmtId="9" fontId="19" fillId="0" borderId="50" xfId="0" applyNumberFormat="1" applyFont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9" fontId="19" fillId="0" borderId="34" xfId="0" applyNumberFormat="1" applyFont="1" applyBorder="1" applyAlignment="1">
      <alignment horizontal="center" vertical="center"/>
    </xf>
    <xf numFmtId="0" fontId="20" fillId="0" borderId="2" xfId="0" applyFont="1" applyFill="1" applyBorder="1" applyAlignment="1">
      <alignment vertical="center" wrapText="1"/>
    </xf>
    <xf numFmtId="0" fontId="20" fillId="0" borderId="31" xfId="1" applyFont="1" applyFill="1" applyBorder="1" applyAlignment="1" applyProtection="1">
      <alignment horizontal="center" vertical="center" wrapText="1"/>
    </xf>
    <xf numFmtId="0" fontId="20" fillId="0" borderId="2" xfId="1" applyFont="1" applyFill="1" applyBorder="1" applyAlignment="1" applyProtection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49" fontId="19" fillId="0" borderId="2" xfId="1" applyNumberFormat="1" applyFont="1" applyFill="1" applyBorder="1" applyAlignment="1" applyProtection="1">
      <alignment horizontal="center" wrapText="1"/>
    </xf>
    <xf numFmtId="49" fontId="20" fillId="0" borderId="2" xfId="1" applyNumberFormat="1" applyFont="1" applyFill="1" applyBorder="1" applyAlignment="1" applyProtection="1">
      <alignment horizontal="center" wrapText="1"/>
    </xf>
    <xf numFmtId="9" fontId="19" fillId="0" borderId="34" xfId="0" applyNumberFormat="1" applyFont="1" applyFill="1" applyBorder="1" applyAlignment="1">
      <alignment horizontal="center" vertical="center"/>
    </xf>
    <xf numFmtId="0" fontId="20" fillId="8" borderId="50" xfId="1" quotePrefix="1" applyFont="1" applyFill="1" applyBorder="1" applyAlignment="1" applyProtection="1">
      <alignment horizontal="center" vertical="center" wrapText="1"/>
    </xf>
    <xf numFmtId="0" fontId="19" fillId="8" borderId="50" xfId="0" applyFont="1" applyFill="1" applyBorder="1" applyAlignment="1" applyProtection="1">
      <alignment horizontal="center" vertical="center"/>
    </xf>
    <xf numFmtId="49" fontId="19" fillId="8" borderId="50" xfId="1" applyNumberFormat="1" applyFont="1" applyFill="1" applyBorder="1" applyAlignment="1" applyProtection="1">
      <alignment horizontal="center" vertical="center" wrapText="1"/>
    </xf>
    <xf numFmtId="0" fontId="22" fillId="8" borderId="50" xfId="0" applyFont="1" applyFill="1" applyBorder="1" applyAlignment="1">
      <alignment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0" fillId="5" borderId="4" xfId="1" applyFont="1" applyFill="1" applyBorder="1" applyAlignment="1" applyProtection="1">
      <alignment horizontal="center" wrapText="1"/>
    </xf>
    <xf numFmtId="0" fontId="19" fillId="9" borderId="4" xfId="0" applyFont="1" applyFill="1" applyBorder="1" applyAlignment="1" applyProtection="1">
      <alignment horizontal="center"/>
    </xf>
    <xf numFmtId="9" fontId="19" fillId="0" borderId="34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 applyProtection="1">
      <alignment horizontal="center"/>
    </xf>
    <xf numFmtId="0" fontId="19" fillId="0" borderId="49" xfId="0" applyFont="1" applyFill="1" applyBorder="1" applyAlignment="1">
      <alignment horizontal="center" vertical="center"/>
    </xf>
    <xf numFmtId="0" fontId="19" fillId="9" borderId="2" xfId="1" applyNumberFormat="1" applyFont="1" applyFill="1" applyBorder="1" applyAlignment="1" applyProtection="1">
      <alignment horizontal="center" vertical="center" wrapText="1"/>
    </xf>
    <xf numFmtId="0" fontId="20" fillId="9" borderId="50" xfId="1" applyFont="1" applyFill="1" applyBorder="1" applyAlignment="1" applyProtection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4" fillId="0" borderId="2" xfId="1" quotePrefix="1" applyFont="1" applyFill="1" applyBorder="1" applyAlignment="1" applyProtection="1">
      <alignment horizontal="center" wrapText="1"/>
    </xf>
    <xf numFmtId="0" fontId="25" fillId="0" borderId="2" xfId="0" applyFont="1" applyFill="1" applyBorder="1" applyAlignment="1" applyProtection="1">
      <alignment horizontal="center"/>
    </xf>
    <xf numFmtId="0" fontId="22" fillId="5" borderId="50" xfId="0" applyFont="1" applyFill="1" applyBorder="1" applyAlignment="1"/>
    <xf numFmtId="0" fontId="20" fillId="5" borderId="50" xfId="1" applyFont="1" applyFill="1" applyBorder="1" applyAlignment="1" applyProtection="1">
      <alignment horizontal="center" wrapText="1"/>
    </xf>
    <xf numFmtId="0" fontId="19" fillId="10" borderId="4" xfId="0" applyFont="1" applyFill="1" applyBorder="1" applyAlignment="1" applyProtection="1">
      <alignment horizontal="center"/>
    </xf>
    <xf numFmtId="9" fontId="26" fillId="0" borderId="34" xfId="0" applyNumberFormat="1" applyFont="1" applyFill="1" applyBorder="1" applyAlignment="1">
      <alignment horizontal="center" vertical="center"/>
    </xf>
    <xf numFmtId="0" fontId="19" fillId="7" borderId="4" xfId="0" applyFont="1" applyFill="1" applyBorder="1" applyAlignment="1" applyProtection="1">
      <alignment horizontal="center"/>
    </xf>
    <xf numFmtId="9" fontId="19" fillId="0" borderId="3" xfId="0" applyNumberFormat="1" applyFont="1" applyBorder="1" applyAlignment="1">
      <alignment horizontal="center" vertical="center"/>
    </xf>
    <xf numFmtId="0" fontId="19" fillId="6" borderId="4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>
      <alignment horizontal="center"/>
    </xf>
    <xf numFmtId="0" fontId="22" fillId="0" borderId="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5" borderId="50" xfId="0" applyFont="1" applyFill="1" applyBorder="1"/>
    <xf numFmtId="49" fontId="19" fillId="0" borderId="42" xfId="1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>
      <alignment horizontal="left" vertical="center" wrapText="1"/>
    </xf>
    <xf numFmtId="9" fontId="19" fillId="6" borderId="2" xfId="0" applyNumberFormat="1" applyFont="1" applyFill="1" applyBorder="1" applyAlignment="1">
      <alignment horizontal="center" vertical="center" wrapText="1"/>
    </xf>
    <xf numFmtId="9" fontId="19" fillId="6" borderId="34" xfId="0" applyNumberFormat="1" applyFont="1" applyFill="1" applyBorder="1" applyAlignment="1">
      <alignment horizontal="center" vertical="center" wrapText="1"/>
    </xf>
    <xf numFmtId="9" fontId="19" fillId="0" borderId="52" xfId="0" applyNumberFormat="1" applyFont="1" applyFill="1" applyBorder="1" applyAlignment="1">
      <alignment horizontal="center" vertical="center" wrapText="1"/>
    </xf>
    <xf numFmtId="0" fontId="19" fillId="7" borderId="11" xfId="0" applyFont="1" applyFill="1" applyBorder="1" applyAlignment="1" applyProtection="1">
      <alignment horizontal="center"/>
    </xf>
    <xf numFmtId="0" fontId="22" fillId="0" borderId="35" xfId="0" applyFont="1" applyBorder="1"/>
    <xf numFmtId="0" fontId="22" fillId="11" borderId="4" xfId="0" applyFont="1" applyFill="1" applyBorder="1"/>
    <xf numFmtId="49" fontId="19" fillId="0" borderId="29" xfId="0" applyNumberFormat="1" applyFont="1" applyFill="1" applyBorder="1" applyAlignment="1">
      <alignment horizontal="left" vertical="center"/>
    </xf>
    <xf numFmtId="9" fontId="19" fillId="0" borderId="50" xfId="0" applyNumberFormat="1" applyFont="1" applyFill="1" applyBorder="1" applyAlignment="1">
      <alignment horizontal="center" vertical="center"/>
    </xf>
    <xf numFmtId="1" fontId="20" fillId="11" borderId="31" xfId="0" applyNumberFormat="1" applyFont="1" applyFill="1" applyBorder="1" applyAlignment="1">
      <alignment horizontal="center"/>
    </xf>
    <xf numFmtId="0" fontId="20" fillId="11" borderId="5" xfId="0" applyFont="1" applyFill="1" applyBorder="1" applyAlignment="1">
      <alignment horizontal="center"/>
    </xf>
    <xf numFmtId="0" fontId="20" fillId="11" borderId="32" xfId="0" applyFont="1" applyFill="1" applyBorder="1" applyAlignment="1">
      <alignment horizontal="center"/>
    </xf>
    <xf numFmtId="0" fontId="20" fillId="5" borderId="1" xfId="1" applyFont="1" applyFill="1" applyBorder="1" applyAlignment="1" applyProtection="1">
      <alignment horizontal="center" wrapText="1"/>
    </xf>
    <xf numFmtId="0" fontId="20" fillId="5" borderId="7" xfId="1" applyFont="1" applyFill="1" applyBorder="1" applyAlignment="1" applyProtection="1">
      <alignment horizontal="center" wrapText="1"/>
    </xf>
    <xf numFmtId="0" fontId="20" fillId="5" borderId="43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5" borderId="3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1" fontId="20" fillId="11" borderId="34" xfId="1" applyNumberFormat="1" applyFont="1" applyFill="1" applyBorder="1" applyAlignment="1" applyProtection="1">
      <alignment horizontal="center" vertical="center" wrapText="1"/>
    </xf>
    <xf numFmtId="49" fontId="20" fillId="4" borderId="2" xfId="1" applyNumberFormat="1" applyFont="1" applyFill="1" applyBorder="1" applyAlignment="1" applyProtection="1">
      <alignment horizontal="center" vertical="center" wrapText="1"/>
    </xf>
    <xf numFmtId="49" fontId="20" fillId="12" borderId="1" xfId="1" applyNumberFormat="1" applyFont="1" applyFill="1" applyBorder="1" applyAlignment="1" applyProtection="1">
      <alignment horizontal="center" vertical="center" wrapText="1"/>
    </xf>
    <xf numFmtId="49" fontId="20" fillId="12" borderId="6" xfId="1" applyNumberFormat="1" applyFont="1" applyFill="1" applyBorder="1" applyAlignment="1" applyProtection="1">
      <alignment horizontal="center" vertical="center" wrapText="1"/>
    </xf>
    <xf numFmtId="49" fontId="20" fillId="12" borderId="7" xfId="1" applyNumberFormat="1" applyFont="1" applyFill="1" applyBorder="1" applyAlignment="1" applyProtection="1">
      <alignment horizontal="center" vertical="center" wrapText="1"/>
    </xf>
    <xf numFmtId="20" fontId="20" fillId="12" borderId="1" xfId="0" applyNumberFormat="1" applyFont="1" applyFill="1" applyBorder="1" applyAlignment="1" applyProtection="1">
      <alignment horizontal="center" vertical="center" wrapText="1"/>
    </xf>
    <xf numFmtId="20" fontId="20" fillId="12" borderId="6" xfId="0" applyNumberFormat="1" applyFont="1" applyFill="1" applyBorder="1" applyAlignment="1" applyProtection="1">
      <alignment horizontal="center" vertical="center" wrapText="1"/>
    </xf>
    <xf numFmtId="20" fontId="20" fillId="12" borderId="7" xfId="0" applyNumberFormat="1" applyFont="1" applyFill="1" applyBorder="1" applyAlignment="1" applyProtection="1">
      <alignment horizontal="center" vertical="center" wrapText="1"/>
    </xf>
    <xf numFmtId="49" fontId="20" fillId="4" borderId="1" xfId="1" applyNumberFormat="1" applyFont="1" applyFill="1" applyBorder="1" applyAlignment="1" applyProtection="1">
      <alignment horizontal="center" vertical="center" wrapText="1"/>
    </xf>
    <xf numFmtId="49" fontId="20" fillId="4" borderId="6" xfId="1" applyNumberFormat="1" applyFont="1" applyFill="1" applyBorder="1" applyAlignment="1" applyProtection="1">
      <alignment horizontal="center" vertical="center" wrapText="1"/>
    </xf>
    <xf numFmtId="49" fontId="20" fillId="4" borderId="7" xfId="1" applyNumberFormat="1" applyFont="1" applyFill="1" applyBorder="1" applyAlignment="1" applyProtection="1">
      <alignment horizontal="center" vertical="center" wrapText="1"/>
    </xf>
    <xf numFmtId="0" fontId="20" fillId="12" borderId="1" xfId="1" applyFont="1" applyFill="1" applyBorder="1" applyAlignment="1" applyProtection="1">
      <alignment horizontal="center" vertical="center" wrapText="1"/>
    </xf>
    <xf numFmtId="0" fontId="20" fillId="12" borderId="6" xfId="1" applyFont="1" applyFill="1" applyBorder="1" applyAlignment="1" applyProtection="1">
      <alignment horizontal="center" vertical="center" wrapText="1"/>
    </xf>
    <xf numFmtId="0" fontId="20" fillId="12" borderId="7" xfId="1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0" fontId="20" fillId="8" borderId="31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0" fillId="8" borderId="32" xfId="0" applyFont="1" applyFill="1" applyBorder="1" applyAlignment="1">
      <alignment horizontal="center" vertical="center"/>
    </xf>
    <xf numFmtId="0" fontId="20" fillId="5" borderId="31" xfId="1" applyFont="1" applyFill="1" applyBorder="1" applyAlignment="1" applyProtection="1">
      <alignment horizontal="center" wrapText="1"/>
    </xf>
    <xf numFmtId="0" fontId="20" fillId="5" borderId="5" xfId="1" applyFont="1" applyFill="1" applyBorder="1" applyAlignment="1" applyProtection="1">
      <alignment horizontal="center" wrapText="1"/>
    </xf>
    <xf numFmtId="0" fontId="20" fillId="5" borderId="32" xfId="1" applyFont="1" applyFill="1" applyBorder="1" applyAlignment="1" applyProtection="1">
      <alignment horizontal="center" wrapText="1"/>
    </xf>
    <xf numFmtId="1" fontId="20" fillId="11" borderId="10" xfId="1" applyNumberFormat="1" applyFont="1" applyFill="1" applyBorder="1" applyAlignment="1" applyProtection="1">
      <alignment horizontal="center" vertical="center" wrapText="1"/>
    </xf>
    <xf numFmtId="1" fontId="20" fillId="11" borderId="8" xfId="1" applyNumberFormat="1" applyFont="1" applyFill="1" applyBorder="1" applyAlignment="1" applyProtection="1">
      <alignment horizontal="center" vertical="center" wrapText="1"/>
    </xf>
    <xf numFmtId="1" fontId="20" fillId="11" borderId="38" xfId="1" applyNumberFormat="1" applyFont="1" applyFill="1" applyBorder="1" applyAlignment="1" applyProtection="1">
      <alignment horizontal="center" vertical="center" wrapText="1"/>
    </xf>
    <xf numFmtId="1" fontId="20" fillId="11" borderId="39" xfId="1" applyNumberFormat="1" applyFont="1" applyFill="1" applyBorder="1" applyAlignment="1" applyProtection="1">
      <alignment horizontal="center" vertical="center" wrapText="1"/>
    </xf>
    <xf numFmtId="0" fontId="20" fillId="4" borderId="52" xfId="1" applyFont="1" applyFill="1" applyBorder="1" applyAlignment="1" applyProtection="1">
      <alignment horizontal="center" vertical="center" wrapText="1"/>
    </xf>
    <xf numFmtId="0" fontId="20" fillId="4" borderId="26" xfId="1" applyFont="1" applyFill="1" applyBorder="1" applyAlignment="1" applyProtection="1">
      <alignment horizontal="center" vertical="center" wrapText="1"/>
    </xf>
    <xf numFmtId="0" fontId="20" fillId="4" borderId="1" xfId="1" applyFont="1" applyFill="1" applyBorder="1" applyAlignment="1" applyProtection="1">
      <alignment horizontal="center" vertical="center" wrapText="1"/>
    </xf>
    <xf numFmtId="0" fontId="20" fillId="4" borderId="7" xfId="1" applyFont="1" applyFill="1" applyBorder="1" applyAlignment="1" applyProtection="1">
      <alignment horizontal="center" vertical="center" wrapText="1"/>
    </xf>
    <xf numFmtId="0" fontId="20" fillId="4" borderId="43" xfId="0" applyFont="1" applyFill="1" applyBorder="1" applyAlignment="1">
      <alignment horizontal="center" vertical="center"/>
    </xf>
    <xf numFmtId="0" fontId="20" fillId="4" borderId="50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49" xfId="1" applyFont="1" applyFill="1" applyBorder="1" applyAlignment="1" applyProtection="1">
      <alignment horizontal="center" vertical="center" wrapText="1"/>
    </xf>
    <xf numFmtId="0" fontId="20" fillId="4" borderId="33" xfId="1" applyFont="1" applyFill="1" applyBorder="1" applyAlignment="1" applyProtection="1">
      <alignment horizontal="center" vertical="center" wrapText="1"/>
    </xf>
    <xf numFmtId="9" fontId="19" fillId="0" borderId="43" xfId="0" applyNumberFormat="1" applyFont="1" applyFill="1" applyBorder="1" applyAlignment="1">
      <alignment horizontal="left" vertical="center" wrapText="1"/>
    </xf>
    <xf numFmtId="9" fontId="19" fillId="0" borderId="46" xfId="0" applyNumberFormat="1" applyFont="1" applyFill="1" applyBorder="1" applyAlignment="1">
      <alignment horizontal="left" vertical="center" wrapText="1"/>
    </xf>
    <xf numFmtId="9" fontId="19" fillId="0" borderId="3" xfId="0" applyNumberFormat="1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5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1" fillId="12" borderId="48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2" borderId="46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44" xfId="0" applyFont="1" applyFill="1" applyBorder="1" applyAlignment="1">
      <alignment horizontal="center" vertical="center" wrapText="1"/>
    </xf>
    <xf numFmtId="0" fontId="1" fillId="12" borderId="32" xfId="0" applyFont="1" applyFill="1" applyBorder="1" applyAlignment="1">
      <alignment horizontal="center" vertical="center" wrapText="1"/>
    </xf>
    <xf numFmtId="0" fontId="1" fillId="12" borderId="43" xfId="0" applyFont="1" applyFill="1" applyBorder="1" applyAlignment="1">
      <alignment horizontal="center" vertical="center" wrapText="1"/>
    </xf>
    <xf numFmtId="0" fontId="20" fillId="11" borderId="50" xfId="0" applyFont="1" applyFill="1" applyBorder="1" applyAlignment="1">
      <alignment horizontal="center"/>
    </xf>
    <xf numFmtId="0" fontId="20" fillId="8" borderId="50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0" fillId="5" borderId="50" xfId="0" applyFont="1" applyFill="1" applyBorder="1" applyAlignment="1">
      <alignment horizontal="center"/>
    </xf>
    <xf numFmtId="0" fontId="20" fillId="5" borderId="50" xfId="1" applyFont="1" applyFill="1" applyBorder="1" applyAlignment="1" applyProtection="1">
      <alignment horizontal="center" wrapText="1"/>
    </xf>
    <xf numFmtId="9" fontId="19" fillId="0" borderId="31" xfId="0" applyNumberFormat="1" applyFont="1" applyFill="1" applyBorder="1" applyAlignment="1">
      <alignment horizontal="left" vertical="center" wrapText="1"/>
    </xf>
    <xf numFmtId="9" fontId="19" fillId="0" borderId="50" xfId="0" applyNumberFormat="1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</cellXfs>
  <cellStyles count="6">
    <cellStyle name="Excel Built-in Normal" xfId="2"/>
    <cellStyle name="Lien hypertexte visité" xfId="3" builtinId="9" hidden="1"/>
    <cellStyle name="Lien hypertexte visité" xfId="4" builtinId="9" hidden="1"/>
    <cellStyle name="Normal" xfId="0" builtinId="0"/>
    <cellStyle name="Normal 2" xfId="1"/>
    <cellStyle name="TableStyleLight1" xfId="5"/>
  </cellStyles>
  <dxfs count="0"/>
  <tableStyles count="0" defaultTableStyle="TableStyleMedium2" defaultPivotStyle="PivotStyleLight16"/>
  <colors>
    <mruColors>
      <color rgb="FFFFFF66"/>
      <color rgb="FF6699FF"/>
      <color rgb="FFCC99FF"/>
      <color rgb="FFE2FDFE"/>
      <color rgb="FFCCFFFF"/>
      <color rgb="FF99CCFF"/>
      <color rgb="FFCCCCFF"/>
      <color rgb="FFFEE1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11" sqref="A11"/>
    </sheetView>
  </sheetViews>
  <sheetFormatPr baseColWidth="10" defaultRowHeight="15" x14ac:dyDescent="0.25"/>
  <cols>
    <col min="1" max="1" width="50.5703125" customWidth="1"/>
    <col min="2" max="2" width="69.85546875" customWidth="1"/>
    <col min="3" max="3" width="11" customWidth="1"/>
    <col min="4" max="4" width="33.140625" bestFit="1" customWidth="1"/>
  </cols>
  <sheetData>
    <row r="1" spans="1:4" x14ac:dyDescent="0.25">
      <c r="A1" s="8" t="s">
        <v>163</v>
      </c>
      <c r="B1" s="8" t="s">
        <v>282</v>
      </c>
      <c r="C1" s="8" t="s">
        <v>31</v>
      </c>
      <c r="D1" s="8" t="s">
        <v>31</v>
      </c>
    </row>
    <row r="2" spans="1:4" ht="30" x14ac:dyDescent="0.25">
      <c r="A2" s="9" t="s">
        <v>288</v>
      </c>
      <c r="B2" s="129" t="s">
        <v>285</v>
      </c>
    </row>
    <row r="3" spans="1:4" x14ac:dyDescent="0.25">
      <c r="A3" s="5"/>
      <c r="B3" s="18"/>
    </row>
    <row r="4" spans="1:4" ht="45" x14ac:dyDescent="0.25">
      <c r="A4" s="8" t="s">
        <v>164</v>
      </c>
      <c r="B4" s="144" t="s">
        <v>286</v>
      </c>
    </row>
    <row r="5" spans="1:4" x14ac:dyDescent="0.25">
      <c r="A5" s="10"/>
      <c r="B5" s="18"/>
    </row>
    <row r="6" spans="1:4" x14ac:dyDescent="0.25">
      <c r="A6" s="8" t="s">
        <v>165</v>
      </c>
      <c r="B6" s="6" t="s">
        <v>281</v>
      </c>
    </row>
    <row r="7" spans="1:4" x14ac:dyDescent="0.25">
      <c r="A7" s="8" t="s">
        <v>166</v>
      </c>
      <c r="B7" s="6"/>
    </row>
    <row r="8" spans="1:4" x14ac:dyDescent="0.25">
      <c r="A8" s="11"/>
      <c r="B8" s="12"/>
    </row>
    <row r="9" spans="1:4" x14ac:dyDescent="0.25">
      <c r="A9" s="5" t="s">
        <v>167</v>
      </c>
    </row>
    <row r="10" spans="1:4" ht="45" x14ac:dyDescent="0.25">
      <c r="A10" s="13" t="s">
        <v>168</v>
      </c>
    </row>
    <row r="12" spans="1:4" ht="180" x14ac:dyDescent="0.25">
      <c r="A12" s="14" t="s">
        <v>169</v>
      </c>
      <c r="B12" s="14"/>
    </row>
    <row r="13" spans="1:4" ht="60" x14ac:dyDescent="0.25">
      <c r="A13" s="15" t="s">
        <v>170</v>
      </c>
    </row>
    <row r="14" spans="1:4" ht="60" x14ac:dyDescent="0.25">
      <c r="A14" s="16" t="s">
        <v>171</v>
      </c>
    </row>
    <row r="15" spans="1:4" x14ac:dyDescent="0.25">
      <c r="A15" s="17"/>
    </row>
    <row r="16" spans="1:4" ht="60" x14ac:dyDescent="0.25">
      <c r="A16" s="17" t="s">
        <v>172</v>
      </c>
    </row>
    <row r="17" spans="1:1" x14ac:dyDescent="0.25">
      <c r="A17" s="17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4" spans="1:1" x14ac:dyDescent="0.25">
      <c r="A2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8"/>
  <sheetViews>
    <sheetView tabSelected="1" zoomScaleNormal="100" workbookViewId="0">
      <pane xSplit="2" ySplit="3" topLeftCell="AB4" activePane="bottomRight" state="frozen"/>
      <selection pane="topRight" activeCell="C1" sqref="C1"/>
      <selection pane="bottomLeft" activeCell="A4" sqref="A4"/>
      <selection pane="bottomRight" activeCell="AD5" sqref="AD5"/>
    </sheetView>
  </sheetViews>
  <sheetFormatPr baseColWidth="10" defaultRowHeight="15.75" x14ac:dyDescent="0.25"/>
  <cols>
    <col min="1" max="1" width="11.42578125" style="145"/>
    <col min="2" max="2" width="68.140625" style="145" bestFit="1" customWidth="1"/>
    <col min="3" max="3" width="33.140625" style="145" bestFit="1" customWidth="1"/>
    <col min="4" max="4" width="17.140625" style="145" customWidth="1"/>
    <col min="5" max="5" width="19.140625" style="145" customWidth="1"/>
    <col min="6" max="6" width="10.5703125" style="145" bestFit="1" customWidth="1"/>
    <col min="7" max="7" width="5.85546875" style="44" bestFit="1" customWidth="1"/>
    <col min="8" max="8" width="13.28515625" style="145" bestFit="1" customWidth="1"/>
    <col min="9" max="10" width="11.5703125" style="39"/>
    <col min="11" max="11" width="3.42578125" style="39" bestFit="1" customWidth="1"/>
    <col min="12" max="12" width="14.5703125" style="37" customWidth="1"/>
    <col min="13" max="18" width="11.42578125" style="145"/>
    <col min="19" max="19" width="11.85546875" style="145" customWidth="1"/>
    <col min="20" max="22" width="11.42578125" style="145"/>
    <col min="23" max="23" width="15.5703125" style="145" customWidth="1"/>
    <col min="24" max="26" width="11.42578125" style="145"/>
    <col min="27" max="27" width="15" style="145" customWidth="1"/>
    <col min="28" max="16384" width="11.42578125" style="145"/>
  </cols>
  <sheetData>
    <row r="1" spans="1:28" ht="51" customHeight="1" x14ac:dyDescent="0.25">
      <c r="A1" s="392" t="s">
        <v>56</v>
      </c>
      <c r="B1" s="399" t="s">
        <v>21</v>
      </c>
      <c r="C1" s="402" t="s">
        <v>149</v>
      </c>
      <c r="D1" s="393" t="s">
        <v>142</v>
      </c>
      <c r="E1" s="396" t="s">
        <v>144</v>
      </c>
      <c r="F1" s="393" t="s">
        <v>22</v>
      </c>
      <c r="G1" s="393" t="s">
        <v>23</v>
      </c>
      <c r="H1" s="393" t="s">
        <v>30</v>
      </c>
      <c r="I1" s="420" t="s">
        <v>24</v>
      </c>
      <c r="J1" s="421"/>
      <c r="K1" s="422"/>
      <c r="L1" s="432" t="s">
        <v>181</v>
      </c>
      <c r="M1" s="435" t="s">
        <v>155</v>
      </c>
      <c r="N1" s="436"/>
      <c r="O1" s="436"/>
      <c r="P1" s="436"/>
      <c r="Q1" s="436"/>
      <c r="R1" s="436"/>
      <c r="S1" s="436"/>
      <c r="T1" s="437"/>
      <c r="U1" s="438" t="s">
        <v>162</v>
      </c>
      <c r="V1" s="436"/>
      <c r="W1" s="436"/>
      <c r="X1" s="436"/>
      <c r="Y1" s="436"/>
      <c r="Z1" s="436"/>
      <c r="AA1" s="436"/>
      <c r="AB1" s="439"/>
    </row>
    <row r="2" spans="1:28" ht="51" customHeight="1" x14ac:dyDescent="0.25">
      <c r="A2" s="392"/>
      <c r="B2" s="400"/>
      <c r="C2" s="403"/>
      <c r="D2" s="394"/>
      <c r="E2" s="397"/>
      <c r="F2" s="394"/>
      <c r="G2" s="394"/>
      <c r="H2" s="394"/>
      <c r="I2" s="416" t="s">
        <v>25</v>
      </c>
      <c r="J2" s="418" t="s">
        <v>26</v>
      </c>
      <c r="K2" s="423" t="s">
        <v>29</v>
      </c>
      <c r="L2" s="433"/>
      <c r="M2" s="440" t="s">
        <v>156</v>
      </c>
      <c r="N2" s="441"/>
      <c r="O2" s="441"/>
      <c r="P2" s="442"/>
      <c r="Q2" s="443" t="s">
        <v>157</v>
      </c>
      <c r="R2" s="441"/>
      <c r="S2" s="441"/>
      <c r="T2" s="444"/>
      <c r="U2" s="445" t="s">
        <v>156</v>
      </c>
      <c r="V2" s="441"/>
      <c r="W2" s="441"/>
      <c r="X2" s="442"/>
      <c r="Y2" s="443" t="s">
        <v>157</v>
      </c>
      <c r="Z2" s="441"/>
      <c r="AA2" s="441"/>
      <c r="AB2" s="442"/>
    </row>
    <row r="3" spans="1:28" ht="34.5" customHeight="1" thickBot="1" x14ac:dyDescent="0.3">
      <c r="A3" s="392"/>
      <c r="B3" s="401"/>
      <c r="C3" s="404"/>
      <c r="D3" s="395"/>
      <c r="E3" s="398"/>
      <c r="F3" s="395"/>
      <c r="G3" s="395"/>
      <c r="H3" s="395"/>
      <c r="I3" s="417"/>
      <c r="J3" s="419"/>
      <c r="K3" s="424"/>
      <c r="L3" s="434"/>
      <c r="M3" s="146" t="s">
        <v>158</v>
      </c>
      <c r="N3" s="146" t="s">
        <v>159</v>
      </c>
      <c r="O3" s="146" t="s">
        <v>160</v>
      </c>
      <c r="P3" s="146" t="s">
        <v>161</v>
      </c>
      <c r="Q3" s="146" t="s">
        <v>158</v>
      </c>
      <c r="R3" s="146" t="s">
        <v>159</v>
      </c>
      <c r="S3" s="146" t="s">
        <v>160</v>
      </c>
      <c r="T3" s="147" t="s">
        <v>161</v>
      </c>
      <c r="U3" s="148" t="s">
        <v>158</v>
      </c>
      <c r="V3" s="146" t="s">
        <v>159</v>
      </c>
      <c r="W3" s="146" t="s">
        <v>160</v>
      </c>
      <c r="X3" s="146" t="s">
        <v>161</v>
      </c>
      <c r="Y3" s="146" t="s">
        <v>158</v>
      </c>
      <c r="Z3" s="146" t="s">
        <v>159</v>
      </c>
      <c r="AA3" s="146" t="s">
        <v>160</v>
      </c>
      <c r="AB3" s="146" t="s">
        <v>161</v>
      </c>
    </row>
    <row r="4" spans="1:28" ht="18" x14ac:dyDescent="0.25">
      <c r="A4" s="149"/>
      <c r="B4" s="150" t="s">
        <v>173</v>
      </c>
      <c r="C4" s="149"/>
      <c r="D4" s="149"/>
      <c r="E4" s="149"/>
      <c r="F4" s="151"/>
      <c r="G4" s="152"/>
      <c r="H4" s="153" t="s">
        <v>31</v>
      </c>
      <c r="I4" s="154"/>
      <c r="J4" s="149"/>
      <c r="K4" s="155"/>
      <c r="L4" s="36"/>
      <c r="M4" s="156"/>
      <c r="N4" s="156"/>
      <c r="O4" s="156"/>
      <c r="P4" s="156"/>
      <c r="Q4" s="156"/>
      <c r="R4" s="156"/>
      <c r="S4" s="156"/>
      <c r="T4" s="157"/>
      <c r="U4" s="158"/>
      <c r="V4" s="156"/>
      <c r="W4" s="156"/>
      <c r="X4" s="156"/>
      <c r="Y4" s="156"/>
      <c r="Z4" s="156"/>
      <c r="AA4" s="156"/>
      <c r="AB4" s="156"/>
    </row>
    <row r="5" spans="1:28" s="88" customFormat="1" ht="28.35" customHeight="1" x14ac:dyDescent="0.2">
      <c r="A5" s="159" t="s">
        <v>184</v>
      </c>
      <c r="B5" s="159" t="s">
        <v>207</v>
      </c>
      <c r="C5" s="160"/>
      <c r="D5" s="161" t="s">
        <v>42</v>
      </c>
      <c r="E5" s="161"/>
      <c r="F5" s="162">
        <v>12</v>
      </c>
      <c r="G5" s="38">
        <v>12</v>
      </c>
      <c r="H5" s="163"/>
      <c r="I5" s="46">
        <f>SUM(I6,I7,I8)</f>
        <v>77</v>
      </c>
      <c r="J5" s="38">
        <f>SUM(J6,J7,J8)</f>
        <v>11</v>
      </c>
      <c r="K5" s="79">
        <f>SUM(K6,K7,K8)</f>
        <v>0</v>
      </c>
      <c r="L5" s="82"/>
      <c r="M5" s="83"/>
      <c r="N5" s="84"/>
      <c r="O5" s="82"/>
      <c r="P5" s="84"/>
      <c r="Q5" s="83"/>
      <c r="R5" s="84"/>
      <c r="S5" s="82"/>
      <c r="T5" s="85"/>
      <c r="U5" s="86"/>
      <c r="V5" s="84"/>
      <c r="W5" s="84"/>
      <c r="X5" s="84"/>
      <c r="Y5" s="87"/>
      <c r="Z5" s="84"/>
      <c r="AA5" s="84"/>
      <c r="AB5" s="84"/>
    </row>
    <row r="6" spans="1:28" s="92" customFormat="1" ht="28.35" customHeight="1" x14ac:dyDescent="0.2">
      <c r="A6" s="167" t="s">
        <v>185</v>
      </c>
      <c r="B6" s="168" t="s">
        <v>186</v>
      </c>
      <c r="C6" s="169"/>
      <c r="D6" s="170" t="s">
        <v>42</v>
      </c>
      <c r="E6" s="170"/>
      <c r="F6" s="171" t="s">
        <v>239</v>
      </c>
      <c r="G6" s="171" t="s">
        <v>239</v>
      </c>
      <c r="H6" s="172" t="s">
        <v>96</v>
      </c>
      <c r="I6" s="70">
        <v>5</v>
      </c>
      <c r="J6" s="71">
        <v>11</v>
      </c>
      <c r="K6" s="72">
        <v>0</v>
      </c>
      <c r="L6" s="90"/>
      <c r="M6" s="83">
        <v>1</v>
      </c>
      <c r="N6" s="123" t="s">
        <v>244</v>
      </c>
      <c r="O6" s="123" t="s">
        <v>246</v>
      </c>
      <c r="P6" s="123" t="s">
        <v>247</v>
      </c>
      <c r="Q6" s="103">
        <v>1</v>
      </c>
      <c r="R6" s="123" t="s">
        <v>183</v>
      </c>
      <c r="S6" s="123" t="s">
        <v>246</v>
      </c>
      <c r="T6" s="107" t="s">
        <v>247</v>
      </c>
      <c r="U6" s="109">
        <v>1</v>
      </c>
      <c r="V6" s="123" t="s">
        <v>267</v>
      </c>
      <c r="W6" s="123" t="s">
        <v>246</v>
      </c>
      <c r="X6" s="123" t="s">
        <v>261</v>
      </c>
      <c r="Y6" s="109">
        <v>1</v>
      </c>
      <c r="Z6" s="123" t="s">
        <v>183</v>
      </c>
      <c r="AA6" s="123" t="s">
        <v>246</v>
      </c>
      <c r="AB6" s="123" t="s">
        <v>261</v>
      </c>
    </row>
    <row r="7" spans="1:28" s="92" customFormat="1" ht="28.35" customHeight="1" x14ac:dyDescent="0.2">
      <c r="A7" s="167" t="s">
        <v>187</v>
      </c>
      <c r="B7" s="168" t="s">
        <v>208</v>
      </c>
      <c r="C7" s="169"/>
      <c r="D7" s="170" t="s">
        <v>42</v>
      </c>
      <c r="E7" s="170"/>
      <c r="F7" s="171" t="s">
        <v>241</v>
      </c>
      <c r="G7" s="171" t="s">
        <v>241</v>
      </c>
      <c r="H7" s="172"/>
      <c r="I7" s="70">
        <v>36</v>
      </c>
      <c r="J7" s="71">
        <v>0</v>
      </c>
      <c r="K7" s="72">
        <v>0</v>
      </c>
      <c r="L7" s="90"/>
      <c r="M7" s="83">
        <v>1</v>
      </c>
      <c r="N7" s="123" t="s">
        <v>244</v>
      </c>
      <c r="O7" s="123" t="s">
        <v>245</v>
      </c>
      <c r="P7" s="123"/>
      <c r="Q7" s="103">
        <v>1</v>
      </c>
      <c r="R7" s="123" t="s">
        <v>183</v>
      </c>
      <c r="S7" s="123" t="s">
        <v>246</v>
      </c>
      <c r="T7" s="107" t="s">
        <v>256</v>
      </c>
      <c r="U7" s="109">
        <v>1</v>
      </c>
      <c r="V7" s="123" t="s">
        <v>183</v>
      </c>
      <c r="W7" s="123" t="s">
        <v>246</v>
      </c>
      <c r="X7" s="123" t="s">
        <v>257</v>
      </c>
      <c r="Y7" s="109">
        <v>1</v>
      </c>
      <c r="Z7" s="123" t="s">
        <v>183</v>
      </c>
      <c r="AA7" s="123" t="s">
        <v>246</v>
      </c>
      <c r="AB7" s="123" t="s">
        <v>256</v>
      </c>
    </row>
    <row r="8" spans="1:28" s="88" customFormat="1" ht="28.35" customHeight="1" x14ac:dyDescent="0.2">
      <c r="A8" s="61" t="s">
        <v>189</v>
      </c>
      <c r="B8" s="40" t="s">
        <v>209</v>
      </c>
      <c r="C8" s="164"/>
      <c r="D8" s="165" t="s">
        <v>42</v>
      </c>
      <c r="E8" s="165"/>
      <c r="F8" s="171" t="s">
        <v>242</v>
      </c>
      <c r="G8" s="171" t="s">
        <v>242</v>
      </c>
      <c r="H8" s="172"/>
      <c r="I8" s="63">
        <v>36</v>
      </c>
      <c r="J8" s="68">
        <v>0</v>
      </c>
      <c r="K8" s="77">
        <v>0</v>
      </c>
      <c r="L8" s="90"/>
      <c r="M8" s="108">
        <v>1</v>
      </c>
      <c r="N8" s="123" t="s">
        <v>244</v>
      </c>
      <c r="O8" s="123" t="s">
        <v>245</v>
      </c>
      <c r="P8" s="110"/>
      <c r="Q8" s="103">
        <v>1</v>
      </c>
      <c r="R8" s="123" t="s">
        <v>183</v>
      </c>
      <c r="S8" s="123" t="s">
        <v>246</v>
      </c>
      <c r="T8" s="107" t="s">
        <v>256</v>
      </c>
      <c r="U8" s="111">
        <v>1</v>
      </c>
      <c r="V8" s="123" t="s">
        <v>183</v>
      </c>
      <c r="W8" s="123" t="s">
        <v>246</v>
      </c>
      <c r="X8" s="123" t="s">
        <v>257</v>
      </c>
      <c r="Y8" s="103">
        <v>1</v>
      </c>
      <c r="Z8" s="123" t="s">
        <v>183</v>
      </c>
      <c r="AA8" s="123" t="s">
        <v>246</v>
      </c>
      <c r="AB8" s="123" t="s">
        <v>256</v>
      </c>
    </row>
    <row r="9" spans="1:28" s="88" customFormat="1" ht="28.35" customHeight="1" x14ac:dyDescent="0.2">
      <c r="A9" s="159" t="s">
        <v>210</v>
      </c>
      <c r="B9" s="159" t="s">
        <v>211</v>
      </c>
      <c r="C9" s="173"/>
      <c r="D9" s="174" t="s">
        <v>42</v>
      </c>
      <c r="E9" s="174"/>
      <c r="F9" s="175">
        <v>6</v>
      </c>
      <c r="G9" s="106">
        <v>6</v>
      </c>
      <c r="H9" s="176"/>
      <c r="I9" s="46">
        <f>SUM(I10,I11,I12,I13)</f>
        <v>0</v>
      </c>
      <c r="J9" s="38">
        <f>SUM(J10,J11,J12,J13)</f>
        <v>28</v>
      </c>
      <c r="K9" s="79">
        <f>SUM(K10,K11,K12,K13)</f>
        <v>11</v>
      </c>
      <c r="L9" s="90"/>
      <c r="M9" s="94"/>
      <c r="N9" s="110"/>
      <c r="O9" s="110"/>
      <c r="P9" s="110"/>
      <c r="Q9" s="103"/>
      <c r="R9" s="123"/>
      <c r="S9" s="123"/>
      <c r="T9" s="107"/>
      <c r="U9" s="123"/>
      <c r="V9" s="123"/>
      <c r="W9" s="123"/>
      <c r="X9" s="103"/>
      <c r="Y9" s="123"/>
      <c r="Z9" s="123"/>
      <c r="AA9" s="123"/>
      <c r="AB9" s="84"/>
    </row>
    <row r="10" spans="1:28" s="92" customFormat="1" ht="28.35" customHeight="1" x14ac:dyDescent="0.2">
      <c r="A10" s="167" t="s">
        <v>185</v>
      </c>
      <c r="B10" s="168" t="s">
        <v>188</v>
      </c>
      <c r="C10" s="169"/>
      <c r="D10" s="170" t="s">
        <v>42</v>
      </c>
      <c r="E10" s="170"/>
      <c r="F10" s="171" t="s">
        <v>240</v>
      </c>
      <c r="G10" s="171" t="s">
        <v>240</v>
      </c>
      <c r="H10" s="172" t="s">
        <v>96</v>
      </c>
      <c r="I10" s="70">
        <v>0</v>
      </c>
      <c r="J10" s="71">
        <v>0</v>
      </c>
      <c r="K10" s="72">
        <v>5</v>
      </c>
      <c r="L10" s="90"/>
      <c r="M10" s="83"/>
      <c r="N10" s="123"/>
      <c r="O10" s="123"/>
      <c r="P10" s="123"/>
      <c r="Q10" s="103"/>
      <c r="R10" s="123"/>
      <c r="S10" s="123"/>
      <c r="T10" s="107"/>
      <c r="U10" s="109"/>
      <c r="V10" s="123"/>
      <c r="W10" s="123"/>
      <c r="X10" s="123"/>
      <c r="Y10" s="109"/>
      <c r="Z10" s="123"/>
      <c r="AA10" s="123"/>
      <c r="AB10" s="123"/>
    </row>
    <row r="11" spans="1:28" s="88" customFormat="1" ht="28.35" customHeight="1" x14ac:dyDescent="0.2">
      <c r="A11" s="177" t="s">
        <v>187</v>
      </c>
      <c r="B11" s="178" t="s">
        <v>212</v>
      </c>
      <c r="C11" s="179"/>
      <c r="D11" s="180" t="s">
        <v>42</v>
      </c>
      <c r="E11" s="180"/>
      <c r="F11" s="171" t="s">
        <v>243</v>
      </c>
      <c r="G11" s="171" t="s">
        <v>243</v>
      </c>
      <c r="H11" s="166"/>
      <c r="I11" s="102">
        <v>0</v>
      </c>
      <c r="J11" s="75">
        <v>20</v>
      </c>
      <c r="K11" s="59">
        <v>0</v>
      </c>
      <c r="L11" s="97"/>
      <c r="M11" s="103">
        <v>1</v>
      </c>
      <c r="N11" s="123" t="s">
        <v>244</v>
      </c>
      <c r="O11" s="123" t="s">
        <v>246</v>
      </c>
      <c r="P11" s="123" t="s">
        <v>247</v>
      </c>
      <c r="Q11" s="103">
        <v>1</v>
      </c>
      <c r="R11" s="123" t="s">
        <v>183</v>
      </c>
      <c r="S11" s="123" t="s">
        <v>246</v>
      </c>
      <c r="T11" s="112" t="s">
        <v>247</v>
      </c>
      <c r="U11" s="111">
        <v>1</v>
      </c>
      <c r="V11" s="123" t="s">
        <v>183</v>
      </c>
      <c r="W11" s="123" t="s">
        <v>249</v>
      </c>
      <c r="X11" s="113" t="s">
        <v>258</v>
      </c>
      <c r="Y11" s="114">
        <v>1</v>
      </c>
      <c r="Z11" s="123" t="s">
        <v>183</v>
      </c>
      <c r="AA11" s="123" t="s">
        <v>249</v>
      </c>
      <c r="AB11" s="113" t="s">
        <v>259</v>
      </c>
    </row>
    <row r="12" spans="1:28" s="88" customFormat="1" ht="28.35" customHeight="1" x14ac:dyDescent="0.2">
      <c r="A12" s="41" t="s">
        <v>189</v>
      </c>
      <c r="B12" s="40" t="s">
        <v>213</v>
      </c>
      <c r="C12" s="164"/>
      <c r="D12" s="165" t="s">
        <v>42</v>
      </c>
      <c r="E12" s="165"/>
      <c r="F12" s="171" t="s">
        <v>243</v>
      </c>
      <c r="G12" s="171" t="s">
        <v>243</v>
      </c>
      <c r="H12" s="166"/>
      <c r="I12" s="58">
        <v>0</v>
      </c>
      <c r="J12" s="48">
        <v>8</v>
      </c>
      <c r="K12" s="59">
        <v>0</v>
      </c>
      <c r="L12" s="90"/>
      <c r="M12" s="83">
        <v>1</v>
      </c>
      <c r="N12" s="123" t="s">
        <v>244</v>
      </c>
      <c r="O12" s="123" t="s">
        <v>246</v>
      </c>
      <c r="P12" s="123" t="s">
        <v>247</v>
      </c>
      <c r="Q12" s="103">
        <v>1</v>
      </c>
      <c r="R12" s="123" t="s">
        <v>183</v>
      </c>
      <c r="S12" s="123" t="s">
        <v>246</v>
      </c>
      <c r="T12" s="112" t="s">
        <v>247</v>
      </c>
      <c r="U12" s="111">
        <v>1</v>
      </c>
      <c r="V12" s="123" t="s">
        <v>183</v>
      </c>
      <c r="W12" s="123" t="s">
        <v>246</v>
      </c>
      <c r="X12" s="113" t="s">
        <v>247</v>
      </c>
      <c r="Y12" s="125">
        <v>1</v>
      </c>
      <c r="Z12" s="123" t="s">
        <v>183</v>
      </c>
      <c r="AA12" s="123" t="s">
        <v>246</v>
      </c>
      <c r="AB12" s="113" t="s">
        <v>247</v>
      </c>
    </row>
    <row r="13" spans="1:28" s="88" customFormat="1" ht="28.35" customHeight="1" x14ac:dyDescent="0.2">
      <c r="A13" s="41" t="s">
        <v>190</v>
      </c>
      <c r="B13" s="40" t="s">
        <v>214</v>
      </c>
      <c r="C13" s="169"/>
      <c r="D13" s="170" t="s">
        <v>42</v>
      </c>
      <c r="E13" s="170"/>
      <c r="F13" s="171" t="s">
        <v>243</v>
      </c>
      <c r="G13" s="171" t="s">
        <v>243</v>
      </c>
      <c r="H13" s="172"/>
      <c r="I13" s="58">
        <v>0</v>
      </c>
      <c r="J13" s="48">
        <v>0</v>
      </c>
      <c r="K13" s="77">
        <v>6</v>
      </c>
      <c r="L13" s="90"/>
      <c r="M13" s="83">
        <v>1</v>
      </c>
      <c r="N13" s="123" t="s">
        <v>244</v>
      </c>
      <c r="O13" s="113" t="s">
        <v>252</v>
      </c>
      <c r="P13" s="123" t="s">
        <v>247</v>
      </c>
      <c r="Q13" s="103">
        <v>1</v>
      </c>
      <c r="R13" s="123" t="s">
        <v>183</v>
      </c>
      <c r="S13" s="113" t="s">
        <v>252</v>
      </c>
      <c r="T13" s="112" t="s">
        <v>247</v>
      </c>
      <c r="U13" s="111">
        <v>1</v>
      </c>
      <c r="V13" s="123" t="s">
        <v>183</v>
      </c>
      <c r="W13" s="123" t="s">
        <v>249</v>
      </c>
      <c r="X13" s="113" t="s">
        <v>258</v>
      </c>
      <c r="Y13" s="114">
        <v>1</v>
      </c>
      <c r="Z13" s="123" t="s">
        <v>183</v>
      </c>
      <c r="AA13" s="123" t="s">
        <v>249</v>
      </c>
      <c r="AB13" s="113" t="s">
        <v>260</v>
      </c>
    </row>
    <row r="14" spans="1:28" s="88" customFormat="1" ht="28.35" customHeight="1" x14ac:dyDescent="0.2">
      <c r="A14" s="159" t="s">
        <v>215</v>
      </c>
      <c r="B14" s="159" t="s">
        <v>226</v>
      </c>
      <c r="C14" s="173"/>
      <c r="D14" s="174" t="s">
        <v>42</v>
      </c>
      <c r="E14" s="174"/>
      <c r="F14" s="175">
        <v>3</v>
      </c>
      <c r="G14" s="106">
        <v>3</v>
      </c>
      <c r="H14" s="176"/>
      <c r="I14" s="46">
        <f>I15</f>
        <v>0</v>
      </c>
      <c r="J14" s="38">
        <f>J15</f>
        <v>24</v>
      </c>
      <c r="K14" s="79">
        <f>K15</f>
        <v>0</v>
      </c>
      <c r="L14" s="90"/>
      <c r="M14" s="181"/>
      <c r="N14" s="123"/>
      <c r="O14" s="123"/>
      <c r="P14" s="123"/>
      <c r="Q14" s="182"/>
      <c r="R14" s="123"/>
      <c r="S14" s="123"/>
      <c r="T14" s="107"/>
      <c r="U14" s="115"/>
      <c r="V14" s="110"/>
      <c r="W14" s="110"/>
      <c r="X14" s="123"/>
      <c r="Y14" s="110"/>
      <c r="Z14" s="110"/>
      <c r="AA14" s="110"/>
      <c r="AB14" s="94"/>
    </row>
    <row r="15" spans="1:28" s="88" customFormat="1" ht="28.35" customHeight="1" x14ac:dyDescent="0.2">
      <c r="A15" s="41" t="s">
        <v>185</v>
      </c>
      <c r="B15" s="40" t="s">
        <v>216</v>
      </c>
      <c r="C15" s="164"/>
      <c r="D15" s="165" t="s">
        <v>42</v>
      </c>
      <c r="E15" s="170"/>
      <c r="F15" s="171" t="s">
        <v>239</v>
      </c>
      <c r="G15" s="171" t="s">
        <v>239</v>
      </c>
      <c r="H15" s="166"/>
      <c r="I15" s="183">
        <v>0</v>
      </c>
      <c r="J15" s="48">
        <v>24</v>
      </c>
      <c r="K15" s="184">
        <v>0</v>
      </c>
      <c r="L15" s="90"/>
      <c r="M15" s="181">
        <v>1</v>
      </c>
      <c r="N15" s="123" t="s">
        <v>244</v>
      </c>
      <c r="O15" s="123" t="s">
        <v>248</v>
      </c>
      <c r="P15" s="123" t="s">
        <v>247</v>
      </c>
      <c r="Q15" s="182">
        <v>1</v>
      </c>
      <c r="R15" s="123" t="s">
        <v>183</v>
      </c>
      <c r="S15" s="123" t="s">
        <v>248</v>
      </c>
      <c r="T15" s="107" t="s">
        <v>247</v>
      </c>
      <c r="U15" s="114">
        <v>1</v>
      </c>
      <c r="V15" s="123" t="s">
        <v>183</v>
      </c>
      <c r="W15" s="123" t="s">
        <v>248</v>
      </c>
      <c r="X15" s="123" t="s">
        <v>247</v>
      </c>
      <c r="Y15" s="109">
        <v>1</v>
      </c>
      <c r="Z15" s="123" t="s">
        <v>183</v>
      </c>
      <c r="AA15" s="123" t="s">
        <v>248</v>
      </c>
      <c r="AB15" s="123" t="s">
        <v>247</v>
      </c>
    </row>
    <row r="16" spans="1:28" s="88" customFormat="1" ht="28.5" customHeight="1" x14ac:dyDescent="0.2">
      <c r="A16" s="159" t="s">
        <v>205</v>
      </c>
      <c r="B16" s="159" t="s">
        <v>217</v>
      </c>
      <c r="C16" s="160" t="s">
        <v>280</v>
      </c>
      <c r="D16" s="161" t="s">
        <v>42</v>
      </c>
      <c r="E16" s="161"/>
      <c r="F16" s="162">
        <v>3</v>
      </c>
      <c r="G16" s="162">
        <v>3</v>
      </c>
      <c r="H16" s="163"/>
      <c r="I16" s="185">
        <v>0</v>
      </c>
      <c r="J16" s="186">
        <v>20</v>
      </c>
      <c r="K16" s="187">
        <v>0</v>
      </c>
      <c r="L16" s="82" t="s">
        <v>182</v>
      </c>
      <c r="M16" s="108">
        <v>1</v>
      </c>
      <c r="N16" s="84" t="s">
        <v>183</v>
      </c>
      <c r="O16" s="84" t="s">
        <v>246</v>
      </c>
      <c r="P16" s="84" t="s">
        <v>261</v>
      </c>
      <c r="Q16" s="83">
        <v>1</v>
      </c>
      <c r="R16" s="84" t="s">
        <v>183</v>
      </c>
      <c r="S16" s="84" t="s">
        <v>246</v>
      </c>
      <c r="T16" s="107" t="s">
        <v>261</v>
      </c>
      <c r="U16" s="108">
        <v>1</v>
      </c>
      <c r="V16" s="84" t="s">
        <v>183</v>
      </c>
      <c r="W16" s="84" t="s">
        <v>246</v>
      </c>
      <c r="X16" s="84" t="s">
        <v>261</v>
      </c>
      <c r="Y16" s="103">
        <v>1</v>
      </c>
      <c r="Z16" s="84" t="s">
        <v>183</v>
      </c>
      <c r="AA16" s="84" t="s">
        <v>246</v>
      </c>
      <c r="AB16" s="84" t="s">
        <v>261</v>
      </c>
    </row>
    <row r="17" spans="1:28" s="88" customFormat="1" ht="28.5" customHeight="1" x14ac:dyDescent="0.2">
      <c r="A17" s="188"/>
      <c r="B17" s="189" t="s">
        <v>272</v>
      </c>
      <c r="C17" s="190"/>
      <c r="D17" s="191" t="s">
        <v>43</v>
      </c>
      <c r="E17" s="191">
        <v>1</v>
      </c>
      <c r="F17" s="192"/>
      <c r="G17" s="192"/>
      <c r="H17" s="172"/>
      <c r="I17" s="193"/>
      <c r="J17" s="194"/>
      <c r="K17" s="195"/>
      <c r="L17" s="113"/>
      <c r="M17" s="125"/>
      <c r="N17" s="123"/>
      <c r="O17" s="123"/>
      <c r="P17" s="123"/>
      <c r="Q17" s="103"/>
      <c r="R17" s="123"/>
      <c r="S17" s="123"/>
      <c r="T17" s="107"/>
      <c r="U17" s="126"/>
      <c r="V17" s="123"/>
      <c r="W17" s="123"/>
      <c r="X17" s="123"/>
      <c r="Y17" s="109"/>
      <c r="Z17" s="123"/>
      <c r="AA17" s="123"/>
      <c r="AB17" s="123"/>
    </row>
    <row r="18" spans="1:28" s="88" customFormat="1" ht="28.5" customHeight="1" x14ac:dyDescent="0.2">
      <c r="A18" s="188"/>
      <c r="B18" s="189" t="s">
        <v>273</v>
      </c>
      <c r="C18" s="190"/>
      <c r="D18" s="191" t="s">
        <v>43</v>
      </c>
      <c r="E18" s="191">
        <v>1</v>
      </c>
      <c r="F18" s="192"/>
      <c r="G18" s="192"/>
      <c r="H18" s="172"/>
      <c r="I18" s="193"/>
      <c r="J18" s="194"/>
      <c r="K18" s="195"/>
      <c r="L18" s="113"/>
      <c r="M18" s="125"/>
      <c r="N18" s="123"/>
      <c r="O18" s="123"/>
      <c r="P18" s="123"/>
      <c r="Q18" s="103"/>
      <c r="R18" s="123"/>
      <c r="S18" s="123"/>
      <c r="T18" s="107"/>
      <c r="U18" s="126"/>
      <c r="V18" s="123"/>
      <c r="W18" s="123"/>
      <c r="X18" s="123"/>
      <c r="Y18" s="103"/>
      <c r="Z18" s="123"/>
      <c r="AA18" s="123"/>
      <c r="AB18" s="123"/>
    </row>
    <row r="19" spans="1:28" s="88" customFormat="1" ht="28.5" customHeight="1" x14ac:dyDescent="0.2">
      <c r="A19" s="188"/>
      <c r="B19" s="189" t="s">
        <v>274</v>
      </c>
      <c r="C19" s="190"/>
      <c r="D19" s="191" t="s">
        <v>43</v>
      </c>
      <c r="E19" s="191">
        <v>1</v>
      </c>
      <c r="F19" s="192"/>
      <c r="G19" s="192"/>
      <c r="H19" s="172"/>
      <c r="I19" s="193"/>
      <c r="J19" s="194"/>
      <c r="K19" s="195"/>
      <c r="L19" s="113"/>
      <c r="M19" s="125"/>
      <c r="N19" s="123"/>
      <c r="O19" s="123"/>
      <c r="P19" s="123"/>
      <c r="Q19" s="103"/>
      <c r="R19" s="123"/>
      <c r="S19" s="123"/>
      <c r="T19" s="107"/>
      <c r="U19" s="126"/>
      <c r="V19" s="123"/>
      <c r="W19" s="123"/>
      <c r="X19" s="123"/>
      <c r="Y19" s="109"/>
      <c r="Z19" s="123"/>
      <c r="AA19" s="123"/>
      <c r="AB19" s="123"/>
    </row>
    <row r="20" spans="1:28" s="88" customFormat="1" ht="28.35" customHeight="1" x14ac:dyDescent="0.2">
      <c r="A20" s="159" t="s">
        <v>218</v>
      </c>
      <c r="B20" s="159" t="s">
        <v>219</v>
      </c>
      <c r="C20" s="160"/>
      <c r="D20" s="161" t="s">
        <v>42</v>
      </c>
      <c r="E20" s="161"/>
      <c r="F20" s="162">
        <v>6</v>
      </c>
      <c r="G20" s="162">
        <v>6</v>
      </c>
      <c r="H20" s="163"/>
      <c r="I20" s="185">
        <f>SUM(I22,I21)</f>
        <v>0</v>
      </c>
      <c r="J20" s="186">
        <f>SUM(J22,J21)</f>
        <v>36</v>
      </c>
      <c r="K20" s="187">
        <f>SUM(K22,K21)</f>
        <v>0</v>
      </c>
      <c r="L20" s="90"/>
      <c r="M20" s="94"/>
      <c r="N20" s="94"/>
      <c r="O20" s="94"/>
      <c r="P20" s="94"/>
      <c r="Q20" s="94"/>
      <c r="R20" s="94"/>
      <c r="S20" s="94"/>
      <c r="T20" s="96"/>
      <c r="U20" s="116"/>
      <c r="V20" s="94"/>
      <c r="W20" s="94"/>
      <c r="X20" s="94"/>
      <c r="Y20" s="94"/>
      <c r="Z20" s="94"/>
      <c r="AA20" s="94"/>
      <c r="AB20" s="94"/>
    </row>
    <row r="21" spans="1:28" s="92" customFormat="1" ht="28.35" customHeight="1" x14ac:dyDescent="0.2">
      <c r="A21" s="196" t="s">
        <v>185</v>
      </c>
      <c r="B21" s="197" t="s">
        <v>220</v>
      </c>
      <c r="C21" s="190"/>
      <c r="D21" s="191" t="s">
        <v>42</v>
      </c>
      <c r="E21" s="191"/>
      <c r="F21" s="198" t="s">
        <v>239</v>
      </c>
      <c r="G21" s="199" t="s">
        <v>239</v>
      </c>
      <c r="H21" s="198"/>
      <c r="I21" s="200">
        <v>0</v>
      </c>
      <c r="J21" s="194">
        <v>18</v>
      </c>
      <c r="K21" s="195">
        <v>0</v>
      </c>
      <c r="L21" s="97"/>
      <c r="M21" s="103">
        <v>1</v>
      </c>
      <c r="N21" s="123" t="s">
        <v>244</v>
      </c>
      <c r="O21" s="123" t="s">
        <v>248</v>
      </c>
      <c r="P21" s="123" t="s">
        <v>247</v>
      </c>
      <c r="Q21" s="103">
        <v>1</v>
      </c>
      <c r="R21" s="123" t="s">
        <v>183</v>
      </c>
      <c r="S21" s="123" t="s">
        <v>248</v>
      </c>
      <c r="T21" s="107" t="s">
        <v>247</v>
      </c>
      <c r="U21" s="109">
        <v>1</v>
      </c>
      <c r="V21" s="123" t="s">
        <v>183</v>
      </c>
      <c r="W21" s="123" t="s">
        <v>248</v>
      </c>
      <c r="X21" s="123" t="s">
        <v>247</v>
      </c>
      <c r="Y21" s="109">
        <v>1</v>
      </c>
      <c r="Z21" s="123" t="s">
        <v>183</v>
      </c>
      <c r="AA21" s="123" t="s">
        <v>248</v>
      </c>
      <c r="AB21" s="84" t="s">
        <v>247</v>
      </c>
    </row>
    <row r="22" spans="1:28" s="92" customFormat="1" ht="28.35" customHeight="1" x14ac:dyDescent="0.2">
      <c r="A22" s="196" t="s">
        <v>187</v>
      </c>
      <c r="B22" s="197" t="s">
        <v>221</v>
      </c>
      <c r="C22" s="190"/>
      <c r="D22" s="191" t="s">
        <v>42</v>
      </c>
      <c r="E22" s="191"/>
      <c r="F22" s="198" t="s">
        <v>239</v>
      </c>
      <c r="G22" s="199" t="s">
        <v>239</v>
      </c>
      <c r="H22" s="198"/>
      <c r="I22" s="200">
        <v>0</v>
      </c>
      <c r="J22" s="194">
        <v>18</v>
      </c>
      <c r="K22" s="195">
        <v>0</v>
      </c>
      <c r="L22" s="97"/>
      <c r="M22" s="103">
        <v>1</v>
      </c>
      <c r="N22" s="123" t="s">
        <v>244</v>
      </c>
      <c r="O22" s="123" t="s">
        <v>248</v>
      </c>
      <c r="P22" s="123" t="s">
        <v>247</v>
      </c>
      <c r="Q22" s="103">
        <v>1</v>
      </c>
      <c r="R22" s="123" t="s">
        <v>183</v>
      </c>
      <c r="S22" s="123" t="s">
        <v>248</v>
      </c>
      <c r="T22" s="107" t="s">
        <v>247</v>
      </c>
      <c r="U22" s="86">
        <v>1</v>
      </c>
      <c r="V22" s="123" t="s">
        <v>183</v>
      </c>
      <c r="W22" s="123" t="s">
        <v>248</v>
      </c>
      <c r="X22" s="123" t="s">
        <v>247</v>
      </c>
      <c r="Y22" s="103">
        <v>1</v>
      </c>
      <c r="Z22" s="123" t="s">
        <v>183</v>
      </c>
      <c r="AA22" s="123" t="s">
        <v>248</v>
      </c>
      <c r="AB22" s="84" t="s">
        <v>247</v>
      </c>
    </row>
    <row r="23" spans="1:28" s="212" customFormat="1" ht="15" customHeight="1" x14ac:dyDescent="0.25">
      <c r="A23" s="20"/>
      <c r="B23" s="128" t="s">
        <v>177</v>
      </c>
      <c r="C23" s="201"/>
      <c r="D23" s="202"/>
      <c r="E23" s="202"/>
      <c r="F23" s="203"/>
      <c r="G23" s="204">
        <f>SUBTOTAL(9,G5:G22)</f>
        <v>30</v>
      </c>
      <c r="H23" s="203"/>
      <c r="I23" s="205">
        <f>SUM(I5+I9+I14+I16+I20)</f>
        <v>77</v>
      </c>
      <c r="J23" s="206">
        <f>SUM(J5+J9+J14+J16+J20)</f>
        <v>119</v>
      </c>
      <c r="K23" s="207">
        <f>SUM(K5+K9+K14+K16+K20)</f>
        <v>11</v>
      </c>
      <c r="L23" s="36"/>
      <c r="M23" s="208"/>
      <c r="N23" s="208"/>
      <c r="O23" s="208"/>
      <c r="P23" s="208"/>
      <c r="Q23" s="208"/>
      <c r="R23" s="209"/>
      <c r="S23" s="209"/>
      <c r="T23" s="210"/>
      <c r="U23" s="211"/>
      <c r="V23" s="209"/>
      <c r="W23" s="209"/>
      <c r="X23" s="209"/>
      <c r="Y23" s="209"/>
      <c r="Z23" s="209"/>
      <c r="AA23" s="209"/>
      <c r="AB23" s="209"/>
    </row>
    <row r="24" spans="1:28" s="212" customFormat="1" x14ac:dyDescent="0.25">
      <c r="A24" s="213"/>
      <c r="B24" s="214"/>
      <c r="C24" s="215"/>
      <c r="D24" s="215"/>
      <c r="E24" s="215"/>
      <c r="F24" s="215"/>
      <c r="G24" s="405"/>
      <c r="H24" s="405"/>
      <c r="I24" s="406">
        <f>SUM(I23+J23+K23)</f>
        <v>207</v>
      </c>
      <c r="J24" s="407"/>
      <c r="K24" s="408"/>
      <c r="L24" s="36"/>
      <c r="M24" s="208"/>
      <c r="N24" s="208"/>
      <c r="O24" s="208"/>
      <c r="P24" s="208"/>
      <c r="Q24" s="208"/>
      <c r="R24" s="208"/>
      <c r="S24" s="208"/>
      <c r="T24" s="216"/>
      <c r="U24" s="211"/>
      <c r="V24" s="208"/>
      <c r="W24" s="208"/>
      <c r="X24" s="208"/>
      <c r="Y24" s="208"/>
      <c r="Z24" s="208"/>
      <c r="AA24" s="208"/>
      <c r="AB24" s="208"/>
    </row>
    <row r="25" spans="1:28" x14ac:dyDescent="0.25">
      <c r="A25" s="217"/>
      <c r="B25" s="217"/>
      <c r="C25" s="217"/>
      <c r="D25" s="217"/>
      <c r="E25" s="217"/>
      <c r="F25" s="217"/>
      <c r="G25" s="42"/>
      <c r="H25" s="217"/>
      <c r="I25" s="50" t="s">
        <v>31</v>
      </c>
      <c r="J25" s="51" t="s">
        <v>31</v>
      </c>
      <c r="K25" s="52"/>
      <c r="L25" s="36"/>
      <c r="M25" s="208"/>
      <c r="N25" s="208"/>
      <c r="O25" s="208"/>
      <c r="P25" s="208"/>
      <c r="Q25" s="208"/>
      <c r="R25" s="208"/>
      <c r="S25" s="208"/>
      <c r="T25" s="216"/>
      <c r="U25" s="211"/>
      <c r="V25" s="208"/>
      <c r="W25" s="208"/>
      <c r="X25" s="208"/>
      <c r="Y25" s="208"/>
      <c r="Z25" s="208"/>
      <c r="AA25" s="208"/>
      <c r="AB25" s="208"/>
    </row>
    <row r="26" spans="1:28" ht="23.1" customHeight="1" x14ac:dyDescent="0.25">
      <c r="A26" s="149"/>
      <c r="B26" s="150" t="s">
        <v>174</v>
      </c>
      <c r="C26" s="149"/>
      <c r="D26" s="149"/>
      <c r="E26" s="149"/>
      <c r="F26" s="149"/>
      <c r="G26" s="149"/>
      <c r="H26" s="149"/>
      <c r="I26" s="154"/>
      <c r="J26" s="149"/>
      <c r="K26" s="218"/>
      <c r="L26" s="219"/>
      <c r="M26" s="208"/>
      <c r="N26" s="208"/>
      <c r="O26" s="208"/>
      <c r="P26" s="208"/>
      <c r="Q26" s="208"/>
      <c r="R26" s="208"/>
      <c r="S26" s="208"/>
      <c r="T26" s="216"/>
      <c r="U26" s="211"/>
      <c r="V26" s="208"/>
      <c r="W26" s="208"/>
      <c r="X26" s="208"/>
      <c r="Y26" s="208"/>
      <c r="Z26" s="208"/>
      <c r="AA26" s="208"/>
      <c r="AB26" s="208"/>
    </row>
    <row r="27" spans="1:28" s="88" customFormat="1" ht="28.35" customHeight="1" x14ac:dyDescent="0.2">
      <c r="A27" s="159" t="s">
        <v>191</v>
      </c>
      <c r="B27" s="159" t="s">
        <v>207</v>
      </c>
      <c r="C27" s="173"/>
      <c r="D27" s="174" t="s">
        <v>42</v>
      </c>
      <c r="E27" s="174"/>
      <c r="F27" s="220">
        <v>12</v>
      </c>
      <c r="G27" s="38">
        <v>12</v>
      </c>
      <c r="H27" s="176"/>
      <c r="I27" s="221">
        <f>SUM(I28,I29,I30)</f>
        <v>62</v>
      </c>
      <c r="J27" s="222">
        <f>SUM(J28,J29,J30)</f>
        <v>26</v>
      </c>
      <c r="K27" s="223">
        <f>SUM(K28,K29,K30)</f>
        <v>8</v>
      </c>
      <c r="L27" s="98"/>
      <c r="M27" s="224"/>
      <c r="N27" s="82"/>
      <c r="O27" s="82"/>
      <c r="P27" s="82"/>
      <c r="Q27" s="225"/>
      <c r="R27" s="82"/>
      <c r="S27" s="82"/>
      <c r="T27" s="226"/>
      <c r="U27" s="227"/>
      <c r="V27" s="82"/>
      <c r="W27" s="82"/>
      <c r="X27" s="82"/>
      <c r="Y27" s="225"/>
      <c r="Z27" s="82"/>
      <c r="AA27" s="82"/>
      <c r="AB27" s="82"/>
    </row>
    <row r="28" spans="1:28" s="92" customFormat="1" ht="28.35" customHeight="1" x14ac:dyDescent="0.2">
      <c r="A28" s="167" t="s">
        <v>185</v>
      </c>
      <c r="B28" s="168" t="s">
        <v>186</v>
      </c>
      <c r="C28" s="169"/>
      <c r="D28" s="170" t="s">
        <v>42</v>
      </c>
      <c r="E28" s="170"/>
      <c r="F28" s="171" t="s">
        <v>241</v>
      </c>
      <c r="G28" s="171" t="s">
        <v>241</v>
      </c>
      <c r="H28" s="172" t="s">
        <v>96</v>
      </c>
      <c r="I28" s="70">
        <v>8</v>
      </c>
      <c r="J28" s="71">
        <v>8</v>
      </c>
      <c r="K28" s="72">
        <v>8</v>
      </c>
      <c r="L28" s="90"/>
      <c r="M28" s="83">
        <v>1</v>
      </c>
      <c r="N28" s="123" t="s">
        <v>244</v>
      </c>
      <c r="O28" s="123" t="s">
        <v>246</v>
      </c>
      <c r="P28" s="123" t="s">
        <v>261</v>
      </c>
      <c r="Q28" s="103">
        <v>1</v>
      </c>
      <c r="R28" s="123" t="s">
        <v>183</v>
      </c>
      <c r="S28" s="123" t="s">
        <v>246</v>
      </c>
      <c r="T28" s="107" t="s">
        <v>261</v>
      </c>
      <c r="U28" s="109">
        <v>1</v>
      </c>
      <c r="V28" s="123" t="s">
        <v>183</v>
      </c>
      <c r="W28" s="123" t="s">
        <v>246</v>
      </c>
      <c r="X28" s="123" t="s">
        <v>261</v>
      </c>
      <c r="Y28" s="109">
        <v>1</v>
      </c>
      <c r="Z28" s="123" t="s">
        <v>183</v>
      </c>
      <c r="AA28" s="123" t="s">
        <v>246</v>
      </c>
      <c r="AB28" s="123" t="s">
        <v>261</v>
      </c>
    </row>
    <row r="29" spans="1:28" s="88" customFormat="1" ht="28.35" customHeight="1" x14ac:dyDescent="0.2">
      <c r="A29" s="61" t="s">
        <v>187</v>
      </c>
      <c r="B29" s="40" t="s">
        <v>208</v>
      </c>
      <c r="C29" s="164"/>
      <c r="D29" s="165" t="s">
        <v>42</v>
      </c>
      <c r="E29" s="165"/>
      <c r="F29" s="171" t="s">
        <v>239</v>
      </c>
      <c r="G29" s="171" t="s">
        <v>239</v>
      </c>
      <c r="H29" s="166"/>
      <c r="I29" s="80">
        <v>27</v>
      </c>
      <c r="J29" s="75">
        <v>9</v>
      </c>
      <c r="K29" s="49">
        <v>0</v>
      </c>
      <c r="L29" s="98"/>
      <c r="M29" s="83">
        <v>1</v>
      </c>
      <c r="N29" s="123" t="s">
        <v>244</v>
      </c>
      <c r="O29" s="123" t="s">
        <v>245</v>
      </c>
      <c r="P29" s="110"/>
      <c r="Q29" s="108">
        <v>1</v>
      </c>
      <c r="R29" s="123" t="s">
        <v>183</v>
      </c>
      <c r="S29" s="123" t="s">
        <v>246</v>
      </c>
      <c r="T29" s="112" t="s">
        <v>256</v>
      </c>
      <c r="U29" s="86">
        <v>1</v>
      </c>
      <c r="V29" s="123" t="s">
        <v>183</v>
      </c>
      <c r="W29" s="123" t="s">
        <v>246</v>
      </c>
      <c r="X29" s="123" t="s">
        <v>256</v>
      </c>
      <c r="Y29" s="103">
        <v>1</v>
      </c>
      <c r="Z29" s="123" t="s">
        <v>183</v>
      </c>
      <c r="AA29" s="123" t="s">
        <v>246</v>
      </c>
      <c r="AB29" s="94" t="s">
        <v>256</v>
      </c>
    </row>
    <row r="30" spans="1:28" s="88" customFormat="1" ht="28.35" customHeight="1" x14ac:dyDescent="0.2">
      <c r="A30" s="62" t="s">
        <v>189</v>
      </c>
      <c r="B30" s="40" t="s">
        <v>209</v>
      </c>
      <c r="C30" s="164"/>
      <c r="D30" s="165" t="s">
        <v>42</v>
      </c>
      <c r="E30" s="165"/>
      <c r="F30" s="171" t="s">
        <v>242</v>
      </c>
      <c r="G30" s="171" t="s">
        <v>242</v>
      </c>
      <c r="H30" s="166"/>
      <c r="I30" s="64">
        <v>27</v>
      </c>
      <c r="J30" s="69">
        <v>9</v>
      </c>
      <c r="K30" s="49">
        <v>0</v>
      </c>
      <c r="L30" s="98"/>
      <c r="M30" s="83">
        <v>1</v>
      </c>
      <c r="N30" s="123" t="s">
        <v>244</v>
      </c>
      <c r="O30" s="123" t="s">
        <v>245</v>
      </c>
      <c r="P30" s="110"/>
      <c r="Q30" s="108">
        <v>1</v>
      </c>
      <c r="R30" s="123" t="s">
        <v>183</v>
      </c>
      <c r="S30" s="123" t="s">
        <v>246</v>
      </c>
      <c r="T30" s="112" t="s">
        <v>256</v>
      </c>
      <c r="U30" s="86">
        <v>1</v>
      </c>
      <c r="V30" s="123" t="s">
        <v>183</v>
      </c>
      <c r="W30" s="123" t="s">
        <v>246</v>
      </c>
      <c r="X30" s="123" t="s">
        <v>256</v>
      </c>
      <c r="Y30" s="103">
        <v>1</v>
      </c>
      <c r="Z30" s="123" t="s">
        <v>183</v>
      </c>
      <c r="AA30" s="123" t="s">
        <v>246</v>
      </c>
      <c r="AB30" s="94" t="s">
        <v>256</v>
      </c>
    </row>
    <row r="31" spans="1:28" s="88" customFormat="1" ht="28.35" customHeight="1" x14ac:dyDescent="0.2">
      <c r="A31" s="159" t="s">
        <v>192</v>
      </c>
      <c r="B31" s="159" t="s">
        <v>211</v>
      </c>
      <c r="C31" s="173"/>
      <c r="D31" s="174" t="s">
        <v>42</v>
      </c>
      <c r="E31" s="174"/>
      <c r="F31" s="175">
        <v>3</v>
      </c>
      <c r="G31" s="175">
        <v>3</v>
      </c>
      <c r="H31" s="176"/>
      <c r="I31" s="221">
        <f>SUM(I32,I33)</f>
        <v>2</v>
      </c>
      <c r="J31" s="222">
        <f>SUM(J32,J33)</f>
        <v>34</v>
      </c>
      <c r="K31" s="223">
        <f>SUM(K32,K33)</f>
        <v>5</v>
      </c>
      <c r="L31" s="98"/>
      <c r="M31" s="94"/>
      <c r="N31" s="94"/>
      <c r="O31" s="94"/>
      <c r="P31" s="94"/>
      <c r="Q31" s="94"/>
      <c r="R31" s="94"/>
      <c r="S31" s="94"/>
      <c r="T31" s="96"/>
      <c r="U31" s="117"/>
      <c r="V31" s="94"/>
      <c r="W31" s="94"/>
      <c r="X31" s="94"/>
      <c r="Y31" s="94"/>
      <c r="Z31" s="94"/>
      <c r="AA31" s="94"/>
      <c r="AB31" s="94"/>
    </row>
    <row r="32" spans="1:28" s="92" customFormat="1" ht="28.35" customHeight="1" x14ac:dyDescent="0.2">
      <c r="A32" s="167" t="s">
        <v>185</v>
      </c>
      <c r="B32" s="168" t="s">
        <v>188</v>
      </c>
      <c r="C32" s="169"/>
      <c r="D32" s="170" t="s">
        <v>42</v>
      </c>
      <c r="E32" s="170"/>
      <c r="F32" s="171" t="s">
        <v>240</v>
      </c>
      <c r="G32" s="171" t="s">
        <v>240</v>
      </c>
      <c r="H32" s="172" t="s">
        <v>96</v>
      </c>
      <c r="I32" s="70">
        <v>2</v>
      </c>
      <c r="J32" s="71">
        <v>4</v>
      </c>
      <c r="K32" s="72">
        <v>5</v>
      </c>
      <c r="L32" s="90"/>
      <c r="M32" s="83"/>
      <c r="N32" s="123"/>
      <c r="O32" s="123"/>
      <c r="P32" s="123"/>
      <c r="Q32" s="103"/>
      <c r="R32" s="123"/>
      <c r="S32" s="123"/>
      <c r="T32" s="107"/>
      <c r="U32" s="109"/>
      <c r="V32" s="123"/>
      <c r="W32" s="123"/>
      <c r="X32" s="123"/>
      <c r="Y32" s="109"/>
      <c r="Z32" s="123"/>
      <c r="AA32" s="123"/>
      <c r="AB32" s="123"/>
    </row>
    <row r="33" spans="1:28" s="88" customFormat="1" ht="28.35" customHeight="1" x14ac:dyDescent="0.2">
      <c r="A33" s="41" t="s">
        <v>187</v>
      </c>
      <c r="B33" s="40" t="s">
        <v>222</v>
      </c>
      <c r="C33" s="164"/>
      <c r="D33" s="165" t="s">
        <v>42</v>
      </c>
      <c r="E33" s="165"/>
      <c r="F33" s="171" t="s">
        <v>239</v>
      </c>
      <c r="G33" s="171" t="s">
        <v>239</v>
      </c>
      <c r="H33" s="166"/>
      <c r="I33" s="58">
        <v>0</v>
      </c>
      <c r="J33" s="48">
        <v>30</v>
      </c>
      <c r="K33" s="59">
        <v>0</v>
      </c>
      <c r="L33" s="98"/>
      <c r="M33" s="228">
        <v>1</v>
      </c>
      <c r="N33" s="84" t="s">
        <v>244</v>
      </c>
      <c r="O33" s="82" t="s">
        <v>252</v>
      </c>
      <c r="P33" s="84" t="s">
        <v>247</v>
      </c>
      <c r="Q33" s="228">
        <v>1</v>
      </c>
      <c r="R33" s="84" t="s">
        <v>183</v>
      </c>
      <c r="S33" s="82" t="s">
        <v>252</v>
      </c>
      <c r="T33" s="107" t="s">
        <v>247</v>
      </c>
      <c r="U33" s="228">
        <v>1</v>
      </c>
      <c r="V33" s="84" t="s">
        <v>183</v>
      </c>
      <c r="W33" s="82" t="s">
        <v>249</v>
      </c>
      <c r="X33" s="82" t="s">
        <v>262</v>
      </c>
      <c r="Y33" s="229">
        <v>1</v>
      </c>
      <c r="Z33" s="82" t="s">
        <v>183</v>
      </c>
      <c r="AA33" s="82" t="s">
        <v>249</v>
      </c>
      <c r="AB33" s="113" t="s">
        <v>262</v>
      </c>
    </row>
    <row r="34" spans="1:28" s="88" customFormat="1" ht="28.35" customHeight="1" x14ac:dyDescent="0.2">
      <c r="A34" s="159" t="s">
        <v>193</v>
      </c>
      <c r="B34" s="159" t="s">
        <v>226</v>
      </c>
      <c r="C34" s="173"/>
      <c r="D34" s="174" t="s">
        <v>42</v>
      </c>
      <c r="E34" s="174"/>
      <c r="F34" s="175">
        <v>6</v>
      </c>
      <c r="G34" s="175">
        <v>6</v>
      </c>
      <c r="H34" s="176"/>
      <c r="I34" s="221">
        <f>SUM(I35,I36)</f>
        <v>18</v>
      </c>
      <c r="J34" s="222">
        <f>SUM(J35,J36)</f>
        <v>16</v>
      </c>
      <c r="K34" s="223">
        <f>SUM(K35,K36)</f>
        <v>14</v>
      </c>
      <c r="L34" s="98"/>
      <c r="M34" s="94"/>
      <c r="N34" s="94"/>
      <c r="O34" s="118"/>
      <c r="P34" s="94"/>
      <c r="Q34" s="94"/>
      <c r="R34" s="94"/>
      <c r="S34" s="118"/>
      <c r="T34" s="96"/>
      <c r="U34" s="117"/>
      <c r="V34" s="94"/>
      <c r="W34" s="118"/>
      <c r="X34" s="118"/>
      <c r="Y34" s="119"/>
      <c r="Z34" s="118"/>
      <c r="AA34" s="118"/>
      <c r="AB34" s="118"/>
    </row>
    <row r="35" spans="1:28" s="88" customFormat="1" ht="28.35" customHeight="1" x14ac:dyDescent="0.2">
      <c r="A35" s="41" t="s">
        <v>185</v>
      </c>
      <c r="B35" s="40" t="s">
        <v>287</v>
      </c>
      <c r="C35" s="164"/>
      <c r="D35" s="165" t="s">
        <v>42</v>
      </c>
      <c r="E35" s="165"/>
      <c r="F35" s="171" t="s">
        <v>242</v>
      </c>
      <c r="G35" s="171" t="s">
        <v>242</v>
      </c>
      <c r="H35" s="166"/>
      <c r="I35" s="47">
        <v>18</v>
      </c>
      <c r="J35" s="48">
        <v>16</v>
      </c>
      <c r="K35" s="77">
        <v>0</v>
      </c>
      <c r="L35" s="90" t="s">
        <v>182</v>
      </c>
      <c r="M35" s="228">
        <v>1</v>
      </c>
      <c r="N35" s="84" t="s">
        <v>244</v>
      </c>
      <c r="O35" s="82" t="s">
        <v>248</v>
      </c>
      <c r="P35" s="84" t="s">
        <v>247</v>
      </c>
      <c r="Q35" s="228">
        <v>1</v>
      </c>
      <c r="R35" s="84" t="s">
        <v>183</v>
      </c>
      <c r="S35" s="82" t="s">
        <v>248</v>
      </c>
      <c r="T35" s="230" t="s">
        <v>247</v>
      </c>
      <c r="U35" s="231">
        <v>1</v>
      </c>
      <c r="V35" s="84" t="s">
        <v>183</v>
      </c>
      <c r="W35" s="82" t="s">
        <v>248</v>
      </c>
      <c r="X35" s="82" t="s">
        <v>247</v>
      </c>
      <c r="Y35" s="228">
        <v>1</v>
      </c>
      <c r="Z35" s="82" t="s">
        <v>183</v>
      </c>
      <c r="AA35" s="82" t="s">
        <v>248</v>
      </c>
      <c r="AB35" s="82" t="s">
        <v>247</v>
      </c>
    </row>
    <row r="36" spans="1:28" s="88" customFormat="1" ht="38.25" x14ac:dyDescent="0.2">
      <c r="A36" s="41" t="s">
        <v>187</v>
      </c>
      <c r="B36" s="40" t="s">
        <v>223</v>
      </c>
      <c r="C36" s="164"/>
      <c r="D36" s="165" t="s">
        <v>42</v>
      </c>
      <c r="E36" s="165"/>
      <c r="F36" s="171" t="s">
        <v>243</v>
      </c>
      <c r="G36" s="171" t="s">
        <v>243</v>
      </c>
      <c r="H36" s="166"/>
      <c r="I36" s="47">
        <v>0</v>
      </c>
      <c r="J36" s="48">
        <v>0</v>
      </c>
      <c r="K36" s="49">
        <v>14</v>
      </c>
      <c r="L36" s="90" t="s">
        <v>182</v>
      </c>
      <c r="M36" s="228">
        <v>1</v>
      </c>
      <c r="N36" s="84" t="s">
        <v>244</v>
      </c>
      <c r="O36" s="82" t="s">
        <v>270</v>
      </c>
      <c r="P36" s="84" t="s">
        <v>263</v>
      </c>
      <c r="Q36" s="229">
        <v>1</v>
      </c>
      <c r="R36" s="84" t="s">
        <v>183</v>
      </c>
      <c r="S36" s="82" t="s">
        <v>270</v>
      </c>
      <c r="T36" s="107" t="s">
        <v>263</v>
      </c>
      <c r="U36" s="232">
        <v>1</v>
      </c>
      <c r="V36" s="84" t="s">
        <v>183</v>
      </c>
      <c r="W36" s="82" t="s">
        <v>270</v>
      </c>
      <c r="X36" s="82" t="s">
        <v>271</v>
      </c>
      <c r="Y36" s="229">
        <v>1</v>
      </c>
      <c r="Z36" s="82" t="s">
        <v>183</v>
      </c>
      <c r="AA36" s="82" t="s">
        <v>270</v>
      </c>
      <c r="AB36" s="82" t="s">
        <v>263</v>
      </c>
    </row>
    <row r="37" spans="1:28" s="241" customFormat="1" ht="28.35" customHeight="1" x14ac:dyDescent="0.2">
      <c r="A37" s="159" t="s">
        <v>206</v>
      </c>
      <c r="B37" s="159" t="s">
        <v>219</v>
      </c>
      <c r="C37" s="233"/>
      <c r="D37" s="234"/>
      <c r="E37" s="234"/>
      <c r="F37" s="235">
        <v>9</v>
      </c>
      <c r="G37" s="175">
        <v>9</v>
      </c>
      <c r="H37" s="176"/>
      <c r="I37" s="236">
        <f>SUM(I38,I39)</f>
        <v>0</v>
      </c>
      <c r="J37" s="237">
        <f>SUM(J38,J39)</f>
        <v>64</v>
      </c>
      <c r="K37" s="223">
        <f>SUM(K38,K39)</f>
        <v>0</v>
      </c>
      <c r="L37" s="98"/>
      <c r="M37" s="238"/>
      <c r="N37" s="238"/>
      <c r="O37" s="238"/>
      <c r="P37" s="238"/>
      <c r="Q37" s="238"/>
      <c r="R37" s="238"/>
      <c r="S37" s="238"/>
      <c r="T37" s="239"/>
      <c r="U37" s="240"/>
      <c r="V37" s="238"/>
      <c r="W37" s="238"/>
      <c r="X37" s="238"/>
      <c r="Y37" s="238"/>
      <c r="Z37" s="238"/>
      <c r="AA37" s="238"/>
      <c r="AB37" s="238"/>
    </row>
    <row r="38" spans="1:28" s="249" customFormat="1" ht="28.35" customHeight="1" x14ac:dyDescent="0.2">
      <c r="A38" s="242" t="s">
        <v>185</v>
      </c>
      <c r="B38" s="243" t="s">
        <v>224</v>
      </c>
      <c r="C38" s="244"/>
      <c r="D38" s="191" t="s">
        <v>42</v>
      </c>
      <c r="E38" s="245"/>
      <c r="F38" s="246" t="s">
        <v>241</v>
      </c>
      <c r="G38" s="247">
        <v>5</v>
      </c>
      <c r="H38" s="246"/>
      <c r="I38" s="200">
        <v>0</v>
      </c>
      <c r="J38" s="194">
        <v>32</v>
      </c>
      <c r="K38" s="195">
        <v>0</v>
      </c>
      <c r="L38" s="99"/>
      <c r="M38" s="103">
        <v>1</v>
      </c>
      <c r="N38" s="123" t="s">
        <v>244</v>
      </c>
      <c r="O38" s="123" t="s">
        <v>248</v>
      </c>
      <c r="P38" s="123" t="s">
        <v>247</v>
      </c>
      <c r="Q38" s="103">
        <v>1</v>
      </c>
      <c r="R38" s="123" t="s">
        <v>183</v>
      </c>
      <c r="S38" s="123" t="s">
        <v>248</v>
      </c>
      <c r="T38" s="107" t="s">
        <v>247</v>
      </c>
      <c r="U38" s="248">
        <v>1</v>
      </c>
      <c r="V38" s="123" t="s">
        <v>183</v>
      </c>
      <c r="W38" s="123" t="s">
        <v>248</v>
      </c>
      <c r="X38" s="123" t="s">
        <v>247</v>
      </c>
      <c r="Y38" s="103">
        <v>1</v>
      </c>
      <c r="Z38" s="123" t="s">
        <v>183</v>
      </c>
      <c r="AA38" s="123" t="s">
        <v>248</v>
      </c>
      <c r="AB38" s="123" t="s">
        <v>247</v>
      </c>
    </row>
    <row r="39" spans="1:28" s="249" customFormat="1" ht="28.35" customHeight="1" x14ac:dyDescent="0.2">
      <c r="A39" s="242" t="s">
        <v>187</v>
      </c>
      <c r="B39" s="243" t="s">
        <v>225</v>
      </c>
      <c r="C39" s="244"/>
      <c r="D39" s="191" t="s">
        <v>42</v>
      </c>
      <c r="E39" s="245"/>
      <c r="F39" s="246" t="s">
        <v>242</v>
      </c>
      <c r="G39" s="247">
        <v>4</v>
      </c>
      <c r="H39" s="246"/>
      <c r="I39" s="200">
        <v>0</v>
      </c>
      <c r="J39" s="194">
        <v>32</v>
      </c>
      <c r="K39" s="195">
        <v>0</v>
      </c>
      <c r="L39" s="99"/>
      <c r="M39" s="103">
        <v>1</v>
      </c>
      <c r="N39" s="123" t="s">
        <v>244</v>
      </c>
      <c r="O39" s="123" t="s">
        <v>248</v>
      </c>
      <c r="P39" s="123" t="s">
        <v>247</v>
      </c>
      <c r="Q39" s="103">
        <v>1</v>
      </c>
      <c r="R39" s="123" t="s">
        <v>183</v>
      </c>
      <c r="S39" s="123" t="s">
        <v>248</v>
      </c>
      <c r="T39" s="107" t="s">
        <v>264</v>
      </c>
      <c r="U39" s="248">
        <v>1</v>
      </c>
      <c r="V39" s="123" t="s">
        <v>183</v>
      </c>
      <c r="W39" s="123" t="s">
        <v>248</v>
      </c>
      <c r="X39" s="123" t="s">
        <v>247</v>
      </c>
      <c r="Y39" s="103">
        <v>1</v>
      </c>
      <c r="Z39" s="123" t="s">
        <v>183</v>
      </c>
      <c r="AA39" s="123" t="s">
        <v>248</v>
      </c>
      <c r="AB39" s="123" t="s">
        <v>247</v>
      </c>
    </row>
    <row r="40" spans="1:28" ht="18.75" x14ac:dyDescent="0.3">
      <c r="A40" s="383"/>
      <c r="B40" s="28" t="s">
        <v>178</v>
      </c>
      <c r="C40" s="23"/>
      <c r="D40" s="23"/>
      <c r="E40" s="23"/>
      <c r="F40" s="23"/>
      <c r="G40" s="73">
        <v>30</v>
      </c>
      <c r="H40" s="23"/>
      <c r="I40" s="142">
        <f>+SUM(I27+I31+I34+I37)</f>
        <v>82</v>
      </c>
      <c r="J40" s="53">
        <f>+SUM(J27+J31+J34+J37)</f>
        <v>140</v>
      </c>
      <c r="K40" s="76">
        <f>+SUM(K27+K31+K34+K37)</f>
        <v>27</v>
      </c>
      <c r="L40" s="36"/>
      <c r="M40" s="208"/>
      <c r="N40" s="208"/>
      <c r="O40" s="208"/>
      <c r="P40" s="208"/>
      <c r="Q40" s="208"/>
      <c r="R40" s="208"/>
      <c r="S40" s="208"/>
      <c r="T40" s="216"/>
      <c r="U40" s="250"/>
      <c r="V40" s="209"/>
      <c r="W40" s="209"/>
      <c r="X40" s="209"/>
      <c r="Y40" s="209"/>
      <c r="Z40" s="209"/>
      <c r="AA40" s="209"/>
      <c r="AB40" s="209"/>
    </row>
    <row r="41" spans="1:28" ht="18.75" x14ac:dyDescent="0.3">
      <c r="A41" s="384"/>
      <c r="B41" s="29"/>
      <c r="C41" s="24"/>
      <c r="D41" s="24"/>
      <c r="E41" s="24"/>
      <c r="F41" s="24"/>
      <c r="G41" s="74"/>
      <c r="H41" s="24"/>
      <c r="I41" s="409">
        <f>SUM(I40+J40+K40)</f>
        <v>249</v>
      </c>
      <c r="J41" s="410"/>
      <c r="K41" s="411"/>
      <c r="L41" s="219"/>
      <c r="M41" s="208"/>
      <c r="N41" s="208"/>
      <c r="O41" s="208"/>
      <c r="P41" s="208"/>
      <c r="Q41" s="208"/>
      <c r="R41" s="208"/>
      <c r="S41" s="208"/>
      <c r="T41" s="216"/>
      <c r="U41" s="251"/>
      <c r="V41" s="209"/>
      <c r="W41" s="209"/>
      <c r="X41" s="209"/>
      <c r="Y41" s="209"/>
      <c r="Z41" s="209"/>
      <c r="AA41" s="209"/>
      <c r="AB41" s="209"/>
    </row>
    <row r="42" spans="1:28" ht="30.6" customHeight="1" x14ac:dyDescent="0.25">
      <c r="A42" s="22"/>
      <c r="B42" s="252" t="s">
        <v>175</v>
      </c>
      <c r="C42" s="253"/>
      <c r="D42" s="254" t="s">
        <v>42</v>
      </c>
      <c r="E42" s="254"/>
      <c r="F42" s="255"/>
      <c r="G42" s="255"/>
      <c r="H42" s="256"/>
      <c r="I42" s="257"/>
      <c r="J42" s="258"/>
      <c r="K42" s="259"/>
      <c r="L42" s="260"/>
      <c r="M42" s="261"/>
      <c r="N42" s="262"/>
      <c r="O42" s="263"/>
      <c r="P42" s="262"/>
      <c r="Q42" s="261"/>
      <c r="R42" s="262"/>
      <c r="S42" s="263"/>
      <c r="T42" s="264"/>
      <c r="U42" s="265"/>
      <c r="V42" s="262"/>
      <c r="W42" s="263"/>
      <c r="X42" s="263"/>
      <c r="Y42" s="261"/>
      <c r="Z42" s="262"/>
      <c r="AA42" s="263"/>
      <c r="AB42" s="263"/>
    </row>
    <row r="43" spans="1:28" s="88" customFormat="1" ht="28.35" customHeight="1" x14ac:dyDescent="0.2">
      <c r="A43" s="159" t="s">
        <v>194</v>
      </c>
      <c r="B43" s="159" t="s">
        <v>207</v>
      </c>
      <c r="C43" s="160"/>
      <c r="D43" s="161" t="s">
        <v>42</v>
      </c>
      <c r="E43" s="161"/>
      <c r="F43" s="162">
        <v>10</v>
      </c>
      <c r="G43" s="162">
        <v>10</v>
      </c>
      <c r="H43" s="266"/>
      <c r="I43" s="267">
        <f>SUM(I44,I45,I46,I47)</f>
        <v>42</v>
      </c>
      <c r="J43" s="268">
        <f>SUM(J44,J45,J46,J47)</f>
        <v>46</v>
      </c>
      <c r="K43" s="187">
        <f>SUM(K44,K45,K46,K47)</f>
        <v>0</v>
      </c>
      <c r="L43" s="98"/>
      <c r="M43" s="94"/>
      <c r="N43" s="94"/>
      <c r="O43" s="94"/>
      <c r="P43" s="94"/>
      <c r="Q43" s="94"/>
      <c r="R43" s="94"/>
      <c r="S43" s="94"/>
      <c r="T43" s="96"/>
      <c r="U43" s="120"/>
      <c r="V43" s="94"/>
      <c r="W43" s="94"/>
      <c r="X43" s="94"/>
      <c r="Y43" s="94"/>
      <c r="Z43" s="94"/>
      <c r="AA43" s="94"/>
      <c r="AB43" s="94"/>
    </row>
    <row r="44" spans="1:28" s="92" customFormat="1" ht="28.35" customHeight="1" x14ac:dyDescent="0.2">
      <c r="A44" s="167" t="s">
        <v>185</v>
      </c>
      <c r="B44" s="168" t="s">
        <v>186</v>
      </c>
      <c r="C44" s="169"/>
      <c r="D44" s="170" t="s">
        <v>42</v>
      </c>
      <c r="E44" s="170"/>
      <c r="F44" s="171" t="s">
        <v>240</v>
      </c>
      <c r="G44" s="171" t="s">
        <v>240</v>
      </c>
      <c r="H44" s="172" t="s">
        <v>96</v>
      </c>
      <c r="I44" s="70">
        <v>0</v>
      </c>
      <c r="J44" s="71">
        <v>6</v>
      </c>
      <c r="K44" s="72">
        <v>0</v>
      </c>
      <c r="L44" s="90"/>
      <c r="M44" s="83"/>
      <c r="N44" s="123"/>
      <c r="O44" s="123"/>
      <c r="P44" s="123"/>
      <c r="Q44" s="103"/>
      <c r="R44" s="123"/>
      <c r="S44" s="123"/>
      <c r="T44" s="107"/>
      <c r="U44" s="109"/>
      <c r="V44" s="123"/>
      <c r="W44" s="123"/>
      <c r="X44" s="123"/>
      <c r="Y44" s="109"/>
      <c r="Z44" s="123"/>
      <c r="AA44" s="123"/>
      <c r="AB44" s="123"/>
    </row>
    <row r="45" spans="1:28" s="88" customFormat="1" ht="28.35" customHeight="1" x14ac:dyDescent="0.2">
      <c r="A45" s="61" t="s">
        <v>187</v>
      </c>
      <c r="B45" s="41" t="s">
        <v>208</v>
      </c>
      <c r="C45" s="164"/>
      <c r="D45" s="165" t="s">
        <v>42</v>
      </c>
      <c r="E45" s="170"/>
      <c r="F45" s="269" t="s">
        <v>239</v>
      </c>
      <c r="G45" s="269" t="s">
        <v>239</v>
      </c>
      <c r="H45" s="172"/>
      <c r="I45" s="47">
        <v>21</v>
      </c>
      <c r="J45" s="48">
        <v>15</v>
      </c>
      <c r="K45" s="49">
        <v>0</v>
      </c>
      <c r="L45" s="98"/>
      <c r="M45" s="108">
        <v>1</v>
      </c>
      <c r="N45" s="84" t="s">
        <v>244</v>
      </c>
      <c r="O45" s="84" t="s">
        <v>246</v>
      </c>
      <c r="P45" s="84" t="s">
        <v>256</v>
      </c>
      <c r="Q45" s="108">
        <v>1</v>
      </c>
      <c r="R45" s="84" t="s">
        <v>183</v>
      </c>
      <c r="S45" s="84" t="s">
        <v>246</v>
      </c>
      <c r="T45" s="107" t="s">
        <v>256</v>
      </c>
      <c r="U45" s="108">
        <v>1</v>
      </c>
      <c r="V45" s="84" t="s">
        <v>183</v>
      </c>
      <c r="W45" s="84" t="s">
        <v>246</v>
      </c>
      <c r="X45" s="123" t="s">
        <v>256</v>
      </c>
      <c r="Y45" s="121">
        <v>1</v>
      </c>
      <c r="Z45" s="84" t="s">
        <v>183</v>
      </c>
      <c r="AA45" s="84" t="s">
        <v>246</v>
      </c>
      <c r="AB45" s="123" t="s">
        <v>253</v>
      </c>
    </row>
    <row r="46" spans="1:28" s="88" customFormat="1" ht="28.35" customHeight="1" x14ac:dyDescent="0.2">
      <c r="A46" s="62" t="s">
        <v>189</v>
      </c>
      <c r="B46" s="41" t="s">
        <v>209</v>
      </c>
      <c r="C46" s="164"/>
      <c r="D46" s="165"/>
      <c r="E46" s="170"/>
      <c r="F46" s="269" t="s">
        <v>239</v>
      </c>
      <c r="G46" s="269" t="s">
        <v>239</v>
      </c>
      <c r="H46" s="172"/>
      <c r="I46" s="47">
        <v>21</v>
      </c>
      <c r="J46" s="48">
        <v>15</v>
      </c>
      <c r="K46" s="49">
        <v>0</v>
      </c>
      <c r="L46" s="98"/>
      <c r="M46" s="108">
        <v>1</v>
      </c>
      <c r="N46" s="84" t="s">
        <v>244</v>
      </c>
      <c r="O46" s="84" t="s">
        <v>246</v>
      </c>
      <c r="P46" s="84" t="s">
        <v>256</v>
      </c>
      <c r="Q46" s="108">
        <v>1</v>
      </c>
      <c r="R46" s="84" t="s">
        <v>183</v>
      </c>
      <c r="S46" s="84" t="s">
        <v>250</v>
      </c>
      <c r="T46" s="122" t="s">
        <v>256</v>
      </c>
      <c r="U46" s="108">
        <v>1</v>
      </c>
      <c r="V46" s="84" t="s">
        <v>183</v>
      </c>
      <c r="W46" s="84" t="s">
        <v>250</v>
      </c>
      <c r="X46" s="123" t="s">
        <v>256</v>
      </c>
      <c r="Y46" s="121">
        <v>1</v>
      </c>
      <c r="Z46" s="84" t="s">
        <v>183</v>
      </c>
      <c r="AA46" s="84" t="s">
        <v>250</v>
      </c>
      <c r="AB46" s="123" t="s">
        <v>253</v>
      </c>
    </row>
    <row r="47" spans="1:28" s="88" customFormat="1" ht="28.35" customHeight="1" x14ac:dyDescent="0.2">
      <c r="A47" s="62" t="s">
        <v>190</v>
      </c>
      <c r="B47" s="41" t="s">
        <v>227</v>
      </c>
      <c r="C47" s="164"/>
      <c r="D47" s="165" t="s">
        <v>42</v>
      </c>
      <c r="E47" s="170"/>
      <c r="F47" s="269" t="s">
        <v>242</v>
      </c>
      <c r="G47" s="269" t="s">
        <v>242</v>
      </c>
      <c r="H47" s="172"/>
      <c r="I47" s="47">
        <v>0</v>
      </c>
      <c r="J47" s="69">
        <v>10</v>
      </c>
      <c r="K47" s="49">
        <v>0</v>
      </c>
      <c r="L47" s="98"/>
      <c r="M47" s="108">
        <v>1</v>
      </c>
      <c r="N47" s="84" t="s">
        <v>244</v>
      </c>
      <c r="O47" s="84" t="s">
        <v>248</v>
      </c>
      <c r="P47" s="84" t="s">
        <v>247</v>
      </c>
      <c r="Q47" s="108">
        <v>1</v>
      </c>
      <c r="R47" s="84" t="s">
        <v>183</v>
      </c>
      <c r="S47" s="84" t="s">
        <v>248</v>
      </c>
      <c r="T47" s="107" t="s">
        <v>247</v>
      </c>
      <c r="U47" s="108">
        <v>1</v>
      </c>
      <c r="V47" s="84" t="s">
        <v>183</v>
      </c>
      <c r="W47" s="84" t="s">
        <v>248</v>
      </c>
      <c r="X47" s="123" t="s">
        <v>247</v>
      </c>
      <c r="Y47" s="121">
        <v>1</v>
      </c>
      <c r="Z47" s="84" t="s">
        <v>183</v>
      </c>
      <c r="AA47" s="84" t="s">
        <v>248</v>
      </c>
      <c r="AB47" s="123" t="s">
        <v>247</v>
      </c>
    </row>
    <row r="48" spans="1:28" s="88" customFormat="1" ht="28.35" customHeight="1" x14ac:dyDescent="0.2">
      <c r="A48" s="159" t="s">
        <v>195</v>
      </c>
      <c r="B48" s="159" t="s">
        <v>211</v>
      </c>
      <c r="C48" s="160"/>
      <c r="D48" s="161" t="s">
        <v>42</v>
      </c>
      <c r="E48" s="161"/>
      <c r="F48" s="162">
        <v>8</v>
      </c>
      <c r="G48" s="162">
        <v>8</v>
      </c>
      <c r="H48" s="163"/>
      <c r="I48" s="267">
        <f>SUM(I49,I50,I51)</f>
        <v>3</v>
      </c>
      <c r="J48" s="268">
        <f>SUM(J49,J50,J51)</f>
        <v>68</v>
      </c>
      <c r="K48" s="187">
        <f>SUM(K49,K50,K51)</f>
        <v>17</v>
      </c>
      <c r="L48" s="98"/>
      <c r="M48" s="225"/>
      <c r="N48" s="82"/>
      <c r="O48" s="82"/>
      <c r="P48" s="94"/>
      <c r="Q48" s="225"/>
      <c r="R48" s="82"/>
      <c r="S48" s="82"/>
      <c r="T48" s="96"/>
      <c r="U48" s="225"/>
      <c r="V48" s="82"/>
      <c r="W48" s="82"/>
      <c r="X48" s="94"/>
      <c r="Y48" s="270"/>
      <c r="Z48" s="82"/>
      <c r="AA48" s="82"/>
      <c r="AB48" s="94"/>
    </row>
    <row r="49" spans="1:31" s="92" customFormat="1" ht="28.35" customHeight="1" x14ac:dyDescent="0.2">
      <c r="A49" s="167" t="s">
        <v>185</v>
      </c>
      <c r="B49" s="168" t="s">
        <v>188</v>
      </c>
      <c r="C49" s="169"/>
      <c r="D49" s="170"/>
      <c r="E49" s="170"/>
      <c r="F49" s="171">
        <v>4</v>
      </c>
      <c r="G49" s="171">
        <v>4</v>
      </c>
      <c r="H49" s="172" t="s">
        <v>96</v>
      </c>
      <c r="I49" s="70">
        <v>3</v>
      </c>
      <c r="J49" s="71">
        <v>14</v>
      </c>
      <c r="K49" s="72">
        <v>5</v>
      </c>
      <c r="L49" s="90"/>
      <c r="M49" s="83">
        <v>1</v>
      </c>
      <c r="N49" s="123" t="s">
        <v>244</v>
      </c>
      <c r="O49" s="123" t="s">
        <v>246</v>
      </c>
      <c r="P49" s="123" t="s">
        <v>247</v>
      </c>
      <c r="Q49" s="103">
        <v>1</v>
      </c>
      <c r="R49" s="123" t="s">
        <v>183</v>
      </c>
      <c r="S49" s="123" t="s">
        <v>246</v>
      </c>
      <c r="T49" s="107" t="s">
        <v>247</v>
      </c>
      <c r="U49" s="109">
        <v>1</v>
      </c>
      <c r="V49" s="123" t="s">
        <v>183</v>
      </c>
      <c r="W49" s="123" t="s">
        <v>268</v>
      </c>
      <c r="X49" s="123" t="s">
        <v>269</v>
      </c>
      <c r="Y49" s="109">
        <v>1</v>
      </c>
      <c r="Z49" s="123" t="s">
        <v>183</v>
      </c>
      <c r="AA49" s="123" t="s">
        <v>268</v>
      </c>
      <c r="AB49" s="123" t="s">
        <v>269</v>
      </c>
    </row>
    <row r="50" spans="1:31" s="88" customFormat="1" ht="28.35" customHeight="1" x14ac:dyDescent="0.2">
      <c r="A50" s="41" t="s">
        <v>187</v>
      </c>
      <c r="B50" s="40" t="s">
        <v>228</v>
      </c>
      <c r="C50" s="271"/>
      <c r="D50" s="272"/>
      <c r="E50" s="170"/>
      <c r="F50" s="273">
        <v>2</v>
      </c>
      <c r="G50" s="273">
        <v>2</v>
      </c>
      <c r="H50" s="172"/>
      <c r="I50" s="47">
        <v>0</v>
      </c>
      <c r="J50" s="75">
        <v>48</v>
      </c>
      <c r="K50" s="77">
        <v>0</v>
      </c>
      <c r="L50" s="98"/>
      <c r="M50" s="225">
        <v>1</v>
      </c>
      <c r="N50" s="113" t="s">
        <v>244</v>
      </c>
      <c r="O50" s="113" t="s">
        <v>246</v>
      </c>
      <c r="P50" s="123" t="s">
        <v>247</v>
      </c>
      <c r="Q50" s="225">
        <v>1</v>
      </c>
      <c r="R50" s="82" t="s">
        <v>183</v>
      </c>
      <c r="S50" s="82" t="s">
        <v>246</v>
      </c>
      <c r="T50" s="112" t="s">
        <v>247</v>
      </c>
      <c r="U50" s="227">
        <v>1</v>
      </c>
      <c r="V50" s="113" t="s">
        <v>183</v>
      </c>
      <c r="W50" s="113" t="s">
        <v>246</v>
      </c>
      <c r="X50" s="123" t="s">
        <v>247</v>
      </c>
      <c r="Y50" s="274">
        <v>1</v>
      </c>
      <c r="Z50" s="113" t="s">
        <v>183</v>
      </c>
      <c r="AA50" s="113" t="s">
        <v>246</v>
      </c>
      <c r="AB50" s="123" t="s">
        <v>255</v>
      </c>
    </row>
    <row r="51" spans="1:31" s="88" customFormat="1" ht="28.35" customHeight="1" x14ac:dyDescent="0.2">
      <c r="A51" s="41" t="s">
        <v>189</v>
      </c>
      <c r="B51" s="40" t="s">
        <v>229</v>
      </c>
      <c r="C51" s="271"/>
      <c r="D51" s="272"/>
      <c r="E51" s="170"/>
      <c r="F51" s="273">
        <v>2</v>
      </c>
      <c r="G51" s="273">
        <v>2</v>
      </c>
      <c r="H51" s="172"/>
      <c r="I51" s="47">
        <v>0</v>
      </c>
      <c r="J51" s="69">
        <v>6</v>
      </c>
      <c r="K51" s="65">
        <v>12</v>
      </c>
      <c r="L51" s="98"/>
      <c r="M51" s="225">
        <v>1</v>
      </c>
      <c r="N51" s="113" t="s">
        <v>244</v>
      </c>
      <c r="O51" s="113" t="s">
        <v>248</v>
      </c>
      <c r="P51" s="123" t="s">
        <v>247</v>
      </c>
      <c r="Q51" s="225">
        <v>1</v>
      </c>
      <c r="R51" s="82" t="s">
        <v>183</v>
      </c>
      <c r="S51" s="82" t="s">
        <v>248</v>
      </c>
      <c r="T51" s="112" t="s">
        <v>247</v>
      </c>
      <c r="U51" s="227">
        <v>1</v>
      </c>
      <c r="V51" s="113" t="s">
        <v>183</v>
      </c>
      <c r="W51" s="113" t="s">
        <v>248</v>
      </c>
      <c r="X51" s="123" t="s">
        <v>247</v>
      </c>
      <c r="Y51" s="274">
        <v>1</v>
      </c>
      <c r="Z51" s="113" t="s">
        <v>183</v>
      </c>
      <c r="AA51" s="113" t="s">
        <v>248</v>
      </c>
      <c r="AB51" s="123" t="s">
        <v>247</v>
      </c>
      <c r="AC51" s="92"/>
      <c r="AD51" s="92"/>
      <c r="AE51" s="92"/>
    </row>
    <row r="52" spans="1:31" s="88" customFormat="1" ht="28.35" customHeight="1" x14ac:dyDescent="0.2">
      <c r="A52" s="159" t="s">
        <v>196</v>
      </c>
      <c r="B52" s="159" t="s">
        <v>226</v>
      </c>
      <c r="C52" s="160"/>
      <c r="D52" s="161"/>
      <c r="E52" s="161"/>
      <c r="F52" s="162">
        <v>2</v>
      </c>
      <c r="G52" s="162">
        <v>2</v>
      </c>
      <c r="H52" s="163"/>
      <c r="I52" s="60">
        <f>SUM(I53,I54)</f>
        <v>0</v>
      </c>
      <c r="J52" s="55">
        <f>SUM(J53,J54)</f>
        <v>14</v>
      </c>
      <c r="K52" s="78">
        <f>SUM(K53,K54)</f>
        <v>6</v>
      </c>
      <c r="L52" s="98"/>
      <c r="M52" s="225"/>
      <c r="N52" s="82"/>
      <c r="O52" s="82"/>
      <c r="P52" s="94"/>
      <c r="Q52" s="225"/>
      <c r="R52" s="82"/>
      <c r="S52" s="82"/>
      <c r="T52" s="112"/>
      <c r="U52" s="227"/>
      <c r="V52" s="82"/>
      <c r="W52" s="82"/>
      <c r="X52" s="94"/>
      <c r="Y52" s="270"/>
      <c r="Z52" s="82"/>
      <c r="AA52" s="82"/>
      <c r="AB52" s="94"/>
    </row>
    <row r="53" spans="1:31" s="92" customFormat="1" ht="28.35" customHeight="1" x14ac:dyDescent="0.2">
      <c r="A53" s="167" t="s">
        <v>185</v>
      </c>
      <c r="B53" s="168" t="s">
        <v>197</v>
      </c>
      <c r="C53" s="169"/>
      <c r="D53" s="170"/>
      <c r="E53" s="170"/>
      <c r="F53" s="171">
        <v>0</v>
      </c>
      <c r="G53" s="171">
        <v>0</v>
      </c>
      <c r="H53" s="172" t="s">
        <v>96</v>
      </c>
      <c r="I53" s="70">
        <v>0</v>
      </c>
      <c r="J53" s="71">
        <v>0</v>
      </c>
      <c r="K53" s="72">
        <v>6</v>
      </c>
      <c r="L53" s="90"/>
      <c r="M53" s="83"/>
      <c r="N53" s="123"/>
      <c r="O53" s="123"/>
      <c r="P53" s="123"/>
      <c r="Q53" s="103"/>
      <c r="R53" s="123"/>
      <c r="S53" s="123"/>
      <c r="T53" s="107"/>
      <c r="U53" s="109"/>
      <c r="V53" s="123"/>
      <c r="W53" s="123"/>
      <c r="X53" s="123"/>
      <c r="Y53" s="109"/>
      <c r="Z53" s="123"/>
      <c r="AA53" s="123"/>
      <c r="AB53" s="123"/>
    </row>
    <row r="54" spans="1:31" s="92" customFormat="1" ht="28.35" customHeight="1" x14ac:dyDescent="0.2">
      <c r="A54" s="167" t="s">
        <v>187</v>
      </c>
      <c r="B54" s="168" t="s">
        <v>230</v>
      </c>
      <c r="C54" s="169"/>
      <c r="D54" s="170"/>
      <c r="E54" s="170"/>
      <c r="F54" s="273">
        <v>2</v>
      </c>
      <c r="G54" s="273">
        <v>2</v>
      </c>
      <c r="H54" s="172"/>
      <c r="I54" s="104">
        <v>0</v>
      </c>
      <c r="J54" s="100">
        <v>14</v>
      </c>
      <c r="K54" s="72">
        <v>0</v>
      </c>
      <c r="L54" s="98"/>
      <c r="M54" s="225">
        <v>1</v>
      </c>
      <c r="N54" s="113" t="s">
        <v>244</v>
      </c>
      <c r="O54" s="113" t="s">
        <v>248</v>
      </c>
      <c r="P54" s="123" t="s">
        <v>247</v>
      </c>
      <c r="Q54" s="225">
        <v>1</v>
      </c>
      <c r="R54" s="82" t="s">
        <v>183</v>
      </c>
      <c r="S54" s="82" t="s">
        <v>248</v>
      </c>
      <c r="T54" s="112" t="s">
        <v>247</v>
      </c>
      <c r="U54" s="227">
        <v>1</v>
      </c>
      <c r="V54" s="82" t="s">
        <v>183</v>
      </c>
      <c r="W54" s="82" t="s">
        <v>248</v>
      </c>
      <c r="X54" s="84" t="s">
        <v>247</v>
      </c>
      <c r="Y54" s="225">
        <v>1</v>
      </c>
      <c r="Z54" s="82" t="s">
        <v>183</v>
      </c>
      <c r="AA54" s="82" t="s">
        <v>248</v>
      </c>
      <c r="AB54" s="84" t="s">
        <v>247</v>
      </c>
    </row>
    <row r="55" spans="1:31" s="88" customFormat="1" ht="28.35" customHeight="1" x14ac:dyDescent="0.2">
      <c r="A55" s="159" t="s">
        <v>198</v>
      </c>
      <c r="B55" s="159" t="s">
        <v>237</v>
      </c>
      <c r="C55" s="160"/>
      <c r="D55" s="161"/>
      <c r="E55" s="161"/>
      <c r="F55" s="162">
        <v>10</v>
      </c>
      <c r="G55" s="162">
        <v>10</v>
      </c>
      <c r="H55" s="163"/>
      <c r="I55" s="54">
        <v>0</v>
      </c>
      <c r="J55" s="56">
        <v>0</v>
      </c>
      <c r="K55" s="57">
        <v>0</v>
      </c>
      <c r="L55" s="98" t="s">
        <v>182</v>
      </c>
      <c r="M55" s="225">
        <v>1</v>
      </c>
      <c r="N55" s="113" t="s">
        <v>244</v>
      </c>
      <c r="O55" s="113" t="s">
        <v>278</v>
      </c>
      <c r="P55" s="123" t="s">
        <v>275</v>
      </c>
      <c r="Q55" s="225">
        <v>1</v>
      </c>
      <c r="R55" s="113" t="s">
        <v>183</v>
      </c>
      <c r="S55" s="113" t="s">
        <v>278</v>
      </c>
      <c r="T55" s="123" t="s">
        <v>275</v>
      </c>
      <c r="U55" s="425" t="s">
        <v>265</v>
      </c>
      <c r="V55" s="426"/>
      <c r="W55" s="426"/>
      <c r="X55" s="426"/>
      <c r="Y55" s="426"/>
      <c r="Z55" s="426"/>
      <c r="AA55" s="426"/>
      <c r="AB55" s="427"/>
      <c r="AC55" s="92"/>
      <c r="AD55" s="92"/>
      <c r="AE55" s="92"/>
    </row>
    <row r="56" spans="1:31" ht="18.75" x14ac:dyDescent="0.3">
      <c r="A56" s="149"/>
      <c r="B56" s="30" t="s">
        <v>179</v>
      </c>
      <c r="C56" s="2"/>
      <c r="D56" s="2"/>
      <c r="E56" s="2"/>
      <c r="F56" s="2"/>
      <c r="G56" s="140">
        <v>30</v>
      </c>
      <c r="H56" s="21"/>
      <c r="I56" s="142">
        <f>SUM(I55+I52+I48+I43)</f>
        <v>45</v>
      </c>
      <c r="J56" s="101">
        <f>SUM(J55+J52+J48+J43)</f>
        <v>128</v>
      </c>
      <c r="K56" s="141">
        <f>SUM(K55+K52+K48+K43)</f>
        <v>23</v>
      </c>
      <c r="L56" s="36"/>
      <c r="M56" s="208"/>
      <c r="N56" s="208"/>
      <c r="O56" s="208"/>
      <c r="P56" s="208"/>
      <c r="Q56" s="208"/>
      <c r="R56" s="208"/>
      <c r="S56" s="208"/>
      <c r="T56" s="275"/>
      <c r="U56" s="276"/>
      <c r="V56" s="208"/>
      <c r="W56" s="208"/>
      <c r="X56" s="208"/>
      <c r="Y56" s="208"/>
      <c r="Z56" s="208"/>
      <c r="AA56" s="208"/>
      <c r="AB56" s="208"/>
    </row>
    <row r="57" spans="1:31" x14ac:dyDescent="0.25">
      <c r="A57" s="149"/>
      <c r="B57" s="277"/>
      <c r="C57" s="278"/>
      <c r="D57" s="279"/>
      <c r="E57" s="2"/>
      <c r="F57" s="2"/>
      <c r="G57" s="140"/>
      <c r="H57" s="19"/>
      <c r="I57" s="385">
        <f>SUM(I56+J56+K56)</f>
        <v>196</v>
      </c>
      <c r="J57" s="386"/>
      <c r="K57" s="387"/>
      <c r="L57" s="36"/>
      <c r="M57" s="208"/>
      <c r="N57" s="208"/>
      <c r="O57" s="208"/>
      <c r="P57" s="208"/>
      <c r="Q57" s="208"/>
      <c r="R57" s="208"/>
      <c r="S57" s="208"/>
      <c r="T57" s="275"/>
      <c r="U57" s="276"/>
      <c r="V57" s="208"/>
      <c r="W57" s="208"/>
      <c r="X57" s="208"/>
      <c r="Y57" s="208"/>
      <c r="Z57" s="208"/>
      <c r="AA57" s="208"/>
      <c r="AB57" s="208"/>
    </row>
    <row r="58" spans="1:31" ht="18.75" x14ac:dyDescent="0.3">
      <c r="A58" s="149"/>
      <c r="B58" s="31" t="s">
        <v>176</v>
      </c>
      <c r="C58" s="149"/>
      <c r="D58" s="149"/>
      <c r="E58" s="149"/>
      <c r="F58" s="149"/>
      <c r="G58" s="149"/>
      <c r="H58" s="149"/>
      <c r="I58" s="154"/>
      <c r="J58" s="149"/>
      <c r="K58" s="280"/>
      <c r="L58" s="219"/>
      <c r="M58" s="208"/>
      <c r="N58" s="208"/>
      <c r="O58" s="208"/>
      <c r="P58" s="208"/>
      <c r="Q58" s="208"/>
      <c r="R58" s="208"/>
      <c r="S58" s="208"/>
      <c r="T58" s="216"/>
      <c r="U58" s="251"/>
      <c r="V58" s="208"/>
      <c r="W58" s="208"/>
      <c r="X58" s="208"/>
      <c r="Y58" s="208"/>
      <c r="Z58" s="208"/>
      <c r="AA58" s="208"/>
      <c r="AB58" s="208"/>
    </row>
    <row r="59" spans="1:31" s="88" customFormat="1" ht="28.35" customHeight="1" x14ac:dyDescent="0.2">
      <c r="A59" s="159" t="s">
        <v>199</v>
      </c>
      <c r="B59" s="159" t="s">
        <v>207</v>
      </c>
      <c r="C59" s="160"/>
      <c r="D59" s="161" t="s">
        <v>42</v>
      </c>
      <c r="E59" s="161"/>
      <c r="F59" s="162">
        <v>5</v>
      </c>
      <c r="G59" s="162">
        <v>5</v>
      </c>
      <c r="H59" s="163"/>
      <c r="I59" s="267">
        <f>SUM(I60,I61,I62)</f>
        <v>20</v>
      </c>
      <c r="J59" s="268">
        <f>SUM(J60,J61,J62)</f>
        <v>62</v>
      </c>
      <c r="K59" s="187">
        <f>SUM(K60,K61,K62)</f>
        <v>0</v>
      </c>
      <c r="L59" s="98"/>
      <c r="M59" s="224"/>
      <c r="N59" s="82"/>
      <c r="O59" s="82"/>
      <c r="P59" s="82"/>
      <c r="Q59" s="225"/>
      <c r="R59" s="82"/>
      <c r="S59" s="82"/>
      <c r="T59" s="226"/>
      <c r="U59" s="227"/>
      <c r="V59" s="82"/>
      <c r="W59" s="82"/>
      <c r="X59" s="82"/>
      <c r="Y59" s="225"/>
      <c r="Z59" s="82"/>
      <c r="AA59" s="82"/>
      <c r="AB59" s="82"/>
    </row>
    <row r="60" spans="1:31" s="92" customFormat="1" ht="28.35" customHeight="1" x14ac:dyDescent="0.2">
      <c r="A60" s="167" t="s">
        <v>185</v>
      </c>
      <c r="B60" s="168" t="s">
        <v>186</v>
      </c>
      <c r="C60" s="169"/>
      <c r="D60" s="170" t="s">
        <v>42</v>
      </c>
      <c r="E60" s="170"/>
      <c r="F60" s="171" t="s">
        <v>240</v>
      </c>
      <c r="G60" s="171" t="s">
        <v>240</v>
      </c>
      <c r="H60" s="172" t="s">
        <v>96</v>
      </c>
      <c r="I60" s="70">
        <v>2</v>
      </c>
      <c r="J60" s="71">
        <v>8</v>
      </c>
      <c r="K60" s="72">
        <v>0</v>
      </c>
      <c r="L60" s="90"/>
      <c r="M60" s="83"/>
      <c r="N60" s="123"/>
      <c r="O60" s="123"/>
      <c r="P60" s="123"/>
      <c r="Q60" s="103"/>
      <c r="R60" s="123"/>
      <c r="S60" s="123"/>
      <c r="T60" s="107"/>
      <c r="U60" s="109"/>
      <c r="V60" s="123"/>
      <c r="W60" s="123"/>
      <c r="X60" s="123"/>
      <c r="Y60" s="109"/>
      <c r="Z60" s="123"/>
      <c r="AA60" s="123"/>
      <c r="AB60" s="123"/>
    </row>
    <row r="61" spans="1:31" s="92" customFormat="1" ht="28.35" customHeight="1" x14ac:dyDescent="0.2">
      <c r="A61" s="167" t="s">
        <v>187</v>
      </c>
      <c r="B61" s="168" t="s">
        <v>208</v>
      </c>
      <c r="C61" s="169"/>
      <c r="D61" s="170" t="s">
        <v>42</v>
      </c>
      <c r="E61" s="170"/>
      <c r="F61" s="281" t="s">
        <v>243</v>
      </c>
      <c r="G61" s="269" t="s">
        <v>243</v>
      </c>
      <c r="H61" s="172"/>
      <c r="I61" s="104">
        <v>9</v>
      </c>
      <c r="J61" s="71">
        <v>27</v>
      </c>
      <c r="K61" s="72">
        <v>0</v>
      </c>
      <c r="L61" s="98"/>
      <c r="M61" s="83">
        <v>1</v>
      </c>
      <c r="N61" s="84" t="s">
        <v>244</v>
      </c>
      <c r="O61" s="84" t="s">
        <v>245</v>
      </c>
      <c r="P61" s="84"/>
      <c r="Q61" s="83">
        <v>1</v>
      </c>
      <c r="R61" s="84" t="s">
        <v>183</v>
      </c>
      <c r="S61" s="84" t="s">
        <v>246</v>
      </c>
      <c r="T61" s="122" t="s">
        <v>256</v>
      </c>
      <c r="U61" s="83">
        <v>1</v>
      </c>
      <c r="V61" s="84" t="s">
        <v>183</v>
      </c>
      <c r="W61" s="84" t="s">
        <v>249</v>
      </c>
      <c r="X61" s="82" t="s">
        <v>275</v>
      </c>
      <c r="Y61" s="83">
        <v>1</v>
      </c>
      <c r="Z61" s="84" t="s">
        <v>183</v>
      </c>
      <c r="AA61" s="84" t="s">
        <v>249</v>
      </c>
      <c r="AB61" s="82" t="s">
        <v>275</v>
      </c>
    </row>
    <row r="62" spans="1:31" s="88" customFormat="1" ht="28.35" customHeight="1" x14ac:dyDescent="0.2">
      <c r="A62" s="61" t="s">
        <v>189</v>
      </c>
      <c r="B62" s="41" t="s">
        <v>209</v>
      </c>
      <c r="C62" s="164"/>
      <c r="D62" s="165" t="s">
        <v>42</v>
      </c>
      <c r="E62" s="170"/>
      <c r="F62" s="281" t="s">
        <v>239</v>
      </c>
      <c r="G62" s="269" t="s">
        <v>239</v>
      </c>
      <c r="H62" s="166"/>
      <c r="I62" s="47">
        <v>9</v>
      </c>
      <c r="J62" s="68">
        <v>27</v>
      </c>
      <c r="K62" s="77">
        <v>0</v>
      </c>
      <c r="L62" s="98"/>
      <c r="M62" s="83">
        <v>1</v>
      </c>
      <c r="N62" s="84" t="s">
        <v>244</v>
      </c>
      <c r="O62" s="84" t="s">
        <v>245</v>
      </c>
      <c r="P62" s="84"/>
      <c r="Q62" s="83">
        <v>1</v>
      </c>
      <c r="R62" s="84" t="s">
        <v>183</v>
      </c>
      <c r="S62" s="84" t="s">
        <v>246</v>
      </c>
      <c r="T62" s="107" t="s">
        <v>256</v>
      </c>
      <c r="U62" s="83">
        <v>1</v>
      </c>
      <c r="V62" s="84" t="s">
        <v>183</v>
      </c>
      <c r="W62" s="84" t="s">
        <v>249</v>
      </c>
      <c r="X62" s="82" t="s">
        <v>275</v>
      </c>
      <c r="Y62" s="83">
        <v>1</v>
      </c>
      <c r="Z62" s="84" t="s">
        <v>183</v>
      </c>
      <c r="AA62" s="84" t="s">
        <v>249</v>
      </c>
      <c r="AB62" s="82" t="s">
        <v>275</v>
      </c>
    </row>
    <row r="63" spans="1:31" s="88" customFormat="1" ht="28.35" customHeight="1" x14ac:dyDescent="0.2">
      <c r="A63" s="159" t="s">
        <v>200</v>
      </c>
      <c r="B63" s="159" t="s">
        <v>211</v>
      </c>
      <c r="C63" s="160"/>
      <c r="D63" s="161" t="s">
        <v>42</v>
      </c>
      <c r="E63" s="161"/>
      <c r="F63" s="162">
        <v>4</v>
      </c>
      <c r="G63" s="162">
        <v>4</v>
      </c>
      <c r="H63" s="163"/>
      <c r="I63" s="267">
        <f>SUM(I64,I65,I66,I67)</f>
        <v>0</v>
      </c>
      <c r="J63" s="268">
        <f>SUM(J64,J65,J66,J67)</f>
        <v>83</v>
      </c>
      <c r="K63" s="187">
        <f>SUM(K64,K65,K66,K67)</f>
        <v>5</v>
      </c>
      <c r="L63" s="98"/>
      <c r="M63" s="94"/>
      <c r="N63" s="84"/>
      <c r="O63" s="84"/>
      <c r="P63" s="84"/>
      <c r="Q63" s="94"/>
      <c r="R63" s="94"/>
      <c r="S63" s="94"/>
      <c r="T63" s="107"/>
      <c r="U63" s="120"/>
      <c r="V63" s="94"/>
      <c r="W63" s="94"/>
      <c r="X63" s="94"/>
      <c r="Y63" s="94"/>
      <c r="Z63" s="94"/>
      <c r="AA63" s="94"/>
      <c r="AB63" s="94"/>
    </row>
    <row r="64" spans="1:31" s="92" customFormat="1" ht="28.35" customHeight="1" x14ac:dyDescent="0.2">
      <c r="A64" s="167" t="s">
        <v>185</v>
      </c>
      <c r="B64" s="168" t="s">
        <v>188</v>
      </c>
      <c r="C64" s="169"/>
      <c r="D64" s="170" t="s">
        <v>42</v>
      </c>
      <c r="E64" s="170"/>
      <c r="F64" s="171" t="s">
        <v>239</v>
      </c>
      <c r="G64" s="171" t="s">
        <v>239</v>
      </c>
      <c r="H64" s="172" t="s">
        <v>96</v>
      </c>
      <c r="I64" s="70">
        <v>0</v>
      </c>
      <c r="J64" s="71">
        <v>6</v>
      </c>
      <c r="K64" s="72">
        <v>5</v>
      </c>
      <c r="L64" s="90"/>
      <c r="M64" s="83">
        <v>1</v>
      </c>
      <c r="N64" s="123" t="s">
        <v>183</v>
      </c>
      <c r="O64" s="123" t="s">
        <v>276</v>
      </c>
      <c r="P64" s="123" t="s">
        <v>275</v>
      </c>
      <c r="Q64" s="103">
        <v>1</v>
      </c>
      <c r="R64" s="123" t="s">
        <v>183</v>
      </c>
      <c r="S64" s="123" t="s">
        <v>246</v>
      </c>
      <c r="T64" s="107" t="s">
        <v>275</v>
      </c>
      <c r="U64" s="109">
        <v>1</v>
      </c>
      <c r="V64" s="123" t="s">
        <v>183</v>
      </c>
      <c r="W64" s="123" t="s">
        <v>249</v>
      </c>
      <c r="X64" s="123" t="s">
        <v>277</v>
      </c>
      <c r="Y64" s="109">
        <v>1</v>
      </c>
      <c r="Z64" s="123" t="s">
        <v>183</v>
      </c>
      <c r="AA64" s="123" t="s">
        <v>249</v>
      </c>
      <c r="AB64" s="123" t="s">
        <v>277</v>
      </c>
    </row>
    <row r="65" spans="1:28" s="88" customFormat="1" ht="28.35" customHeight="1" x14ac:dyDescent="0.2">
      <c r="A65" s="177" t="s">
        <v>187</v>
      </c>
      <c r="B65" s="168" t="s">
        <v>231</v>
      </c>
      <c r="C65" s="179"/>
      <c r="D65" s="180" t="s">
        <v>42</v>
      </c>
      <c r="E65" s="180"/>
      <c r="F65" s="171" t="s">
        <v>240</v>
      </c>
      <c r="G65" s="171" t="s">
        <v>240</v>
      </c>
      <c r="H65" s="166"/>
      <c r="I65" s="102">
        <v>0</v>
      </c>
      <c r="J65" s="75">
        <v>28</v>
      </c>
      <c r="K65" s="59">
        <v>0</v>
      </c>
      <c r="L65" s="97"/>
      <c r="M65" s="283"/>
      <c r="N65" s="113"/>
      <c r="O65" s="123"/>
      <c r="P65" s="123"/>
      <c r="Q65" s="274"/>
      <c r="R65" s="113"/>
      <c r="S65" s="123"/>
      <c r="T65" s="112"/>
      <c r="U65" s="284"/>
      <c r="V65" s="113"/>
      <c r="W65" s="123"/>
      <c r="X65" s="123"/>
      <c r="Y65" s="274"/>
      <c r="Z65" s="113"/>
      <c r="AA65" s="123"/>
      <c r="AB65" s="123"/>
    </row>
    <row r="66" spans="1:28" s="88" customFormat="1" ht="28.35" customHeight="1" x14ac:dyDescent="0.2">
      <c r="A66" s="177" t="s">
        <v>189</v>
      </c>
      <c r="B66" s="168" t="s">
        <v>232</v>
      </c>
      <c r="C66" s="179"/>
      <c r="D66" s="180" t="s">
        <v>42</v>
      </c>
      <c r="E66" s="180"/>
      <c r="F66" s="171" t="s">
        <v>240</v>
      </c>
      <c r="G66" s="171" t="s">
        <v>240</v>
      </c>
      <c r="H66" s="166"/>
      <c r="I66" s="102">
        <v>0</v>
      </c>
      <c r="J66" s="75">
        <v>9</v>
      </c>
      <c r="K66" s="59">
        <v>0</v>
      </c>
      <c r="L66" s="97"/>
      <c r="M66" s="285"/>
      <c r="N66" s="286"/>
      <c r="O66" s="287"/>
      <c r="P66" s="287"/>
      <c r="Q66" s="288"/>
      <c r="R66" s="286"/>
      <c r="S66" s="287"/>
      <c r="T66" s="289"/>
      <c r="U66" s="290"/>
      <c r="V66" s="286"/>
      <c r="W66" s="287"/>
      <c r="X66" s="287"/>
      <c r="Y66" s="288"/>
      <c r="Z66" s="286"/>
      <c r="AA66" s="287"/>
      <c r="AB66" s="287"/>
    </row>
    <row r="67" spans="1:28" s="88" customFormat="1" ht="28.35" customHeight="1" x14ac:dyDescent="0.2">
      <c r="A67" s="41" t="s">
        <v>190</v>
      </c>
      <c r="B67" s="40" t="s">
        <v>233</v>
      </c>
      <c r="C67" s="164"/>
      <c r="D67" s="165" t="s">
        <v>42</v>
      </c>
      <c r="E67" s="165"/>
      <c r="F67" s="269" t="s">
        <v>251</v>
      </c>
      <c r="G67" s="269" t="s">
        <v>251</v>
      </c>
      <c r="H67" s="166"/>
      <c r="I67" s="58">
        <v>0</v>
      </c>
      <c r="J67" s="48">
        <v>40</v>
      </c>
      <c r="K67" s="59">
        <v>0</v>
      </c>
      <c r="L67" s="90"/>
      <c r="M67" s="282">
        <v>1</v>
      </c>
      <c r="N67" s="291" t="s">
        <v>244</v>
      </c>
      <c r="O67" s="292" t="s">
        <v>245</v>
      </c>
      <c r="P67" s="292"/>
      <c r="Q67" s="282">
        <v>1</v>
      </c>
      <c r="R67" s="291" t="s">
        <v>183</v>
      </c>
      <c r="S67" s="292" t="s">
        <v>249</v>
      </c>
      <c r="T67" s="293" t="s">
        <v>275</v>
      </c>
      <c r="U67" s="227">
        <v>1</v>
      </c>
      <c r="V67" s="291" t="s">
        <v>183</v>
      </c>
      <c r="W67" s="292" t="s">
        <v>249</v>
      </c>
      <c r="X67" s="291" t="s">
        <v>275</v>
      </c>
      <c r="Y67" s="282">
        <v>1</v>
      </c>
      <c r="Z67" s="291" t="s">
        <v>183</v>
      </c>
      <c r="AA67" s="292" t="s">
        <v>249</v>
      </c>
      <c r="AB67" s="291" t="s">
        <v>275</v>
      </c>
    </row>
    <row r="68" spans="1:28" s="88" customFormat="1" ht="28.35" customHeight="1" x14ac:dyDescent="0.2">
      <c r="A68" s="159" t="s">
        <v>201</v>
      </c>
      <c r="B68" s="159" t="s">
        <v>234</v>
      </c>
      <c r="C68" s="38"/>
      <c r="D68" s="161"/>
      <c r="E68" s="161"/>
      <c r="F68" s="162">
        <v>2</v>
      </c>
      <c r="G68" s="162">
        <v>2</v>
      </c>
      <c r="H68" s="163"/>
      <c r="I68" s="267">
        <f>SUM(I69,I70,I71)</f>
        <v>0</v>
      </c>
      <c r="J68" s="186">
        <f>SUM(J69,J70,J71)</f>
        <v>5</v>
      </c>
      <c r="K68" s="294">
        <f>SUM(K69,K70,K71)</f>
        <v>19</v>
      </c>
      <c r="L68" s="98"/>
      <c r="M68" s="282"/>
      <c r="N68" s="291"/>
      <c r="O68" s="118"/>
      <c r="P68" s="118"/>
      <c r="Q68" s="282"/>
      <c r="R68" s="291"/>
      <c r="S68" s="118"/>
      <c r="T68" s="295"/>
      <c r="U68" s="296"/>
      <c r="V68" s="291"/>
      <c r="W68" s="291"/>
      <c r="X68" s="291"/>
      <c r="Y68" s="297"/>
      <c r="Z68" s="291"/>
      <c r="AA68" s="291"/>
      <c r="AB68" s="291"/>
    </row>
    <row r="69" spans="1:28" s="92" customFormat="1" ht="28.35" customHeight="1" x14ac:dyDescent="0.2">
      <c r="A69" s="167" t="s">
        <v>185</v>
      </c>
      <c r="B69" s="168" t="s">
        <v>197</v>
      </c>
      <c r="C69" s="169"/>
      <c r="D69" s="170" t="s">
        <v>42</v>
      </c>
      <c r="E69" s="170"/>
      <c r="F69" s="171" t="s">
        <v>240</v>
      </c>
      <c r="G69" s="171" t="s">
        <v>240</v>
      </c>
      <c r="H69" s="172" t="s">
        <v>96</v>
      </c>
      <c r="I69" s="70">
        <v>0</v>
      </c>
      <c r="J69" s="71">
        <v>0</v>
      </c>
      <c r="K69" s="72">
        <v>6</v>
      </c>
      <c r="L69" s="90"/>
      <c r="M69" s="83"/>
      <c r="N69" s="123"/>
      <c r="O69" s="123"/>
      <c r="P69" s="123"/>
      <c r="Q69" s="103"/>
      <c r="R69" s="123"/>
      <c r="S69" s="123"/>
      <c r="T69" s="107"/>
      <c r="U69" s="109"/>
      <c r="V69" s="123"/>
      <c r="W69" s="123"/>
      <c r="X69" s="123"/>
      <c r="Y69" s="109"/>
      <c r="Z69" s="123"/>
      <c r="AA69" s="123"/>
      <c r="AB69" s="123"/>
    </row>
    <row r="70" spans="1:28" s="92" customFormat="1" ht="28.35" customHeight="1" x14ac:dyDescent="0.2">
      <c r="A70" s="167" t="s">
        <v>187</v>
      </c>
      <c r="B70" s="168" t="s">
        <v>202</v>
      </c>
      <c r="C70" s="169"/>
      <c r="D70" s="170" t="s">
        <v>42</v>
      </c>
      <c r="E70" s="170"/>
      <c r="F70" s="171" t="s">
        <v>240</v>
      </c>
      <c r="G70" s="171" t="s">
        <v>240</v>
      </c>
      <c r="H70" s="172" t="s">
        <v>96</v>
      </c>
      <c r="I70" s="70">
        <v>0</v>
      </c>
      <c r="J70" s="71">
        <v>0</v>
      </c>
      <c r="K70" s="72">
        <v>7</v>
      </c>
      <c r="L70" s="90"/>
      <c r="M70" s="83"/>
      <c r="N70" s="123"/>
      <c r="O70" s="123"/>
      <c r="P70" s="123"/>
      <c r="Q70" s="103"/>
      <c r="R70" s="123"/>
      <c r="S70" s="123"/>
      <c r="T70" s="107"/>
      <c r="U70" s="109"/>
      <c r="V70" s="123"/>
      <c r="W70" s="123"/>
      <c r="X70" s="123"/>
      <c r="Y70" s="109"/>
      <c r="Z70" s="123"/>
      <c r="AA70" s="123"/>
      <c r="AB70" s="123"/>
    </row>
    <row r="71" spans="1:28" s="88" customFormat="1" ht="28.35" customHeight="1" x14ac:dyDescent="0.2">
      <c r="A71" s="300" t="s">
        <v>189</v>
      </c>
      <c r="B71" s="41" t="s">
        <v>235</v>
      </c>
      <c r="C71" s="164"/>
      <c r="D71" s="165" t="s">
        <v>42</v>
      </c>
      <c r="E71" s="165"/>
      <c r="F71" s="281" t="s">
        <v>243</v>
      </c>
      <c r="G71" s="269" t="s">
        <v>243</v>
      </c>
      <c r="H71" s="166"/>
      <c r="I71" s="47">
        <v>0</v>
      </c>
      <c r="J71" s="69">
        <v>5</v>
      </c>
      <c r="K71" s="49">
        <v>6</v>
      </c>
      <c r="L71" s="98"/>
      <c r="M71" s="108">
        <v>1</v>
      </c>
      <c r="N71" s="123" t="s">
        <v>244</v>
      </c>
      <c r="O71" s="123" t="s">
        <v>248</v>
      </c>
      <c r="P71" s="123" t="s">
        <v>247</v>
      </c>
      <c r="Q71" s="103">
        <v>1</v>
      </c>
      <c r="R71" s="123" t="s">
        <v>183</v>
      </c>
      <c r="S71" s="123" t="s">
        <v>248</v>
      </c>
      <c r="T71" s="112" t="s">
        <v>247</v>
      </c>
      <c r="U71" s="111">
        <v>1</v>
      </c>
      <c r="V71" s="123" t="s">
        <v>183</v>
      </c>
      <c r="W71" s="123" t="s">
        <v>248</v>
      </c>
      <c r="X71" s="123" t="s">
        <v>247</v>
      </c>
      <c r="Y71" s="103">
        <v>1</v>
      </c>
      <c r="Z71" s="123" t="s">
        <v>183</v>
      </c>
      <c r="AA71" s="123" t="s">
        <v>254</v>
      </c>
      <c r="AB71" s="123" t="s">
        <v>247</v>
      </c>
    </row>
    <row r="72" spans="1:28" s="88" customFormat="1" ht="28.35" customHeight="1" x14ac:dyDescent="0.2">
      <c r="A72" s="159" t="s">
        <v>203</v>
      </c>
      <c r="B72" s="159" t="s">
        <v>237</v>
      </c>
      <c r="C72" s="160"/>
      <c r="D72" s="161"/>
      <c r="E72" s="161"/>
      <c r="F72" s="162">
        <v>10</v>
      </c>
      <c r="G72" s="162">
        <v>10</v>
      </c>
      <c r="H72" s="301"/>
      <c r="I72" s="302">
        <v>0</v>
      </c>
      <c r="J72" s="268">
        <v>0</v>
      </c>
      <c r="K72" s="294">
        <v>0</v>
      </c>
      <c r="L72" s="82" t="s">
        <v>182</v>
      </c>
      <c r="M72" s="108">
        <v>1</v>
      </c>
      <c r="N72" s="123" t="s">
        <v>244</v>
      </c>
      <c r="O72" s="123" t="s">
        <v>249</v>
      </c>
      <c r="P72" s="84" t="s">
        <v>261</v>
      </c>
      <c r="Q72" s="108">
        <v>1</v>
      </c>
      <c r="R72" s="84" t="s">
        <v>183</v>
      </c>
      <c r="S72" s="84" t="s">
        <v>249</v>
      </c>
      <c r="T72" s="112" t="s">
        <v>261</v>
      </c>
      <c r="U72" s="428" t="s">
        <v>265</v>
      </c>
      <c r="V72" s="429"/>
      <c r="W72" s="429"/>
      <c r="X72" s="429"/>
      <c r="Y72" s="429"/>
      <c r="Z72" s="429"/>
      <c r="AA72" s="429"/>
      <c r="AB72" s="429"/>
    </row>
    <row r="73" spans="1:28" s="88" customFormat="1" ht="28.35" customHeight="1" x14ac:dyDescent="0.2">
      <c r="A73" s="159" t="s">
        <v>204</v>
      </c>
      <c r="B73" s="159" t="s">
        <v>238</v>
      </c>
      <c r="C73" s="160"/>
      <c r="D73" s="161"/>
      <c r="E73" s="161"/>
      <c r="F73" s="162">
        <v>9</v>
      </c>
      <c r="G73" s="162">
        <v>9</v>
      </c>
      <c r="H73" s="301"/>
      <c r="I73" s="302">
        <v>0</v>
      </c>
      <c r="J73" s="268">
        <v>4</v>
      </c>
      <c r="K73" s="294">
        <v>0</v>
      </c>
      <c r="L73" s="82" t="s">
        <v>182</v>
      </c>
      <c r="M73" s="299">
        <v>1</v>
      </c>
      <c r="N73" s="298" t="s">
        <v>244</v>
      </c>
      <c r="O73" s="82" t="s">
        <v>266</v>
      </c>
      <c r="P73" s="118"/>
      <c r="Q73" s="299">
        <v>1</v>
      </c>
      <c r="R73" s="298" t="s">
        <v>183</v>
      </c>
      <c r="S73" s="82" t="s">
        <v>266</v>
      </c>
      <c r="T73" s="303" t="s">
        <v>279</v>
      </c>
      <c r="U73" s="430" t="s">
        <v>265</v>
      </c>
      <c r="V73" s="431"/>
      <c r="W73" s="431"/>
      <c r="X73" s="431"/>
      <c r="Y73" s="431"/>
      <c r="Z73" s="431"/>
      <c r="AA73" s="431"/>
      <c r="AB73" s="431"/>
    </row>
    <row r="74" spans="1:28" ht="18.75" x14ac:dyDescent="0.3">
      <c r="A74" s="304"/>
      <c r="B74" s="127" t="s">
        <v>180</v>
      </c>
      <c r="C74" s="278"/>
      <c r="D74" s="279"/>
      <c r="E74" s="2"/>
      <c r="F74" s="23"/>
      <c r="G74" s="66">
        <f>SUBTOTAL(9,G59:G73)</f>
        <v>30</v>
      </c>
      <c r="H74" s="388"/>
      <c r="I74" s="142">
        <f>SUM(I68+I63+I59+I72,I73)</f>
        <v>20</v>
      </c>
      <c r="J74" s="53">
        <f>SUM(J68+J63+J59+J72,J73)</f>
        <v>154</v>
      </c>
      <c r="K74" s="76">
        <f>SUM(K68+K63+K59+K72,K73)</f>
        <v>24</v>
      </c>
      <c r="L74" s="36"/>
      <c r="M74" s="251"/>
      <c r="N74" s="208"/>
      <c r="O74" s="208"/>
      <c r="P74" s="208"/>
      <c r="Q74" s="208"/>
      <c r="R74" s="208"/>
      <c r="S74" s="208"/>
      <c r="T74" s="216"/>
      <c r="U74" s="251"/>
      <c r="V74" s="208"/>
      <c r="W74" s="208"/>
      <c r="X74" s="208"/>
      <c r="Y74" s="208"/>
      <c r="Z74" s="208"/>
      <c r="AA74" s="208"/>
      <c r="AB74" s="208"/>
    </row>
    <row r="75" spans="1:28" ht="18.75" x14ac:dyDescent="0.3">
      <c r="A75" s="305"/>
      <c r="B75" s="32"/>
      <c r="C75" s="306"/>
      <c r="D75" s="307"/>
      <c r="E75" s="23"/>
      <c r="F75" s="67"/>
      <c r="G75" s="45"/>
      <c r="H75" s="389"/>
      <c r="I75" s="390">
        <f>SUM(I74+J74+K74)</f>
        <v>198</v>
      </c>
      <c r="J75" s="386"/>
      <c r="K75" s="387"/>
      <c r="L75" s="36"/>
      <c r="M75" s="251"/>
      <c r="N75" s="208"/>
      <c r="O75" s="208"/>
      <c r="P75" s="208"/>
      <c r="Q75" s="208"/>
      <c r="R75" s="208"/>
      <c r="S75" s="208"/>
      <c r="T75" s="216"/>
      <c r="U75" s="251"/>
      <c r="V75" s="208"/>
      <c r="W75" s="208"/>
      <c r="X75" s="208"/>
      <c r="Y75" s="208"/>
      <c r="Z75" s="208"/>
      <c r="AA75" s="208"/>
      <c r="AB75" s="208"/>
    </row>
    <row r="76" spans="1:28" ht="18.75" x14ac:dyDescent="0.25">
      <c r="A76" s="26"/>
      <c r="B76" s="33" t="s">
        <v>236</v>
      </c>
      <c r="C76" s="308"/>
      <c r="D76" s="308"/>
      <c r="E76" s="308"/>
      <c r="F76" s="308"/>
      <c r="G76" s="105">
        <f>SUM(G23+G40+G56+G74)</f>
        <v>120</v>
      </c>
      <c r="H76" s="308"/>
      <c r="I76" s="391">
        <f>SUM(I23+I40+I56+I74)</f>
        <v>224</v>
      </c>
      <c r="J76" s="412">
        <f>SUM(J23+J40+J56+J74)</f>
        <v>541</v>
      </c>
      <c r="K76" s="414">
        <f>SUM(K23+K40+K56+K74)</f>
        <v>85</v>
      </c>
      <c r="L76" s="36"/>
      <c r="M76" s="309"/>
      <c r="N76" s="310"/>
      <c r="O76" s="310"/>
      <c r="P76" s="311"/>
      <c r="Q76" s="311"/>
      <c r="R76" s="311"/>
      <c r="S76" s="311"/>
      <c r="T76" s="312"/>
      <c r="U76" s="313"/>
      <c r="V76" s="311"/>
      <c r="W76" s="311"/>
      <c r="X76" s="311"/>
      <c r="Y76" s="311"/>
      <c r="Z76" s="311"/>
      <c r="AA76" s="311"/>
      <c r="AB76" s="311"/>
    </row>
    <row r="77" spans="1:28" x14ac:dyDescent="0.25">
      <c r="A77" s="27"/>
      <c r="B77" s="25"/>
      <c r="C77" s="25"/>
      <c r="D77" s="25"/>
      <c r="E77" s="25"/>
      <c r="F77" s="25"/>
      <c r="G77" s="314"/>
      <c r="H77" s="25"/>
      <c r="I77" s="391"/>
      <c r="J77" s="413"/>
      <c r="K77" s="415"/>
      <c r="L77" s="36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</row>
    <row r="78" spans="1:28" x14ac:dyDescent="0.25">
      <c r="A78" s="315"/>
      <c r="B78" s="316"/>
      <c r="C78" s="316"/>
      <c r="D78" s="316"/>
      <c r="E78" s="316"/>
      <c r="F78" s="316"/>
      <c r="G78" s="43"/>
      <c r="H78" s="316"/>
      <c r="I78" s="380">
        <f>SUM(I76+J76+K76)</f>
        <v>850</v>
      </c>
      <c r="J78" s="381"/>
      <c r="K78" s="382"/>
      <c r="L78" s="36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</row>
  </sheetData>
  <mergeCells count="33">
    <mergeCell ref="U55:AB55"/>
    <mergeCell ref="U72:AB72"/>
    <mergeCell ref="U73:AB73"/>
    <mergeCell ref="L1:L3"/>
    <mergeCell ref="M1:T1"/>
    <mergeCell ref="U1:AB1"/>
    <mergeCell ref="M2:P2"/>
    <mergeCell ref="Q2:T2"/>
    <mergeCell ref="U2:X2"/>
    <mergeCell ref="Y2:AB2"/>
    <mergeCell ref="G24:H24"/>
    <mergeCell ref="I24:K24"/>
    <mergeCell ref="I41:K41"/>
    <mergeCell ref="G1:G3"/>
    <mergeCell ref="J76:J77"/>
    <mergeCell ref="K76:K77"/>
    <mergeCell ref="H1:H3"/>
    <mergeCell ref="I2:I3"/>
    <mergeCell ref="J2:J3"/>
    <mergeCell ref="I1:K1"/>
    <mergeCell ref="K2:K3"/>
    <mergeCell ref="A1:A3"/>
    <mergeCell ref="D1:D3"/>
    <mergeCell ref="E1:E3"/>
    <mergeCell ref="F1:F3"/>
    <mergeCell ref="B1:B3"/>
    <mergeCell ref="C1:C3"/>
    <mergeCell ref="I78:K78"/>
    <mergeCell ref="A40:A41"/>
    <mergeCell ref="I57:K57"/>
    <mergeCell ref="H74:H75"/>
    <mergeCell ref="I75:K75"/>
    <mergeCell ref="I76:I77"/>
  </mergeCells>
  <dataValidations count="2">
    <dataValidation type="list" allowBlank="1" showInputMessage="1" showErrorMessage="1" sqref="D5:D23 D27:D39 D42:D55 D59:D73">
      <formula1>nature_ens</formula1>
    </dataValidation>
    <dataValidation type="list" allowBlank="1" showInputMessage="1" showErrorMessage="1" sqref="H5:H23 H27:H39 H42:H55 H59:H73">
      <formula1>sections_CNU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opLeftCell="M1" workbookViewId="0">
      <selection activeCell="B66" sqref="B66"/>
    </sheetView>
  </sheetViews>
  <sheetFormatPr baseColWidth="10" defaultRowHeight="15.75" x14ac:dyDescent="0.25"/>
  <cols>
    <col min="1" max="1" width="11.42578125" style="145"/>
    <col min="2" max="2" width="68.140625" style="145" bestFit="1" customWidth="1"/>
    <col min="3" max="3" width="15.28515625" style="145" bestFit="1" customWidth="1"/>
    <col min="4" max="4" width="12.5703125" style="145" bestFit="1" customWidth="1"/>
    <col min="5" max="5" width="19.7109375" style="145" bestFit="1" customWidth="1"/>
    <col min="6" max="6" width="10.5703125" style="145" bestFit="1" customWidth="1"/>
    <col min="7" max="7" width="7.85546875" style="44" bestFit="1" customWidth="1"/>
    <col min="8" max="8" width="13.28515625" style="145" customWidth="1"/>
    <col min="9" max="10" width="11.42578125" style="39"/>
    <col min="11" max="11" width="19.7109375" style="145" bestFit="1" customWidth="1"/>
    <col min="12" max="12" width="14.7109375" style="37" customWidth="1"/>
    <col min="13" max="18" width="11.42578125" style="145"/>
    <col min="19" max="19" width="11.85546875" style="145" customWidth="1"/>
    <col min="20" max="22" width="11.42578125" style="145"/>
    <col min="23" max="23" width="15.7109375" style="145" customWidth="1"/>
    <col min="24" max="26" width="11.42578125" style="145"/>
    <col min="27" max="27" width="15" style="145" customWidth="1"/>
    <col min="28" max="16384" width="11.42578125" style="145"/>
  </cols>
  <sheetData>
    <row r="1" spans="1:28" ht="51" customHeight="1" x14ac:dyDescent="0.25">
      <c r="A1" s="392" t="s">
        <v>56</v>
      </c>
      <c r="B1" s="399" t="s">
        <v>21</v>
      </c>
      <c r="C1" s="402" t="s">
        <v>149</v>
      </c>
      <c r="D1" s="393" t="s">
        <v>142</v>
      </c>
      <c r="E1" s="396" t="s">
        <v>144</v>
      </c>
      <c r="F1" s="393" t="s">
        <v>22</v>
      </c>
      <c r="G1" s="393" t="s">
        <v>23</v>
      </c>
      <c r="H1" s="393" t="s">
        <v>30</v>
      </c>
      <c r="I1" s="420" t="s">
        <v>24</v>
      </c>
      <c r="J1" s="421"/>
      <c r="K1" s="422"/>
      <c r="L1" s="432" t="s">
        <v>181</v>
      </c>
      <c r="M1" s="435" t="s">
        <v>155</v>
      </c>
      <c r="N1" s="436"/>
      <c r="O1" s="436"/>
      <c r="P1" s="436"/>
      <c r="Q1" s="436"/>
      <c r="R1" s="436"/>
      <c r="S1" s="436"/>
      <c r="T1" s="437"/>
      <c r="U1" s="438" t="s">
        <v>162</v>
      </c>
      <c r="V1" s="436"/>
      <c r="W1" s="436"/>
      <c r="X1" s="436"/>
      <c r="Y1" s="436"/>
      <c r="Z1" s="436"/>
      <c r="AA1" s="436"/>
      <c r="AB1" s="439"/>
    </row>
    <row r="2" spans="1:28" ht="51" customHeight="1" x14ac:dyDescent="0.25">
      <c r="A2" s="392"/>
      <c r="B2" s="400"/>
      <c r="C2" s="403"/>
      <c r="D2" s="394"/>
      <c r="E2" s="397"/>
      <c r="F2" s="394"/>
      <c r="G2" s="394"/>
      <c r="H2" s="394"/>
      <c r="I2" s="416" t="s">
        <v>25</v>
      </c>
      <c r="J2" s="418" t="s">
        <v>26</v>
      </c>
      <c r="K2" s="423" t="s">
        <v>29</v>
      </c>
      <c r="L2" s="433"/>
      <c r="M2" s="440" t="s">
        <v>156</v>
      </c>
      <c r="N2" s="441"/>
      <c r="O2" s="441"/>
      <c r="P2" s="442"/>
      <c r="Q2" s="443" t="s">
        <v>157</v>
      </c>
      <c r="R2" s="441"/>
      <c r="S2" s="441"/>
      <c r="T2" s="444"/>
      <c r="U2" s="445" t="s">
        <v>156</v>
      </c>
      <c r="V2" s="441"/>
      <c r="W2" s="441"/>
      <c r="X2" s="442"/>
      <c r="Y2" s="443" t="s">
        <v>157</v>
      </c>
      <c r="Z2" s="441"/>
      <c r="AA2" s="441"/>
      <c r="AB2" s="442"/>
    </row>
    <row r="3" spans="1:28" ht="34.5" customHeight="1" thickBot="1" x14ac:dyDescent="0.3">
      <c r="A3" s="392"/>
      <c r="B3" s="401"/>
      <c r="C3" s="404"/>
      <c r="D3" s="395"/>
      <c r="E3" s="398"/>
      <c r="F3" s="395"/>
      <c r="G3" s="395"/>
      <c r="H3" s="395"/>
      <c r="I3" s="417"/>
      <c r="J3" s="419"/>
      <c r="K3" s="424"/>
      <c r="L3" s="434"/>
      <c r="M3" s="146" t="s">
        <v>158</v>
      </c>
      <c r="N3" s="146" t="s">
        <v>159</v>
      </c>
      <c r="O3" s="146" t="s">
        <v>160</v>
      </c>
      <c r="P3" s="146" t="s">
        <v>161</v>
      </c>
      <c r="Q3" s="146" t="s">
        <v>158</v>
      </c>
      <c r="R3" s="146" t="s">
        <v>159</v>
      </c>
      <c r="S3" s="146" t="s">
        <v>160</v>
      </c>
      <c r="T3" s="147" t="s">
        <v>161</v>
      </c>
      <c r="U3" s="148" t="s">
        <v>158</v>
      </c>
      <c r="V3" s="146" t="s">
        <v>159</v>
      </c>
      <c r="W3" s="146" t="s">
        <v>160</v>
      </c>
      <c r="X3" s="146" t="s">
        <v>161</v>
      </c>
      <c r="Y3" s="146" t="s">
        <v>158</v>
      </c>
      <c r="Z3" s="146" t="s">
        <v>159</v>
      </c>
      <c r="AA3" s="146" t="s">
        <v>160</v>
      </c>
      <c r="AB3" s="146" t="s">
        <v>161</v>
      </c>
    </row>
    <row r="4" spans="1:28" ht="18" x14ac:dyDescent="0.25">
      <c r="A4" s="317"/>
      <c r="B4" s="318" t="s">
        <v>173</v>
      </c>
      <c r="C4" s="317"/>
      <c r="D4" s="317"/>
      <c r="E4" s="317"/>
      <c r="F4" s="319"/>
      <c r="G4" s="320"/>
      <c r="H4" s="321" t="s">
        <v>31</v>
      </c>
      <c r="I4" s="322"/>
      <c r="J4" s="317"/>
      <c r="K4" s="323"/>
      <c r="L4" s="324"/>
      <c r="M4" s="156"/>
      <c r="N4" s="156"/>
      <c r="O4" s="156"/>
      <c r="P4" s="156"/>
      <c r="Q4" s="156"/>
      <c r="R4" s="156"/>
      <c r="S4" s="156"/>
      <c r="T4" s="157"/>
      <c r="U4" s="158"/>
      <c r="V4" s="156"/>
      <c r="W4" s="156"/>
      <c r="X4" s="156"/>
      <c r="Y4" s="156"/>
      <c r="Z4" s="156"/>
      <c r="AA4" s="156"/>
      <c r="AB4" s="156"/>
    </row>
    <row r="5" spans="1:28" s="88" customFormat="1" ht="28.15" customHeight="1" x14ac:dyDescent="0.2">
      <c r="A5" s="325" t="s">
        <v>184</v>
      </c>
      <c r="B5" s="325" t="s">
        <v>207</v>
      </c>
      <c r="C5" s="326"/>
      <c r="D5" s="327" t="s">
        <v>42</v>
      </c>
      <c r="E5" s="327"/>
      <c r="F5" s="328">
        <v>12</v>
      </c>
      <c r="G5" s="106">
        <v>12</v>
      </c>
      <c r="H5" s="329"/>
      <c r="I5" s="130">
        <f>SUM(I6,I7,I8)</f>
        <v>77</v>
      </c>
      <c r="J5" s="106">
        <f>SUM(J6,J7,J8)</f>
        <v>11</v>
      </c>
      <c r="K5" s="124"/>
      <c r="L5" s="113"/>
      <c r="M5" s="103"/>
      <c r="N5" s="123"/>
      <c r="O5" s="113"/>
      <c r="P5" s="123"/>
      <c r="Q5" s="103"/>
      <c r="R5" s="123"/>
      <c r="S5" s="113"/>
      <c r="T5" s="112"/>
      <c r="U5" s="86"/>
      <c r="V5" s="123"/>
      <c r="W5" s="123"/>
      <c r="X5" s="123"/>
      <c r="Y5" s="248"/>
      <c r="Z5" s="123"/>
      <c r="AA5" s="123"/>
      <c r="AB5" s="123"/>
    </row>
    <row r="6" spans="1:28" s="92" customFormat="1" ht="28.15" customHeight="1" x14ac:dyDescent="0.2">
      <c r="A6" s="378" t="s">
        <v>185</v>
      </c>
      <c r="B6" s="168" t="s">
        <v>186</v>
      </c>
      <c r="C6" s="169"/>
      <c r="D6" s="170" t="s">
        <v>42</v>
      </c>
      <c r="E6" s="170"/>
      <c r="F6" s="269" t="s">
        <v>239</v>
      </c>
      <c r="G6" s="269" t="s">
        <v>239</v>
      </c>
      <c r="H6" s="172" t="s">
        <v>96</v>
      </c>
      <c r="I6" s="104">
        <v>5</v>
      </c>
      <c r="J6" s="100">
        <v>11</v>
      </c>
      <c r="K6" s="91"/>
      <c r="L6" s="90"/>
      <c r="M6" s="83">
        <v>1</v>
      </c>
      <c r="N6" s="84" t="s">
        <v>244</v>
      </c>
      <c r="O6" s="84" t="s">
        <v>246</v>
      </c>
      <c r="P6" s="84" t="s">
        <v>247</v>
      </c>
      <c r="Q6" s="83">
        <v>1</v>
      </c>
      <c r="R6" s="84" t="s">
        <v>183</v>
      </c>
      <c r="S6" s="84" t="s">
        <v>246</v>
      </c>
      <c r="T6" s="122" t="s">
        <v>247</v>
      </c>
      <c r="U6" s="379">
        <v>1</v>
      </c>
      <c r="V6" s="84" t="s">
        <v>267</v>
      </c>
      <c r="W6" s="84" t="s">
        <v>246</v>
      </c>
      <c r="X6" s="84" t="s">
        <v>261</v>
      </c>
      <c r="Y6" s="83">
        <v>1</v>
      </c>
      <c r="Z6" s="84" t="s">
        <v>183</v>
      </c>
      <c r="AA6" s="84" t="s">
        <v>246</v>
      </c>
      <c r="AB6" s="84" t="s">
        <v>261</v>
      </c>
    </row>
    <row r="7" spans="1:28" s="92" customFormat="1" ht="28.15" customHeight="1" x14ac:dyDescent="0.2">
      <c r="A7" s="167" t="s">
        <v>187</v>
      </c>
      <c r="B7" s="168" t="s">
        <v>208</v>
      </c>
      <c r="C7" s="190"/>
      <c r="D7" s="191" t="s">
        <v>42</v>
      </c>
      <c r="E7" s="191"/>
      <c r="F7" s="171" t="s">
        <v>241</v>
      </c>
      <c r="G7" s="171" t="s">
        <v>241</v>
      </c>
      <c r="H7" s="172"/>
      <c r="I7" s="131">
        <v>36</v>
      </c>
      <c r="J7" s="71">
        <v>0</v>
      </c>
      <c r="K7" s="91"/>
      <c r="L7" s="97"/>
      <c r="M7" s="103">
        <v>1</v>
      </c>
      <c r="N7" s="123" t="s">
        <v>244</v>
      </c>
      <c r="O7" s="123" t="s">
        <v>245</v>
      </c>
      <c r="P7" s="123"/>
      <c r="Q7" s="103">
        <v>1</v>
      </c>
      <c r="R7" s="123" t="s">
        <v>183</v>
      </c>
      <c r="S7" s="123" t="s">
        <v>246</v>
      </c>
      <c r="T7" s="107" t="s">
        <v>256</v>
      </c>
      <c r="U7" s="109">
        <v>1</v>
      </c>
      <c r="V7" s="123" t="s">
        <v>183</v>
      </c>
      <c r="W7" s="123" t="s">
        <v>246</v>
      </c>
      <c r="X7" s="123" t="s">
        <v>257</v>
      </c>
      <c r="Y7" s="109">
        <v>1</v>
      </c>
      <c r="Z7" s="123" t="s">
        <v>183</v>
      </c>
      <c r="AA7" s="123" t="s">
        <v>246</v>
      </c>
      <c r="AB7" s="123" t="s">
        <v>256</v>
      </c>
    </row>
    <row r="8" spans="1:28" s="88" customFormat="1" ht="28.15" customHeight="1" x14ac:dyDescent="0.2">
      <c r="A8" s="61" t="s">
        <v>189</v>
      </c>
      <c r="B8" s="40" t="s">
        <v>209</v>
      </c>
      <c r="C8" s="164"/>
      <c r="D8" s="165" t="s">
        <v>42</v>
      </c>
      <c r="E8" s="165"/>
      <c r="F8" s="269" t="s">
        <v>242</v>
      </c>
      <c r="G8" s="269" t="s">
        <v>242</v>
      </c>
      <c r="H8" s="172"/>
      <c r="I8" s="132">
        <v>36</v>
      </c>
      <c r="J8" s="68">
        <v>0</v>
      </c>
      <c r="K8" s="89"/>
      <c r="L8" s="90"/>
      <c r="M8" s="108">
        <v>1</v>
      </c>
      <c r="N8" s="84" t="s">
        <v>244</v>
      </c>
      <c r="O8" s="84" t="s">
        <v>245</v>
      </c>
      <c r="P8" s="94"/>
      <c r="Q8" s="83">
        <v>1</v>
      </c>
      <c r="R8" s="84" t="s">
        <v>183</v>
      </c>
      <c r="S8" s="84" t="s">
        <v>246</v>
      </c>
      <c r="T8" s="107" t="s">
        <v>256</v>
      </c>
      <c r="U8" s="111">
        <v>1</v>
      </c>
      <c r="V8" s="84" t="s">
        <v>183</v>
      </c>
      <c r="W8" s="84" t="s">
        <v>246</v>
      </c>
      <c r="X8" s="84" t="s">
        <v>257</v>
      </c>
      <c r="Y8" s="83">
        <v>1</v>
      </c>
      <c r="Z8" s="84" t="s">
        <v>183</v>
      </c>
      <c r="AA8" s="84" t="s">
        <v>246</v>
      </c>
      <c r="AB8" s="84" t="s">
        <v>256</v>
      </c>
    </row>
    <row r="9" spans="1:28" s="88" customFormat="1" ht="28.15" customHeight="1" x14ac:dyDescent="0.2">
      <c r="A9" s="159" t="s">
        <v>210</v>
      </c>
      <c r="B9" s="159" t="s">
        <v>211</v>
      </c>
      <c r="C9" s="173"/>
      <c r="D9" s="174" t="s">
        <v>42</v>
      </c>
      <c r="E9" s="174"/>
      <c r="F9" s="220">
        <v>6</v>
      </c>
      <c r="G9" s="38">
        <v>6</v>
      </c>
      <c r="H9" s="176"/>
      <c r="I9" s="130">
        <f>SUM(I10,I11,I12,I13)</f>
        <v>0</v>
      </c>
      <c r="J9" s="38">
        <f>SUM(J10,J11,J12,J13)</f>
        <v>28</v>
      </c>
      <c r="K9" s="93"/>
      <c r="L9" s="90"/>
      <c r="M9" s="94"/>
      <c r="N9" s="94"/>
      <c r="O9" s="94"/>
      <c r="P9" s="94"/>
      <c r="Q9" s="83"/>
      <c r="R9" s="84"/>
      <c r="S9" s="84"/>
      <c r="T9" s="107"/>
      <c r="U9" s="84"/>
      <c r="V9" s="84"/>
      <c r="W9" s="84"/>
      <c r="X9" s="83"/>
      <c r="Y9" s="84"/>
      <c r="Z9" s="84"/>
      <c r="AA9" s="84"/>
      <c r="AB9" s="84"/>
    </row>
    <row r="10" spans="1:28" s="92" customFormat="1" ht="28.15" customHeight="1" x14ac:dyDescent="0.2">
      <c r="A10" s="378" t="s">
        <v>185</v>
      </c>
      <c r="B10" s="168" t="s">
        <v>188</v>
      </c>
      <c r="C10" s="169"/>
      <c r="D10" s="170" t="s">
        <v>42</v>
      </c>
      <c r="E10" s="170"/>
      <c r="F10" s="269" t="s">
        <v>240</v>
      </c>
      <c r="G10" s="269" t="s">
        <v>240</v>
      </c>
      <c r="H10" s="172" t="s">
        <v>96</v>
      </c>
      <c r="I10" s="104">
        <v>0</v>
      </c>
      <c r="J10" s="100">
        <v>0</v>
      </c>
      <c r="K10" s="91"/>
      <c r="L10" s="90"/>
      <c r="M10" s="83"/>
      <c r="N10" s="84"/>
      <c r="O10" s="84"/>
      <c r="P10" s="84"/>
      <c r="Q10" s="83"/>
      <c r="R10" s="84"/>
      <c r="S10" s="84"/>
      <c r="T10" s="122"/>
      <c r="U10" s="379"/>
      <c r="V10" s="84"/>
      <c r="W10" s="84"/>
      <c r="X10" s="84"/>
      <c r="Y10" s="83"/>
      <c r="Z10" s="84"/>
      <c r="AA10" s="84"/>
      <c r="AB10" s="84"/>
    </row>
    <row r="11" spans="1:28" s="88" customFormat="1" ht="28.15" customHeight="1" x14ac:dyDescent="0.2">
      <c r="A11" s="332" t="s">
        <v>187</v>
      </c>
      <c r="B11" s="178" t="s">
        <v>212</v>
      </c>
      <c r="C11" s="164"/>
      <c r="D11" s="165" t="s">
        <v>42</v>
      </c>
      <c r="E11" s="165"/>
      <c r="F11" s="269" t="s">
        <v>243</v>
      </c>
      <c r="G11" s="269" t="s">
        <v>243</v>
      </c>
      <c r="H11" s="166"/>
      <c r="I11" s="58">
        <v>0</v>
      </c>
      <c r="J11" s="48">
        <v>20</v>
      </c>
      <c r="K11" s="89"/>
      <c r="L11" s="90"/>
      <c r="M11" s="83">
        <v>1</v>
      </c>
      <c r="N11" s="84" t="s">
        <v>244</v>
      </c>
      <c r="O11" s="84" t="s">
        <v>246</v>
      </c>
      <c r="P11" s="84" t="s">
        <v>247</v>
      </c>
      <c r="Q11" s="83">
        <v>1</v>
      </c>
      <c r="R11" s="84" t="s">
        <v>183</v>
      </c>
      <c r="S11" s="84" t="s">
        <v>246</v>
      </c>
      <c r="T11" s="85" t="s">
        <v>247</v>
      </c>
      <c r="U11" s="333">
        <v>1</v>
      </c>
      <c r="V11" s="84" t="s">
        <v>183</v>
      </c>
      <c r="W11" s="84" t="s">
        <v>249</v>
      </c>
      <c r="X11" s="82" t="s">
        <v>258</v>
      </c>
      <c r="Y11" s="114">
        <v>1</v>
      </c>
      <c r="Z11" s="84" t="s">
        <v>183</v>
      </c>
      <c r="AA11" s="84" t="s">
        <v>249</v>
      </c>
      <c r="AB11" s="82" t="s">
        <v>259</v>
      </c>
    </row>
    <row r="12" spans="1:28" s="88" customFormat="1" ht="28.15" customHeight="1" x14ac:dyDescent="0.2">
      <c r="A12" s="41" t="s">
        <v>189</v>
      </c>
      <c r="B12" s="40" t="s">
        <v>213</v>
      </c>
      <c r="C12" s="164"/>
      <c r="D12" s="165" t="s">
        <v>42</v>
      </c>
      <c r="E12" s="165"/>
      <c r="F12" s="269" t="s">
        <v>243</v>
      </c>
      <c r="G12" s="269" t="s">
        <v>243</v>
      </c>
      <c r="H12" s="166"/>
      <c r="I12" s="58">
        <v>0</v>
      </c>
      <c r="J12" s="48">
        <v>8</v>
      </c>
      <c r="K12" s="95"/>
      <c r="L12" s="90"/>
      <c r="M12" s="83">
        <v>1</v>
      </c>
      <c r="N12" s="84" t="s">
        <v>244</v>
      </c>
      <c r="O12" s="84" t="s">
        <v>246</v>
      </c>
      <c r="P12" s="84" t="s">
        <v>247</v>
      </c>
      <c r="Q12" s="83">
        <v>1</v>
      </c>
      <c r="R12" s="84" t="s">
        <v>183</v>
      </c>
      <c r="S12" s="84" t="s">
        <v>246</v>
      </c>
      <c r="T12" s="85" t="s">
        <v>247</v>
      </c>
      <c r="U12" s="333">
        <v>1</v>
      </c>
      <c r="V12" s="84" t="s">
        <v>183</v>
      </c>
      <c r="W12" s="84" t="s">
        <v>246</v>
      </c>
      <c r="X12" s="82" t="s">
        <v>247</v>
      </c>
      <c r="Y12" s="108">
        <v>1</v>
      </c>
      <c r="Z12" s="84" t="s">
        <v>183</v>
      </c>
      <c r="AA12" s="84" t="s">
        <v>246</v>
      </c>
      <c r="AB12" s="82" t="s">
        <v>247</v>
      </c>
    </row>
    <row r="13" spans="1:28" s="88" customFormat="1" ht="28.15" customHeight="1" x14ac:dyDescent="0.2">
      <c r="A13" s="41" t="s">
        <v>190</v>
      </c>
      <c r="B13" s="40" t="s">
        <v>214</v>
      </c>
      <c r="C13" s="169"/>
      <c r="D13" s="170" t="s">
        <v>42</v>
      </c>
      <c r="E13" s="170"/>
      <c r="F13" s="269" t="s">
        <v>243</v>
      </c>
      <c r="G13" s="269" t="s">
        <v>243</v>
      </c>
      <c r="H13" s="172"/>
      <c r="I13" s="58">
        <v>0</v>
      </c>
      <c r="J13" s="48">
        <v>0</v>
      </c>
      <c r="K13" s="91"/>
      <c r="L13" s="90"/>
      <c r="M13" s="83">
        <v>1</v>
      </c>
      <c r="N13" s="84" t="s">
        <v>244</v>
      </c>
      <c r="O13" s="82" t="s">
        <v>252</v>
      </c>
      <c r="P13" s="84" t="s">
        <v>247</v>
      </c>
      <c r="Q13" s="83">
        <v>1</v>
      </c>
      <c r="R13" s="84" t="s">
        <v>183</v>
      </c>
      <c r="S13" s="82" t="s">
        <v>252</v>
      </c>
      <c r="T13" s="85" t="s">
        <v>247</v>
      </c>
      <c r="U13" s="333">
        <v>1</v>
      </c>
      <c r="V13" s="84" t="s">
        <v>183</v>
      </c>
      <c r="W13" s="84" t="s">
        <v>249</v>
      </c>
      <c r="X13" s="82" t="s">
        <v>258</v>
      </c>
      <c r="Y13" s="114">
        <v>1</v>
      </c>
      <c r="Z13" s="84" t="s">
        <v>183</v>
      </c>
      <c r="AA13" s="84" t="s">
        <v>249</v>
      </c>
      <c r="AB13" s="82" t="s">
        <v>260</v>
      </c>
    </row>
    <row r="14" spans="1:28" s="88" customFormat="1" ht="28.15" customHeight="1" x14ac:dyDescent="0.2">
      <c r="A14" s="159" t="s">
        <v>215</v>
      </c>
      <c r="B14" s="159" t="s">
        <v>226</v>
      </c>
      <c r="C14" s="173"/>
      <c r="D14" s="174" t="s">
        <v>42</v>
      </c>
      <c r="E14" s="174"/>
      <c r="F14" s="220">
        <v>3</v>
      </c>
      <c r="G14" s="38">
        <v>3</v>
      </c>
      <c r="H14" s="176"/>
      <c r="I14" s="46">
        <f>I15</f>
        <v>0</v>
      </c>
      <c r="J14" s="38">
        <f>J15</f>
        <v>24</v>
      </c>
      <c r="K14" s="93"/>
      <c r="L14" s="90"/>
      <c r="M14" s="181"/>
      <c r="N14" s="84"/>
      <c r="O14" s="84"/>
      <c r="P14" s="84"/>
      <c r="Q14" s="182"/>
      <c r="R14" s="84"/>
      <c r="S14" s="84"/>
      <c r="T14" s="122"/>
      <c r="U14" s="120"/>
      <c r="V14" s="94"/>
      <c r="W14" s="94"/>
      <c r="X14" s="84"/>
      <c r="Y14" s="94"/>
      <c r="Z14" s="94"/>
      <c r="AA14" s="94"/>
      <c r="AB14" s="94"/>
    </row>
    <row r="15" spans="1:28" s="88" customFormat="1" ht="28.15" customHeight="1" x14ac:dyDescent="0.2">
      <c r="A15" s="41" t="s">
        <v>185</v>
      </c>
      <c r="B15" s="40" t="s">
        <v>216</v>
      </c>
      <c r="C15" s="164"/>
      <c r="D15" s="165" t="s">
        <v>42</v>
      </c>
      <c r="E15" s="170"/>
      <c r="F15" s="269" t="s">
        <v>239</v>
      </c>
      <c r="G15" s="269" t="s">
        <v>239</v>
      </c>
      <c r="H15" s="166"/>
      <c r="I15" s="183">
        <v>0</v>
      </c>
      <c r="J15" s="48">
        <v>24</v>
      </c>
      <c r="K15" s="89"/>
      <c r="L15" s="90"/>
      <c r="M15" s="181">
        <v>1</v>
      </c>
      <c r="N15" s="84" t="s">
        <v>244</v>
      </c>
      <c r="O15" s="84" t="s">
        <v>248</v>
      </c>
      <c r="P15" s="84" t="s">
        <v>247</v>
      </c>
      <c r="Q15" s="182">
        <v>1</v>
      </c>
      <c r="R15" s="84" t="s">
        <v>183</v>
      </c>
      <c r="S15" s="84" t="s">
        <v>248</v>
      </c>
      <c r="T15" s="122" t="s">
        <v>247</v>
      </c>
      <c r="U15" s="114">
        <v>1</v>
      </c>
      <c r="V15" s="84" t="s">
        <v>183</v>
      </c>
      <c r="W15" s="84" t="s">
        <v>248</v>
      </c>
      <c r="X15" s="84" t="s">
        <v>247</v>
      </c>
      <c r="Y15" s="109">
        <v>1</v>
      </c>
      <c r="Z15" s="84" t="s">
        <v>183</v>
      </c>
      <c r="AA15" s="84" t="s">
        <v>248</v>
      </c>
      <c r="AB15" s="84" t="s">
        <v>247</v>
      </c>
    </row>
    <row r="16" spans="1:28" s="88" customFormat="1" ht="28.5" customHeight="1" x14ac:dyDescent="0.2">
      <c r="A16" s="159" t="s">
        <v>205</v>
      </c>
      <c r="B16" s="159" t="s">
        <v>217</v>
      </c>
      <c r="C16" s="160" t="s">
        <v>280</v>
      </c>
      <c r="D16" s="161" t="s">
        <v>42</v>
      </c>
      <c r="E16" s="161"/>
      <c r="F16" s="162">
        <v>3</v>
      </c>
      <c r="G16" s="162">
        <v>3</v>
      </c>
      <c r="H16" s="163"/>
      <c r="I16" s="267">
        <v>0</v>
      </c>
      <c r="J16" s="268">
        <v>20</v>
      </c>
      <c r="K16" s="81"/>
      <c r="L16" s="82" t="s">
        <v>182</v>
      </c>
      <c r="M16" s="108">
        <v>1</v>
      </c>
      <c r="N16" s="84" t="s">
        <v>183</v>
      </c>
      <c r="O16" s="84" t="s">
        <v>246</v>
      </c>
      <c r="P16" s="84" t="s">
        <v>261</v>
      </c>
      <c r="Q16" s="83">
        <v>1</v>
      </c>
      <c r="R16" s="84" t="s">
        <v>183</v>
      </c>
      <c r="S16" s="84" t="s">
        <v>246</v>
      </c>
      <c r="T16" s="122" t="s">
        <v>261</v>
      </c>
      <c r="U16" s="108">
        <v>1</v>
      </c>
      <c r="V16" s="84" t="s">
        <v>183</v>
      </c>
      <c r="W16" s="84" t="s">
        <v>246</v>
      </c>
      <c r="X16" s="84" t="s">
        <v>261</v>
      </c>
      <c r="Y16" s="83">
        <v>1</v>
      </c>
      <c r="Z16" s="84" t="s">
        <v>183</v>
      </c>
      <c r="AA16" s="84" t="s">
        <v>246</v>
      </c>
      <c r="AB16" s="84" t="s">
        <v>261</v>
      </c>
    </row>
    <row r="17" spans="1:28" s="88" customFormat="1" ht="28.5" customHeight="1" x14ac:dyDescent="0.2">
      <c r="A17" s="334"/>
      <c r="B17" s="196" t="s">
        <v>272</v>
      </c>
      <c r="C17" s="169"/>
      <c r="D17" s="170" t="s">
        <v>43</v>
      </c>
      <c r="E17" s="170">
        <v>1</v>
      </c>
      <c r="F17" s="273"/>
      <c r="G17" s="273"/>
      <c r="H17" s="172"/>
      <c r="I17" s="335"/>
      <c r="J17" s="336"/>
      <c r="K17" s="81"/>
      <c r="L17" s="82"/>
      <c r="M17" s="108"/>
      <c r="N17" s="84"/>
      <c r="O17" s="84"/>
      <c r="P17" s="84"/>
      <c r="Q17" s="83"/>
      <c r="R17" s="84"/>
      <c r="S17" s="84"/>
      <c r="T17" s="122"/>
      <c r="U17" s="331"/>
      <c r="V17" s="84"/>
      <c r="W17" s="84"/>
      <c r="X17" s="84"/>
      <c r="Y17" s="109"/>
      <c r="Z17" s="84"/>
      <c r="AA17" s="84"/>
      <c r="AB17" s="84"/>
    </row>
    <row r="18" spans="1:28" s="88" customFormat="1" ht="28.5" customHeight="1" x14ac:dyDescent="0.2">
      <c r="A18" s="334"/>
      <c r="B18" s="196" t="s">
        <v>273</v>
      </c>
      <c r="C18" s="169"/>
      <c r="D18" s="170" t="s">
        <v>43</v>
      </c>
      <c r="E18" s="170">
        <v>1</v>
      </c>
      <c r="F18" s="273"/>
      <c r="G18" s="273"/>
      <c r="H18" s="172"/>
      <c r="I18" s="335"/>
      <c r="J18" s="336"/>
      <c r="K18" s="81"/>
      <c r="L18" s="82"/>
      <c r="M18" s="108"/>
      <c r="N18" s="84"/>
      <c r="O18" s="84"/>
      <c r="P18" s="84"/>
      <c r="Q18" s="83"/>
      <c r="R18" s="84"/>
      <c r="S18" s="84"/>
      <c r="T18" s="122"/>
      <c r="U18" s="331"/>
      <c r="V18" s="84"/>
      <c r="W18" s="84"/>
      <c r="X18" s="84"/>
      <c r="Y18" s="83"/>
      <c r="Z18" s="84"/>
      <c r="AA18" s="84"/>
      <c r="AB18" s="84"/>
    </row>
    <row r="19" spans="1:28" s="88" customFormat="1" ht="28.5" customHeight="1" x14ac:dyDescent="0.2">
      <c r="A19" s="334"/>
      <c r="B19" s="196" t="s">
        <v>274</v>
      </c>
      <c r="C19" s="169"/>
      <c r="D19" s="170" t="s">
        <v>43</v>
      </c>
      <c r="E19" s="170">
        <v>1</v>
      </c>
      <c r="F19" s="273"/>
      <c r="G19" s="273"/>
      <c r="H19" s="172"/>
      <c r="I19" s="335"/>
      <c r="J19" s="336"/>
      <c r="K19" s="81"/>
      <c r="L19" s="82"/>
      <c r="M19" s="108"/>
      <c r="N19" s="84"/>
      <c r="O19" s="84"/>
      <c r="P19" s="84"/>
      <c r="Q19" s="83"/>
      <c r="R19" s="84"/>
      <c r="S19" s="84"/>
      <c r="T19" s="122"/>
      <c r="U19" s="331"/>
      <c r="V19" s="84"/>
      <c r="W19" s="84"/>
      <c r="X19" s="84"/>
      <c r="Y19" s="109"/>
      <c r="Z19" s="84"/>
      <c r="AA19" s="84"/>
      <c r="AB19" s="84"/>
    </row>
    <row r="20" spans="1:28" s="88" customFormat="1" ht="28.15" customHeight="1" x14ac:dyDescent="0.2">
      <c r="A20" s="159" t="s">
        <v>218</v>
      </c>
      <c r="B20" s="159" t="s">
        <v>219</v>
      </c>
      <c r="C20" s="160"/>
      <c r="D20" s="161" t="s">
        <v>42</v>
      </c>
      <c r="E20" s="161"/>
      <c r="F20" s="162">
        <v>6</v>
      </c>
      <c r="G20" s="162">
        <v>6</v>
      </c>
      <c r="H20" s="163"/>
      <c r="I20" s="267">
        <f>SUM(I22,I21)</f>
        <v>0</v>
      </c>
      <c r="J20" s="268">
        <f>SUM(J22,J21)</f>
        <v>36</v>
      </c>
      <c r="K20" s="81"/>
      <c r="L20" s="90"/>
      <c r="M20" s="94"/>
      <c r="N20" s="94"/>
      <c r="O20" s="94"/>
      <c r="P20" s="94"/>
      <c r="Q20" s="94"/>
      <c r="R20" s="94"/>
      <c r="S20" s="94"/>
      <c r="T20" s="330"/>
      <c r="U20" s="337"/>
      <c r="V20" s="94"/>
      <c r="W20" s="94"/>
      <c r="X20" s="94"/>
      <c r="Y20" s="94"/>
      <c r="Z20" s="94"/>
      <c r="AA20" s="94"/>
      <c r="AB20" s="94"/>
    </row>
    <row r="21" spans="1:28" s="92" customFormat="1" ht="28.15" customHeight="1" x14ac:dyDescent="0.2">
      <c r="A21" s="196" t="s">
        <v>185</v>
      </c>
      <c r="B21" s="197" t="s">
        <v>220</v>
      </c>
      <c r="C21" s="169"/>
      <c r="D21" s="170" t="s">
        <v>42</v>
      </c>
      <c r="E21" s="170"/>
      <c r="F21" s="338" t="s">
        <v>239</v>
      </c>
      <c r="G21" s="339" t="s">
        <v>239</v>
      </c>
      <c r="H21" s="338"/>
      <c r="I21" s="200">
        <v>0</v>
      </c>
      <c r="J21" s="336">
        <v>18</v>
      </c>
      <c r="K21" s="133"/>
      <c r="L21" s="90"/>
      <c r="M21" s="83">
        <v>1</v>
      </c>
      <c r="N21" s="84" t="s">
        <v>244</v>
      </c>
      <c r="O21" s="84" t="s">
        <v>248</v>
      </c>
      <c r="P21" s="84" t="s">
        <v>247</v>
      </c>
      <c r="Q21" s="83">
        <v>1</v>
      </c>
      <c r="R21" s="84" t="s">
        <v>183</v>
      </c>
      <c r="S21" s="84" t="s">
        <v>248</v>
      </c>
      <c r="T21" s="122" t="s">
        <v>247</v>
      </c>
      <c r="U21" s="109">
        <v>1</v>
      </c>
      <c r="V21" s="84" t="s">
        <v>183</v>
      </c>
      <c r="W21" s="84" t="s">
        <v>248</v>
      </c>
      <c r="X21" s="84" t="s">
        <v>247</v>
      </c>
      <c r="Y21" s="109">
        <v>1</v>
      </c>
      <c r="Z21" s="84" t="s">
        <v>183</v>
      </c>
      <c r="AA21" s="84" t="s">
        <v>248</v>
      </c>
      <c r="AB21" s="84" t="s">
        <v>247</v>
      </c>
    </row>
    <row r="22" spans="1:28" s="92" customFormat="1" ht="28.15" customHeight="1" x14ac:dyDescent="0.2">
      <c r="A22" s="196" t="s">
        <v>187</v>
      </c>
      <c r="B22" s="197" t="s">
        <v>221</v>
      </c>
      <c r="C22" s="169"/>
      <c r="D22" s="170" t="s">
        <v>42</v>
      </c>
      <c r="E22" s="170"/>
      <c r="F22" s="338" t="s">
        <v>239</v>
      </c>
      <c r="G22" s="339" t="s">
        <v>239</v>
      </c>
      <c r="H22" s="338"/>
      <c r="I22" s="200">
        <v>0</v>
      </c>
      <c r="J22" s="336">
        <v>18</v>
      </c>
      <c r="K22" s="133"/>
      <c r="L22" s="90"/>
      <c r="M22" s="83">
        <v>1</v>
      </c>
      <c r="N22" s="84" t="s">
        <v>244</v>
      </c>
      <c r="O22" s="84" t="s">
        <v>248</v>
      </c>
      <c r="P22" s="84" t="s">
        <v>247</v>
      </c>
      <c r="Q22" s="83">
        <v>1</v>
      </c>
      <c r="R22" s="84" t="s">
        <v>183</v>
      </c>
      <c r="S22" s="84" t="s">
        <v>248</v>
      </c>
      <c r="T22" s="122" t="s">
        <v>247</v>
      </c>
      <c r="U22" s="340">
        <v>1</v>
      </c>
      <c r="V22" s="84" t="s">
        <v>183</v>
      </c>
      <c r="W22" s="84" t="s">
        <v>248</v>
      </c>
      <c r="X22" s="84" t="s">
        <v>247</v>
      </c>
      <c r="Y22" s="83">
        <v>1</v>
      </c>
      <c r="Z22" s="84" t="s">
        <v>183</v>
      </c>
      <c r="AA22" s="84" t="s">
        <v>248</v>
      </c>
      <c r="AB22" s="84" t="s">
        <v>247</v>
      </c>
    </row>
    <row r="23" spans="1:28" s="212" customFormat="1" ht="15" customHeight="1" x14ac:dyDescent="0.25">
      <c r="A23" s="20"/>
      <c r="B23" s="128" t="s">
        <v>177</v>
      </c>
      <c r="C23" s="341"/>
      <c r="D23" s="342"/>
      <c r="E23" s="342"/>
      <c r="F23" s="343"/>
      <c r="G23" s="204">
        <f>SUBTOTAL(9,G5:G22)</f>
        <v>30</v>
      </c>
      <c r="H23" s="343"/>
      <c r="I23" s="205">
        <f>SUM(I5+I9+I14+I16+I20)</f>
        <v>77</v>
      </c>
      <c r="J23" s="206">
        <f>SUM(J5+J9+J14+J16+J20)</f>
        <v>119</v>
      </c>
      <c r="K23" s="344"/>
      <c r="L23" s="36"/>
      <c r="M23" s="208"/>
      <c r="N23" s="208"/>
      <c r="O23" s="208"/>
      <c r="P23" s="208"/>
      <c r="Q23" s="208"/>
      <c r="R23" s="209"/>
      <c r="S23" s="209"/>
      <c r="T23" s="345"/>
      <c r="U23" s="346"/>
      <c r="V23" s="209"/>
      <c r="W23" s="209"/>
      <c r="X23" s="209"/>
      <c r="Y23" s="209"/>
      <c r="Z23" s="209"/>
      <c r="AA23" s="209"/>
      <c r="AB23" s="209"/>
    </row>
    <row r="24" spans="1:28" s="212" customFormat="1" x14ac:dyDescent="0.25">
      <c r="A24" s="213"/>
      <c r="B24" s="214"/>
      <c r="C24" s="344"/>
      <c r="D24" s="344"/>
      <c r="E24" s="344"/>
      <c r="F24" s="344"/>
      <c r="G24" s="134"/>
      <c r="H24" s="134"/>
      <c r="I24" s="406">
        <f>SUM(I23+J23)</f>
        <v>196</v>
      </c>
      <c r="J24" s="447"/>
      <c r="K24" s="344"/>
      <c r="L24" s="36"/>
      <c r="M24" s="208"/>
      <c r="N24" s="208"/>
      <c r="O24" s="208"/>
      <c r="P24" s="208"/>
      <c r="Q24" s="208"/>
      <c r="R24" s="208"/>
      <c r="S24" s="208"/>
      <c r="T24" s="347"/>
      <c r="U24" s="346"/>
      <c r="V24" s="208"/>
      <c r="W24" s="208"/>
      <c r="X24" s="208"/>
      <c r="Y24" s="208"/>
      <c r="Z24" s="208"/>
      <c r="AA24" s="208"/>
      <c r="AB24" s="208"/>
    </row>
    <row r="25" spans="1:28" x14ac:dyDescent="0.25">
      <c r="A25" s="217"/>
      <c r="B25" s="217"/>
      <c r="C25" s="217"/>
      <c r="D25" s="217"/>
      <c r="E25" s="217"/>
      <c r="F25" s="217"/>
      <c r="G25" s="42"/>
      <c r="H25" s="217"/>
      <c r="I25" s="50" t="s">
        <v>31</v>
      </c>
      <c r="J25" s="51" t="s">
        <v>31</v>
      </c>
      <c r="K25" s="217"/>
      <c r="L25" s="36"/>
      <c r="M25" s="208"/>
      <c r="N25" s="208"/>
      <c r="O25" s="208"/>
      <c r="P25" s="208"/>
      <c r="Q25" s="208"/>
      <c r="R25" s="208"/>
      <c r="S25" s="208"/>
      <c r="T25" s="347"/>
      <c r="U25" s="346"/>
      <c r="V25" s="208"/>
      <c r="W25" s="208"/>
      <c r="X25" s="208"/>
      <c r="Y25" s="208"/>
      <c r="Z25" s="208"/>
      <c r="AA25" s="208"/>
      <c r="AB25" s="208"/>
    </row>
    <row r="26" spans="1:28" ht="22.9" customHeight="1" x14ac:dyDescent="0.25">
      <c r="A26" s="149"/>
      <c r="B26" s="150" t="s">
        <v>174</v>
      </c>
      <c r="C26" s="149"/>
      <c r="D26" s="149"/>
      <c r="E26" s="149"/>
      <c r="F26" s="149"/>
      <c r="G26" s="149"/>
      <c r="H26" s="149"/>
      <c r="I26" s="154"/>
      <c r="J26" s="149"/>
      <c r="K26" s="348"/>
      <c r="L26" s="219"/>
      <c r="M26" s="208"/>
      <c r="N26" s="208"/>
      <c r="O26" s="208"/>
      <c r="P26" s="208"/>
      <c r="Q26" s="208"/>
      <c r="R26" s="208"/>
      <c r="S26" s="208"/>
      <c r="T26" s="347"/>
      <c r="U26" s="346"/>
      <c r="V26" s="208"/>
      <c r="W26" s="208"/>
      <c r="X26" s="208"/>
      <c r="Y26" s="208"/>
      <c r="Z26" s="208"/>
      <c r="AA26" s="208"/>
      <c r="AB26" s="208"/>
    </row>
    <row r="27" spans="1:28" s="88" customFormat="1" ht="28.15" customHeight="1" x14ac:dyDescent="0.2">
      <c r="A27" s="159" t="s">
        <v>191</v>
      </c>
      <c r="B27" s="159" t="s">
        <v>207</v>
      </c>
      <c r="C27" s="173"/>
      <c r="D27" s="174" t="s">
        <v>42</v>
      </c>
      <c r="E27" s="174"/>
      <c r="F27" s="220">
        <v>12</v>
      </c>
      <c r="G27" s="38">
        <v>12</v>
      </c>
      <c r="H27" s="176"/>
      <c r="I27" s="221">
        <f>SUM(I28,I29,I30)</f>
        <v>62</v>
      </c>
      <c r="J27" s="222">
        <f>SUM(J28,J29,J30)</f>
        <v>26</v>
      </c>
      <c r="K27" s="349"/>
      <c r="L27" s="98"/>
      <c r="M27" s="224"/>
      <c r="N27" s="82"/>
      <c r="O27" s="82"/>
      <c r="P27" s="82"/>
      <c r="Q27" s="225"/>
      <c r="R27" s="82"/>
      <c r="S27" s="82"/>
      <c r="T27" s="226"/>
      <c r="U27" s="350"/>
      <c r="V27" s="82"/>
      <c r="W27" s="82"/>
      <c r="X27" s="82"/>
      <c r="Y27" s="225"/>
      <c r="Z27" s="82"/>
      <c r="AA27" s="82"/>
      <c r="AB27" s="82"/>
    </row>
    <row r="28" spans="1:28" s="92" customFormat="1" ht="28.15" customHeight="1" x14ac:dyDescent="0.2">
      <c r="A28" s="378" t="s">
        <v>185</v>
      </c>
      <c r="B28" s="168" t="s">
        <v>186</v>
      </c>
      <c r="C28" s="169"/>
      <c r="D28" s="170" t="s">
        <v>42</v>
      </c>
      <c r="E28" s="170"/>
      <c r="F28" s="269" t="s">
        <v>241</v>
      </c>
      <c r="G28" s="269" t="s">
        <v>241</v>
      </c>
      <c r="H28" s="172" t="s">
        <v>96</v>
      </c>
      <c r="I28" s="104">
        <v>8</v>
      </c>
      <c r="J28" s="100">
        <v>8</v>
      </c>
      <c r="K28" s="91"/>
      <c r="L28" s="90"/>
      <c r="M28" s="83">
        <v>1</v>
      </c>
      <c r="N28" s="84" t="s">
        <v>244</v>
      </c>
      <c r="O28" s="84" t="s">
        <v>246</v>
      </c>
      <c r="P28" s="84" t="s">
        <v>283</v>
      </c>
      <c r="Q28" s="83">
        <v>1</v>
      </c>
      <c r="R28" s="84" t="s">
        <v>183</v>
      </c>
      <c r="S28" s="84" t="s">
        <v>246</v>
      </c>
      <c r="T28" s="122" t="s">
        <v>283</v>
      </c>
      <c r="U28" s="379">
        <v>1</v>
      </c>
      <c r="V28" s="84" t="s">
        <v>183</v>
      </c>
      <c r="W28" s="84" t="s">
        <v>246</v>
      </c>
      <c r="X28" s="84" t="s">
        <v>261</v>
      </c>
      <c r="Y28" s="83">
        <v>1</v>
      </c>
      <c r="Z28" s="84" t="s">
        <v>183</v>
      </c>
      <c r="AA28" s="84" t="s">
        <v>246</v>
      </c>
      <c r="AB28" s="84" t="s">
        <v>261</v>
      </c>
    </row>
    <row r="29" spans="1:28" s="88" customFormat="1" ht="28.15" customHeight="1" x14ac:dyDescent="0.2">
      <c r="A29" s="61" t="s">
        <v>187</v>
      </c>
      <c r="B29" s="40" t="s">
        <v>208</v>
      </c>
      <c r="C29" s="164"/>
      <c r="D29" s="165" t="s">
        <v>42</v>
      </c>
      <c r="E29" s="165"/>
      <c r="F29" s="269" t="s">
        <v>239</v>
      </c>
      <c r="G29" s="269" t="s">
        <v>239</v>
      </c>
      <c r="H29" s="166"/>
      <c r="I29" s="47">
        <v>27</v>
      </c>
      <c r="J29" s="48">
        <v>9</v>
      </c>
      <c r="K29" s="351"/>
      <c r="L29" s="98"/>
      <c r="M29" s="83">
        <v>1</v>
      </c>
      <c r="N29" s="84" t="s">
        <v>244</v>
      </c>
      <c r="O29" s="84" t="s">
        <v>245</v>
      </c>
      <c r="P29" s="94"/>
      <c r="Q29" s="108">
        <v>1</v>
      </c>
      <c r="R29" s="84" t="s">
        <v>183</v>
      </c>
      <c r="S29" s="84" t="s">
        <v>246</v>
      </c>
      <c r="T29" s="85" t="s">
        <v>256</v>
      </c>
      <c r="U29" s="340">
        <v>1</v>
      </c>
      <c r="V29" s="84" t="s">
        <v>183</v>
      </c>
      <c r="W29" s="84" t="s">
        <v>246</v>
      </c>
      <c r="X29" s="84" t="s">
        <v>256</v>
      </c>
      <c r="Y29" s="83">
        <v>1</v>
      </c>
      <c r="Z29" s="84" t="s">
        <v>183</v>
      </c>
      <c r="AA29" s="84" t="s">
        <v>246</v>
      </c>
      <c r="AB29" s="94" t="s">
        <v>256</v>
      </c>
    </row>
    <row r="30" spans="1:28" s="88" customFormat="1" ht="28.15" customHeight="1" x14ac:dyDescent="0.2">
      <c r="A30" s="62" t="s">
        <v>189</v>
      </c>
      <c r="B30" s="40" t="s">
        <v>209</v>
      </c>
      <c r="C30" s="164"/>
      <c r="D30" s="165" t="s">
        <v>42</v>
      </c>
      <c r="E30" s="165"/>
      <c r="F30" s="269" t="s">
        <v>242</v>
      </c>
      <c r="G30" s="269" t="s">
        <v>242</v>
      </c>
      <c r="H30" s="166"/>
      <c r="I30" s="64">
        <v>27</v>
      </c>
      <c r="J30" s="69">
        <v>9</v>
      </c>
      <c r="K30" s="351"/>
      <c r="L30" s="98"/>
      <c r="M30" s="83">
        <v>1</v>
      </c>
      <c r="N30" s="84" t="s">
        <v>244</v>
      </c>
      <c r="O30" s="84" t="s">
        <v>245</v>
      </c>
      <c r="P30" s="94"/>
      <c r="Q30" s="108">
        <v>1</v>
      </c>
      <c r="R30" s="84" t="s">
        <v>183</v>
      </c>
      <c r="S30" s="84" t="s">
        <v>246</v>
      </c>
      <c r="T30" s="85" t="s">
        <v>256</v>
      </c>
      <c r="U30" s="340">
        <v>1</v>
      </c>
      <c r="V30" s="84" t="s">
        <v>183</v>
      </c>
      <c r="W30" s="84" t="s">
        <v>246</v>
      </c>
      <c r="X30" s="84" t="s">
        <v>256</v>
      </c>
      <c r="Y30" s="83">
        <v>1</v>
      </c>
      <c r="Z30" s="84" t="s">
        <v>183</v>
      </c>
      <c r="AA30" s="84" t="s">
        <v>246</v>
      </c>
      <c r="AB30" s="94" t="s">
        <v>256</v>
      </c>
    </row>
    <row r="31" spans="1:28" s="88" customFormat="1" ht="28.15" customHeight="1" x14ac:dyDescent="0.2">
      <c r="A31" s="159" t="s">
        <v>192</v>
      </c>
      <c r="B31" s="159" t="s">
        <v>211</v>
      </c>
      <c r="C31" s="173"/>
      <c r="D31" s="174" t="s">
        <v>42</v>
      </c>
      <c r="E31" s="174"/>
      <c r="F31" s="220">
        <v>3</v>
      </c>
      <c r="G31" s="220">
        <v>3</v>
      </c>
      <c r="H31" s="176"/>
      <c r="I31" s="221">
        <f>SUM(I32,I33)</f>
        <v>2</v>
      </c>
      <c r="J31" s="222">
        <f>SUM(J32,J33)</f>
        <v>34</v>
      </c>
      <c r="K31" s="349"/>
      <c r="L31" s="98"/>
      <c r="M31" s="94"/>
      <c r="N31" s="94"/>
      <c r="O31" s="94"/>
      <c r="P31" s="94"/>
      <c r="Q31" s="94"/>
      <c r="R31" s="94"/>
      <c r="S31" s="94"/>
      <c r="T31" s="330"/>
      <c r="U31" s="337"/>
      <c r="V31" s="94"/>
      <c r="W31" s="94"/>
      <c r="X31" s="94"/>
      <c r="Y31" s="94"/>
      <c r="Z31" s="94"/>
      <c r="AA31" s="94"/>
      <c r="AB31" s="94"/>
    </row>
    <row r="32" spans="1:28" s="92" customFormat="1" ht="28.15" customHeight="1" x14ac:dyDescent="0.2">
      <c r="A32" s="378" t="s">
        <v>185</v>
      </c>
      <c r="B32" s="168" t="s">
        <v>188</v>
      </c>
      <c r="C32" s="169"/>
      <c r="D32" s="170" t="s">
        <v>42</v>
      </c>
      <c r="E32" s="170"/>
      <c r="F32" s="269" t="s">
        <v>240</v>
      </c>
      <c r="G32" s="269" t="s">
        <v>240</v>
      </c>
      <c r="H32" s="172" t="s">
        <v>96</v>
      </c>
      <c r="I32" s="104">
        <v>2</v>
      </c>
      <c r="J32" s="100">
        <v>4</v>
      </c>
      <c r="K32" s="91"/>
      <c r="L32" s="90"/>
      <c r="M32" s="83"/>
      <c r="N32" s="84"/>
      <c r="O32" s="84"/>
      <c r="P32" s="84"/>
      <c r="Q32" s="83"/>
      <c r="R32" s="84"/>
      <c r="S32" s="84"/>
      <c r="T32" s="122"/>
      <c r="U32" s="379"/>
      <c r="V32" s="84"/>
      <c r="W32" s="84"/>
      <c r="X32" s="84"/>
      <c r="Y32" s="83"/>
      <c r="Z32" s="84"/>
      <c r="AA32" s="84"/>
      <c r="AB32" s="84"/>
    </row>
    <row r="33" spans="1:28" s="88" customFormat="1" ht="28.15" customHeight="1" x14ac:dyDescent="0.2">
      <c r="A33" s="41" t="s">
        <v>187</v>
      </c>
      <c r="B33" s="40" t="s">
        <v>222</v>
      </c>
      <c r="C33" s="164"/>
      <c r="D33" s="165" t="s">
        <v>42</v>
      </c>
      <c r="E33" s="165"/>
      <c r="F33" s="269" t="s">
        <v>239</v>
      </c>
      <c r="G33" s="269" t="s">
        <v>239</v>
      </c>
      <c r="H33" s="166"/>
      <c r="I33" s="58">
        <v>0</v>
      </c>
      <c r="J33" s="48">
        <v>30</v>
      </c>
      <c r="K33" s="351"/>
      <c r="L33" s="98"/>
      <c r="M33" s="228">
        <v>1</v>
      </c>
      <c r="N33" s="84" t="s">
        <v>244</v>
      </c>
      <c r="O33" s="82" t="s">
        <v>252</v>
      </c>
      <c r="P33" s="84" t="s">
        <v>247</v>
      </c>
      <c r="Q33" s="228">
        <v>1</v>
      </c>
      <c r="R33" s="84" t="s">
        <v>183</v>
      </c>
      <c r="S33" s="82" t="s">
        <v>252</v>
      </c>
      <c r="T33" s="122" t="s">
        <v>247</v>
      </c>
      <c r="U33" s="228">
        <v>1</v>
      </c>
      <c r="V33" s="84" t="s">
        <v>183</v>
      </c>
      <c r="W33" s="82" t="s">
        <v>249</v>
      </c>
      <c r="X33" s="82" t="s">
        <v>262</v>
      </c>
      <c r="Y33" s="229">
        <v>1</v>
      </c>
      <c r="Z33" s="82" t="s">
        <v>183</v>
      </c>
      <c r="AA33" s="82" t="s">
        <v>249</v>
      </c>
      <c r="AB33" s="82" t="s">
        <v>262</v>
      </c>
    </row>
    <row r="34" spans="1:28" s="88" customFormat="1" ht="28.15" customHeight="1" x14ac:dyDescent="0.2">
      <c r="A34" s="159" t="s">
        <v>193</v>
      </c>
      <c r="B34" s="159" t="s">
        <v>226</v>
      </c>
      <c r="C34" s="173"/>
      <c r="D34" s="174" t="s">
        <v>42</v>
      </c>
      <c r="E34" s="174"/>
      <c r="F34" s="220">
        <v>6</v>
      </c>
      <c r="G34" s="220">
        <v>6</v>
      </c>
      <c r="H34" s="176"/>
      <c r="I34" s="221">
        <f>SUM(I35,I36)</f>
        <v>18</v>
      </c>
      <c r="J34" s="222">
        <f>SUM(J35,J36)</f>
        <v>16</v>
      </c>
      <c r="K34" s="349"/>
      <c r="L34" s="98"/>
      <c r="M34" s="94"/>
      <c r="N34" s="94"/>
      <c r="O34" s="118"/>
      <c r="P34" s="94"/>
      <c r="Q34" s="94"/>
      <c r="R34" s="94"/>
      <c r="S34" s="118"/>
      <c r="T34" s="330"/>
      <c r="U34" s="337"/>
      <c r="V34" s="94"/>
      <c r="W34" s="118"/>
      <c r="X34" s="118"/>
      <c r="Y34" s="119"/>
      <c r="Z34" s="118"/>
      <c r="AA34" s="118"/>
      <c r="AB34" s="118"/>
    </row>
    <row r="35" spans="1:28" s="88" customFormat="1" ht="28.15" customHeight="1" x14ac:dyDescent="0.2">
      <c r="A35" s="41" t="s">
        <v>185</v>
      </c>
      <c r="B35" s="40" t="s">
        <v>287</v>
      </c>
      <c r="C35" s="164"/>
      <c r="D35" s="165" t="s">
        <v>42</v>
      </c>
      <c r="E35" s="165"/>
      <c r="F35" s="269" t="s">
        <v>242</v>
      </c>
      <c r="G35" s="269" t="s">
        <v>242</v>
      </c>
      <c r="H35" s="166"/>
      <c r="I35" s="47">
        <v>18</v>
      </c>
      <c r="J35" s="48">
        <v>16</v>
      </c>
      <c r="K35" s="89"/>
      <c r="L35" s="90" t="s">
        <v>182</v>
      </c>
      <c r="M35" s="228">
        <v>1</v>
      </c>
      <c r="N35" s="84" t="s">
        <v>244</v>
      </c>
      <c r="O35" s="82" t="s">
        <v>248</v>
      </c>
      <c r="P35" s="84" t="s">
        <v>247</v>
      </c>
      <c r="Q35" s="228">
        <v>1</v>
      </c>
      <c r="R35" s="84" t="s">
        <v>183</v>
      </c>
      <c r="S35" s="82" t="s">
        <v>248</v>
      </c>
      <c r="T35" s="352" t="s">
        <v>247</v>
      </c>
      <c r="U35" s="231">
        <v>1</v>
      </c>
      <c r="V35" s="84" t="s">
        <v>183</v>
      </c>
      <c r="W35" s="82" t="s">
        <v>248</v>
      </c>
      <c r="X35" s="82" t="s">
        <v>247</v>
      </c>
      <c r="Y35" s="228">
        <v>1</v>
      </c>
      <c r="Z35" s="82" t="s">
        <v>183</v>
      </c>
      <c r="AA35" s="82" t="s">
        <v>248</v>
      </c>
      <c r="AB35" s="82" t="s">
        <v>247</v>
      </c>
    </row>
    <row r="36" spans="1:28" s="88" customFormat="1" ht="38.25" x14ac:dyDescent="0.2">
      <c r="A36" s="41" t="s">
        <v>187</v>
      </c>
      <c r="B36" s="40" t="s">
        <v>223</v>
      </c>
      <c r="C36" s="164"/>
      <c r="D36" s="165" t="s">
        <v>42</v>
      </c>
      <c r="E36" s="165"/>
      <c r="F36" s="269" t="s">
        <v>243</v>
      </c>
      <c r="G36" s="269" t="s">
        <v>243</v>
      </c>
      <c r="H36" s="166"/>
      <c r="I36" s="47">
        <v>0</v>
      </c>
      <c r="J36" s="48">
        <v>0</v>
      </c>
      <c r="K36" s="89"/>
      <c r="L36" s="90" t="s">
        <v>182</v>
      </c>
      <c r="M36" s="228">
        <v>1</v>
      </c>
      <c r="N36" s="84" t="s">
        <v>244</v>
      </c>
      <c r="O36" s="82" t="s">
        <v>270</v>
      </c>
      <c r="P36" s="84" t="s">
        <v>263</v>
      </c>
      <c r="Q36" s="229">
        <v>1</v>
      </c>
      <c r="R36" s="84" t="s">
        <v>183</v>
      </c>
      <c r="S36" s="82" t="s">
        <v>270</v>
      </c>
      <c r="T36" s="122" t="s">
        <v>263</v>
      </c>
      <c r="U36" s="232">
        <v>1</v>
      </c>
      <c r="V36" s="84" t="s">
        <v>183</v>
      </c>
      <c r="W36" s="82" t="s">
        <v>270</v>
      </c>
      <c r="X36" s="82" t="s">
        <v>271</v>
      </c>
      <c r="Y36" s="229">
        <v>1</v>
      </c>
      <c r="Z36" s="82" t="s">
        <v>183</v>
      </c>
      <c r="AA36" s="82" t="s">
        <v>270</v>
      </c>
      <c r="AB36" s="82" t="s">
        <v>263</v>
      </c>
    </row>
    <row r="37" spans="1:28" s="241" customFormat="1" ht="28.15" customHeight="1" x14ac:dyDescent="0.2">
      <c r="A37" s="159" t="s">
        <v>206</v>
      </c>
      <c r="B37" s="159" t="s">
        <v>219</v>
      </c>
      <c r="C37" s="233"/>
      <c r="D37" s="234"/>
      <c r="E37" s="234"/>
      <c r="F37" s="353">
        <v>9</v>
      </c>
      <c r="G37" s="220">
        <v>9</v>
      </c>
      <c r="H37" s="176"/>
      <c r="I37" s="354">
        <f>SUM(I38,I39)</f>
        <v>0</v>
      </c>
      <c r="J37" s="222">
        <f>SUM(J38,J39)</f>
        <v>64</v>
      </c>
      <c r="K37" s="349"/>
      <c r="L37" s="98"/>
      <c r="M37" s="238"/>
      <c r="N37" s="238"/>
      <c r="O37" s="238"/>
      <c r="P37" s="238"/>
      <c r="Q37" s="238"/>
      <c r="R37" s="238"/>
      <c r="S37" s="238"/>
      <c r="T37" s="355"/>
      <c r="U37" s="356"/>
      <c r="V37" s="238"/>
      <c r="W37" s="238"/>
      <c r="X37" s="238"/>
      <c r="Y37" s="238"/>
      <c r="Z37" s="238"/>
      <c r="AA37" s="238"/>
      <c r="AB37" s="238"/>
    </row>
    <row r="38" spans="1:28" s="249" customFormat="1" ht="28.15" customHeight="1" x14ac:dyDescent="0.2">
      <c r="A38" s="242" t="s">
        <v>185</v>
      </c>
      <c r="B38" s="243" t="s">
        <v>224</v>
      </c>
      <c r="C38" s="357"/>
      <c r="D38" s="170" t="s">
        <v>42</v>
      </c>
      <c r="E38" s="358"/>
      <c r="F38" s="246" t="s">
        <v>241</v>
      </c>
      <c r="G38" s="247">
        <v>5</v>
      </c>
      <c r="H38" s="246"/>
      <c r="I38" s="200">
        <v>0</v>
      </c>
      <c r="J38" s="336">
        <v>32</v>
      </c>
      <c r="K38" s="170"/>
      <c r="L38" s="98"/>
      <c r="M38" s="83">
        <v>1</v>
      </c>
      <c r="N38" s="84" t="s">
        <v>244</v>
      </c>
      <c r="O38" s="84" t="s">
        <v>248</v>
      </c>
      <c r="P38" s="84" t="s">
        <v>247</v>
      </c>
      <c r="Q38" s="83">
        <v>1</v>
      </c>
      <c r="R38" s="84" t="s">
        <v>183</v>
      </c>
      <c r="S38" s="84" t="s">
        <v>248</v>
      </c>
      <c r="T38" s="122" t="s">
        <v>247</v>
      </c>
      <c r="U38" s="87">
        <v>1</v>
      </c>
      <c r="V38" s="84" t="s">
        <v>183</v>
      </c>
      <c r="W38" s="84" t="s">
        <v>248</v>
      </c>
      <c r="X38" s="84" t="s">
        <v>247</v>
      </c>
      <c r="Y38" s="83">
        <v>1</v>
      </c>
      <c r="Z38" s="84" t="s">
        <v>183</v>
      </c>
      <c r="AA38" s="84" t="s">
        <v>248</v>
      </c>
      <c r="AB38" s="84" t="s">
        <v>247</v>
      </c>
    </row>
    <row r="39" spans="1:28" s="249" customFormat="1" ht="28.15" customHeight="1" x14ac:dyDescent="0.2">
      <c r="A39" s="242" t="s">
        <v>187</v>
      </c>
      <c r="B39" s="243" t="s">
        <v>225</v>
      </c>
      <c r="C39" s="357"/>
      <c r="D39" s="170" t="s">
        <v>42</v>
      </c>
      <c r="E39" s="358"/>
      <c r="F39" s="246" t="s">
        <v>242</v>
      </c>
      <c r="G39" s="247">
        <v>4</v>
      </c>
      <c r="H39" s="246"/>
      <c r="I39" s="200">
        <v>0</v>
      </c>
      <c r="J39" s="336">
        <v>32</v>
      </c>
      <c r="K39" s="170"/>
      <c r="L39" s="98"/>
      <c r="M39" s="83">
        <v>1</v>
      </c>
      <c r="N39" s="84" t="s">
        <v>244</v>
      </c>
      <c r="O39" s="84" t="s">
        <v>248</v>
      </c>
      <c r="P39" s="84" t="s">
        <v>247</v>
      </c>
      <c r="Q39" s="83">
        <v>1</v>
      </c>
      <c r="R39" s="84" t="s">
        <v>183</v>
      </c>
      <c r="S39" s="84" t="s">
        <v>248</v>
      </c>
      <c r="T39" s="122" t="s">
        <v>264</v>
      </c>
      <c r="U39" s="87">
        <v>1</v>
      </c>
      <c r="V39" s="84" t="s">
        <v>183</v>
      </c>
      <c r="W39" s="84" t="s">
        <v>248</v>
      </c>
      <c r="X39" s="84" t="s">
        <v>247</v>
      </c>
      <c r="Y39" s="83">
        <v>1</v>
      </c>
      <c r="Z39" s="84" t="s">
        <v>183</v>
      </c>
      <c r="AA39" s="84" t="s">
        <v>248</v>
      </c>
      <c r="AB39" s="84" t="s">
        <v>247</v>
      </c>
    </row>
    <row r="40" spans="1:28" ht="18.75" x14ac:dyDescent="0.3">
      <c r="A40" s="383"/>
      <c r="B40" s="28" t="s">
        <v>178</v>
      </c>
      <c r="C40" s="23"/>
      <c r="D40" s="23"/>
      <c r="E40" s="23"/>
      <c r="F40" s="23"/>
      <c r="G40" s="73">
        <v>30</v>
      </c>
      <c r="H40" s="23"/>
      <c r="I40" s="142">
        <f>+SUM(I27+I31+I34+I37)</f>
        <v>82</v>
      </c>
      <c r="J40" s="53">
        <f>+SUM(J27+J31+J34+J37)</f>
        <v>140</v>
      </c>
      <c r="K40" s="359"/>
      <c r="L40" s="36"/>
      <c r="M40" s="208"/>
      <c r="N40" s="208"/>
      <c r="O40" s="208"/>
      <c r="P40" s="208"/>
      <c r="Q40" s="208"/>
      <c r="R40" s="208"/>
      <c r="S40" s="208"/>
      <c r="T40" s="347"/>
      <c r="U40" s="346"/>
      <c r="V40" s="209"/>
      <c r="W40" s="209"/>
      <c r="X40" s="209"/>
      <c r="Y40" s="209"/>
      <c r="Z40" s="209"/>
      <c r="AA40" s="209"/>
      <c r="AB40" s="209"/>
    </row>
    <row r="41" spans="1:28" ht="18.75" x14ac:dyDescent="0.3">
      <c r="A41" s="384"/>
      <c r="B41" s="29"/>
      <c r="C41" s="24"/>
      <c r="D41" s="24"/>
      <c r="E41" s="24"/>
      <c r="F41" s="24"/>
      <c r="G41" s="74"/>
      <c r="H41" s="24"/>
      <c r="I41" s="409">
        <f>SUM(I40+J40)</f>
        <v>222</v>
      </c>
      <c r="J41" s="451"/>
      <c r="K41" s="360"/>
      <c r="L41" s="219"/>
      <c r="M41" s="208"/>
      <c r="N41" s="208"/>
      <c r="O41" s="208"/>
      <c r="P41" s="208"/>
      <c r="Q41" s="208"/>
      <c r="R41" s="208"/>
      <c r="S41" s="208"/>
      <c r="T41" s="347"/>
      <c r="U41" s="251"/>
      <c r="V41" s="209"/>
      <c r="W41" s="209"/>
      <c r="X41" s="209"/>
      <c r="Y41" s="209"/>
      <c r="Z41" s="209"/>
      <c r="AA41" s="209"/>
      <c r="AB41" s="209"/>
    </row>
    <row r="42" spans="1:28" ht="30.4" customHeight="1" x14ac:dyDescent="0.25">
      <c r="A42" s="22"/>
      <c r="B42" s="252" t="s">
        <v>175</v>
      </c>
      <c r="C42" s="253"/>
      <c r="D42" s="254" t="s">
        <v>42</v>
      </c>
      <c r="E42" s="254"/>
      <c r="F42" s="255"/>
      <c r="G42" s="255"/>
      <c r="H42" s="256"/>
      <c r="I42" s="257"/>
      <c r="J42" s="258"/>
      <c r="K42" s="361"/>
      <c r="L42" s="260"/>
      <c r="M42" s="261"/>
      <c r="N42" s="262"/>
      <c r="O42" s="263"/>
      <c r="P42" s="262"/>
      <c r="Q42" s="261"/>
      <c r="R42" s="262"/>
      <c r="S42" s="263"/>
      <c r="T42" s="264"/>
      <c r="U42" s="362"/>
      <c r="V42" s="262"/>
      <c r="W42" s="263"/>
      <c r="X42" s="263"/>
      <c r="Y42" s="261"/>
      <c r="Z42" s="262"/>
      <c r="AA42" s="263"/>
      <c r="AB42" s="263"/>
    </row>
    <row r="43" spans="1:28" s="88" customFormat="1" ht="28.15" customHeight="1" x14ac:dyDescent="0.2">
      <c r="A43" s="159" t="s">
        <v>194</v>
      </c>
      <c r="B43" s="159" t="s">
        <v>207</v>
      </c>
      <c r="C43" s="160"/>
      <c r="D43" s="161" t="s">
        <v>42</v>
      </c>
      <c r="E43" s="161"/>
      <c r="F43" s="162">
        <v>10</v>
      </c>
      <c r="G43" s="162">
        <v>10</v>
      </c>
      <c r="H43" s="266"/>
      <c r="I43" s="267">
        <f>SUM(I44,I45,I46,I47)</f>
        <v>42</v>
      </c>
      <c r="J43" s="268">
        <f>SUM(J44,J45,J46,J47)</f>
        <v>46</v>
      </c>
      <c r="K43" s="363"/>
      <c r="L43" s="98"/>
      <c r="M43" s="94"/>
      <c r="N43" s="94"/>
      <c r="O43" s="94"/>
      <c r="P43" s="94"/>
      <c r="Q43" s="94"/>
      <c r="R43" s="94"/>
      <c r="S43" s="94"/>
      <c r="T43" s="330"/>
      <c r="U43" s="120"/>
      <c r="V43" s="94"/>
      <c r="W43" s="94"/>
      <c r="X43" s="94"/>
      <c r="Y43" s="94"/>
      <c r="Z43" s="94"/>
      <c r="AA43" s="94"/>
      <c r="AB43" s="94"/>
    </row>
    <row r="44" spans="1:28" s="92" customFormat="1" ht="28.15" customHeight="1" x14ac:dyDescent="0.2">
      <c r="A44" s="378" t="s">
        <v>185</v>
      </c>
      <c r="B44" s="168" t="s">
        <v>186</v>
      </c>
      <c r="C44" s="169"/>
      <c r="D44" s="170" t="s">
        <v>42</v>
      </c>
      <c r="E44" s="170"/>
      <c r="F44" s="269" t="s">
        <v>240</v>
      </c>
      <c r="G44" s="269" t="s">
        <v>240</v>
      </c>
      <c r="H44" s="172" t="s">
        <v>96</v>
      </c>
      <c r="I44" s="104">
        <v>0</v>
      </c>
      <c r="J44" s="100">
        <v>6</v>
      </c>
      <c r="K44" s="91"/>
      <c r="L44" s="90"/>
      <c r="M44" s="83"/>
      <c r="N44" s="84"/>
      <c r="O44" s="84"/>
      <c r="P44" s="84"/>
      <c r="Q44" s="83"/>
      <c r="R44" s="84"/>
      <c r="S44" s="84"/>
      <c r="T44" s="122"/>
      <c r="U44" s="379"/>
      <c r="V44" s="84"/>
      <c r="W44" s="84"/>
      <c r="X44" s="84"/>
      <c r="Y44" s="83"/>
      <c r="Z44" s="84"/>
      <c r="AA44" s="84"/>
      <c r="AB44" s="84"/>
    </row>
    <row r="45" spans="1:28" s="88" customFormat="1" ht="28.15" customHeight="1" x14ac:dyDescent="0.2">
      <c r="A45" s="61" t="s">
        <v>187</v>
      </c>
      <c r="B45" s="40" t="s">
        <v>208</v>
      </c>
      <c r="C45" s="164"/>
      <c r="D45" s="165" t="s">
        <v>42</v>
      </c>
      <c r="E45" s="170"/>
      <c r="F45" s="269" t="s">
        <v>239</v>
      </c>
      <c r="G45" s="269" t="s">
        <v>239</v>
      </c>
      <c r="H45" s="172"/>
      <c r="I45" s="47">
        <v>21</v>
      </c>
      <c r="J45" s="48">
        <v>15</v>
      </c>
      <c r="K45" s="351"/>
      <c r="L45" s="98"/>
      <c r="M45" s="108">
        <v>1</v>
      </c>
      <c r="N45" s="84" t="s">
        <v>244</v>
      </c>
      <c r="O45" s="84" t="s">
        <v>246</v>
      </c>
      <c r="P45" s="84" t="s">
        <v>256</v>
      </c>
      <c r="Q45" s="108">
        <v>1</v>
      </c>
      <c r="R45" s="84" t="s">
        <v>183</v>
      </c>
      <c r="S45" s="84" t="s">
        <v>246</v>
      </c>
      <c r="T45" s="122" t="s">
        <v>256</v>
      </c>
      <c r="U45" s="108">
        <v>1</v>
      </c>
      <c r="V45" s="84" t="s">
        <v>183</v>
      </c>
      <c r="W45" s="84" t="s">
        <v>246</v>
      </c>
      <c r="X45" s="84" t="s">
        <v>256</v>
      </c>
      <c r="Y45" s="364">
        <v>1</v>
      </c>
      <c r="Z45" s="84" t="s">
        <v>183</v>
      </c>
      <c r="AA45" s="84" t="s">
        <v>246</v>
      </c>
      <c r="AB45" s="84" t="s">
        <v>253</v>
      </c>
    </row>
    <row r="46" spans="1:28" s="88" customFormat="1" ht="28.15" customHeight="1" x14ac:dyDescent="0.2">
      <c r="A46" s="62" t="s">
        <v>189</v>
      </c>
      <c r="B46" s="40" t="s">
        <v>209</v>
      </c>
      <c r="C46" s="164"/>
      <c r="D46" s="165"/>
      <c r="E46" s="170"/>
      <c r="F46" s="269" t="s">
        <v>239</v>
      </c>
      <c r="G46" s="269" t="s">
        <v>239</v>
      </c>
      <c r="H46" s="172"/>
      <c r="I46" s="47">
        <v>21</v>
      </c>
      <c r="J46" s="48">
        <v>15</v>
      </c>
      <c r="K46" s="351"/>
      <c r="L46" s="98"/>
      <c r="M46" s="108">
        <v>1</v>
      </c>
      <c r="N46" s="84" t="s">
        <v>244</v>
      </c>
      <c r="O46" s="84" t="s">
        <v>246</v>
      </c>
      <c r="P46" s="84" t="s">
        <v>256</v>
      </c>
      <c r="Q46" s="108">
        <v>1</v>
      </c>
      <c r="R46" s="84" t="s">
        <v>183</v>
      </c>
      <c r="S46" s="84" t="s">
        <v>250</v>
      </c>
      <c r="T46" s="122" t="s">
        <v>256</v>
      </c>
      <c r="U46" s="108">
        <v>1</v>
      </c>
      <c r="V46" s="84" t="s">
        <v>183</v>
      </c>
      <c r="W46" s="84" t="s">
        <v>250</v>
      </c>
      <c r="X46" s="84" t="s">
        <v>256</v>
      </c>
      <c r="Y46" s="364">
        <v>1</v>
      </c>
      <c r="Z46" s="84" t="s">
        <v>183</v>
      </c>
      <c r="AA46" s="84" t="s">
        <v>250</v>
      </c>
      <c r="AB46" s="84" t="s">
        <v>253</v>
      </c>
    </row>
    <row r="47" spans="1:28" s="88" customFormat="1" ht="28.15" customHeight="1" x14ac:dyDescent="0.2">
      <c r="A47" s="62" t="s">
        <v>190</v>
      </c>
      <c r="B47" s="41" t="s">
        <v>227</v>
      </c>
      <c r="C47" s="164"/>
      <c r="D47" s="165" t="s">
        <v>42</v>
      </c>
      <c r="E47" s="170"/>
      <c r="F47" s="269" t="s">
        <v>242</v>
      </c>
      <c r="G47" s="269" t="s">
        <v>242</v>
      </c>
      <c r="H47" s="172"/>
      <c r="I47" s="47">
        <v>0</v>
      </c>
      <c r="J47" s="69">
        <v>10</v>
      </c>
      <c r="K47" s="351"/>
      <c r="L47" s="98"/>
      <c r="M47" s="108">
        <v>1</v>
      </c>
      <c r="N47" s="84" t="s">
        <v>244</v>
      </c>
      <c r="O47" s="84" t="s">
        <v>248</v>
      </c>
      <c r="P47" s="84" t="s">
        <v>247</v>
      </c>
      <c r="Q47" s="108">
        <v>1</v>
      </c>
      <c r="R47" s="84" t="s">
        <v>183</v>
      </c>
      <c r="S47" s="84" t="s">
        <v>248</v>
      </c>
      <c r="T47" s="122" t="s">
        <v>247</v>
      </c>
      <c r="U47" s="108">
        <v>1</v>
      </c>
      <c r="V47" s="84" t="s">
        <v>183</v>
      </c>
      <c r="W47" s="84" t="s">
        <v>248</v>
      </c>
      <c r="X47" s="84" t="s">
        <v>247</v>
      </c>
      <c r="Y47" s="364">
        <v>1</v>
      </c>
      <c r="Z47" s="84" t="s">
        <v>183</v>
      </c>
      <c r="AA47" s="84" t="s">
        <v>248</v>
      </c>
      <c r="AB47" s="84" t="s">
        <v>247</v>
      </c>
    </row>
    <row r="48" spans="1:28" s="88" customFormat="1" ht="28.15" customHeight="1" x14ac:dyDescent="0.2">
      <c r="A48" s="159" t="s">
        <v>195</v>
      </c>
      <c r="B48" s="159" t="s">
        <v>211</v>
      </c>
      <c r="C48" s="160"/>
      <c r="D48" s="161" t="s">
        <v>42</v>
      </c>
      <c r="E48" s="161"/>
      <c r="F48" s="162">
        <v>8</v>
      </c>
      <c r="G48" s="162">
        <v>8</v>
      </c>
      <c r="H48" s="163"/>
      <c r="I48" s="267">
        <f>SUM(I49,I50,I51)</f>
        <v>3</v>
      </c>
      <c r="J48" s="268">
        <f>SUM(J49,J50,J51)</f>
        <v>68</v>
      </c>
      <c r="K48" s="363"/>
      <c r="L48" s="98"/>
      <c r="M48" s="225"/>
      <c r="N48" s="82"/>
      <c r="O48" s="82"/>
      <c r="P48" s="94"/>
      <c r="Q48" s="225"/>
      <c r="R48" s="82"/>
      <c r="S48" s="82"/>
      <c r="T48" s="330"/>
      <c r="U48" s="225"/>
      <c r="V48" s="82"/>
      <c r="W48" s="82"/>
      <c r="X48" s="94"/>
      <c r="Y48" s="270"/>
      <c r="Z48" s="82"/>
      <c r="AA48" s="82"/>
      <c r="AB48" s="94"/>
    </row>
    <row r="49" spans="1:31" s="92" customFormat="1" ht="28.15" customHeight="1" x14ac:dyDescent="0.2">
      <c r="A49" s="378" t="s">
        <v>185</v>
      </c>
      <c r="B49" s="168" t="s">
        <v>188</v>
      </c>
      <c r="C49" s="169"/>
      <c r="D49" s="170"/>
      <c r="E49" s="170"/>
      <c r="F49" s="269">
        <v>4</v>
      </c>
      <c r="G49" s="269">
        <v>4</v>
      </c>
      <c r="H49" s="172" t="s">
        <v>96</v>
      </c>
      <c r="I49" s="104">
        <v>3</v>
      </c>
      <c r="J49" s="100">
        <v>14</v>
      </c>
      <c r="K49" s="91"/>
      <c r="L49" s="90"/>
      <c r="M49" s="83">
        <v>1</v>
      </c>
      <c r="N49" s="84" t="s">
        <v>244</v>
      </c>
      <c r="O49" s="84" t="s">
        <v>246</v>
      </c>
      <c r="P49" s="84" t="s">
        <v>247</v>
      </c>
      <c r="Q49" s="83">
        <v>1</v>
      </c>
      <c r="R49" s="84" t="s">
        <v>183</v>
      </c>
      <c r="S49" s="84" t="s">
        <v>246</v>
      </c>
      <c r="T49" s="122" t="s">
        <v>247</v>
      </c>
      <c r="U49" s="379">
        <v>1</v>
      </c>
      <c r="V49" s="84" t="s">
        <v>183</v>
      </c>
      <c r="W49" s="84" t="s">
        <v>268</v>
      </c>
      <c r="X49" s="84" t="s">
        <v>269</v>
      </c>
      <c r="Y49" s="83">
        <v>1</v>
      </c>
      <c r="Z49" s="84" t="s">
        <v>183</v>
      </c>
      <c r="AA49" s="84" t="s">
        <v>268</v>
      </c>
      <c r="AB49" s="84" t="s">
        <v>269</v>
      </c>
    </row>
    <row r="50" spans="1:31" s="88" customFormat="1" ht="28.15" customHeight="1" x14ac:dyDescent="0.2">
      <c r="A50" s="41" t="s">
        <v>187</v>
      </c>
      <c r="B50" s="40" t="s">
        <v>228</v>
      </c>
      <c r="C50" s="271"/>
      <c r="D50" s="272"/>
      <c r="E50" s="170"/>
      <c r="F50" s="273">
        <v>2</v>
      </c>
      <c r="G50" s="273">
        <v>2</v>
      </c>
      <c r="H50" s="172"/>
      <c r="I50" s="47">
        <v>0</v>
      </c>
      <c r="J50" s="48">
        <v>48</v>
      </c>
      <c r="K50" s="365"/>
      <c r="L50" s="98"/>
      <c r="M50" s="225">
        <v>1</v>
      </c>
      <c r="N50" s="82" t="s">
        <v>244</v>
      </c>
      <c r="O50" s="82" t="s">
        <v>246</v>
      </c>
      <c r="P50" s="84" t="s">
        <v>247</v>
      </c>
      <c r="Q50" s="225">
        <v>1</v>
      </c>
      <c r="R50" s="82" t="s">
        <v>183</v>
      </c>
      <c r="S50" s="82" t="s">
        <v>246</v>
      </c>
      <c r="T50" s="85" t="s">
        <v>247</v>
      </c>
      <c r="U50" s="350">
        <v>1</v>
      </c>
      <c r="V50" s="82" t="s">
        <v>183</v>
      </c>
      <c r="W50" s="82" t="s">
        <v>246</v>
      </c>
      <c r="X50" s="84" t="s">
        <v>247</v>
      </c>
      <c r="Y50" s="225">
        <v>1</v>
      </c>
      <c r="Z50" s="82" t="s">
        <v>183</v>
      </c>
      <c r="AA50" s="82" t="s">
        <v>246</v>
      </c>
      <c r="AB50" s="84" t="s">
        <v>255</v>
      </c>
    </row>
    <row r="51" spans="1:31" s="88" customFormat="1" ht="28.15" customHeight="1" x14ac:dyDescent="0.2">
      <c r="A51" s="41" t="s">
        <v>189</v>
      </c>
      <c r="B51" s="40" t="s">
        <v>229</v>
      </c>
      <c r="C51" s="271"/>
      <c r="D51" s="272"/>
      <c r="E51" s="170"/>
      <c r="F51" s="273">
        <v>2</v>
      </c>
      <c r="G51" s="273">
        <v>2</v>
      </c>
      <c r="H51" s="172"/>
      <c r="I51" s="47">
        <v>0</v>
      </c>
      <c r="J51" s="69">
        <v>6</v>
      </c>
      <c r="K51" s="365"/>
      <c r="L51" s="98"/>
      <c r="M51" s="225">
        <v>1</v>
      </c>
      <c r="N51" s="82" t="s">
        <v>244</v>
      </c>
      <c r="O51" s="82" t="s">
        <v>248</v>
      </c>
      <c r="P51" s="84" t="s">
        <v>247</v>
      </c>
      <c r="Q51" s="225">
        <v>1</v>
      </c>
      <c r="R51" s="82" t="s">
        <v>183</v>
      </c>
      <c r="S51" s="82" t="s">
        <v>248</v>
      </c>
      <c r="T51" s="85" t="s">
        <v>247</v>
      </c>
      <c r="U51" s="350">
        <v>1</v>
      </c>
      <c r="V51" s="82" t="s">
        <v>183</v>
      </c>
      <c r="W51" s="82" t="s">
        <v>248</v>
      </c>
      <c r="X51" s="84" t="s">
        <v>247</v>
      </c>
      <c r="Y51" s="225">
        <v>1</v>
      </c>
      <c r="Z51" s="82" t="s">
        <v>183</v>
      </c>
      <c r="AA51" s="82" t="s">
        <v>248</v>
      </c>
      <c r="AB51" s="84" t="s">
        <v>247</v>
      </c>
      <c r="AC51" s="92"/>
      <c r="AD51" s="92"/>
      <c r="AE51" s="92"/>
    </row>
    <row r="52" spans="1:31" s="88" customFormat="1" ht="28.15" customHeight="1" x14ac:dyDescent="0.2">
      <c r="A52" s="159" t="s">
        <v>196</v>
      </c>
      <c r="B52" s="159" t="s">
        <v>226</v>
      </c>
      <c r="C52" s="160"/>
      <c r="D52" s="161"/>
      <c r="E52" s="161"/>
      <c r="F52" s="162">
        <v>2</v>
      </c>
      <c r="G52" s="162">
        <v>2</v>
      </c>
      <c r="H52" s="163"/>
      <c r="I52" s="60">
        <f>SUM(I53,I54)</f>
        <v>0</v>
      </c>
      <c r="J52" s="55">
        <f>SUM(J53,J54)</f>
        <v>14</v>
      </c>
      <c r="K52" s="363"/>
      <c r="L52" s="98"/>
      <c r="M52" s="225"/>
      <c r="N52" s="82"/>
      <c r="O52" s="82"/>
      <c r="P52" s="94"/>
      <c r="Q52" s="225"/>
      <c r="R52" s="82"/>
      <c r="S52" s="82"/>
      <c r="T52" s="85"/>
      <c r="U52" s="350"/>
      <c r="V52" s="82"/>
      <c r="W52" s="82"/>
      <c r="X52" s="94"/>
      <c r="Y52" s="270"/>
      <c r="Z52" s="82"/>
      <c r="AA52" s="82"/>
      <c r="AB52" s="94"/>
    </row>
    <row r="53" spans="1:31" s="92" customFormat="1" ht="28.15" customHeight="1" x14ac:dyDescent="0.2">
      <c r="A53" s="378" t="s">
        <v>185</v>
      </c>
      <c r="B53" s="168" t="s">
        <v>197</v>
      </c>
      <c r="C53" s="169"/>
      <c r="D53" s="170"/>
      <c r="E53" s="170"/>
      <c r="F53" s="269">
        <v>0</v>
      </c>
      <c r="G53" s="269">
        <v>0</v>
      </c>
      <c r="H53" s="172" t="s">
        <v>96</v>
      </c>
      <c r="I53" s="104">
        <v>0</v>
      </c>
      <c r="J53" s="100">
        <v>0</v>
      </c>
      <c r="K53" s="91"/>
      <c r="L53" s="90"/>
      <c r="M53" s="83"/>
      <c r="N53" s="84"/>
      <c r="O53" s="84"/>
      <c r="P53" s="84"/>
      <c r="Q53" s="83"/>
      <c r="R53" s="84"/>
      <c r="S53" s="84"/>
      <c r="T53" s="122"/>
      <c r="U53" s="379"/>
      <c r="V53" s="84"/>
      <c r="W53" s="84"/>
      <c r="X53" s="84"/>
      <c r="Y53" s="83"/>
      <c r="Z53" s="84"/>
      <c r="AA53" s="84"/>
      <c r="AB53" s="84"/>
    </row>
    <row r="54" spans="1:31" s="92" customFormat="1" ht="28.15" customHeight="1" x14ac:dyDescent="0.2">
      <c r="A54" s="167" t="s">
        <v>187</v>
      </c>
      <c r="B54" s="168" t="s">
        <v>230</v>
      </c>
      <c r="C54" s="169"/>
      <c r="D54" s="170"/>
      <c r="E54" s="170"/>
      <c r="F54" s="273">
        <v>2</v>
      </c>
      <c r="G54" s="273">
        <v>2</v>
      </c>
      <c r="H54" s="172"/>
      <c r="I54" s="104">
        <v>0</v>
      </c>
      <c r="J54" s="100">
        <v>14</v>
      </c>
      <c r="K54" s="366"/>
      <c r="L54" s="98"/>
      <c r="M54" s="225">
        <v>1</v>
      </c>
      <c r="N54" s="82" t="s">
        <v>244</v>
      </c>
      <c r="O54" s="82" t="s">
        <v>248</v>
      </c>
      <c r="P54" s="84" t="s">
        <v>247</v>
      </c>
      <c r="Q54" s="225">
        <v>1</v>
      </c>
      <c r="R54" s="82" t="s">
        <v>183</v>
      </c>
      <c r="S54" s="82" t="s">
        <v>248</v>
      </c>
      <c r="T54" s="85" t="s">
        <v>247</v>
      </c>
      <c r="U54" s="350">
        <v>1</v>
      </c>
      <c r="V54" s="82" t="s">
        <v>183</v>
      </c>
      <c r="W54" s="82" t="s">
        <v>248</v>
      </c>
      <c r="X54" s="84" t="s">
        <v>247</v>
      </c>
      <c r="Y54" s="225">
        <v>1</v>
      </c>
      <c r="Z54" s="82" t="s">
        <v>183</v>
      </c>
      <c r="AA54" s="82" t="s">
        <v>248</v>
      </c>
      <c r="AB54" s="84" t="s">
        <v>247</v>
      </c>
    </row>
    <row r="55" spans="1:31" s="88" customFormat="1" ht="28.15" customHeight="1" x14ac:dyDescent="0.2">
      <c r="A55" s="159" t="s">
        <v>198</v>
      </c>
      <c r="B55" s="159" t="s">
        <v>237</v>
      </c>
      <c r="C55" s="160"/>
      <c r="D55" s="161"/>
      <c r="E55" s="161"/>
      <c r="F55" s="162">
        <v>10</v>
      </c>
      <c r="G55" s="162">
        <v>10</v>
      </c>
      <c r="H55" s="163"/>
      <c r="I55" s="54">
        <v>0</v>
      </c>
      <c r="J55" s="56">
        <v>0</v>
      </c>
      <c r="K55" s="363"/>
      <c r="L55" s="98" t="s">
        <v>182</v>
      </c>
      <c r="M55" s="225">
        <v>1</v>
      </c>
      <c r="N55" s="82" t="s">
        <v>244</v>
      </c>
      <c r="O55" s="82" t="s">
        <v>278</v>
      </c>
      <c r="P55" s="84" t="s">
        <v>275</v>
      </c>
      <c r="Q55" s="225">
        <v>1</v>
      </c>
      <c r="R55" s="82" t="s">
        <v>183</v>
      </c>
      <c r="S55" s="82" t="s">
        <v>278</v>
      </c>
      <c r="T55" s="84" t="s">
        <v>275</v>
      </c>
      <c r="U55" s="452" t="s">
        <v>265</v>
      </c>
      <c r="V55" s="453"/>
      <c r="W55" s="453"/>
      <c r="X55" s="453"/>
      <c r="Y55" s="453"/>
      <c r="Z55" s="453"/>
      <c r="AA55" s="453"/>
      <c r="AB55" s="427"/>
      <c r="AC55" s="135" t="s">
        <v>284</v>
      </c>
      <c r="AD55" s="135"/>
      <c r="AE55" s="135"/>
    </row>
    <row r="56" spans="1:31" ht="18.75" x14ac:dyDescent="0.3">
      <c r="A56" s="149"/>
      <c r="B56" s="30" t="s">
        <v>179</v>
      </c>
      <c r="C56" s="136"/>
      <c r="D56" s="136"/>
      <c r="E56" s="136"/>
      <c r="F56" s="136"/>
      <c r="G56" s="143">
        <v>30</v>
      </c>
      <c r="H56" s="137"/>
      <c r="I56" s="142">
        <f>SUM(I55+I52+I48+I43)</f>
        <v>45</v>
      </c>
      <c r="J56" s="53">
        <f>SUM(J55+J52+J48+J43)</f>
        <v>128</v>
      </c>
      <c r="K56" s="359"/>
      <c r="L56" s="36"/>
      <c r="M56" s="208"/>
      <c r="N56" s="208"/>
      <c r="O56" s="208"/>
      <c r="P56" s="208"/>
      <c r="Q56" s="208"/>
      <c r="R56" s="208"/>
      <c r="S56" s="208"/>
      <c r="T56" s="367"/>
      <c r="U56" s="368"/>
      <c r="V56" s="208"/>
      <c r="W56" s="208"/>
      <c r="X56" s="208"/>
      <c r="Y56" s="208"/>
      <c r="Z56" s="208"/>
      <c r="AA56" s="208"/>
      <c r="AB56" s="208"/>
    </row>
    <row r="57" spans="1:31" x14ac:dyDescent="0.25">
      <c r="A57" s="149"/>
      <c r="B57" s="277"/>
      <c r="C57" s="359"/>
      <c r="D57" s="369"/>
      <c r="E57" s="136"/>
      <c r="F57" s="136"/>
      <c r="G57" s="143"/>
      <c r="H57" s="138"/>
      <c r="I57" s="390">
        <f>SUM(I56+J56)</f>
        <v>173</v>
      </c>
      <c r="J57" s="450"/>
      <c r="K57" s="359"/>
      <c r="L57" s="36"/>
      <c r="M57" s="208"/>
      <c r="N57" s="208"/>
      <c r="O57" s="208"/>
      <c r="P57" s="208"/>
      <c r="Q57" s="208"/>
      <c r="R57" s="208"/>
      <c r="S57" s="208"/>
      <c r="T57" s="367"/>
      <c r="U57" s="368"/>
      <c r="V57" s="208"/>
      <c r="W57" s="208"/>
      <c r="X57" s="208"/>
      <c r="Y57" s="208"/>
      <c r="Z57" s="208"/>
      <c r="AA57" s="208"/>
      <c r="AB57" s="208"/>
    </row>
    <row r="58" spans="1:31" ht="18.75" x14ac:dyDescent="0.3">
      <c r="A58" s="149"/>
      <c r="B58" s="31" t="s">
        <v>176</v>
      </c>
      <c r="C58" s="149"/>
      <c r="D58" s="149"/>
      <c r="E58" s="149"/>
      <c r="F58" s="149"/>
      <c r="G58" s="149"/>
      <c r="H58" s="149"/>
      <c r="I58" s="154"/>
      <c r="J58" s="149"/>
      <c r="K58" s="360"/>
      <c r="L58" s="219"/>
      <c r="M58" s="208"/>
      <c r="N58" s="208"/>
      <c r="O58" s="208"/>
      <c r="P58" s="208"/>
      <c r="Q58" s="208"/>
      <c r="R58" s="208"/>
      <c r="S58" s="208"/>
      <c r="T58" s="347"/>
      <c r="U58" s="251"/>
      <c r="V58" s="208"/>
      <c r="W58" s="208"/>
      <c r="X58" s="208"/>
      <c r="Y58" s="208"/>
      <c r="Z58" s="208"/>
      <c r="AA58" s="208"/>
      <c r="AB58" s="208"/>
    </row>
    <row r="59" spans="1:31" s="88" customFormat="1" ht="28.15" customHeight="1" x14ac:dyDescent="0.2">
      <c r="A59" s="159" t="s">
        <v>199</v>
      </c>
      <c r="B59" s="159" t="s">
        <v>207</v>
      </c>
      <c r="C59" s="160"/>
      <c r="D59" s="161" t="s">
        <v>42</v>
      </c>
      <c r="E59" s="161"/>
      <c r="F59" s="162">
        <v>5</v>
      </c>
      <c r="G59" s="162">
        <v>5</v>
      </c>
      <c r="H59" s="163"/>
      <c r="I59" s="267">
        <f>SUM(I60,I61,I62)</f>
        <v>20</v>
      </c>
      <c r="J59" s="268">
        <f>SUM(J60,J61,J62)</f>
        <v>62</v>
      </c>
      <c r="K59" s="363"/>
      <c r="L59" s="98"/>
      <c r="M59" s="224"/>
      <c r="N59" s="82"/>
      <c r="O59" s="82"/>
      <c r="P59" s="82"/>
      <c r="Q59" s="225"/>
      <c r="R59" s="82"/>
      <c r="S59" s="82"/>
      <c r="T59" s="226"/>
      <c r="U59" s="350"/>
      <c r="V59" s="82"/>
      <c r="W59" s="82"/>
      <c r="X59" s="82"/>
      <c r="Y59" s="225"/>
      <c r="Z59" s="82"/>
      <c r="AA59" s="82"/>
      <c r="AB59" s="82"/>
    </row>
    <row r="60" spans="1:31" s="92" customFormat="1" ht="28.15" customHeight="1" x14ac:dyDescent="0.2">
      <c r="A60" s="378" t="s">
        <v>185</v>
      </c>
      <c r="B60" s="168" t="s">
        <v>186</v>
      </c>
      <c r="C60" s="169"/>
      <c r="D60" s="170" t="s">
        <v>42</v>
      </c>
      <c r="E60" s="170"/>
      <c r="F60" s="269" t="s">
        <v>240</v>
      </c>
      <c r="G60" s="269" t="s">
        <v>240</v>
      </c>
      <c r="H60" s="172" t="s">
        <v>96</v>
      </c>
      <c r="I60" s="104">
        <v>2</v>
      </c>
      <c r="J60" s="100">
        <v>8</v>
      </c>
      <c r="K60" s="91"/>
      <c r="L60" s="90"/>
      <c r="M60" s="83"/>
      <c r="N60" s="84"/>
      <c r="O60" s="84"/>
      <c r="P60" s="84"/>
      <c r="Q60" s="83"/>
      <c r="R60" s="84"/>
      <c r="S60" s="84"/>
      <c r="T60" s="122"/>
      <c r="U60" s="379"/>
      <c r="V60" s="84"/>
      <c r="W60" s="84"/>
      <c r="X60" s="84"/>
      <c r="Y60" s="83"/>
      <c r="Z60" s="84"/>
      <c r="AA60" s="84"/>
      <c r="AB60" s="84"/>
    </row>
    <row r="61" spans="1:31" s="92" customFormat="1" ht="28.15" customHeight="1" x14ac:dyDescent="0.2">
      <c r="A61" s="167" t="s">
        <v>187</v>
      </c>
      <c r="B61" s="168" t="s">
        <v>208</v>
      </c>
      <c r="C61" s="190"/>
      <c r="D61" s="191" t="s">
        <v>42</v>
      </c>
      <c r="E61" s="191"/>
      <c r="F61" s="370" t="s">
        <v>243</v>
      </c>
      <c r="G61" s="171" t="s">
        <v>243</v>
      </c>
      <c r="H61" s="172"/>
      <c r="I61" s="139">
        <v>9</v>
      </c>
      <c r="J61" s="71">
        <v>27</v>
      </c>
      <c r="K61" s="366"/>
      <c r="L61" s="99"/>
      <c r="M61" s="103">
        <v>1</v>
      </c>
      <c r="N61" s="123" t="s">
        <v>244</v>
      </c>
      <c r="O61" s="123" t="s">
        <v>245</v>
      </c>
      <c r="P61" s="123"/>
      <c r="Q61" s="103">
        <v>1</v>
      </c>
      <c r="R61" s="123" t="s">
        <v>183</v>
      </c>
      <c r="S61" s="123" t="s">
        <v>246</v>
      </c>
      <c r="T61" s="107" t="s">
        <v>256</v>
      </c>
      <c r="U61" s="103">
        <v>1</v>
      </c>
      <c r="V61" s="123" t="s">
        <v>183</v>
      </c>
      <c r="W61" s="123" t="s">
        <v>249</v>
      </c>
      <c r="X61" s="113" t="s">
        <v>275</v>
      </c>
      <c r="Y61" s="103">
        <v>1</v>
      </c>
      <c r="Z61" s="123" t="s">
        <v>183</v>
      </c>
      <c r="AA61" s="123" t="s">
        <v>249</v>
      </c>
      <c r="AB61" s="113" t="s">
        <v>275</v>
      </c>
    </row>
    <row r="62" spans="1:31" s="88" customFormat="1" ht="28.15" customHeight="1" x14ac:dyDescent="0.2">
      <c r="A62" s="61" t="s">
        <v>189</v>
      </c>
      <c r="B62" s="41" t="s">
        <v>209</v>
      </c>
      <c r="C62" s="164"/>
      <c r="D62" s="165" t="s">
        <v>42</v>
      </c>
      <c r="E62" s="170"/>
      <c r="F62" s="281" t="s">
        <v>239</v>
      </c>
      <c r="G62" s="269" t="s">
        <v>239</v>
      </c>
      <c r="H62" s="166"/>
      <c r="I62" s="47">
        <v>9</v>
      </c>
      <c r="J62" s="68">
        <v>27</v>
      </c>
      <c r="K62" s="351"/>
      <c r="L62" s="98"/>
      <c r="M62" s="83">
        <v>1</v>
      </c>
      <c r="N62" s="84" t="s">
        <v>244</v>
      </c>
      <c r="O62" s="84" t="s">
        <v>245</v>
      </c>
      <c r="P62" s="84"/>
      <c r="Q62" s="83">
        <v>1</v>
      </c>
      <c r="R62" s="84" t="s">
        <v>183</v>
      </c>
      <c r="S62" s="84" t="s">
        <v>246</v>
      </c>
      <c r="T62" s="122" t="s">
        <v>256</v>
      </c>
      <c r="U62" s="83">
        <v>1</v>
      </c>
      <c r="V62" s="84" t="s">
        <v>183</v>
      </c>
      <c r="W62" s="84" t="s">
        <v>249</v>
      </c>
      <c r="X62" s="82" t="s">
        <v>275</v>
      </c>
      <c r="Y62" s="83">
        <v>1</v>
      </c>
      <c r="Z62" s="84" t="s">
        <v>183</v>
      </c>
      <c r="AA62" s="84" t="s">
        <v>249</v>
      </c>
      <c r="AB62" s="82" t="s">
        <v>275</v>
      </c>
    </row>
    <row r="63" spans="1:31" s="88" customFormat="1" ht="28.15" customHeight="1" x14ac:dyDescent="0.2">
      <c r="A63" s="159" t="s">
        <v>200</v>
      </c>
      <c r="B63" s="159" t="s">
        <v>211</v>
      </c>
      <c r="C63" s="160"/>
      <c r="D63" s="161" t="s">
        <v>42</v>
      </c>
      <c r="E63" s="161"/>
      <c r="F63" s="162">
        <v>4</v>
      </c>
      <c r="G63" s="162">
        <v>4</v>
      </c>
      <c r="H63" s="163"/>
      <c r="I63" s="267">
        <f>SUM(I64,I65,I66,I67)</f>
        <v>0</v>
      </c>
      <c r="J63" s="268">
        <f>SUM(J64,J65,J66,J67)</f>
        <v>83</v>
      </c>
      <c r="K63" s="363"/>
      <c r="L63" s="98"/>
      <c r="M63" s="94"/>
      <c r="N63" s="84"/>
      <c r="O63" s="84"/>
      <c r="P63" s="84"/>
      <c r="Q63" s="94"/>
      <c r="R63" s="94"/>
      <c r="S63" s="94"/>
      <c r="T63" s="122"/>
      <c r="U63" s="120"/>
      <c r="V63" s="94"/>
      <c r="W63" s="94"/>
      <c r="X63" s="94"/>
      <c r="Y63" s="94"/>
      <c r="Z63" s="94"/>
      <c r="AA63" s="94"/>
      <c r="AB63" s="94"/>
    </row>
    <row r="64" spans="1:31" s="92" customFormat="1" ht="28.15" customHeight="1" x14ac:dyDescent="0.2">
      <c r="A64" s="378" t="s">
        <v>185</v>
      </c>
      <c r="B64" s="168" t="s">
        <v>188</v>
      </c>
      <c r="C64" s="169"/>
      <c r="D64" s="170" t="s">
        <v>42</v>
      </c>
      <c r="E64" s="170"/>
      <c r="F64" s="269" t="s">
        <v>239</v>
      </c>
      <c r="G64" s="269" t="s">
        <v>239</v>
      </c>
      <c r="H64" s="172" t="s">
        <v>96</v>
      </c>
      <c r="I64" s="104">
        <v>0</v>
      </c>
      <c r="J64" s="100">
        <v>6</v>
      </c>
      <c r="K64" s="91"/>
      <c r="L64" s="90"/>
      <c r="M64" s="83">
        <v>1</v>
      </c>
      <c r="N64" s="84" t="s">
        <v>183</v>
      </c>
      <c r="O64" s="84" t="s">
        <v>276</v>
      </c>
      <c r="P64" s="84" t="s">
        <v>283</v>
      </c>
      <c r="Q64" s="83">
        <v>1</v>
      </c>
      <c r="R64" s="84" t="s">
        <v>183</v>
      </c>
      <c r="S64" s="84" t="s">
        <v>246</v>
      </c>
      <c r="T64" s="122" t="s">
        <v>283</v>
      </c>
      <c r="U64" s="379">
        <v>1</v>
      </c>
      <c r="V64" s="84" t="s">
        <v>183</v>
      </c>
      <c r="W64" s="84" t="s">
        <v>249</v>
      </c>
      <c r="X64" s="84" t="s">
        <v>277</v>
      </c>
      <c r="Y64" s="83">
        <v>1</v>
      </c>
      <c r="Z64" s="84" t="s">
        <v>183</v>
      </c>
      <c r="AA64" s="84" t="s">
        <v>249</v>
      </c>
      <c r="AB64" s="84" t="s">
        <v>277</v>
      </c>
    </row>
    <row r="65" spans="1:28" s="88" customFormat="1" ht="28.15" customHeight="1" x14ac:dyDescent="0.2">
      <c r="A65" s="332" t="s">
        <v>187</v>
      </c>
      <c r="B65" s="371" t="s">
        <v>231</v>
      </c>
      <c r="C65" s="164"/>
      <c r="D65" s="165" t="s">
        <v>42</v>
      </c>
      <c r="E65" s="165"/>
      <c r="F65" s="269" t="s">
        <v>240</v>
      </c>
      <c r="G65" s="269" t="s">
        <v>240</v>
      </c>
      <c r="H65" s="166"/>
      <c r="I65" s="58">
        <v>0</v>
      </c>
      <c r="J65" s="48">
        <v>28</v>
      </c>
      <c r="K65" s="89"/>
      <c r="L65" s="90"/>
      <c r="M65" s="372"/>
      <c r="N65" s="82"/>
      <c r="O65" s="84"/>
      <c r="P65" s="84"/>
      <c r="Q65" s="225"/>
      <c r="R65" s="82"/>
      <c r="S65" s="84"/>
      <c r="T65" s="85"/>
      <c r="U65" s="373"/>
      <c r="V65" s="82"/>
      <c r="W65" s="84"/>
      <c r="X65" s="84"/>
      <c r="Y65" s="225"/>
      <c r="Z65" s="82"/>
      <c r="AA65" s="84"/>
      <c r="AB65" s="84"/>
    </row>
    <row r="66" spans="1:28" s="88" customFormat="1" ht="28.15" customHeight="1" x14ac:dyDescent="0.2">
      <c r="A66" s="332" t="s">
        <v>189</v>
      </c>
      <c r="B66" s="371" t="s">
        <v>232</v>
      </c>
      <c r="C66" s="164"/>
      <c r="D66" s="165" t="s">
        <v>42</v>
      </c>
      <c r="E66" s="165"/>
      <c r="F66" s="269" t="s">
        <v>240</v>
      </c>
      <c r="G66" s="269" t="s">
        <v>240</v>
      </c>
      <c r="H66" s="166"/>
      <c r="I66" s="58">
        <v>0</v>
      </c>
      <c r="J66" s="48">
        <v>9</v>
      </c>
      <c r="K66" s="89"/>
      <c r="L66" s="90"/>
      <c r="M66" s="285"/>
      <c r="N66" s="286"/>
      <c r="O66" s="287"/>
      <c r="P66" s="287"/>
      <c r="Q66" s="288"/>
      <c r="R66" s="286"/>
      <c r="S66" s="287"/>
      <c r="T66" s="289"/>
      <c r="U66" s="290"/>
      <c r="V66" s="286"/>
      <c r="W66" s="287"/>
      <c r="X66" s="287"/>
      <c r="Y66" s="288"/>
      <c r="Z66" s="286"/>
      <c r="AA66" s="287"/>
      <c r="AB66" s="287"/>
    </row>
    <row r="67" spans="1:28" s="88" customFormat="1" ht="28.15" customHeight="1" x14ac:dyDescent="0.2">
      <c r="A67" s="41" t="s">
        <v>190</v>
      </c>
      <c r="B67" s="40" t="s">
        <v>233</v>
      </c>
      <c r="C67" s="164"/>
      <c r="D67" s="165" t="s">
        <v>42</v>
      </c>
      <c r="E67" s="165"/>
      <c r="F67" s="269" t="s">
        <v>251</v>
      </c>
      <c r="G67" s="269" t="s">
        <v>251</v>
      </c>
      <c r="H67" s="166"/>
      <c r="I67" s="58">
        <v>0</v>
      </c>
      <c r="J67" s="48">
        <v>40</v>
      </c>
      <c r="K67" s="89"/>
      <c r="L67" s="90"/>
      <c r="M67" s="282">
        <v>1</v>
      </c>
      <c r="N67" s="291" t="s">
        <v>244</v>
      </c>
      <c r="O67" s="292" t="s">
        <v>245</v>
      </c>
      <c r="P67" s="292"/>
      <c r="Q67" s="282">
        <v>1</v>
      </c>
      <c r="R67" s="291" t="s">
        <v>183</v>
      </c>
      <c r="S67" s="292" t="s">
        <v>249</v>
      </c>
      <c r="T67" s="293" t="s">
        <v>275</v>
      </c>
      <c r="U67" s="350">
        <v>1</v>
      </c>
      <c r="V67" s="291" t="s">
        <v>183</v>
      </c>
      <c r="W67" s="292" t="s">
        <v>249</v>
      </c>
      <c r="X67" s="291" t="s">
        <v>275</v>
      </c>
      <c r="Y67" s="282">
        <v>1</v>
      </c>
      <c r="Z67" s="291" t="s">
        <v>183</v>
      </c>
      <c r="AA67" s="292" t="s">
        <v>249</v>
      </c>
      <c r="AB67" s="291" t="s">
        <v>275</v>
      </c>
    </row>
    <row r="68" spans="1:28" s="88" customFormat="1" ht="28.15" customHeight="1" x14ac:dyDescent="0.2">
      <c r="A68" s="159" t="s">
        <v>201</v>
      </c>
      <c r="B68" s="159" t="s">
        <v>234</v>
      </c>
      <c r="C68" s="38"/>
      <c r="D68" s="161"/>
      <c r="E68" s="161"/>
      <c r="F68" s="162">
        <v>2</v>
      </c>
      <c r="G68" s="162">
        <v>2</v>
      </c>
      <c r="H68" s="163"/>
      <c r="I68" s="267">
        <f>SUM(I69,I70,I71)</f>
        <v>0</v>
      </c>
      <c r="J68" s="268">
        <f>SUM(J69,J70,J71)</f>
        <v>5</v>
      </c>
      <c r="K68" s="363"/>
      <c r="L68" s="98"/>
      <c r="M68" s="282"/>
      <c r="N68" s="291"/>
      <c r="O68" s="118"/>
      <c r="P68" s="118"/>
      <c r="Q68" s="282"/>
      <c r="R68" s="291"/>
      <c r="S68" s="118"/>
      <c r="T68" s="295"/>
      <c r="U68" s="374"/>
      <c r="V68" s="291"/>
      <c r="W68" s="291"/>
      <c r="X68" s="291"/>
      <c r="Y68" s="297"/>
      <c r="Z68" s="291"/>
      <c r="AA68" s="291"/>
      <c r="AB68" s="291"/>
    </row>
    <row r="69" spans="1:28" s="92" customFormat="1" ht="28.15" customHeight="1" x14ac:dyDescent="0.2">
      <c r="A69" s="378" t="s">
        <v>185</v>
      </c>
      <c r="B69" s="168" t="s">
        <v>197</v>
      </c>
      <c r="C69" s="169"/>
      <c r="D69" s="170" t="s">
        <v>42</v>
      </c>
      <c r="E69" s="170"/>
      <c r="F69" s="269" t="s">
        <v>240</v>
      </c>
      <c r="G69" s="269" t="s">
        <v>240</v>
      </c>
      <c r="H69" s="172" t="s">
        <v>96</v>
      </c>
      <c r="I69" s="104">
        <v>0</v>
      </c>
      <c r="J69" s="100">
        <v>0</v>
      </c>
      <c r="K69" s="91"/>
      <c r="L69" s="90"/>
      <c r="M69" s="83"/>
      <c r="N69" s="84"/>
      <c r="O69" s="84"/>
      <c r="P69" s="84"/>
      <c r="Q69" s="83"/>
      <c r="R69" s="84"/>
      <c r="S69" s="84"/>
      <c r="T69" s="122"/>
      <c r="U69" s="379"/>
      <c r="V69" s="84"/>
      <c r="W69" s="84"/>
      <c r="X69" s="84"/>
      <c r="Y69" s="83"/>
      <c r="Z69" s="84"/>
      <c r="AA69" s="84"/>
      <c r="AB69" s="84"/>
    </row>
    <row r="70" spans="1:28" s="92" customFormat="1" ht="28.15" customHeight="1" x14ac:dyDescent="0.2">
      <c r="A70" s="378" t="s">
        <v>187</v>
      </c>
      <c r="B70" s="168" t="s">
        <v>202</v>
      </c>
      <c r="C70" s="169"/>
      <c r="D70" s="170" t="s">
        <v>42</v>
      </c>
      <c r="E70" s="170"/>
      <c r="F70" s="269" t="s">
        <v>240</v>
      </c>
      <c r="G70" s="269" t="s">
        <v>240</v>
      </c>
      <c r="H70" s="172" t="s">
        <v>96</v>
      </c>
      <c r="I70" s="104">
        <v>0</v>
      </c>
      <c r="J70" s="100">
        <v>0</v>
      </c>
      <c r="K70" s="91"/>
      <c r="L70" s="90"/>
      <c r="M70" s="83"/>
      <c r="N70" s="84"/>
      <c r="O70" s="84"/>
      <c r="P70" s="84"/>
      <c r="Q70" s="83"/>
      <c r="R70" s="84"/>
      <c r="S70" s="84"/>
      <c r="T70" s="122"/>
      <c r="U70" s="379"/>
      <c r="V70" s="84"/>
      <c r="W70" s="84"/>
      <c r="X70" s="84"/>
      <c r="Y70" s="83"/>
      <c r="Z70" s="84"/>
      <c r="AA70" s="84"/>
      <c r="AB70" s="84"/>
    </row>
    <row r="71" spans="1:28" s="88" customFormat="1" ht="28.15" customHeight="1" x14ac:dyDescent="0.2">
      <c r="A71" s="41" t="s">
        <v>189</v>
      </c>
      <c r="B71" s="41" t="s">
        <v>235</v>
      </c>
      <c r="C71" s="164"/>
      <c r="D71" s="165" t="s">
        <v>42</v>
      </c>
      <c r="E71" s="165"/>
      <c r="F71" s="281" t="s">
        <v>243</v>
      </c>
      <c r="G71" s="269" t="s">
        <v>243</v>
      </c>
      <c r="H71" s="166"/>
      <c r="I71" s="47">
        <v>0</v>
      </c>
      <c r="J71" s="69">
        <v>5</v>
      </c>
      <c r="K71" s="351"/>
      <c r="L71" s="98"/>
      <c r="M71" s="108">
        <v>1</v>
      </c>
      <c r="N71" s="84" t="s">
        <v>244</v>
      </c>
      <c r="O71" s="84" t="s">
        <v>248</v>
      </c>
      <c r="P71" s="84" t="s">
        <v>247</v>
      </c>
      <c r="Q71" s="83">
        <v>1</v>
      </c>
      <c r="R71" s="84" t="s">
        <v>183</v>
      </c>
      <c r="S71" s="84" t="s">
        <v>248</v>
      </c>
      <c r="T71" s="85" t="s">
        <v>247</v>
      </c>
      <c r="U71" s="333">
        <v>1</v>
      </c>
      <c r="V71" s="84" t="s">
        <v>183</v>
      </c>
      <c r="W71" s="84" t="s">
        <v>248</v>
      </c>
      <c r="X71" s="84" t="s">
        <v>247</v>
      </c>
      <c r="Y71" s="83">
        <v>1</v>
      </c>
      <c r="Z71" s="84" t="s">
        <v>183</v>
      </c>
      <c r="AA71" s="84" t="s">
        <v>254</v>
      </c>
      <c r="AB71" s="84" t="s">
        <v>247</v>
      </c>
    </row>
    <row r="72" spans="1:28" s="88" customFormat="1" ht="28.15" customHeight="1" x14ac:dyDescent="0.2">
      <c r="A72" s="159" t="s">
        <v>203</v>
      </c>
      <c r="B72" s="159" t="s">
        <v>237</v>
      </c>
      <c r="C72" s="160"/>
      <c r="D72" s="161"/>
      <c r="E72" s="161"/>
      <c r="F72" s="162">
        <v>10</v>
      </c>
      <c r="G72" s="162">
        <v>10</v>
      </c>
      <c r="H72" s="301"/>
      <c r="I72" s="302">
        <v>0</v>
      </c>
      <c r="J72" s="268">
        <v>0</v>
      </c>
      <c r="K72" s="375"/>
      <c r="L72" s="82" t="s">
        <v>182</v>
      </c>
      <c r="M72" s="108">
        <v>1</v>
      </c>
      <c r="N72" s="84" t="s">
        <v>244</v>
      </c>
      <c r="O72" s="84" t="s">
        <v>249</v>
      </c>
      <c r="P72" s="84" t="s">
        <v>261</v>
      </c>
      <c r="Q72" s="108">
        <v>1</v>
      </c>
      <c r="R72" s="84" t="s">
        <v>183</v>
      </c>
      <c r="S72" s="84" t="s">
        <v>249</v>
      </c>
      <c r="T72" s="85" t="s">
        <v>261</v>
      </c>
      <c r="U72" s="454" t="s">
        <v>265</v>
      </c>
      <c r="V72" s="455"/>
      <c r="W72" s="455"/>
      <c r="X72" s="455"/>
      <c r="Y72" s="455"/>
      <c r="Z72" s="455"/>
      <c r="AA72" s="455"/>
      <c r="AB72" s="455"/>
    </row>
    <row r="73" spans="1:28" s="88" customFormat="1" ht="28.15" customHeight="1" x14ac:dyDescent="0.2">
      <c r="A73" s="159" t="s">
        <v>204</v>
      </c>
      <c r="B73" s="159" t="s">
        <v>238</v>
      </c>
      <c r="C73" s="160"/>
      <c r="D73" s="161"/>
      <c r="E73" s="161"/>
      <c r="F73" s="162">
        <v>9</v>
      </c>
      <c r="G73" s="162">
        <v>9</v>
      </c>
      <c r="H73" s="301"/>
      <c r="I73" s="302">
        <v>0</v>
      </c>
      <c r="J73" s="268">
        <v>4</v>
      </c>
      <c r="K73" s="375"/>
      <c r="L73" s="82" t="s">
        <v>182</v>
      </c>
      <c r="M73" s="299">
        <v>1</v>
      </c>
      <c r="N73" s="298" t="s">
        <v>244</v>
      </c>
      <c r="O73" s="82" t="s">
        <v>266</v>
      </c>
      <c r="P73" s="118"/>
      <c r="Q73" s="299">
        <v>1</v>
      </c>
      <c r="R73" s="298" t="s">
        <v>183</v>
      </c>
      <c r="S73" s="82" t="s">
        <v>266</v>
      </c>
      <c r="T73" s="226" t="s">
        <v>279</v>
      </c>
      <c r="U73" s="448" t="s">
        <v>265</v>
      </c>
      <c r="V73" s="449"/>
      <c r="W73" s="449"/>
      <c r="X73" s="449"/>
      <c r="Y73" s="449"/>
      <c r="Z73" s="449"/>
      <c r="AA73" s="449"/>
      <c r="AB73" s="449"/>
    </row>
    <row r="74" spans="1:28" ht="18.75" x14ac:dyDescent="0.3">
      <c r="A74" s="304"/>
      <c r="B74" s="127" t="s">
        <v>180</v>
      </c>
      <c r="C74" s="359"/>
      <c r="D74" s="369"/>
      <c r="E74" s="136"/>
      <c r="F74" s="23"/>
      <c r="G74" s="66">
        <f>SUBTOTAL(9,G59:G73)</f>
        <v>30</v>
      </c>
      <c r="H74" s="388"/>
      <c r="I74" s="142">
        <f>SUM(I68+I63+I59+I72,I73)</f>
        <v>20</v>
      </c>
      <c r="J74" s="53">
        <f>SUM(J68+J63+J59+J72,J73)</f>
        <v>154</v>
      </c>
      <c r="K74" s="277"/>
      <c r="L74" s="36"/>
      <c r="M74" s="251"/>
      <c r="N74" s="208"/>
      <c r="O74" s="208"/>
      <c r="P74" s="208"/>
      <c r="Q74" s="208"/>
      <c r="R74" s="208"/>
      <c r="S74" s="208"/>
      <c r="T74" s="347"/>
      <c r="U74" s="251"/>
      <c r="V74" s="208"/>
      <c r="W74" s="208"/>
      <c r="X74" s="208"/>
      <c r="Y74" s="208"/>
      <c r="Z74" s="208"/>
      <c r="AA74" s="208"/>
      <c r="AB74" s="208"/>
    </row>
    <row r="75" spans="1:28" ht="18.75" x14ac:dyDescent="0.3">
      <c r="A75" s="305"/>
      <c r="B75" s="32"/>
      <c r="C75" s="306"/>
      <c r="D75" s="307"/>
      <c r="E75" s="23"/>
      <c r="F75" s="67"/>
      <c r="G75" s="45"/>
      <c r="H75" s="389"/>
      <c r="I75" s="390">
        <f>SUM(I74+J74)</f>
        <v>174</v>
      </c>
      <c r="J75" s="450"/>
      <c r="K75" s="277"/>
      <c r="L75" s="36"/>
      <c r="M75" s="251"/>
      <c r="N75" s="208"/>
      <c r="O75" s="208"/>
      <c r="P75" s="208"/>
      <c r="Q75" s="208"/>
      <c r="R75" s="208"/>
      <c r="S75" s="208"/>
      <c r="T75" s="347"/>
      <c r="U75" s="251"/>
      <c r="V75" s="208"/>
      <c r="W75" s="208"/>
      <c r="X75" s="208"/>
      <c r="Y75" s="208"/>
      <c r="Z75" s="208"/>
      <c r="AA75" s="208"/>
      <c r="AB75" s="208"/>
    </row>
    <row r="76" spans="1:28" ht="18.75" x14ac:dyDescent="0.25">
      <c r="A76" s="26"/>
      <c r="B76" s="33" t="s">
        <v>236</v>
      </c>
      <c r="C76" s="308"/>
      <c r="D76" s="308"/>
      <c r="E76" s="308"/>
      <c r="F76" s="308"/>
      <c r="G76" s="105">
        <f>SUM(G23+G40+G56+G74)</f>
        <v>120</v>
      </c>
      <c r="H76" s="308"/>
      <c r="I76" s="391">
        <f>SUM(I23+I40+I56+I74)</f>
        <v>224</v>
      </c>
      <c r="J76" s="412">
        <f>SUM(J23+J40+J56+J74)</f>
        <v>541</v>
      </c>
      <c r="K76" s="34"/>
      <c r="L76" s="36"/>
      <c r="M76" s="309"/>
      <c r="N76" s="310"/>
      <c r="O76" s="310"/>
      <c r="P76" s="311"/>
      <c r="Q76" s="311"/>
      <c r="R76" s="311"/>
      <c r="S76" s="311"/>
      <c r="T76" s="376"/>
      <c r="U76" s="313"/>
      <c r="V76" s="311"/>
      <c r="W76" s="311"/>
      <c r="X76" s="311"/>
      <c r="Y76" s="311"/>
      <c r="Z76" s="311"/>
      <c r="AA76" s="311"/>
      <c r="AB76" s="311"/>
    </row>
    <row r="77" spans="1:28" x14ac:dyDescent="0.25">
      <c r="A77" s="27"/>
      <c r="B77" s="25"/>
      <c r="C77" s="25"/>
      <c r="D77" s="25"/>
      <c r="E77" s="25"/>
      <c r="F77" s="25"/>
      <c r="G77" s="314"/>
      <c r="H77" s="25"/>
      <c r="I77" s="391"/>
      <c r="J77" s="413"/>
      <c r="K77" s="35"/>
      <c r="L77" s="36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</row>
    <row r="78" spans="1:28" x14ac:dyDescent="0.25">
      <c r="A78" s="315"/>
      <c r="B78" s="316"/>
      <c r="C78" s="316"/>
      <c r="D78" s="316"/>
      <c r="E78" s="316"/>
      <c r="F78" s="316"/>
      <c r="G78" s="43"/>
      <c r="H78" s="316"/>
      <c r="I78" s="380">
        <f>SUM(I76+J76)</f>
        <v>765</v>
      </c>
      <c r="J78" s="446"/>
      <c r="K78" s="377"/>
      <c r="L78" s="36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</row>
  </sheetData>
  <mergeCells count="31">
    <mergeCell ref="A40:A41"/>
    <mergeCell ref="I41:J41"/>
    <mergeCell ref="U55:AB55"/>
    <mergeCell ref="I57:J57"/>
    <mergeCell ref="U72:AB72"/>
    <mergeCell ref="U73:AB73"/>
    <mergeCell ref="H74:H75"/>
    <mergeCell ref="I75:J75"/>
    <mergeCell ref="I76:I77"/>
    <mergeCell ref="J76:J77"/>
    <mergeCell ref="F1:F3"/>
    <mergeCell ref="G1:G3"/>
    <mergeCell ref="H1:H3"/>
    <mergeCell ref="I1:K1"/>
    <mergeCell ref="I78:J78"/>
    <mergeCell ref="I24:J24"/>
    <mergeCell ref="A1:A3"/>
    <mergeCell ref="B1:B3"/>
    <mergeCell ref="C1:C3"/>
    <mergeCell ref="D1:D3"/>
    <mergeCell ref="E1:E3"/>
    <mergeCell ref="L1:L3"/>
    <mergeCell ref="M1:T1"/>
    <mergeCell ref="U1:AB1"/>
    <mergeCell ref="I2:I3"/>
    <mergeCell ref="J2:J3"/>
    <mergeCell ref="K2:K3"/>
    <mergeCell ref="M2:P2"/>
    <mergeCell ref="Q2:T2"/>
    <mergeCell ref="U2:X2"/>
    <mergeCell ref="Y2:AB2"/>
  </mergeCells>
  <dataValidations count="2">
    <dataValidation type="list" allowBlank="1" showInputMessage="1" showErrorMessage="1" sqref="H5:H23 H27:H39 H42:H55 H59:H73">
      <formula1>sections_CNU</formula1>
    </dataValidation>
    <dataValidation type="list" allowBlank="1" showInputMessage="1" showErrorMessage="1" sqref="D5:D23 D27:D39 D42:D55 D59:D73">
      <formula1>nature_ens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J13" workbookViewId="0">
      <selection activeCell="J82" sqref="J82"/>
    </sheetView>
  </sheetViews>
  <sheetFormatPr baseColWidth="10" defaultRowHeight="15" x14ac:dyDescent="0.25"/>
  <cols>
    <col min="1" max="1" width="27.5703125" bestFit="1" customWidth="1"/>
    <col min="2" max="2" width="51" customWidth="1"/>
    <col min="3" max="3" width="26.5703125" customWidth="1"/>
    <col min="4" max="4" width="29.42578125" customWidth="1"/>
    <col min="6" max="6" width="64.42578125" customWidth="1"/>
    <col min="7" max="7" width="18.5703125" customWidth="1"/>
    <col min="8" max="8" width="26.5703125" bestFit="1" customWidth="1"/>
    <col min="9" max="9" width="38" customWidth="1"/>
    <col min="10" max="10" width="69.42578125" customWidth="1"/>
    <col min="11" max="11" width="64.42578125" bestFit="1" customWidth="1"/>
    <col min="12" max="12" width="33.5703125" customWidth="1"/>
  </cols>
  <sheetData>
    <row r="1" spans="1:12" x14ac:dyDescent="0.25">
      <c r="A1" t="s">
        <v>0</v>
      </c>
      <c r="B1" t="s">
        <v>5</v>
      </c>
      <c r="C1" t="s">
        <v>11</v>
      </c>
      <c r="D1" t="s">
        <v>18</v>
      </c>
      <c r="E1" t="s">
        <v>27</v>
      </c>
      <c r="F1" t="s">
        <v>32</v>
      </c>
      <c r="G1" t="s">
        <v>42</v>
      </c>
      <c r="H1" s="1" t="s">
        <v>44</v>
      </c>
      <c r="I1" t="s">
        <v>47</v>
      </c>
      <c r="J1" s="3" t="s">
        <v>102</v>
      </c>
      <c r="K1" s="3" t="s">
        <v>102</v>
      </c>
      <c r="L1" s="7" t="s">
        <v>147</v>
      </c>
    </row>
    <row r="2" spans="1:12" x14ac:dyDescent="0.25">
      <c r="A2" t="s">
        <v>1</v>
      </c>
      <c r="B2" t="s">
        <v>4</v>
      </c>
      <c r="C2" t="s">
        <v>12</v>
      </c>
      <c r="D2" t="s">
        <v>19</v>
      </c>
      <c r="E2" t="s">
        <v>28</v>
      </c>
      <c r="F2" t="s">
        <v>33</v>
      </c>
      <c r="G2" t="s">
        <v>43</v>
      </c>
      <c r="H2" s="1" t="s">
        <v>45</v>
      </c>
      <c r="I2" t="s">
        <v>48</v>
      </c>
      <c r="J2" s="3" t="s">
        <v>57</v>
      </c>
      <c r="K2" s="3" t="s">
        <v>57</v>
      </c>
      <c r="L2" s="7" t="s">
        <v>148</v>
      </c>
    </row>
    <row r="3" spans="1:12" x14ac:dyDescent="0.25">
      <c r="A3" t="s">
        <v>2</v>
      </c>
      <c r="B3" t="s">
        <v>5</v>
      </c>
      <c r="C3" t="s">
        <v>13</v>
      </c>
      <c r="D3" t="s">
        <v>20</v>
      </c>
      <c r="F3" t="s">
        <v>34</v>
      </c>
      <c r="H3" t="s">
        <v>46</v>
      </c>
      <c r="I3" t="s">
        <v>49</v>
      </c>
      <c r="J3" s="3" t="s">
        <v>100</v>
      </c>
      <c r="K3" s="3" t="s">
        <v>100</v>
      </c>
    </row>
    <row r="4" spans="1:12" x14ac:dyDescent="0.25">
      <c r="A4" t="s">
        <v>3</v>
      </c>
      <c r="B4" t="s">
        <v>6</v>
      </c>
      <c r="C4" t="s">
        <v>14</v>
      </c>
      <c r="F4" t="s">
        <v>35</v>
      </c>
      <c r="H4" t="s">
        <v>150</v>
      </c>
      <c r="I4" t="s">
        <v>50</v>
      </c>
      <c r="J4" s="3" t="s">
        <v>101</v>
      </c>
      <c r="K4" s="3" t="s">
        <v>101</v>
      </c>
    </row>
    <row r="5" spans="1:12" x14ac:dyDescent="0.25">
      <c r="B5" t="s">
        <v>7</v>
      </c>
      <c r="C5" t="s">
        <v>15</v>
      </c>
      <c r="F5" t="s">
        <v>146</v>
      </c>
      <c r="H5" t="s">
        <v>151</v>
      </c>
      <c r="I5" t="s">
        <v>51</v>
      </c>
      <c r="J5" s="3" t="s">
        <v>58</v>
      </c>
      <c r="K5" s="3" t="s">
        <v>58</v>
      </c>
    </row>
    <row r="6" spans="1:12" x14ac:dyDescent="0.25">
      <c r="B6" t="s">
        <v>8</v>
      </c>
      <c r="C6" t="s">
        <v>16</v>
      </c>
      <c r="F6" t="s">
        <v>36</v>
      </c>
      <c r="H6" t="s">
        <v>152</v>
      </c>
      <c r="I6" t="s">
        <v>52</v>
      </c>
      <c r="J6" s="3" t="s">
        <v>59</v>
      </c>
      <c r="K6" s="3" t="s">
        <v>59</v>
      </c>
    </row>
    <row r="7" spans="1:12" x14ac:dyDescent="0.25">
      <c r="B7" t="s">
        <v>9</v>
      </c>
      <c r="C7" t="s">
        <v>17</v>
      </c>
      <c r="F7" t="s">
        <v>37</v>
      </c>
      <c r="H7" t="s">
        <v>153</v>
      </c>
      <c r="I7" t="s">
        <v>53</v>
      </c>
      <c r="J7" s="3" t="s">
        <v>60</v>
      </c>
      <c r="K7" s="3" t="s">
        <v>60</v>
      </c>
    </row>
    <row r="8" spans="1:12" x14ac:dyDescent="0.25">
      <c r="B8" t="s">
        <v>10</v>
      </c>
      <c r="F8" t="s">
        <v>38</v>
      </c>
      <c r="H8" t="s">
        <v>154</v>
      </c>
      <c r="I8" t="s">
        <v>54</v>
      </c>
      <c r="J8" s="3" t="s">
        <v>61</v>
      </c>
      <c r="K8" s="3" t="s">
        <v>61</v>
      </c>
    </row>
    <row r="9" spans="1:12" x14ac:dyDescent="0.25">
      <c r="F9" t="s">
        <v>39</v>
      </c>
      <c r="I9" t="s">
        <v>55</v>
      </c>
      <c r="J9" s="3" t="s">
        <v>62</v>
      </c>
      <c r="K9" s="3" t="s">
        <v>62</v>
      </c>
    </row>
    <row r="10" spans="1:12" x14ac:dyDescent="0.25">
      <c r="F10" t="s">
        <v>145</v>
      </c>
      <c r="J10" s="3" t="s">
        <v>63</v>
      </c>
      <c r="K10" s="3" t="s">
        <v>63</v>
      </c>
    </row>
    <row r="11" spans="1:12" x14ac:dyDescent="0.25">
      <c r="F11" t="s">
        <v>40</v>
      </c>
      <c r="J11" s="3" t="s">
        <v>64</v>
      </c>
      <c r="K11" s="3" t="s">
        <v>64</v>
      </c>
    </row>
    <row r="12" spans="1:12" x14ac:dyDescent="0.25">
      <c r="F12" t="s">
        <v>41</v>
      </c>
      <c r="J12" s="3" t="s">
        <v>65</v>
      </c>
      <c r="K12" s="3" t="s">
        <v>65</v>
      </c>
    </row>
    <row r="13" spans="1:12" x14ac:dyDescent="0.25">
      <c r="F13" t="s">
        <v>143</v>
      </c>
      <c r="J13" s="3" t="s">
        <v>66</v>
      </c>
      <c r="K13" s="3" t="s">
        <v>66</v>
      </c>
    </row>
    <row r="14" spans="1:12" x14ac:dyDescent="0.25">
      <c r="J14" s="3" t="s">
        <v>67</v>
      </c>
      <c r="K14" s="3" t="s">
        <v>67</v>
      </c>
    </row>
    <row r="15" spans="1:12" x14ac:dyDescent="0.25">
      <c r="J15" s="3" t="s">
        <v>68</v>
      </c>
      <c r="K15" s="3" t="s">
        <v>68</v>
      </c>
    </row>
    <row r="16" spans="1:12" x14ac:dyDescent="0.25">
      <c r="J16" s="3" t="s">
        <v>69</v>
      </c>
      <c r="K16" s="3" t="s">
        <v>69</v>
      </c>
    </row>
    <row r="17" spans="10:11" x14ac:dyDescent="0.25">
      <c r="J17" s="3" t="s">
        <v>70</v>
      </c>
      <c r="K17" s="3" t="s">
        <v>70</v>
      </c>
    </row>
    <row r="18" spans="10:11" x14ac:dyDescent="0.25">
      <c r="J18" s="3" t="s">
        <v>71</v>
      </c>
      <c r="K18" s="3" t="s">
        <v>71</v>
      </c>
    </row>
    <row r="19" spans="10:11" ht="30" x14ac:dyDescent="0.25">
      <c r="J19" s="4" t="s">
        <v>72</v>
      </c>
      <c r="K19" s="4" t="s">
        <v>72</v>
      </c>
    </row>
    <row r="20" spans="10:11" ht="30" x14ac:dyDescent="0.25">
      <c r="J20" s="4" t="s">
        <v>73</v>
      </c>
      <c r="K20" s="4" t="s">
        <v>73</v>
      </c>
    </row>
    <row r="21" spans="10:11" x14ac:dyDescent="0.25">
      <c r="J21" s="3" t="s">
        <v>74</v>
      </c>
      <c r="K21" s="3" t="s">
        <v>74</v>
      </c>
    </row>
    <row r="22" spans="10:11" x14ac:dyDescent="0.25">
      <c r="J22" s="3" t="s">
        <v>75</v>
      </c>
      <c r="K22" s="3" t="s">
        <v>75</v>
      </c>
    </row>
    <row r="23" spans="10:11" x14ac:dyDescent="0.25">
      <c r="J23" s="3" t="s">
        <v>76</v>
      </c>
      <c r="K23" s="3" t="s">
        <v>76</v>
      </c>
    </row>
    <row r="24" spans="10:11" x14ac:dyDescent="0.25">
      <c r="J24" s="3" t="s">
        <v>77</v>
      </c>
      <c r="K24" s="3" t="s">
        <v>77</v>
      </c>
    </row>
    <row r="25" spans="10:11" x14ac:dyDescent="0.25">
      <c r="J25" s="3" t="s">
        <v>78</v>
      </c>
      <c r="K25" s="3" t="s">
        <v>78</v>
      </c>
    </row>
    <row r="26" spans="10:11" x14ac:dyDescent="0.25">
      <c r="J26" s="3" t="s">
        <v>79</v>
      </c>
      <c r="K26" s="3" t="s">
        <v>79</v>
      </c>
    </row>
    <row r="27" spans="10:11" x14ac:dyDescent="0.25">
      <c r="J27" s="3" t="s">
        <v>80</v>
      </c>
      <c r="K27" s="3" t="s">
        <v>80</v>
      </c>
    </row>
    <row r="28" spans="10:11" x14ac:dyDescent="0.25">
      <c r="J28" s="3" t="s">
        <v>81</v>
      </c>
      <c r="K28" s="3" t="s">
        <v>81</v>
      </c>
    </row>
    <row r="29" spans="10:11" x14ac:dyDescent="0.25">
      <c r="J29" s="3" t="s">
        <v>82</v>
      </c>
      <c r="K29" s="3" t="s">
        <v>82</v>
      </c>
    </row>
    <row r="30" spans="10:11" x14ac:dyDescent="0.25">
      <c r="J30" s="3" t="s">
        <v>83</v>
      </c>
      <c r="K30" s="3" t="s">
        <v>83</v>
      </c>
    </row>
    <row r="31" spans="10:11" ht="30" x14ac:dyDescent="0.25">
      <c r="J31" s="4" t="s">
        <v>84</v>
      </c>
      <c r="K31" s="4" t="s">
        <v>84</v>
      </c>
    </row>
    <row r="32" spans="10:11" x14ac:dyDescent="0.25">
      <c r="J32" s="3" t="s">
        <v>85</v>
      </c>
      <c r="K32" s="3" t="s">
        <v>85</v>
      </c>
    </row>
    <row r="33" spans="10:11" x14ac:dyDescent="0.25">
      <c r="J33" s="3" t="s">
        <v>86</v>
      </c>
      <c r="K33" s="3" t="s">
        <v>86</v>
      </c>
    </row>
    <row r="34" spans="10:11" x14ac:dyDescent="0.25">
      <c r="J34" s="3" t="s">
        <v>87</v>
      </c>
      <c r="K34" s="3" t="s">
        <v>87</v>
      </c>
    </row>
    <row r="35" spans="10:11" x14ac:dyDescent="0.25">
      <c r="J35" s="3" t="s">
        <v>88</v>
      </c>
      <c r="K35" s="3" t="s">
        <v>88</v>
      </c>
    </row>
    <row r="36" spans="10:11" x14ac:dyDescent="0.25">
      <c r="J36" s="3" t="s">
        <v>89</v>
      </c>
      <c r="K36" s="3" t="s">
        <v>89</v>
      </c>
    </row>
    <row r="37" spans="10:11" x14ac:dyDescent="0.25">
      <c r="J37" s="3" t="s">
        <v>90</v>
      </c>
      <c r="K37" s="3" t="s">
        <v>90</v>
      </c>
    </row>
    <row r="38" spans="10:11" x14ac:dyDescent="0.25">
      <c r="J38" s="3" t="s">
        <v>91</v>
      </c>
      <c r="K38" s="3" t="s">
        <v>91</v>
      </c>
    </row>
    <row r="39" spans="10:11" x14ac:dyDescent="0.25">
      <c r="J39" s="3" t="s">
        <v>92</v>
      </c>
      <c r="K39" s="3" t="s">
        <v>92</v>
      </c>
    </row>
    <row r="40" spans="10:11" x14ac:dyDescent="0.25">
      <c r="J40" s="3" t="s">
        <v>93</v>
      </c>
      <c r="K40" s="3" t="s">
        <v>93</v>
      </c>
    </row>
    <row r="41" spans="10:11" x14ac:dyDescent="0.25">
      <c r="J41" s="3" t="s">
        <v>94</v>
      </c>
      <c r="K41" s="3" t="s">
        <v>94</v>
      </c>
    </row>
    <row r="42" spans="10:11" x14ac:dyDescent="0.25">
      <c r="J42" s="3" t="s">
        <v>95</v>
      </c>
      <c r="K42" s="3" t="s">
        <v>95</v>
      </c>
    </row>
    <row r="43" spans="10:11" x14ac:dyDescent="0.25">
      <c r="J43" s="3" t="s">
        <v>96</v>
      </c>
      <c r="K43" s="3" t="s">
        <v>96</v>
      </c>
    </row>
    <row r="44" spans="10:11" x14ac:dyDescent="0.25">
      <c r="J44" s="3" t="s">
        <v>97</v>
      </c>
      <c r="K44" s="3" t="s">
        <v>97</v>
      </c>
    </row>
    <row r="45" spans="10:11" x14ac:dyDescent="0.25">
      <c r="J45" s="3" t="s">
        <v>98</v>
      </c>
      <c r="K45" s="3" t="s">
        <v>98</v>
      </c>
    </row>
    <row r="46" spans="10:11" x14ac:dyDescent="0.25">
      <c r="J46" s="3" t="s">
        <v>99</v>
      </c>
      <c r="K46" s="3" t="s">
        <v>99</v>
      </c>
    </row>
    <row r="47" spans="10:11" x14ac:dyDescent="0.25">
      <c r="J47" s="3" t="s">
        <v>103</v>
      </c>
    </row>
    <row r="48" spans="10:11" x14ac:dyDescent="0.25">
      <c r="J48" s="3" t="s">
        <v>104</v>
      </c>
    </row>
    <row r="49" spans="10:10" x14ac:dyDescent="0.25">
      <c r="J49" s="3" t="s">
        <v>105</v>
      </c>
    </row>
    <row r="50" spans="10:10" x14ac:dyDescent="0.25">
      <c r="J50" s="3" t="s">
        <v>106</v>
      </c>
    </row>
    <row r="51" spans="10:10" x14ac:dyDescent="0.25">
      <c r="J51" s="3" t="s">
        <v>107</v>
      </c>
    </row>
    <row r="52" spans="10:10" x14ac:dyDescent="0.25">
      <c r="J52" s="3" t="s">
        <v>108</v>
      </c>
    </row>
    <row r="53" spans="10:10" x14ac:dyDescent="0.25">
      <c r="J53" s="3" t="s">
        <v>109</v>
      </c>
    </row>
    <row r="54" spans="10:10" x14ac:dyDescent="0.25">
      <c r="J54" s="3" t="s">
        <v>110</v>
      </c>
    </row>
    <row r="55" spans="10:10" x14ac:dyDescent="0.25">
      <c r="J55" s="3" t="s">
        <v>111</v>
      </c>
    </row>
    <row r="56" spans="10:10" x14ac:dyDescent="0.25">
      <c r="J56" s="3" t="s">
        <v>112</v>
      </c>
    </row>
    <row r="57" spans="10:10" x14ac:dyDescent="0.25">
      <c r="J57" s="3" t="s">
        <v>113</v>
      </c>
    </row>
    <row r="58" spans="10:10" x14ac:dyDescent="0.25">
      <c r="J58" s="3" t="s">
        <v>114</v>
      </c>
    </row>
    <row r="59" spans="10:10" x14ac:dyDescent="0.25">
      <c r="J59" s="3" t="s">
        <v>115</v>
      </c>
    </row>
    <row r="60" spans="10:10" x14ac:dyDescent="0.25">
      <c r="J60" s="3" t="s">
        <v>116</v>
      </c>
    </row>
    <row r="61" spans="10:10" x14ac:dyDescent="0.25">
      <c r="J61" s="3" t="s">
        <v>117</v>
      </c>
    </row>
    <row r="62" spans="10:10" x14ac:dyDescent="0.25">
      <c r="J62" s="3" t="s">
        <v>118</v>
      </c>
    </row>
    <row r="63" spans="10:10" ht="16.5" customHeight="1" x14ac:dyDescent="0.25">
      <c r="J63" s="4" t="s">
        <v>119</v>
      </c>
    </row>
    <row r="64" spans="10:10" x14ac:dyDescent="0.25">
      <c r="J64" s="4" t="s">
        <v>120</v>
      </c>
    </row>
    <row r="65" spans="10:10" ht="14.25" customHeight="1" x14ac:dyDescent="0.25">
      <c r="J65" s="4" t="s">
        <v>121</v>
      </c>
    </row>
    <row r="66" spans="10:10" x14ac:dyDescent="0.25">
      <c r="J66" s="4" t="s">
        <v>122</v>
      </c>
    </row>
    <row r="67" spans="10:10" x14ac:dyDescent="0.25">
      <c r="J67" s="4" t="s">
        <v>123</v>
      </c>
    </row>
    <row r="68" spans="10:10" ht="14.25" customHeight="1" x14ac:dyDescent="0.25">
      <c r="J68" s="4" t="s">
        <v>124</v>
      </c>
    </row>
    <row r="69" spans="10:10" x14ac:dyDescent="0.25">
      <c r="J69" s="3" t="s">
        <v>125</v>
      </c>
    </row>
    <row r="70" spans="10:10" x14ac:dyDescent="0.25">
      <c r="J70" s="3" t="s">
        <v>126</v>
      </c>
    </row>
    <row r="71" spans="10:10" x14ac:dyDescent="0.25">
      <c r="J71" s="3" t="s">
        <v>127</v>
      </c>
    </row>
    <row r="72" spans="10:10" x14ac:dyDescent="0.25">
      <c r="J72" s="3" t="s">
        <v>128</v>
      </c>
    </row>
    <row r="73" spans="10:10" x14ac:dyDescent="0.25">
      <c r="J73" s="3" t="s">
        <v>129</v>
      </c>
    </row>
    <row r="74" spans="10:10" x14ac:dyDescent="0.25">
      <c r="J74" s="3" t="s">
        <v>130</v>
      </c>
    </row>
    <row r="75" spans="10:10" x14ac:dyDescent="0.25">
      <c r="J75" s="3" t="s">
        <v>131</v>
      </c>
    </row>
    <row r="76" spans="10:10" x14ac:dyDescent="0.25">
      <c r="J76" s="3" t="s">
        <v>132</v>
      </c>
    </row>
    <row r="77" spans="10:10" x14ac:dyDescent="0.25">
      <c r="J77" s="3" t="s">
        <v>133</v>
      </c>
    </row>
    <row r="78" spans="10:10" x14ac:dyDescent="0.25">
      <c r="J78" s="3" t="s">
        <v>134</v>
      </c>
    </row>
    <row r="79" spans="10:10" x14ac:dyDescent="0.25">
      <c r="J79" s="3" t="s">
        <v>135</v>
      </c>
    </row>
    <row r="80" spans="10:10" x14ac:dyDescent="0.25">
      <c r="J80" s="3" t="s">
        <v>136</v>
      </c>
    </row>
    <row r="81" spans="10:10" x14ac:dyDescent="0.25">
      <c r="J81" s="4" t="s">
        <v>137</v>
      </c>
    </row>
    <row r="82" spans="10:10" x14ac:dyDescent="0.25">
      <c r="J82" s="4" t="s">
        <v>138</v>
      </c>
    </row>
    <row r="83" spans="10:10" x14ac:dyDescent="0.25">
      <c r="J83" s="4" t="s">
        <v>139</v>
      </c>
    </row>
    <row r="84" spans="10:10" x14ac:dyDescent="0.25">
      <c r="J84" s="4" t="s">
        <v>140</v>
      </c>
    </row>
    <row r="85" spans="10:10" x14ac:dyDescent="0.25">
      <c r="J85" s="4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20</vt:i4>
      </vt:variant>
    </vt:vector>
  </HeadingPairs>
  <TitlesOfParts>
    <vt:vector size="24" baseType="lpstr">
      <vt:lpstr>dates_conseil</vt:lpstr>
      <vt:lpstr>Maquette_M3C H1</vt:lpstr>
      <vt:lpstr>Maquette_M3C H2</vt:lpstr>
      <vt:lpstr>valeurs listes déroulantes</vt:lpstr>
      <vt:lpstr>CNU_disciplines</vt:lpstr>
      <vt:lpstr>Domainesformation</vt:lpstr>
      <vt:lpstr>'Maquette_M3C H1'!Impression_des_titres</vt:lpstr>
      <vt:lpstr>lieu</vt:lpstr>
      <vt:lpstr>nature_ens</vt:lpstr>
      <vt:lpstr>oui_non</vt:lpstr>
      <vt:lpstr>section_CNU</vt:lpstr>
      <vt:lpstr>sections_CNU</vt:lpstr>
      <vt:lpstr>Sites</vt:lpstr>
      <vt:lpstr>statut</vt:lpstr>
      <vt:lpstr>Typ_dip</vt:lpstr>
      <vt:lpstr>typ_ens</vt:lpstr>
      <vt:lpstr>'valeurs listes déroulantes'!typ_ens1</vt:lpstr>
      <vt:lpstr>typ_ens1</vt:lpstr>
      <vt:lpstr>typ_ense</vt:lpstr>
      <vt:lpstr>'valeurs listes déroulantes'!typ_enseignement</vt:lpstr>
      <vt:lpstr>Type_UE</vt:lpstr>
      <vt:lpstr>UE___Unité_d_enseignement</vt:lpstr>
      <vt:lpstr>UFR</vt:lpstr>
      <vt:lpstr>'Maquette_M3C H1'!Zone_d_impression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pbeducha</dc:creator>
  <cp:lastModifiedBy>Jessica Lopes</cp:lastModifiedBy>
  <cp:lastPrinted>2018-01-11T11:29:22Z</cp:lastPrinted>
  <dcterms:created xsi:type="dcterms:W3CDTF">2017-01-31T09:42:57Z</dcterms:created>
  <dcterms:modified xsi:type="dcterms:W3CDTF">2022-06-13T08:19:51Z</dcterms:modified>
</cp:coreProperties>
</file>