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Y:\LLSH-COM\MCC\2022-2023\"/>
    </mc:Choice>
  </mc:AlternateContent>
  <bookViews>
    <workbookView xWindow="0" yWindow="0" windowWidth="28800" windowHeight="14232" tabRatio="608"/>
  </bookViews>
  <sheets>
    <sheet name="M3C Lic LLCER" sheetId="7"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'M3C Lic LLCER'!$B$1:$B$463</definedName>
    <definedName name="CNU_disciplines">'[1]valeurs listes déroulantes'!$J$1:$J$85</definedName>
    <definedName name="_xlnm.Print_Titles" localSheetId="0">'M3C Lic LLCER'!$B:$C,'M3C Lic LLCER'!$1:$3</definedName>
    <definedName name="mod" localSheetId="0">'[2]Liste de valeurs'!$A$2:$A$4</definedName>
    <definedName name="mod">'[3]Liste de valeurs'!$A$2:$A$4</definedName>
    <definedName name="moda">'[5]Liste de valeurs'!$A$2:$A$4</definedName>
    <definedName name="nat" localSheetId="0">'[2]Liste de valeurs'!$B$2:$B$7</definedName>
    <definedName name="nat">'[3]Liste de valeurs'!$B$2:$B$7</definedName>
    <definedName name="natu" localSheetId="0">'[5]Liste de valeurs'!$B$2:$B$7</definedName>
    <definedName name="natu">'[4]Listes de valeurs'!$B$2:$B$7</definedName>
    <definedName name="nature_ens">'[1]valeurs listes déroulantes'!$G$1:$G$2</definedName>
    <definedName name="Nature2" localSheetId="0">'[6]Liste de valeurs'!$B$2:$B$7</definedName>
    <definedName name="Nature2">'[7]Liste de valeurs'!$B$2:$B$7</definedName>
    <definedName name="oui_non" localSheetId="0">'[1]valeurs listes déroulantes'!$E$1:$E$2</definedName>
    <definedName name="oui_non">'[8]valeurs listes déroulantes'!$E$1:$E$2</definedName>
    <definedName name="sections_CNU">'[8]valeurs listes déroulantes'!$K$1:$K$46</definedName>
    <definedName name="typ_ense">'[1]valeurs listes déroulantes'!$F$1:$F$13</definedName>
    <definedName name="type_UE">'[8]valeurs listes déroulantes'!$L$1:$L$2</definedName>
    <definedName name="Type_UE_licence_2_3" localSheetId="0">'[1]valeurs listes déroulantes'!$M$1:$M$2</definedName>
    <definedName name="Type_UE_licence_2_3">'[8]valeurs listes déroulantes'!$M$1:$M$2</definedName>
    <definedName name="_xlnm.Print_Area" localSheetId="0">'M3C Lic LLCER'!$A$1:$AG$463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41" i="7" l="1"/>
  <c r="O41" i="7"/>
  <c r="N86" i="7"/>
  <c r="O86" i="7"/>
  <c r="I89" i="7"/>
  <c r="I88" i="7" s="1"/>
  <c r="J89" i="7"/>
  <c r="J88" i="7" s="1"/>
  <c r="L105" i="7"/>
  <c r="L139" i="7" s="1"/>
  <c r="L110" i="7"/>
  <c r="L146" i="7" s="1"/>
  <c r="D113" i="7"/>
  <c r="E113" i="7"/>
  <c r="F113" i="7"/>
  <c r="G113" i="7"/>
  <c r="H113" i="7"/>
  <c r="K113" i="7"/>
  <c r="L113" i="7"/>
  <c r="M113" i="7"/>
  <c r="N113" i="7"/>
  <c r="O113" i="7"/>
  <c r="Q113" i="7"/>
  <c r="U113" i="7"/>
  <c r="V113" i="7"/>
  <c r="W113" i="7"/>
  <c r="X113" i="7"/>
  <c r="Y113" i="7"/>
  <c r="Z113" i="7"/>
  <c r="AA113" i="7"/>
  <c r="AB113" i="7"/>
  <c r="AC113" i="7"/>
  <c r="AD113" i="7"/>
  <c r="AE113" i="7"/>
  <c r="AF113" i="7"/>
  <c r="AG113" i="7"/>
  <c r="L114" i="7"/>
  <c r="L150" i="7" s="1"/>
  <c r="I125" i="7"/>
  <c r="J125" i="7"/>
  <c r="D139" i="7"/>
  <c r="E139" i="7"/>
  <c r="F139" i="7"/>
  <c r="G139" i="7"/>
  <c r="H139" i="7"/>
  <c r="I139" i="7"/>
  <c r="J139" i="7"/>
  <c r="K139" i="7"/>
  <c r="M139" i="7"/>
  <c r="N139" i="7"/>
  <c r="O139" i="7"/>
  <c r="Q139" i="7"/>
  <c r="R139" i="7"/>
  <c r="S139" i="7"/>
  <c r="T139" i="7"/>
  <c r="U139" i="7"/>
  <c r="V139" i="7"/>
  <c r="W139" i="7"/>
  <c r="X139" i="7"/>
  <c r="Y139" i="7"/>
  <c r="Z139" i="7"/>
  <c r="AA139" i="7"/>
  <c r="AB139" i="7"/>
  <c r="AC139" i="7"/>
  <c r="AD139" i="7"/>
  <c r="AE139" i="7"/>
  <c r="AF139" i="7"/>
  <c r="AG139" i="7"/>
  <c r="L140" i="7"/>
  <c r="I142" i="7"/>
  <c r="J142" i="7"/>
  <c r="D143" i="7"/>
  <c r="E143" i="7"/>
  <c r="F143" i="7"/>
  <c r="G143" i="7"/>
  <c r="H143" i="7"/>
  <c r="K143" i="7"/>
  <c r="L143" i="7"/>
  <c r="M143" i="7"/>
  <c r="N143" i="7"/>
  <c r="O143" i="7"/>
  <c r="Q143" i="7"/>
  <c r="U143" i="7"/>
  <c r="V143" i="7"/>
  <c r="W143" i="7"/>
  <c r="X143" i="7"/>
  <c r="Y143" i="7"/>
  <c r="Z143" i="7"/>
  <c r="AA143" i="7"/>
  <c r="AB143" i="7"/>
  <c r="AC143" i="7"/>
  <c r="AD143" i="7"/>
  <c r="AE143" i="7"/>
  <c r="AF143" i="7"/>
  <c r="AG143" i="7"/>
  <c r="D144" i="7"/>
  <c r="K144" i="7"/>
  <c r="L144" i="7"/>
  <c r="M144" i="7"/>
  <c r="N144" i="7"/>
  <c r="O144" i="7"/>
  <c r="Q144" i="7"/>
  <c r="R144" i="7"/>
  <c r="S144" i="7"/>
  <c r="T144" i="7"/>
  <c r="U144" i="7"/>
  <c r="V144" i="7"/>
  <c r="W144" i="7"/>
  <c r="X144" i="7"/>
  <c r="Y144" i="7"/>
  <c r="Z144" i="7"/>
  <c r="AA144" i="7"/>
  <c r="AB144" i="7"/>
  <c r="AC144" i="7"/>
  <c r="AD144" i="7"/>
  <c r="AE144" i="7"/>
  <c r="AF144" i="7"/>
  <c r="AG144" i="7"/>
  <c r="AH144" i="7"/>
  <c r="I145" i="7"/>
  <c r="J145" i="7"/>
  <c r="B146" i="7"/>
  <c r="C146" i="7"/>
  <c r="D146" i="7"/>
  <c r="E146" i="7"/>
  <c r="F146" i="7"/>
  <c r="G146" i="7"/>
  <c r="H146" i="7"/>
  <c r="K146" i="7"/>
  <c r="M146" i="7"/>
  <c r="N146" i="7"/>
  <c r="O146" i="7"/>
  <c r="P146" i="7"/>
  <c r="Q146" i="7"/>
  <c r="R146" i="7"/>
  <c r="S146" i="7"/>
  <c r="T146" i="7"/>
  <c r="U146" i="7"/>
  <c r="V146" i="7"/>
  <c r="W146" i="7"/>
  <c r="X146" i="7"/>
  <c r="Y146" i="7"/>
  <c r="Z146" i="7"/>
  <c r="AA146" i="7"/>
  <c r="AB146" i="7"/>
  <c r="AC146" i="7"/>
  <c r="AD146" i="7"/>
  <c r="AE146" i="7"/>
  <c r="AF146" i="7"/>
  <c r="AG146" i="7"/>
  <c r="B147" i="7"/>
  <c r="C147" i="7"/>
  <c r="D147" i="7"/>
  <c r="E147" i="7"/>
  <c r="F147" i="7"/>
  <c r="G147" i="7"/>
  <c r="H147" i="7"/>
  <c r="K147" i="7"/>
  <c r="L147" i="7"/>
  <c r="M147" i="7"/>
  <c r="N147" i="7"/>
  <c r="O147" i="7"/>
  <c r="P147" i="7"/>
  <c r="Q147" i="7"/>
  <c r="R147" i="7"/>
  <c r="S147" i="7"/>
  <c r="T147" i="7"/>
  <c r="U147" i="7"/>
  <c r="V147" i="7"/>
  <c r="W147" i="7"/>
  <c r="X147" i="7"/>
  <c r="Y147" i="7"/>
  <c r="Z147" i="7"/>
  <c r="AA147" i="7"/>
  <c r="AB147" i="7"/>
  <c r="AC147" i="7"/>
  <c r="AD147" i="7"/>
  <c r="AE147" i="7"/>
  <c r="AF147" i="7"/>
  <c r="AG147" i="7"/>
  <c r="I148" i="7"/>
  <c r="J148" i="7"/>
  <c r="D149" i="7"/>
  <c r="E149" i="7"/>
  <c r="F149" i="7"/>
  <c r="G149" i="7"/>
  <c r="H149" i="7"/>
  <c r="K149" i="7"/>
  <c r="L149" i="7"/>
  <c r="M149" i="7"/>
  <c r="N149" i="7"/>
  <c r="Q149" i="7"/>
  <c r="S149" i="7"/>
  <c r="T149" i="7"/>
  <c r="U149" i="7"/>
  <c r="V149" i="7"/>
  <c r="W149" i="7"/>
  <c r="X149" i="7"/>
  <c r="Y149" i="7"/>
  <c r="Z149" i="7"/>
  <c r="AA149" i="7"/>
  <c r="AB149" i="7"/>
  <c r="AC149" i="7"/>
  <c r="AD149" i="7"/>
  <c r="AE149" i="7"/>
  <c r="AF149" i="7"/>
  <c r="AG149" i="7"/>
  <c r="D150" i="7"/>
  <c r="E150" i="7"/>
  <c r="F150" i="7"/>
  <c r="G150" i="7"/>
  <c r="H150" i="7"/>
  <c r="K150" i="7"/>
  <c r="M150" i="7"/>
  <c r="N150" i="7"/>
  <c r="O150" i="7"/>
  <c r="Q150" i="7"/>
  <c r="R150" i="7"/>
  <c r="S150" i="7"/>
  <c r="T150" i="7"/>
  <c r="U150" i="7"/>
  <c r="V150" i="7"/>
  <c r="W150" i="7"/>
  <c r="X150" i="7"/>
  <c r="Y150" i="7"/>
  <c r="Z150" i="7"/>
  <c r="AA150" i="7"/>
  <c r="AB150" i="7"/>
  <c r="AC150" i="7"/>
  <c r="AD150" i="7"/>
  <c r="AE150" i="7"/>
  <c r="AF150" i="7"/>
  <c r="AG150" i="7"/>
  <c r="A152" i="7"/>
  <c r="B152" i="7"/>
  <c r="C152" i="7"/>
  <c r="D152" i="7"/>
  <c r="E152" i="7"/>
  <c r="F152" i="7"/>
  <c r="G152" i="7"/>
  <c r="H152" i="7"/>
  <c r="I152" i="7"/>
  <c r="J152" i="7"/>
  <c r="K152" i="7"/>
  <c r="L152" i="7"/>
  <c r="M152" i="7"/>
  <c r="N152" i="7"/>
  <c r="Q152" i="7"/>
  <c r="R152" i="7"/>
  <c r="S152" i="7"/>
  <c r="T152" i="7"/>
  <c r="U152" i="7"/>
  <c r="V152" i="7"/>
  <c r="W152" i="7"/>
  <c r="X152" i="7"/>
  <c r="Y152" i="7"/>
  <c r="Z152" i="7"/>
  <c r="AA152" i="7"/>
  <c r="AB152" i="7"/>
  <c r="AC152" i="7"/>
  <c r="AD152" i="7"/>
  <c r="AE152" i="7"/>
  <c r="AF152" i="7"/>
  <c r="AG152" i="7"/>
  <c r="A153" i="7"/>
  <c r="B153" i="7"/>
  <c r="C153" i="7"/>
  <c r="D153" i="7"/>
  <c r="E153" i="7"/>
  <c r="F153" i="7"/>
  <c r="G153" i="7"/>
  <c r="H153" i="7"/>
  <c r="I153" i="7"/>
  <c r="J153" i="7"/>
  <c r="K153" i="7"/>
  <c r="L153" i="7"/>
  <c r="M153" i="7"/>
  <c r="N153" i="7"/>
  <c r="Q153" i="7"/>
  <c r="R153" i="7"/>
  <c r="S153" i="7"/>
  <c r="T153" i="7"/>
  <c r="U153" i="7"/>
  <c r="V153" i="7"/>
  <c r="W153" i="7"/>
  <c r="X153" i="7"/>
  <c r="Y153" i="7"/>
  <c r="Z153" i="7"/>
  <c r="AA153" i="7"/>
  <c r="AB153" i="7"/>
  <c r="AC153" i="7"/>
  <c r="AD153" i="7"/>
  <c r="AE153" i="7"/>
  <c r="AF153" i="7"/>
  <c r="AG153" i="7"/>
  <c r="I154" i="7"/>
  <c r="J154" i="7"/>
  <c r="D155" i="7"/>
  <c r="E155" i="7"/>
  <c r="F155" i="7"/>
  <c r="G155" i="7"/>
  <c r="H155" i="7"/>
  <c r="K155" i="7"/>
  <c r="L155" i="7"/>
  <c r="M155" i="7"/>
  <c r="N155" i="7"/>
  <c r="Q155" i="7"/>
  <c r="R155" i="7"/>
  <c r="S155" i="7"/>
  <c r="T155" i="7"/>
  <c r="U155" i="7"/>
  <c r="V155" i="7"/>
  <c r="W155" i="7"/>
  <c r="X155" i="7"/>
  <c r="Y155" i="7"/>
  <c r="Z155" i="7"/>
  <c r="AA155" i="7"/>
  <c r="AB155" i="7"/>
  <c r="AC155" i="7"/>
  <c r="AD155" i="7"/>
  <c r="AE155" i="7"/>
  <c r="AF155" i="7"/>
  <c r="AG155" i="7"/>
  <c r="A156" i="7"/>
  <c r="D156" i="7"/>
  <c r="E156" i="7"/>
  <c r="F156" i="7"/>
  <c r="G156" i="7"/>
  <c r="H156" i="7"/>
  <c r="K156" i="7"/>
  <c r="L156" i="7"/>
  <c r="M156" i="7"/>
  <c r="N156" i="7"/>
  <c r="O156" i="7"/>
  <c r="Q156" i="7"/>
  <c r="R156" i="7"/>
  <c r="S156" i="7"/>
  <c r="T156" i="7"/>
  <c r="U156" i="7"/>
  <c r="V156" i="7"/>
  <c r="W156" i="7"/>
  <c r="X156" i="7"/>
  <c r="Y156" i="7"/>
  <c r="Z156" i="7"/>
  <c r="AA156" i="7"/>
  <c r="AB156" i="7"/>
  <c r="AC156" i="7"/>
  <c r="AD156" i="7"/>
  <c r="AE156" i="7"/>
  <c r="AF156" i="7"/>
  <c r="AG156" i="7"/>
  <c r="B157" i="7"/>
  <c r="C157" i="7"/>
  <c r="D157" i="7"/>
  <c r="E157" i="7"/>
  <c r="F157" i="7"/>
  <c r="G157" i="7"/>
  <c r="H157" i="7"/>
  <c r="K157" i="7"/>
  <c r="L157" i="7"/>
  <c r="M157" i="7"/>
  <c r="N157" i="7"/>
  <c r="Q157" i="7"/>
  <c r="R157" i="7"/>
  <c r="S157" i="7"/>
  <c r="T157" i="7"/>
  <c r="U157" i="7"/>
  <c r="V157" i="7"/>
  <c r="W157" i="7"/>
  <c r="X157" i="7"/>
  <c r="Y157" i="7"/>
  <c r="Z157" i="7"/>
  <c r="AA157" i="7"/>
  <c r="AB157" i="7"/>
  <c r="AC157" i="7"/>
  <c r="AD157" i="7"/>
  <c r="AE157" i="7"/>
  <c r="AF157" i="7"/>
  <c r="AG157" i="7"/>
  <c r="D158" i="7"/>
  <c r="E158" i="7"/>
  <c r="F158" i="7"/>
  <c r="G158" i="7"/>
  <c r="H158" i="7"/>
  <c r="K158" i="7"/>
  <c r="L158" i="7"/>
  <c r="M158" i="7"/>
  <c r="N158" i="7"/>
  <c r="O158" i="7"/>
  <c r="Q158" i="7"/>
  <c r="R158" i="7"/>
  <c r="S158" i="7"/>
  <c r="T158" i="7"/>
  <c r="U158" i="7"/>
  <c r="V158" i="7"/>
  <c r="W158" i="7"/>
  <c r="X158" i="7"/>
  <c r="Y158" i="7"/>
  <c r="Z158" i="7"/>
  <c r="AA158" i="7"/>
  <c r="AB158" i="7"/>
  <c r="AC158" i="7"/>
  <c r="AD158" i="7"/>
  <c r="AE158" i="7"/>
  <c r="AF158" i="7"/>
  <c r="AG158" i="7"/>
  <c r="I163" i="7"/>
  <c r="J163" i="7"/>
  <c r="G164" i="7"/>
  <c r="G166" i="7"/>
  <c r="L185" i="7"/>
  <c r="L232" i="7" s="1"/>
  <c r="L191" i="7"/>
  <c r="A224" i="7"/>
  <c r="B224" i="7"/>
  <c r="C224" i="7"/>
  <c r="D224" i="7"/>
  <c r="E224" i="7"/>
  <c r="F224" i="7"/>
  <c r="G224" i="7"/>
  <c r="H224" i="7"/>
  <c r="I224" i="7"/>
  <c r="J224" i="7"/>
  <c r="K224" i="7"/>
  <c r="L224" i="7"/>
  <c r="M224" i="7"/>
  <c r="N224" i="7"/>
  <c r="O224" i="7"/>
  <c r="Q224" i="7"/>
  <c r="R224" i="7"/>
  <c r="S224" i="7"/>
  <c r="T224" i="7"/>
  <c r="U224" i="7"/>
  <c r="V224" i="7"/>
  <c r="W224" i="7"/>
  <c r="X224" i="7"/>
  <c r="Y224" i="7"/>
  <c r="Z224" i="7"/>
  <c r="AA224" i="7"/>
  <c r="AB224" i="7"/>
  <c r="AC224" i="7"/>
  <c r="AD224" i="7"/>
  <c r="AE224" i="7"/>
  <c r="AF224" i="7"/>
  <c r="AG224" i="7"/>
  <c r="A225" i="7"/>
  <c r="B225" i="7"/>
  <c r="C225" i="7"/>
  <c r="D225" i="7"/>
  <c r="E225" i="7"/>
  <c r="F225" i="7"/>
  <c r="G225" i="7"/>
  <c r="H225" i="7"/>
  <c r="I225" i="7"/>
  <c r="J225" i="7"/>
  <c r="K225" i="7"/>
  <c r="L225" i="7"/>
  <c r="M225" i="7"/>
  <c r="N225" i="7"/>
  <c r="O225" i="7"/>
  <c r="A226" i="7"/>
  <c r="B226" i="7"/>
  <c r="C226" i="7"/>
  <c r="D226" i="7"/>
  <c r="E226" i="7"/>
  <c r="F226" i="7"/>
  <c r="G226" i="7"/>
  <c r="H226" i="7"/>
  <c r="I226" i="7"/>
  <c r="J226" i="7"/>
  <c r="K226" i="7"/>
  <c r="L226" i="7"/>
  <c r="M226" i="7"/>
  <c r="N226" i="7"/>
  <c r="O226" i="7"/>
  <c r="Q226" i="7"/>
  <c r="R226" i="7"/>
  <c r="S226" i="7"/>
  <c r="T226" i="7"/>
  <c r="U226" i="7"/>
  <c r="V226" i="7"/>
  <c r="W226" i="7"/>
  <c r="X226" i="7"/>
  <c r="Y226" i="7"/>
  <c r="Z226" i="7"/>
  <c r="AA226" i="7"/>
  <c r="AB226" i="7"/>
  <c r="AC226" i="7"/>
  <c r="AD226" i="7"/>
  <c r="AE226" i="7"/>
  <c r="AF226" i="7"/>
  <c r="AG226" i="7"/>
  <c r="A227" i="7"/>
  <c r="B227" i="7"/>
  <c r="C227" i="7"/>
  <c r="D227" i="7"/>
  <c r="E227" i="7"/>
  <c r="F227" i="7"/>
  <c r="G227" i="7"/>
  <c r="H227" i="7"/>
  <c r="I227" i="7"/>
  <c r="J227" i="7"/>
  <c r="K227" i="7"/>
  <c r="L227" i="7"/>
  <c r="M227" i="7"/>
  <c r="N227" i="7"/>
  <c r="O227" i="7"/>
  <c r="Q227" i="7"/>
  <c r="R227" i="7"/>
  <c r="S227" i="7"/>
  <c r="T227" i="7"/>
  <c r="U227" i="7"/>
  <c r="V227" i="7"/>
  <c r="W227" i="7"/>
  <c r="X227" i="7"/>
  <c r="Y227" i="7"/>
  <c r="Z227" i="7"/>
  <c r="AA227" i="7"/>
  <c r="AB227" i="7"/>
  <c r="AC227" i="7"/>
  <c r="AD227" i="7"/>
  <c r="AE227" i="7"/>
  <c r="AF227" i="7"/>
  <c r="AG227" i="7"/>
  <c r="A228" i="7"/>
  <c r="B228" i="7"/>
  <c r="C228" i="7"/>
  <c r="D228" i="7"/>
  <c r="E228" i="7"/>
  <c r="F228" i="7"/>
  <c r="G228" i="7"/>
  <c r="H228" i="7"/>
  <c r="I228" i="7"/>
  <c r="J228" i="7"/>
  <c r="K228" i="7"/>
  <c r="L228" i="7"/>
  <c r="M228" i="7"/>
  <c r="N228" i="7"/>
  <c r="O228" i="7"/>
  <c r="Q228" i="7"/>
  <c r="R228" i="7"/>
  <c r="S228" i="7"/>
  <c r="T228" i="7"/>
  <c r="U228" i="7"/>
  <c r="V228" i="7"/>
  <c r="W228" i="7"/>
  <c r="X228" i="7"/>
  <c r="Y228" i="7"/>
  <c r="Z228" i="7"/>
  <c r="AA228" i="7"/>
  <c r="AB228" i="7"/>
  <c r="AC228" i="7"/>
  <c r="AD228" i="7"/>
  <c r="AE228" i="7"/>
  <c r="AF228" i="7"/>
  <c r="AG228" i="7"/>
  <c r="C229" i="7"/>
  <c r="D229" i="7"/>
  <c r="E229" i="7"/>
  <c r="F229" i="7"/>
  <c r="G229" i="7"/>
  <c r="H229" i="7"/>
  <c r="I229" i="7"/>
  <c r="J229" i="7"/>
  <c r="K229" i="7"/>
  <c r="L229" i="7"/>
  <c r="M229" i="7"/>
  <c r="N229" i="7"/>
  <c r="O229" i="7"/>
  <c r="E231" i="7"/>
  <c r="A232" i="7"/>
  <c r="B232" i="7"/>
  <c r="C232" i="7"/>
  <c r="D232" i="7"/>
  <c r="E232" i="7"/>
  <c r="F232" i="7"/>
  <c r="G232" i="7"/>
  <c r="H232" i="7"/>
  <c r="I232" i="7"/>
  <c r="J232" i="7"/>
  <c r="K232" i="7"/>
  <c r="M232" i="7"/>
  <c r="N232" i="7"/>
  <c r="O232" i="7"/>
  <c r="Q232" i="7"/>
  <c r="R232" i="7"/>
  <c r="S232" i="7"/>
  <c r="T232" i="7"/>
  <c r="U232" i="7"/>
  <c r="V232" i="7"/>
  <c r="W232" i="7"/>
  <c r="X232" i="7"/>
  <c r="Y232" i="7"/>
  <c r="Z232" i="7"/>
  <c r="AA232" i="7"/>
  <c r="AB232" i="7"/>
  <c r="AC232" i="7"/>
  <c r="AD232" i="7"/>
  <c r="AE232" i="7"/>
  <c r="AF232" i="7"/>
  <c r="AG232" i="7"/>
  <c r="L233" i="7"/>
  <c r="A237" i="7"/>
  <c r="B237" i="7"/>
  <c r="C237" i="7"/>
  <c r="D237" i="7"/>
  <c r="E237" i="7"/>
  <c r="F237" i="7"/>
  <c r="G237" i="7"/>
  <c r="H237" i="7"/>
  <c r="I237" i="7"/>
  <c r="I235" i="7" s="1"/>
  <c r="J237" i="7"/>
  <c r="J235" i="7" s="1"/>
  <c r="K237" i="7"/>
  <c r="L237" i="7"/>
  <c r="M237" i="7"/>
  <c r="N237" i="7"/>
  <c r="O237" i="7"/>
  <c r="Q237" i="7"/>
  <c r="R237" i="7"/>
  <c r="S237" i="7"/>
  <c r="T237" i="7"/>
  <c r="U237" i="7"/>
  <c r="V237" i="7"/>
  <c r="W237" i="7"/>
  <c r="X237" i="7"/>
  <c r="Y237" i="7"/>
  <c r="Z237" i="7"/>
  <c r="AA237" i="7"/>
  <c r="AB237" i="7"/>
  <c r="AC237" i="7"/>
  <c r="AD237" i="7"/>
  <c r="AE237" i="7"/>
  <c r="AF237" i="7"/>
  <c r="AG237" i="7"/>
  <c r="Q238" i="7"/>
  <c r="R238" i="7"/>
  <c r="S238" i="7"/>
  <c r="T238" i="7"/>
  <c r="U238" i="7"/>
  <c r="V238" i="7"/>
  <c r="W238" i="7"/>
  <c r="X238" i="7"/>
  <c r="A240" i="7"/>
  <c r="B240" i="7"/>
  <c r="C240" i="7"/>
  <c r="D240" i="7"/>
  <c r="E240" i="7"/>
  <c r="F240" i="7"/>
  <c r="G240" i="7"/>
  <c r="H240" i="7"/>
  <c r="I240" i="7"/>
  <c r="J240" i="7"/>
  <c r="K240" i="7"/>
  <c r="L240" i="7"/>
  <c r="M240" i="7"/>
  <c r="N240" i="7"/>
  <c r="O240" i="7"/>
  <c r="Q240" i="7"/>
  <c r="R240" i="7"/>
  <c r="S240" i="7"/>
  <c r="T240" i="7"/>
  <c r="U240" i="7"/>
  <c r="V240" i="7"/>
  <c r="W240" i="7"/>
  <c r="X240" i="7"/>
  <c r="Y240" i="7"/>
  <c r="Z240" i="7"/>
  <c r="AA240" i="7"/>
  <c r="AB240" i="7"/>
  <c r="AC240" i="7"/>
  <c r="AD240" i="7"/>
  <c r="AE240" i="7"/>
  <c r="AF240" i="7"/>
  <c r="AG240" i="7"/>
  <c r="A241" i="7"/>
  <c r="B241" i="7"/>
  <c r="C241" i="7"/>
  <c r="D241" i="7"/>
  <c r="E241" i="7"/>
  <c r="F241" i="7"/>
  <c r="G241" i="7"/>
  <c r="H241" i="7"/>
  <c r="I241" i="7"/>
  <c r="J241" i="7"/>
  <c r="K241" i="7"/>
  <c r="L241" i="7"/>
  <c r="M241" i="7"/>
  <c r="N241" i="7"/>
  <c r="O241" i="7"/>
  <c r="Q241" i="7"/>
  <c r="R241" i="7"/>
  <c r="S241" i="7"/>
  <c r="T241" i="7"/>
  <c r="U241" i="7"/>
  <c r="V241" i="7"/>
  <c r="W241" i="7"/>
  <c r="X241" i="7"/>
  <c r="Y241" i="7"/>
  <c r="Z241" i="7"/>
  <c r="AA241" i="7"/>
  <c r="AB241" i="7"/>
  <c r="AC241" i="7"/>
  <c r="AD241" i="7"/>
  <c r="AE241" i="7"/>
  <c r="AF241" i="7"/>
  <c r="AG241" i="7"/>
  <c r="A244" i="7"/>
  <c r="B244" i="7"/>
  <c r="C244" i="7"/>
  <c r="D244" i="7"/>
  <c r="E244" i="7"/>
  <c r="F244" i="7"/>
  <c r="G244" i="7"/>
  <c r="H244" i="7"/>
  <c r="K244" i="7"/>
  <c r="L244" i="7"/>
  <c r="M244" i="7"/>
  <c r="N244" i="7"/>
  <c r="Q244" i="7"/>
  <c r="R244" i="7"/>
  <c r="S244" i="7"/>
  <c r="T244" i="7"/>
  <c r="U244" i="7"/>
  <c r="V244" i="7"/>
  <c r="W244" i="7"/>
  <c r="X244" i="7"/>
  <c r="Y244" i="7"/>
  <c r="Z244" i="7"/>
  <c r="AA244" i="7"/>
  <c r="AB244" i="7"/>
  <c r="AC244" i="7"/>
  <c r="AD244" i="7"/>
  <c r="AE244" i="7"/>
  <c r="AF244" i="7"/>
  <c r="AG244" i="7"/>
  <c r="A245" i="7"/>
  <c r="B245" i="7"/>
  <c r="C245" i="7"/>
  <c r="D245" i="7"/>
  <c r="E245" i="7"/>
  <c r="F245" i="7"/>
  <c r="G245" i="7"/>
  <c r="H245" i="7"/>
  <c r="I245" i="7"/>
  <c r="I242" i="7" s="1"/>
  <c r="J245" i="7"/>
  <c r="J242" i="7" s="1"/>
  <c r="K245" i="7"/>
  <c r="L245" i="7"/>
  <c r="M245" i="7"/>
  <c r="N245" i="7"/>
  <c r="O245" i="7"/>
  <c r="Q245" i="7"/>
  <c r="R245" i="7"/>
  <c r="S245" i="7"/>
  <c r="T245" i="7"/>
  <c r="U245" i="7"/>
  <c r="V245" i="7"/>
  <c r="W245" i="7"/>
  <c r="X245" i="7"/>
  <c r="Y245" i="7"/>
  <c r="Z245" i="7"/>
  <c r="AA245" i="7"/>
  <c r="AB245" i="7"/>
  <c r="AC245" i="7"/>
  <c r="AD245" i="7"/>
  <c r="AE245" i="7"/>
  <c r="AF245" i="7"/>
  <c r="AG245" i="7"/>
  <c r="A247" i="7"/>
  <c r="B247" i="7"/>
  <c r="C247" i="7"/>
  <c r="D247" i="7"/>
  <c r="E247" i="7"/>
  <c r="F247" i="7"/>
  <c r="G247" i="7"/>
  <c r="H247" i="7"/>
  <c r="I247" i="7"/>
  <c r="J247" i="7"/>
  <c r="K247" i="7"/>
  <c r="L247" i="7"/>
  <c r="M247" i="7"/>
  <c r="N247" i="7"/>
  <c r="O247" i="7"/>
  <c r="A248" i="7"/>
  <c r="B248" i="7"/>
  <c r="C248" i="7"/>
  <c r="D248" i="7"/>
  <c r="E248" i="7"/>
  <c r="F248" i="7"/>
  <c r="G248" i="7"/>
  <c r="H248" i="7"/>
  <c r="I248" i="7"/>
  <c r="J248" i="7"/>
  <c r="K248" i="7"/>
  <c r="L248" i="7"/>
  <c r="M248" i="7"/>
  <c r="N248" i="7"/>
  <c r="O248" i="7"/>
  <c r="Q248" i="7"/>
  <c r="R248" i="7"/>
  <c r="S248" i="7"/>
  <c r="T248" i="7"/>
  <c r="U248" i="7"/>
  <c r="V248" i="7"/>
  <c r="W248" i="7"/>
  <c r="X248" i="7"/>
  <c r="Y248" i="7"/>
  <c r="Z248" i="7"/>
  <c r="AA248" i="7"/>
  <c r="AB248" i="7"/>
  <c r="AC248" i="7"/>
  <c r="AD248" i="7"/>
  <c r="AE248" i="7"/>
  <c r="AF248" i="7"/>
  <c r="AG248" i="7"/>
  <c r="A249" i="7"/>
  <c r="B249" i="7"/>
  <c r="C249" i="7"/>
  <c r="D249" i="7"/>
  <c r="E249" i="7"/>
  <c r="F249" i="7"/>
  <c r="G249" i="7"/>
  <c r="H249" i="7"/>
  <c r="I249" i="7"/>
  <c r="J249" i="7"/>
  <c r="K249" i="7"/>
  <c r="L249" i="7"/>
  <c r="M249" i="7"/>
  <c r="N249" i="7"/>
  <c r="O249" i="7"/>
  <c r="A250" i="7"/>
  <c r="B250" i="7"/>
  <c r="C250" i="7"/>
  <c r="D250" i="7"/>
  <c r="E250" i="7"/>
  <c r="F250" i="7"/>
  <c r="G250" i="7"/>
  <c r="H250" i="7"/>
  <c r="I250" i="7"/>
  <c r="J250" i="7"/>
  <c r="K250" i="7"/>
  <c r="L250" i="7"/>
  <c r="M250" i="7"/>
  <c r="N250" i="7"/>
  <c r="O250" i="7"/>
  <c r="Q250" i="7"/>
  <c r="R250" i="7"/>
  <c r="S250" i="7"/>
  <c r="T250" i="7"/>
  <c r="U250" i="7"/>
  <c r="V250" i="7"/>
  <c r="W250" i="7"/>
  <c r="X250" i="7"/>
  <c r="Y250" i="7"/>
  <c r="Z250" i="7"/>
  <c r="AA250" i="7"/>
  <c r="AB250" i="7"/>
  <c r="AC250" i="7"/>
  <c r="AD250" i="7"/>
  <c r="AE250" i="7"/>
  <c r="AF250" i="7"/>
  <c r="AG250" i="7"/>
  <c r="A251" i="7"/>
  <c r="B251" i="7"/>
  <c r="C251" i="7"/>
  <c r="D251" i="7"/>
  <c r="E251" i="7"/>
  <c r="F251" i="7"/>
  <c r="G251" i="7"/>
  <c r="H251" i="7"/>
  <c r="I251" i="7"/>
  <c r="J251" i="7"/>
  <c r="K251" i="7"/>
  <c r="L251" i="7"/>
  <c r="M251" i="7"/>
  <c r="N251" i="7"/>
  <c r="O251" i="7"/>
  <c r="Q251" i="7"/>
  <c r="R251" i="7"/>
  <c r="S251" i="7"/>
  <c r="T251" i="7"/>
  <c r="U251" i="7"/>
  <c r="V251" i="7"/>
  <c r="W251" i="7"/>
  <c r="X251" i="7"/>
  <c r="Y251" i="7"/>
  <c r="Z251" i="7"/>
  <c r="AA251" i="7"/>
  <c r="AB251" i="7"/>
  <c r="AC251" i="7"/>
  <c r="AD251" i="7"/>
  <c r="AE251" i="7"/>
  <c r="AF251" i="7"/>
  <c r="AG251" i="7"/>
  <c r="A252" i="7"/>
  <c r="B252" i="7"/>
  <c r="C252" i="7"/>
  <c r="D252" i="7"/>
  <c r="E252" i="7"/>
  <c r="F252" i="7"/>
  <c r="G252" i="7"/>
  <c r="H252" i="7"/>
  <c r="I252" i="7"/>
  <c r="J252" i="7"/>
  <c r="K252" i="7"/>
  <c r="L252" i="7"/>
  <c r="M252" i="7"/>
  <c r="N252" i="7"/>
  <c r="O252" i="7"/>
  <c r="Q252" i="7"/>
  <c r="R252" i="7"/>
  <c r="S252" i="7"/>
  <c r="T252" i="7"/>
  <c r="U252" i="7"/>
  <c r="V252" i="7"/>
  <c r="W252" i="7"/>
  <c r="X252" i="7"/>
  <c r="Y252" i="7"/>
  <c r="Z252" i="7"/>
  <c r="AA252" i="7"/>
  <c r="AB252" i="7"/>
  <c r="AC252" i="7"/>
  <c r="AD252" i="7"/>
  <c r="AE252" i="7"/>
  <c r="AF252" i="7"/>
  <c r="AG252" i="7"/>
  <c r="A253" i="7"/>
  <c r="B253" i="7"/>
  <c r="C253" i="7"/>
  <c r="D253" i="7"/>
  <c r="E253" i="7"/>
  <c r="F253" i="7"/>
  <c r="G253" i="7"/>
  <c r="H253" i="7"/>
  <c r="I253" i="7"/>
  <c r="J253" i="7"/>
  <c r="K253" i="7"/>
  <c r="L253" i="7"/>
  <c r="M253" i="7"/>
  <c r="N253" i="7"/>
  <c r="O253" i="7"/>
  <c r="Q253" i="7"/>
  <c r="R253" i="7"/>
  <c r="S253" i="7"/>
  <c r="T253" i="7"/>
  <c r="U253" i="7"/>
  <c r="V253" i="7"/>
  <c r="W253" i="7"/>
  <c r="X253" i="7"/>
  <c r="Y253" i="7"/>
  <c r="Z253" i="7"/>
  <c r="AA253" i="7"/>
  <c r="AB253" i="7"/>
  <c r="AC253" i="7"/>
  <c r="AD253" i="7"/>
  <c r="AE253" i="7"/>
  <c r="AF253" i="7"/>
  <c r="AG253" i="7"/>
  <c r="A255" i="7"/>
  <c r="B255" i="7"/>
  <c r="C255" i="7"/>
  <c r="D255" i="7"/>
  <c r="E255" i="7"/>
  <c r="F255" i="7"/>
  <c r="G255" i="7"/>
  <c r="H255" i="7"/>
  <c r="I255" i="7"/>
  <c r="J255" i="7"/>
  <c r="K255" i="7"/>
  <c r="L255" i="7"/>
  <c r="M255" i="7"/>
  <c r="N255" i="7"/>
  <c r="O255" i="7"/>
  <c r="Q255" i="7"/>
  <c r="R255" i="7"/>
  <c r="S255" i="7"/>
  <c r="T255" i="7"/>
  <c r="U255" i="7"/>
  <c r="V255" i="7"/>
  <c r="W255" i="7"/>
  <c r="X255" i="7"/>
  <c r="Y255" i="7"/>
  <c r="Z255" i="7"/>
  <c r="AA255" i="7"/>
  <c r="AB255" i="7"/>
  <c r="AC255" i="7"/>
  <c r="AD255" i="7"/>
  <c r="AE255" i="7"/>
  <c r="AF255" i="7"/>
  <c r="AG255" i="7"/>
  <c r="A256" i="7"/>
  <c r="B256" i="7"/>
  <c r="C256" i="7"/>
  <c r="D256" i="7"/>
  <c r="E256" i="7"/>
  <c r="F256" i="7"/>
  <c r="G256" i="7"/>
  <c r="H256" i="7"/>
  <c r="I256" i="7"/>
  <c r="J256" i="7"/>
  <c r="K256" i="7"/>
  <c r="L256" i="7"/>
  <c r="M256" i="7"/>
  <c r="N256" i="7"/>
  <c r="O256" i="7"/>
  <c r="A257" i="7"/>
  <c r="B257" i="7"/>
  <c r="C257" i="7"/>
  <c r="D257" i="7"/>
  <c r="E257" i="7"/>
  <c r="F257" i="7"/>
  <c r="G257" i="7"/>
  <c r="H257" i="7"/>
  <c r="I257" i="7"/>
  <c r="J257" i="7"/>
  <c r="K257" i="7"/>
  <c r="L257" i="7"/>
  <c r="M257" i="7"/>
  <c r="N257" i="7"/>
  <c r="O257" i="7"/>
  <c r="Q257" i="7"/>
  <c r="R257" i="7"/>
  <c r="S257" i="7"/>
  <c r="T257" i="7"/>
  <c r="U257" i="7"/>
  <c r="V257" i="7"/>
  <c r="W257" i="7"/>
  <c r="X257" i="7"/>
  <c r="Y257" i="7"/>
  <c r="Z257" i="7"/>
  <c r="AA257" i="7"/>
  <c r="AB257" i="7"/>
  <c r="AC257" i="7"/>
  <c r="AD257" i="7"/>
  <c r="AE257" i="7"/>
  <c r="AF257" i="7"/>
  <c r="AG257" i="7"/>
  <c r="A258" i="7"/>
  <c r="B258" i="7"/>
  <c r="C258" i="7"/>
  <c r="D258" i="7"/>
  <c r="E258" i="7"/>
  <c r="F258" i="7"/>
  <c r="G258" i="7"/>
  <c r="H258" i="7"/>
  <c r="I258" i="7"/>
  <c r="J258" i="7"/>
  <c r="K258" i="7"/>
  <c r="L258" i="7"/>
  <c r="M258" i="7"/>
  <c r="N258" i="7"/>
  <c r="O258" i="7"/>
  <c r="Q258" i="7"/>
  <c r="R258" i="7"/>
  <c r="S258" i="7"/>
  <c r="T258" i="7"/>
  <c r="U258" i="7"/>
  <c r="V258" i="7"/>
  <c r="W258" i="7"/>
  <c r="X258" i="7"/>
  <c r="Y258" i="7"/>
  <c r="Z258" i="7"/>
  <c r="AA258" i="7"/>
  <c r="AB258" i="7"/>
  <c r="AC258" i="7"/>
  <c r="AD258" i="7"/>
  <c r="AE258" i="7"/>
  <c r="AF258" i="7"/>
  <c r="AG258" i="7"/>
  <c r="I263" i="7"/>
  <c r="J263" i="7"/>
  <c r="I268" i="7"/>
  <c r="J268" i="7"/>
  <c r="I271" i="7"/>
  <c r="J271" i="7"/>
  <c r="L279" i="7"/>
  <c r="L322" i="7" s="1"/>
  <c r="I280" i="7"/>
  <c r="J280" i="7"/>
  <c r="I285" i="7"/>
  <c r="J285" i="7"/>
  <c r="L288" i="7"/>
  <c r="L333" i="7" s="1"/>
  <c r="I289" i="7"/>
  <c r="J289" i="7"/>
  <c r="L291" i="7"/>
  <c r="L336" i="7" s="1"/>
  <c r="I295" i="7"/>
  <c r="J295" i="7"/>
  <c r="I299" i="7"/>
  <c r="J299" i="7"/>
  <c r="I308" i="7"/>
  <c r="J308" i="7"/>
  <c r="AE321" i="7"/>
  <c r="C322" i="7"/>
  <c r="D322" i="7"/>
  <c r="E322" i="7"/>
  <c r="F322" i="7"/>
  <c r="G322" i="7"/>
  <c r="K322" i="7"/>
  <c r="M322" i="7"/>
  <c r="N322" i="7"/>
  <c r="O322" i="7"/>
  <c r="Q322" i="7"/>
  <c r="R322" i="7"/>
  <c r="S322" i="7"/>
  <c r="T322" i="7"/>
  <c r="U322" i="7"/>
  <c r="V322" i="7"/>
  <c r="W322" i="7"/>
  <c r="X322" i="7"/>
  <c r="Y322" i="7"/>
  <c r="Z322" i="7"/>
  <c r="AA322" i="7"/>
  <c r="AB322" i="7"/>
  <c r="AC322" i="7"/>
  <c r="AD322" i="7"/>
  <c r="AE322" i="7"/>
  <c r="AF322" i="7"/>
  <c r="AG322" i="7"/>
  <c r="L323" i="7"/>
  <c r="I325" i="7"/>
  <c r="J325" i="7"/>
  <c r="J307" i="7" s="1"/>
  <c r="B327" i="7"/>
  <c r="C327" i="7"/>
  <c r="D327" i="7"/>
  <c r="F327" i="7"/>
  <c r="G327" i="7"/>
  <c r="K327" i="7"/>
  <c r="L327" i="7"/>
  <c r="M327" i="7"/>
  <c r="N327" i="7"/>
  <c r="O327" i="7"/>
  <c r="Q327" i="7"/>
  <c r="R327" i="7"/>
  <c r="S327" i="7"/>
  <c r="T327" i="7"/>
  <c r="U327" i="7"/>
  <c r="V327" i="7"/>
  <c r="W327" i="7"/>
  <c r="X327" i="7"/>
  <c r="Y327" i="7"/>
  <c r="Z327" i="7"/>
  <c r="AA327" i="7"/>
  <c r="AB327" i="7"/>
  <c r="AC327" i="7"/>
  <c r="AD327" i="7"/>
  <c r="AE327" i="7"/>
  <c r="AF327" i="7"/>
  <c r="AG327" i="7"/>
  <c r="B328" i="7"/>
  <c r="C328" i="7"/>
  <c r="D328" i="7"/>
  <c r="F328" i="7"/>
  <c r="G328" i="7"/>
  <c r="K328" i="7"/>
  <c r="L328" i="7"/>
  <c r="M328" i="7"/>
  <c r="N328" i="7"/>
  <c r="O328" i="7"/>
  <c r="Q328" i="7"/>
  <c r="R328" i="7"/>
  <c r="S328" i="7"/>
  <c r="T328" i="7"/>
  <c r="U328" i="7"/>
  <c r="V328" i="7"/>
  <c r="W328" i="7"/>
  <c r="X328" i="7"/>
  <c r="Y328" i="7"/>
  <c r="Z328" i="7"/>
  <c r="AA328" i="7"/>
  <c r="AB328" i="7"/>
  <c r="AC328" i="7"/>
  <c r="AD328" i="7"/>
  <c r="AE328" i="7"/>
  <c r="AF328" i="7"/>
  <c r="AG328" i="7"/>
  <c r="I330" i="7"/>
  <c r="J330" i="7"/>
  <c r="A331" i="7"/>
  <c r="D331" i="7"/>
  <c r="E331" i="7"/>
  <c r="F331" i="7"/>
  <c r="G331" i="7"/>
  <c r="H331" i="7"/>
  <c r="K331" i="7"/>
  <c r="L331" i="7"/>
  <c r="M331" i="7"/>
  <c r="N331" i="7"/>
  <c r="O331" i="7"/>
  <c r="Q331" i="7"/>
  <c r="R331" i="7"/>
  <c r="S331" i="7"/>
  <c r="T331" i="7"/>
  <c r="U331" i="7"/>
  <c r="V331" i="7"/>
  <c r="W331" i="7"/>
  <c r="X331" i="7"/>
  <c r="Y331" i="7"/>
  <c r="Z331" i="7"/>
  <c r="AA331" i="7"/>
  <c r="AB331" i="7"/>
  <c r="AC331" i="7"/>
  <c r="AD331" i="7"/>
  <c r="AE331" i="7"/>
  <c r="AF331" i="7"/>
  <c r="AG331" i="7"/>
  <c r="B332" i="7"/>
  <c r="C332" i="7"/>
  <c r="D332" i="7"/>
  <c r="E332" i="7"/>
  <c r="F332" i="7"/>
  <c r="G332" i="7"/>
  <c r="K332" i="7"/>
  <c r="L332" i="7"/>
  <c r="M332" i="7"/>
  <c r="N332" i="7"/>
  <c r="O332" i="7"/>
  <c r="Q332" i="7"/>
  <c r="R332" i="7"/>
  <c r="S332" i="7"/>
  <c r="T332" i="7"/>
  <c r="U332" i="7"/>
  <c r="V332" i="7"/>
  <c r="W332" i="7"/>
  <c r="X332" i="7"/>
  <c r="Y332" i="7"/>
  <c r="Z332" i="7"/>
  <c r="AA332" i="7"/>
  <c r="AB332" i="7"/>
  <c r="AC332" i="7"/>
  <c r="AD332" i="7"/>
  <c r="AE332" i="7"/>
  <c r="AF332" i="7"/>
  <c r="AG332" i="7"/>
  <c r="B333" i="7"/>
  <c r="C333" i="7"/>
  <c r="D333" i="7"/>
  <c r="E333" i="7"/>
  <c r="F333" i="7"/>
  <c r="G333" i="7"/>
  <c r="K333" i="7"/>
  <c r="M333" i="7"/>
  <c r="N333" i="7"/>
  <c r="O333" i="7"/>
  <c r="Q333" i="7"/>
  <c r="R333" i="7"/>
  <c r="S333" i="7"/>
  <c r="T333" i="7"/>
  <c r="U333" i="7"/>
  <c r="V333" i="7"/>
  <c r="W333" i="7"/>
  <c r="X333" i="7"/>
  <c r="Y333" i="7"/>
  <c r="Z333" i="7"/>
  <c r="AA333" i="7"/>
  <c r="AB333" i="7"/>
  <c r="AC333" i="7"/>
  <c r="AD333" i="7"/>
  <c r="AE333" i="7"/>
  <c r="AF333" i="7"/>
  <c r="AG333" i="7"/>
  <c r="I334" i="7"/>
  <c r="J334" i="7"/>
  <c r="A335" i="7"/>
  <c r="D335" i="7"/>
  <c r="E335" i="7"/>
  <c r="F335" i="7"/>
  <c r="G335" i="7"/>
  <c r="H335" i="7"/>
  <c r="I335" i="7"/>
  <c r="J335" i="7"/>
  <c r="K335" i="7"/>
  <c r="L335" i="7"/>
  <c r="M335" i="7"/>
  <c r="N335" i="7"/>
  <c r="O335" i="7"/>
  <c r="Q335" i="7"/>
  <c r="R335" i="7"/>
  <c r="S335" i="7"/>
  <c r="T335" i="7"/>
  <c r="U335" i="7"/>
  <c r="V335" i="7"/>
  <c r="W335" i="7"/>
  <c r="X335" i="7"/>
  <c r="Y335" i="7"/>
  <c r="Z335" i="7"/>
  <c r="AA335" i="7"/>
  <c r="AB335" i="7"/>
  <c r="AC335" i="7"/>
  <c r="AD335" i="7"/>
  <c r="AE335" i="7"/>
  <c r="AF335" i="7"/>
  <c r="AG335" i="7"/>
  <c r="B336" i="7"/>
  <c r="C336" i="7"/>
  <c r="D336" i="7"/>
  <c r="F336" i="7"/>
  <c r="G336" i="7"/>
  <c r="H336" i="7"/>
  <c r="K336" i="7"/>
  <c r="M336" i="7"/>
  <c r="N336" i="7"/>
  <c r="O336" i="7"/>
  <c r="Q336" i="7"/>
  <c r="R336" i="7"/>
  <c r="S336" i="7"/>
  <c r="T336" i="7"/>
  <c r="U336" i="7"/>
  <c r="V336" i="7"/>
  <c r="W336" i="7"/>
  <c r="X336" i="7"/>
  <c r="Y336" i="7"/>
  <c r="Z336" i="7"/>
  <c r="AA336" i="7"/>
  <c r="AB336" i="7"/>
  <c r="AC336" i="7"/>
  <c r="AD336" i="7"/>
  <c r="AE336" i="7"/>
  <c r="AF336" i="7"/>
  <c r="AG336" i="7"/>
  <c r="A337" i="7"/>
  <c r="B338" i="7"/>
  <c r="C338" i="7"/>
  <c r="D338" i="7"/>
  <c r="E338" i="7"/>
  <c r="F338" i="7"/>
  <c r="G338" i="7"/>
  <c r="K338" i="7"/>
  <c r="L338" i="7"/>
  <c r="M338" i="7"/>
  <c r="N338" i="7"/>
  <c r="O338" i="7"/>
  <c r="Q338" i="7"/>
  <c r="R338" i="7"/>
  <c r="S338" i="7"/>
  <c r="T338" i="7"/>
  <c r="U338" i="7"/>
  <c r="V338" i="7"/>
  <c r="W338" i="7"/>
  <c r="X338" i="7"/>
  <c r="Y338" i="7"/>
  <c r="Z338" i="7"/>
  <c r="AA338" i="7"/>
  <c r="AB338" i="7"/>
  <c r="AC338" i="7"/>
  <c r="AD338" i="7"/>
  <c r="AE338" i="7"/>
  <c r="AF338" i="7"/>
  <c r="AG338" i="7"/>
  <c r="AH338" i="7"/>
  <c r="B339" i="7"/>
  <c r="C339" i="7"/>
  <c r="D339" i="7"/>
  <c r="E339" i="7"/>
  <c r="F339" i="7"/>
  <c r="G339" i="7"/>
  <c r="K339" i="7"/>
  <c r="L339" i="7"/>
  <c r="M339" i="7"/>
  <c r="N339" i="7"/>
  <c r="O339" i="7"/>
  <c r="Q339" i="7"/>
  <c r="R339" i="7"/>
  <c r="S339" i="7"/>
  <c r="T339" i="7"/>
  <c r="U339" i="7"/>
  <c r="V339" i="7"/>
  <c r="W339" i="7"/>
  <c r="X339" i="7"/>
  <c r="Y339" i="7"/>
  <c r="Z339" i="7"/>
  <c r="AA339" i="7"/>
  <c r="AB339" i="7"/>
  <c r="AC339" i="7"/>
  <c r="AD339" i="7"/>
  <c r="AE339" i="7"/>
  <c r="AF339" i="7"/>
  <c r="AG339" i="7"/>
  <c r="AH339" i="7"/>
  <c r="I340" i="7"/>
  <c r="J340" i="7"/>
  <c r="A341" i="7"/>
  <c r="D341" i="7"/>
  <c r="E341" i="7"/>
  <c r="F341" i="7"/>
  <c r="G341" i="7"/>
  <c r="H341" i="7"/>
  <c r="B342" i="7"/>
  <c r="C342" i="7"/>
  <c r="D342" i="7"/>
  <c r="E342" i="7"/>
  <c r="F342" i="7"/>
  <c r="G342" i="7"/>
  <c r="K342" i="7"/>
  <c r="L342" i="7"/>
  <c r="M342" i="7"/>
  <c r="N342" i="7"/>
  <c r="O342" i="7"/>
  <c r="Q342" i="7"/>
  <c r="R342" i="7"/>
  <c r="S342" i="7"/>
  <c r="T342" i="7"/>
  <c r="U342" i="7"/>
  <c r="V342" i="7"/>
  <c r="W342" i="7"/>
  <c r="X342" i="7"/>
  <c r="Y342" i="7"/>
  <c r="Z342" i="7"/>
  <c r="AA342" i="7"/>
  <c r="AB342" i="7"/>
  <c r="AC342" i="7"/>
  <c r="AD342" i="7"/>
  <c r="AE342" i="7"/>
  <c r="AF342" i="7"/>
  <c r="AG342" i="7"/>
  <c r="B343" i="7"/>
  <c r="C343" i="7"/>
  <c r="D343" i="7"/>
  <c r="E343" i="7"/>
  <c r="F343" i="7"/>
  <c r="G343" i="7"/>
  <c r="K343" i="7"/>
  <c r="L343" i="7"/>
  <c r="M343" i="7"/>
  <c r="N343" i="7"/>
  <c r="O343" i="7"/>
  <c r="Q343" i="7"/>
  <c r="R343" i="7"/>
  <c r="S343" i="7"/>
  <c r="T343" i="7"/>
  <c r="U343" i="7"/>
  <c r="V343" i="7"/>
  <c r="W343" i="7"/>
  <c r="X343" i="7"/>
  <c r="Y343" i="7"/>
  <c r="Z343" i="7"/>
  <c r="AA343" i="7"/>
  <c r="AB343" i="7"/>
  <c r="AC343" i="7"/>
  <c r="AD343" i="7"/>
  <c r="AE343" i="7"/>
  <c r="AF343" i="7"/>
  <c r="AG343" i="7"/>
  <c r="A345" i="7"/>
  <c r="B345" i="7"/>
  <c r="C345" i="7"/>
  <c r="D345" i="7"/>
  <c r="E345" i="7"/>
  <c r="F345" i="7"/>
  <c r="G345" i="7"/>
  <c r="H345" i="7"/>
  <c r="I345" i="7"/>
  <c r="J345" i="7"/>
  <c r="K345" i="7"/>
  <c r="L345" i="7"/>
  <c r="M345" i="7"/>
  <c r="N345" i="7"/>
  <c r="O345" i="7"/>
  <c r="Q345" i="7"/>
  <c r="R345" i="7"/>
  <c r="S345" i="7"/>
  <c r="T345" i="7"/>
  <c r="U345" i="7"/>
  <c r="V345" i="7"/>
  <c r="W345" i="7"/>
  <c r="X345" i="7"/>
  <c r="Y345" i="7"/>
  <c r="Z345" i="7"/>
  <c r="AA345" i="7"/>
  <c r="AB345" i="7"/>
  <c r="AC345" i="7"/>
  <c r="AD345" i="7"/>
  <c r="AE345" i="7"/>
  <c r="AF345" i="7"/>
  <c r="A346" i="7"/>
  <c r="B346" i="7"/>
  <c r="C346" i="7"/>
  <c r="D346" i="7"/>
  <c r="F346" i="7"/>
  <c r="G346" i="7"/>
  <c r="K346" i="7"/>
  <c r="L346" i="7"/>
  <c r="M346" i="7"/>
  <c r="N346" i="7"/>
  <c r="O346" i="7"/>
  <c r="Q346" i="7"/>
  <c r="R346" i="7"/>
  <c r="S346" i="7"/>
  <c r="T346" i="7"/>
  <c r="U346" i="7"/>
  <c r="V346" i="7"/>
  <c r="W346" i="7"/>
  <c r="X346" i="7"/>
  <c r="Y346" i="7"/>
  <c r="Z346" i="7"/>
  <c r="AA346" i="7"/>
  <c r="AB346" i="7"/>
  <c r="AC346" i="7"/>
  <c r="AD346" i="7"/>
  <c r="AE346" i="7"/>
  <c r="AF346" i="7"/>
  <c r="AG346" i="7"/>
  <c r="A347" i="7"/>
  <c r="B347" i="7"/>
  <c r="C347" i="7"/>
  <c r="D347" i="7"/>
  <c r="E347" i="7"/>
  <c r="F347" i="7"/>
  <c r="G347" i="7"/>
  <c r="H347" i="7"/>
  <c r="I347" i="7"/>
  <c r="I344" i="7" s="1"/>
  <c r="J347" i="7"/>
  <c r="J344" i="7" s="1"/>
  <c r="K347" i="7"/>
  <c r="L347" i="7"/>
  <c r="M347" i="7"/>
  <c r="N347" i="7"/>
  <c r="O347" i="7"/>
  <c r="Q347" i="7"/>
  <c r="R347" i="7"/>
  <c r="S347" i="7"/>
  <c r="T347" i="7"/>
  <c r="U347" i="7"/>
  <c r="V347" i="7"/>
  <c r="W347" i="7"/>
  <c r="X347" i="7"/>
  <c r="Y347" i="7"/>
  <c r="Z347" i="7"/>
  <c r="AA347" i="7"/>
  <c r="AB347" i="7"/>
  <c r="AC347" i="7"/>
  <c r="AD347" i="7"/>
  <c r="AE347" i="7"/>
  <c r="AF347" i="7"/>
  <c r="B348" i="7"/>
  <c r="C348" i="7"/>
  <c r="D348" i="7"/>
  <c r="F348" i="7"/>
  <c r="G348" i="7"/>
  <c r="K348" i="7"/>
  <c r="L348" i="7"/>
  <c r="M348" i="7"/>
  <c r="N348" i="7"/>
  <c r="O348" i="7"/>
  <c r="Q348" i="7"/>
  <c r="R348" i="7"/>
  <c r="S348" i="7"/>
  <c r="T348" i="7"/>
  <c r="U348" i="7"/>
  <c r="V348" i="7"/>
  <c r="W348" i="7"/>
  <c r="X348" i="7"/>
  <c r="Y348" i="7"/>
  <c r="Z348" i="7"/>
  <c r="AA348" i="7"/>
  <c r="AB348" i="7"/>
  <c r="AC348" i="7"/>
  <c r="AD348" i="7"/>
  <c r="AE348" i="7"/>
  <c r="AF348" i="7"/>
  <c r="AG348" i="7"/>
  <c r="B349" i="7"/>
  <c r="C349" i="7"/>
  <c r="D349" i="7"/>
  <c r="F349" i="7"/>
  <c r="G349" i="7"/>
  <c r="K349" i="7"/>
  <c r="L349" i="7"/>
  <c r="M349" i="7"/>
  <c r="N349" i="7"/>
  <c r="O349" i="7"/>
  <c r="Q349" i="7"/>
  <c r="R349" i="7"/>
  <c r="S349" i="7"/>
  <c r="T349" i="7"/>
  <c r="U349" i="7"/>
  <c r="V349" i="7"/>
  <c r="W349" i="7"/>
  <c r="X349" i="7"/>
  <c r="Y349" i="7"/>
  <c r="Z349" i="7"/>
  <c r="AA349" i="7"/>
  <c r="AB349" i="7"/>
  <c r="AC349" i="7"/>
  <c r="AD349" i="7"/>
  <c r="AE349" i="7"/>
  <c r="AF349" i="7"/>
  <c r="AG349" i="7"/>
  <c r="B350" i="7"/>
  <c r="C350" i="7"/>
  <c r="D350" i="7"/>
  <c r="F350" i="7"/>
  <c r="G350" i="7"/>
  <c r="K350" i="7"/>
  <c r="L350" i="7"/>
  <c r="M350" i="7"/>
  <c r="N350" i="7"/>
  <c r="O350" i="7"/>
  <c r="Q350" i="7"/>
  <c r="R350" i="7"/>
  <c r="S350" i="7"/>
  <c r="T350" i="7"/>
  <c r="U350" i="7"/>
  <c r="V350" i="7"/>
  <c r="W350" i="7"/>
  <c r="X350" i="7"/>
  <c r="Y350" i="7"/>
  <c r="Z350" i="7"/>
  <c r="AA350" i="7"/>
  <c r="AB350" i="7"/>
  <c r="AC350" i="7"/>
  <c r="AD350" i="7"/>
  <c r="AE350" i="7"/>
  <c r="AF350" i="7"/>
  <c r="AG350" i="7"/>
  <c r="I354" i="7"/>
  <c r="J354" i="7"/>
  <c r="L373" i="7"/>
  <c r="L428" i="7" s="1"/>
  <c r="I374" i="7"/>
  <c r="J374" i="7"/>
  <c r="I380" i="7"/>
  <c r="J380" i="7"/>
  <c r="L383" i="7"/>
  <c r="L439" i="7" s="1"/>
  <c r="I385" i="7"/>
  <c r="J385" i="7"/>
  <c r="L388" i="7"/>
  <c r="L444" i="7" s="1"/>
  <c r="I390" i="7"/>
  <c r="J390" i="7"/>
  <c r="I409" i="7"/>
  <c r="J409" i="7"/>
  <c r="E427" i="7"/>
  <c r="B428" i="7"/>
  <c r="C428" i="7"/>
  <c r="D428" i="7"/>
  <c r="E428" i="7"/>
  <c r="F428" i="7"/>
  <c r="H428" i="7"/>
  <c r="I428" i="7"/>
  <c r="J428" i="7"/>
  <c r="K428" i="7"/>
  <c r="M428" i="7"/>
  <c r="N428" i="7"/>
  <c r="O428" i="7"/>
  <c r="Q428" i="7"/>
  <c r="R428" i="7"/>
  <c r="S428" i="7"/>
  <c r="T428" i="7"/>
  <c r="U428" i="7"/>
  <c r="V428" i="7"/>
  <c r="W428" i="7"/>
  <c r="X428" i="7"/>
  <c r="Y428" i="7"/>
  <c r="Z428" i="7"/>
  <c r="AA428" i="7"/>
  <c r="AB428" i="7"/>
  <c r="AC428" i="7"/>
  <c r="AD428" i="7"/>
  <c r="AE428" i="7"/>
  <c r="AF428" i="7"/>
  <c r="AG428" i="7"/>
  <c r="L429" i="7"/>
  <c r="I430" i="7"/>
  <c r="J430" i="7"/>
  <c r="A438" i="7"/>
  <c r="B438" i="7"/>
  <c r="C438" i="7"/>
  <c r="D438" i="7"/>
  <c r="E438" i="7"/>
  <c r="F438" i="7"/>
  <c r="G438" i="7"/>
  <c r="I438" i="7"/>
  <c r="J438" i="7"/>
  <c r="K438" i="7"/>
  <c r="L438" i="7"/>
  <c r="M438" i="7"/>
  <c r="N438" i="7"/>
  <c r="O438" i="7"/>
  <c r="Q438" i="7"/>
  <c r="R438" i="7"/>
  <c r="S438" i="7"/>
  <c r="T438" i="7"/>
  <c r="U438" i="7"/>
  <c r="V438" i="7"/>
  <c r="W438" i="7"/>
  <c r="X438" i="7"/>
  <c r="Y438" i="7"/>
  <c r="Z438" i="7"/>
  <c r="AA438" i="7"/>
  <c r="AB438" i="7"/>
  <c r="AC438" i="7"/>
  <c r="AD438" i="7"/>
  <c r="AE438" i="7"/>
  <c r="AF438" i="7"/>
  <c r="AG438" i="7"/>
  <c r="A439" i="7"/>
  <c r="B439" i="7"/>
  <c r="C439" i="7"/>
  <c r="D439" i="7"/>
  <c r="E439" i="7"/>
  <c r="F439" i="7"/>
  <c r="G439" i="7"/>
  <c r="I439" i="7"/>
  <c r="J439" i="7"/>
  <c r="K439" i="7"/>
  <c r="M439" i="7"/>
  <c r="N439" i="7"/>
  <c r="O439" i="7"/>
  <c r="Q439" i="7"/>
  <c r="R439" i="7"/>
  <c r="S439" i="7"/>
  <c r="T439" i="7"/>
  <c r="U439" i="7"/>
  <c r="V439" i="7"/>
  <c r="W439" i="7"/>
  <c r="X439" i="7"/>
  <c r="Y439" i="7"/>
  <c r="Z439" i="7"/>
  <c r="AA439" i="7"/>
  <c r="AB439" i="7"/>
  <c r="AC439" i="7"/>
  <c r="AD439" i="7"/>
  <c r="AE439" i="7"/>
  <c r="AF439" i="7"/>
  <c r="AG439" i="7"/>
  <c r="A440" i="7"/>
  <c r="B440" i="7"/>
  <c r="C440" i="7"/>
  <c r="D440" i="7"/>
  <c r="E440" i="7"/>
  <c r="F440" i="7"/>
  <c r="G440" i="7"/>
  <c r="I440" i="7"/>
  <c r="J440" i="7"/>
  <c r="K440" i="7"/>
  <c r="L440" i="7"/>
  <c r="M440" i="7"/>
  <c r="N440" i="7"/>
  <c r="O440" i="7"/>
  <c r="Q440" i="7"/>
  <c r="R440" i="7"/>
  <c r="S440" i="7"/>
  <c r="T440" i="7"/>
  <c r="U440" i="7"/>
  <c r="V440" i="7"/>
  <c r="W440" i="7"/>
  <c r="X440" i="7"/>
  <c r="Y440" i="7"/>
  <c r="Z440" i="7"/>
  <c r="AA440" i="7"/>
  <c r="AB440" i="7"/>
  <c r="AC440" i="7"/>
  <c r="AD440" i="7"/>
  <c r="AE440" i="7"/>
  <c r="AF440" i="7"/>
  <c r="AG440" i="7"/>
  <c r="A443" i="7"/>
  <c r="B443" i="7"/>
  <c r="C443" i="7"/>
  <c r="D443" i="7"/>
  <c r="E443" i="7"/>
  <c r="F443" i="7"/>
  <c r="G443" i="7"/>
  <c r="H443" i="7"/>
  <c r="I443" i="7"/>
  <c r="J443" i="7"/>
  <c r="K443" i="7"/>
  <c r="L443" i="7"/>
  <c r="M443" i="7"/>
  <c r="N443" i="7"/>
  <c r="O443" i="7"/>
  <c r="Q443" i="7"/>
  <c r="R443" i="7"/>
  <c r="S443" i="7"/>
  <c r="T443" i="7"/>
  <c r="U443" i="7"/>
  <c r="V443" i="7"/>
  <c r="W443" i="7"/>
  <c r="X443" i="7"/>
  <c r="Y443" i="7"/>
  <c r="Z443" i="7"/>
  <c r="AA443" i="7"/>
  <c r="AB443" i="7"/>
  <c r="AC443" i="7"/>
  <c r="AD443" i="7"/>
  <c r="AE443" i="7"/>
  <c r="AF443" i="7"/>
  <c r="AG443" i="7"/>
  <c r="A444" i="7"/>
  <c r="B444" i="7"/>
  <c r="C444" i="7"/>
  <c r="D444" i="7"/>
  <c r="E444" i="7"/>
  <c r="F444" i="7"/>
  <c r="G444" i="7"/>
  <c r="H444" i="7"/>
  <c r="I444" i="7"/>
  <c r="J444" i="7"/>
  <c r="K444" i="7"/>
  <c r="M444" i="7"/>
  <c r="N444" i="7"/>
  <c r="O444" i="7"/>
  <c r="Q444" i="7"/>
  <c r="R444" i="7"/>
  <c r="S444" i="7"/>
  <c r="T444" i="7"/>
  <c r="U444" i="7"/>
  <c r="V444" i="7"/>
  <c r="W444" i="7"/>
  <c r="X444" i="7"/>
  <c r="Y444" i="7"/>
  <c r="Z444" i="7"/>
  <c r="AA444" i="7"/>
  <c r="AB444" i="7"/>
  <c r="AC444" i="7"/>
  <c r="AD444" i="7"/>
  <c r="AE444" i="7"/>
  <c r="AF444" i="7"/>
  <c r="AG444" i="7"/>
  <c r="A445" i="7"/>
  <c r="B445" i="7"/>
  <c r="C445" i="7"/>
  <c r="D445" i="7"/>
  <c r="E445" i="7"/>
  <c r="F445" i="7"/>
  <c r="G445" i="7"/>
  <c r="H445" i="7"/>
  <c r="I445" i="7"/>
  <c r="J445" i="7"/>
  <c r="K445" i="7"/>
  <c r="L445" i="7"/>
  <c r="M445" i="7"/>
  <c r="N445" i="7"/>
  <c r="O445" i="7"/>
  <c r="Q445" i="7"/>
  <c r="R445" i="7"/>
  <c r="S445" i="7"/>
  <c r="T445" i="7"/>
  <c r="U445" i="7"/>
  <c r="V445" i="7"/>
  <c r="W445" i="7"/>
  <c r="X445" i="7"/>
  <c r="Y445" i="7"/>
  <c r="Z445" i="7"/>
  <c r="AA445" i="7"/>
  <c r="AB445" i="7"/>
  <c r="AC445" i="7"/>
  <c r="AD445" i="7"/>
  <c r="AE445" i="7"/>
  <c r="AF445" i="7"/>
  <c r="AG445" i="7"/>
  <c r="A448" i="7"/>
  <c r="B448" i="7"/>
  <c r="C448" i="7"/>
  <c r="D448" i="7"/>
  <c r="E448" i="7"/>
  <c r="F448" i="7"/>
  <c r="G448" i="7"/>
  <c r="H448" i="7"/>
  <c r="I448" i="7"/>
  <c r="J448" i="7"/>
  <c r="K448" i="7"/>
  <c r="L448" i="7"/>
  <c r="M448" i="7"/>
  <c r="N448" i="7"/>
  <c r="O448" i="7"/>
  <c r="Q448" i="7"/>
  <c r="R448" i="7"/>
  <c r="S448" i="7"/>
  <c r="T448" i="7"/>
  <c r="U448" i="7"/>
  <c r="V448" i="7"/>
  <c r="W448" i="7"/>
  <c r="X448" i="7"/>
  <c r="Y448" i="7"/>
  <c r="Z448" i="7"/>
  <c r="AA448" i="7"/>
  <c r="AB448" i="7"/>
  <c r="AC448" i="7"/>
  <c r="AD448" i="7"/>
  <c r="AE448" i="7"/>
  <c r="AF448" i="7"/>
  <c r="AG448" i="7"/>
  <c r="A449" i="7"/>
  <c r="B449" i="7"/>
  <c r="C449" i="7"/>
  <c r="D449" i="7"/>
  <c r="E449" i="7"/>
  <c r="F449" i="7"/>
  <c r="G449" i="7"/>
  <c r="H449" i="7"/>
  <c r="I449" i="7"/>
  <c r="J449" i="7"/>
  <c r="K449" i="7"/>
  <c r="L449" i="7"/>
  <c r="M449" i="7"/>
  <c r="N449" i="7"/>
  <c r="O449" i="7"/>
  <c r="Q449" i="7"/>
  <c r="R449" i="7"/>
  <c r="S449" i="7"/>
  <c r="T449" i="7"/>
  <c r="U449" i="7"/>
  <c r="V449" i="7"/>
  <c r="W449" i="7"/>
  <c r="X449" i="7"/>
  <c r="Y449" i="7"/>
  <c r="Z449" i="7"/>
  <c r="AA449" i="7"/>
  <c r="AB449" i="7"/>
  <c r="AC449" i="7"/>
  <c r="AD449" i="7"/>
  <c r="AE449" i="7"/>
  <c r="AF449" i="7"/>
  <c r="AG449" i="7"/>
  <c r="A450" i="7"/>
  <c r="B450" i="7"/>
  <c r="C450" i="7"/>
  <c r="D450" i="7"/>
  <c r="E450" i="7"/>
  <c r="F450" i="7"/>
  <c r="G450" i="7"/>
  <c r="H450" i="7"/>
  <c r="I450" i="7"/>
  <c r="J450" i="7"/>
  <c r="J446" i="7" s="1"/>
  <c r="K450" i="7"/>
  <c r="L450" i="7"/>
  <c r="M450" i="7"/>
  <c r="N450" i="7"/>
  <c r="O450" i="7"/>
  <c r="Q450" i="7"/>
  <c r="R450" i="7"/>
  <c r="S450" i="7"/>
  <c r="T450" i="7"/>
  <c r="U450" i="7"/>
  <c r="V450" i="7"/>
  <c r="W450" i="7"/>
  <c r="X450" i="7"/>
  <c r="Y450" i="7"/>
  <c r="Z450" i="7"/>
  <c r="AA450" i="7"/>
  <c r="AB450" i="7"/>
  <c r="AC450" i="7"/>
  <c r="AD450" i="7"/>
  <c r="AE450" i="7"/>
  <c r="AF450" i="7"/>
  <c r="AG450" i="7"/>
  <c r="A451" i="7"/>
  <c r="B451" i="7"/>
  <c r="C451" i="7"/>
  <c r="D451" i="7"/>
  <c r="E451" i="7"/>
  <c r="F451" i="7"/>
  <c r="G451" i="7"/>
  <c r="H451" i="7"/>
  <c r="I451" i="7"/>
  <c r="J451" i="7"/>
  <c r="K451" i="7"/>
  <c r="L451" i="7"/>
  <c r="M451" i="7"/>
  <c r="N451" i="7"/>
  <c r="O451" i="7"/>
  <c r="Q451" i="7"/>
  <c r="R451" i="7"/>
  <c r="S451" i="7"/>
  <c r="T451" i="7"/>
  <c r="U451" i="7"/>
  <c r="V451" i="7"/>
  <c r="W451" i="7"/>
  <c r="X451" i="7"/>
  <c r="Y451" i="7"/>
  <c r="Z451" i="7"/>
  <c r="AA451" i="7"/>
  <c r="AB451" i="7"/>
  <c r="AC451" i="7"/>
  <c r="AD451" i="7"/>
  <c r="AE451" i="7"/>
  <c r="AF451" i="7"/>
  <c r="AG451" i="7"/>
  <c r="A452" i="7"/>
  <c r="B452" i="7"/>
  <c r="C452" i="7"/>
  <c r="D452" i="7"/>
  <c r="E452" i="7"/>
  <c r="F452" i="7"/>
  <c r="G452" i="7"/>
  <c r="H452" i="7"/>
  <c r="I452" i="7"/>
  <c r="J452" i="7"/>
  <c r="K452" i="7"/>
  <c r="L452" i="7"/>
  <c r="M452" i="7"/>
  <c r="N452" i="7"/>
  <c r="O452" i="7"/>
  <c r="Q452" i="7"/>
  <c r="R452" i="7"/>
  <c r="S452" i="7"/>
  <c r="T452" i="7"/>
  <c r="U452" i="7"/>
  <c r="V452" i="7"/>
  <c r="W452" i="7"/>
  <c r="X452" i="7"/>
  <c r="Y452" i="7"/>
  <c r="Z452" i="7"/>
  <c r="AA452" i="7"/>
  <c r="AB452" i="7"/>
  <c r="AC452" i="7"/>
  <c r="AD452" i="7"/>
  <c r="AE452" i="7"/>
  <c r="AF452" i="7"/>
  <c r="AG452" i="7"/>
  <c r="A453" i="7"/>
  <c r="B453" i="7"/>
  <c r="C453" i="7"/>
  <c r="D453" i="7"/>
  <c r="E453" i="7"/>
  <c r="F453" i="7"/>
  <c r="G453" i="7"/>
  <c r="H453" i="7"/>
  <c r="I453" i="7"/>
  <c r="J453" i="7"/>
  <c r="K453" i="7"/>
  <c r="L453" i="7"/>
  <c r="M453" i="7"/>
  <c r="N453" i="7"/>
  <c r="O453" i="7"/>
  <c r="Q453" i="7"/>
  <c r="R453" i="7"/>
  <c r="S453" i="7"/>
  <c r="T453" i="7"/>
  <c r="U453" i="7"/>
  <c r="V453" i="7"/>
  <c r="W453" i="7"/>
  <c r="X453" i="7"/>
  <c r="Y453" i="7"/>
  <c r="Z453" i="7"/>
  <c r="AA453" i="7"/>
  <c r="AB453" i="7"/>
  <c r="AC453" i="7"/>
  <c r="AD453" i="7"/>
  <c r="AE453" i="7"/>
  <c r="AF453" i="7"/>
  <c r="AG453" i="7"/>
  <c r="A456" i="7"/>
  <c r="B456" i="7"/>
  <c r="C456" i="7"/>
  <c r="D456" i="7"/>
  <c r="E456" i="7"/>
  <c r="F456" i="7"/>
  <c r="G456" i="7"/>
  <c r="H456" i="7"/>
  <c r="I456" i="7"/>
  <c r="J456" i="7"/>
  <c r="K456" i="7"/>
  <c r="L456" i="7"/>
  <c r="M456" i="7"/>
  <c r="N456" i="7"/>
  <c r="O456" i="7"/>
  <c r="Q456" i="7"/>
  <c r="R456" i="7"/>
  <c r="S456" i="7"/>
  <c r="T456" i="7"/>
  <c r="U456" i="7"/>
  <c r="V456" i="7"/>
  <c r="W456" i="7"/>
  <c r="X456" i="7"/>
  <c r="Y456" i="7"/>
  <c r="Z456" i="7"/>
  <c r="AA456" i="7"/>
  <c r="AB456" i="7"/>
  <c r="AC456" i="7"/>
  <c r="AD456" i="7"/>
  <c r="AE456" i="7"/>
  <c r="AF456" i="7"/>
  <c r="AG456" i="7"/>
  <c r="A457" i="7"/>
  <c r="B457" i="7"/>
  <c r="C457" i="7"/>
  <c r="D457" i="7"/>
  <c r="E457" i="7"/>
  <c r="F457" i="7"/>
  <c r="G457" i="7"/>
  <c r="H457" i="7"/>
  <c r="I457" i="7"/>
  <c r="J457" i="7"/>
  <c r="K457" i="7"/>
  <c r="L457" i="7"/>
  <c r="M457" i="7"/>
  <c r="N457" i="7"/>
  <c r="O457" i="7"/>
  <c r="A458" i="7"/>
  <c r="B458" i="7"/>
  <c r="C458" i="7"/>
  <c r="D458" i="7"/>
  <c r="E458" i="7"/>
  <c r="F458" i="7"/>
  <c r="G458" i="7"/>
  <c r="H458" i="7"/>
  <c r="I458" i="7"/>
  <c r="J458" i="7"/>
  <c r="K458" i="7"/>
  <c r="L458" i="7"/>
  <c r="M458" i="7"/>
  <c r="N458" i="7"/>
  <c r="O458" i="7"/>
  <c r="Q458" i="7"/>
  <c r="R458" i="7"/>
  <c r="S458" i="7"/>
  <c r="T458" i="7"/>
  <c r="U458" i="7"/>
  <c r="V458" i="7"/>
  <c r="W458" i="7"/>
  <c r="X458" i="7"/>
  <c r="Y458" i="7"/>
  <c r="Z458" i="7"/>
  <c r="AA458" i="7"/>
  <c r="AB458" i="7"/>
  <c r="AC458" i="7"/>
  <c r="AD458" i="7"/>
  <c r="AE458" i="7"/>
  <c r="AF458" i="7"/>
  <c r="AG458" i="7"/>
  <c r="A459" i="7"/>
  <c r="B459" i="7"/>
  <c r="C459" i="7"/>
  <c r="D459" i="7"/>
  <c r="E459" i="7"/>
  <c r="F459" i="7"/>
  <c r="G459" i="7"/>
  <c r="H459" i="7"/>
  <c r="I459" i="7"/>
  <c r="J459" i="7"/>
  <c r="K459" i="7"/>
  <c r="L459" i="7"/>
  <c r="M459" i="7"/>
  <c r="N459" i="7"/>
  <c r="O459" i="7"/>
  <c r="Q459" i="7"/>
  <c r="R459" i="7"/>
  <c r="S459" i="7"/>
  <c r="T459" i="7"/>
  <c r="U459" i="7"/>
  <c r="V459" i="7"/>
  <c r="W459" i="7"/>
  <c r="X459" i="7"/>
  <c r="Y459" i="7"/>
  <c r="Z459" i="7"/>
  <c r="AA459" i="7"/>
  <c r="AB459" i="7"/>
  <c r="AC459" i="7"/>
  <c r="AD459" i="7"/>
  <c r="AE459" i="7"/>
  <c r="AF459" i="7"/>
  <c r="AG459" i="7"/>
  <c r="A460" i="7"/>
  <c r="B460" i="7"/>
  <c r="C460" i="7"/>
  <c r="D460" i="7"/>
  <c r="E460" i="7"/>
  <c r="F460" i="7"/>
  <c r="G460" i="7"/>
  <c r="H460" i="7"/>
  <c r="I460" i="7"/>
  <c r="J460" i="7"/>
  <c r="K460" i="7"/>
  <c r="L460" i="7"/>
  <c r="M460" i="7"/>
  <c r="N460" i="7"/>
  <c r="O460" i="7"/>
  <c r="Q460" i="7"/>
  <c r="R460" i="7"/>
  <c r="S460" i="7"/>
  <c r="T460" i="7"/>
  <c r="U460" i="7"/>
  <c r="V460" i="7"/>
  <c r="W460" i="7"/>
  <c r="X460" i="7"/>
  <c r="Y460" i="7"/>
  <c r="Z460" i="7"/>
  <c r="AA460" i="7"/>
  <c r="AB460" i="7"/>
  <c r="AC460" i="7"/>
  <c r="AD460" i="7"/>
  <c r="AE460" i="7"/>
  <c r="AF460" i="7"/>
  <c r="AG460" i="7"/>
  <c r="A461" i="7"/>
  <c r="B461" i="7"/>
  <c r="C461" i="7"/>
  <c r="D461" i="7"/>
  <c r="E461" i="7"/>
  <c r="F461" i="7"/>
  <c r="G461" i="7"/>
  <c r="H461" i="7"/>
  <c r="I461" i="7"/>
  <c r="J461" i="7"/>
  <c r="K461" i="7"/>
  <c r="L461" i="7"/>
  <c r="M461" i="7"/>
  <c r="N461" i="7"/>
  <c r="O461" i="7"/>
  <c r="Q461" i="7"/>
  <c r="R461" i="7"/>
  <c r="S461" i="7"/>
  <c r="T461" i="7"/>
  <c r="U461" i="7"/>
  <c r="V461" i="7"/>
  <c r="W461" i="7"/>
  <c r="X461" i="7"/>
  <c r="Y461" i="7"/>
  <c r="Z461" i="7"/>
  <c r="AA461" i="7"/>
  <c r="AB461" i="7"/>
  <c r="AC461" i="7"/>
  <c r="AD461" i="7"/>
  <c r="AE461" i="7"/>
  <c r="AF461" i="7"/>
  <c r="AG461" i="7"/>
  <c r="A462" i="7"/>
  <c r="B462" i="7"/>
  <c r="C462" i="7"/>
  <c r="D462" i="7"/>
  <c r="E462" i="7"/>
  <c r="F462" i="7"/>
  <c r="G462" i="7"/>
  <c r="H462" i="7"/>
  <c r="I462" i="7"/>
  <c r="J462" i="7"/>
  <c r="K462" i="7"/>
  <c r="L462" i="7"/>
  <c r="M462" i="7"/>
  <c r="N462" i="7"/>
  <c r="O462" i="7"/>
  <c r="Q462" i="7"/>
  <c r="R462" i="7"/>
  <c r="S462" i="7"/>
  <c r="T462" i="7"/>
  <c r="U462" i="7"/>
  <c r="V462" i="7"/>
  <c r="W462" i="7"/>
  <c r="X462" i="7"/>
  <c r="Y462" i="7"/>
  <c r="Z462" i="7"/>
  <c r="AA462" i="7"/>
  <c r="AB462" i="7"/>
  <c r="AC462" i="7"/>
  <c r="AD462" i="7"/>
  <c r="AE462" i="7"/>
  <c r="AF462" i="7"/>
  <c r="AG462" i="7"/>
  <c r="J353" i="7" l="1"/>
  <c r="I408" i="7"/>
  <c r="I307" i="7"/>
  <c r="J262" i="7"/>
  <c r="J441" i="7"/>
  <c r="J151" i="7"/>
  <c r="J239" i="7"/>
  <c r="I353" i="7"/>
  <c r="J408" i="7"/>
  <c r="I262" i="7"/>
  <c r="N351" i="7"/>
  <c r="O351" i="7"/>
  <c r="J124" i="7"/>
  <c r="I446" i="7"/>
  <c r="I441" i="7"/>
  <c r="J436" i="7"/>
  <c r="N463" i="7"/>
  <c r="I211" i="7"/>
  <c r="I210" i="7" s="1"/>
  <c r="I151" i="7"/>
  <c r="I124" i="7"/>
  <c r="O463" i="7"/>
  <c r="I436" i="7"/>
  <c r="I239" i="7"/>
  <c r="J211" i="7"/>
  <c r="J210" i="7" s="1"/>
</calcChain>
</file>

<file path=xl/sharedStrings.xml><?xml version="1.0" encoding="utf-8"?>
<sst xmlns="http://schemas.openxmlformats.org/spreadsheetml/2006/main" count="3722" uniqueCount="1120">
  <si>
    <t>Intitulé de l'enseignement</t>
  </si>
  <si>
    <t xml:space="preserve">Type de l'enseignement </t>
  </si>
  <si>
    <t>Si UE mutualisée à d'autres mentions ou années de formation, indiquer lesquelles</t>
  </si>
  <si>
    <t>Porteur 
(o/n)</t>
  </si>
  <si>
    <t>Si UE Choix
Précisez le nombre d'enseignement 
ou nombre d'ECTS 
à choisir</t>
  </si>
  <si>
    <t>COEF</t>
  </si>
  <si>
    <t>ECTS</t>
  </si>
  <si>
    <t>Responsable
UE</t>
  </si>
  <si>
    <t>Section
CNU</t>
  </si>
  <si>
    <t>Volume horaire</t>
  </si>
  <si>
    <t>Session 1</t>
  </si>
  <si>
    <t>Session de rattrapage</t>
  </si>
  <si>
    <t>CM</t>
  </si>
  <si>
    <t>TD</t>
  </si>
  <si>
    <t>TP</t>
  </si>
  <si>
    <t>RNE</t>
  </si>
  <si>
    <t>RSE</t>
  </si>
  <si>
    <t>quotité (%)</t>
  </si>
  <si>
    <t>modalité</t>
  </si>
  <si>
    <t>nature</t>
  </si>
  <si>
    <t>durée</t>
  </si>
  <si>
    <t xml:space="preserve"> </t>
  </si>
  <si>
    <t>SEMESTRE</t>
  </si>
  <si>
    <t>TRONC COMMUN</t>
  </si>
  <si>
    <t/>
  </si>
  <si>
    <t>SDL</t>
  </si>
  <si>
    <t>SKROVEC Marie</t>
  </si>
  <si>
    <t>CC</t>
  </si>
  <si>
    <t>écrit</t>
  </si>
  <si>
    <t>CT</t>
  </si>
  <si>
    <t>1h30</t>
  </si>
  <si>
    <t>écrit et oral</t>
  </si>
  <si>
    <t>2h00</t>
  </si>
  <si>
    <t>LETTRES</t>
  </si>
  <si>
    <t>CALTOT Pierre-Alain</t>
  </si>
  <si>
    <t>1h00</t>
  </si>
  <si>
    <t>PARCOURS</t>
  </si>
  <si>
    <t>LLCER</t>
  </si>
  <si>
    <t>SERPOLLET Noëlle</t>
  </si>
  <si>
    <t>oral</t>
  </si>
  <si>
    <t>15 min.</t>
  </si>
  <si>
    <t>ECTS multiples</t>
  </si>
  <si>
    <t>FRENEE Samantha</t>
  </si>
  <si>
    <t>1 UE / 2 ECTS</t>
  </si>
  <si>
    <t>CLOISEAU Gilles</t>
  </si>
  <si>
    <t>LEA</t>
  </si>
  <si>
    <t>DELOUIS Anne</t>
  </si>
  <si>
    <t>NATANSON Brigitte</t>
  </si>
  <si>
    <t>GINESTA-MUNOZ Magali</t>
  </si>
  <si>
    <t>BACCON Annie</t>
  </si>
  <si>
    <t>EYMAR Marcos</t>
  </si>
  <si>
    <t>15 min</t>
  </si>
  <si>
    <t>MORCILLO Françoise</t>
  </si>
  <si>
    <t>dossier</t>
  </si>
  <si>
    <t>11</t>
  </si>
  <si>
    <t>ENGUEHARD Guillaume</t>
  </si>
  <si>
    <t>BLOC</t>
  </si>
  <si>
    <t>WALLART Kerry-Jane</t>
  </si>
  <si>
    <t>SCAILLET Agnès</t>
  </si>
  <si>
    <t>LAINE Ariane</t>
  </si>
  <si>
    <t>TABUTEAU Eric</t>
  </si>
  <si>
    <t>SCHMITT Pierre</t>
  </si>
  <si>
    <t>FLEURY Alain</t>
  </si>
  <si>
    <t>FASQUEL Samuel</t>
  </si>
  <si>
    <t>50% CC
50% CT</t>
  </si>
  <si>
    <t>mixte</t>
  </si>
  <si>
    <t>3h00</t>
  </si>
  <si>
    <t>1 UE / 1 ECTS</t>
  </si>
  <si>
    <t>NOEL Isabelle</t>
  </si>
  <si>
    <t>1 UE / 3 ECTS</t>
  </si>
  <si>
    <t xml:space="preserve">écrit </t>
  </si>
  <si>
    <t>Dossier</t>
  </si>
  <si>
    <t>DURRINGER Fabien</t>
  </si>
  <si>
    <r>
      <rPr>
        <strike/>
        <sz val="10"/>
        <color rgb="FFFF0000"/>
        <rFont val="Arial"/>
        <family val="2"/>
      </rPr>
      <t>CC</t>
    </r>
    <r>
      <rPr>
        <sz val="10"/>
        <color rgb="FFFF0000"/>
        <rFont val="Arial"/>
        <family val="2"/>
      </rPr>
      <t xml:space="preserve">
CT</t>
    </r>
  </si>
  <si>
    <t>30 min</t>
  </si>
  <si>
    <t>LUO Xiaoliang</t>
  </si>
  <si>
    <t>1 UE 2 ECTS</t>
  </si>
  <si>
    <t>UE TRONC COMMUN</t>
  </si>
  <si>
    <t>07 et 09</t>
  </si>
  <si>
    <t>Ecrit</t>
  </si>
  <si>
    <t>CT écrit 3h00</t>
  </si>
  <si>
    <t>Oral</t>
  </si>
  <si>
    <t>CT écrit 2h00</t>
  </si>
  <si>
    <t>1 UE 3 ECTS</t>
  </si>
  <si>
    <t>Code Apogée de l'ELP
contrat 2018</t>
  </si>
  <si>
    <t xml:space="preserve">Effectifs attendus parcours </t>
  </si>
  <si>
    <t>DESCRIPTIF</t>
  </si>
  <si>
    <t>quotité (en %)</t>
  </si>
  <si>
    <t xml:space="preserve">Semestre 1 </t>
  </si>
  <si>
    <t>6</t>
  </si>
  <si>
    <t>oui</t>
  </si>
  <si>
    <t>3</t>
  </si>
  <si>
    <t>UFR COLLEGIUM LLSH</t>
  </si>
  <si>
    <t>2</t>
  </si>
  <si>
    <t>Semestre 1  Total Heures présentielles Etudiant</t>
  </si>
  <si>
    <t>Semestre 2</t>
  </si>
  <si>
    <t xml:space="preserve">UE de tronc commun </t>
  </si>
  <si>
    <t>Semestre 2  Total Heures présentielles Etudiant</t>
  </si>
  <si>
    <t>UE de tronc commun</t>
  </si>
  <si>
    <t>LAGRANGE Maxime</t>
  </si>
  <si>
    <t>LLA3ANG</t>
  </si>
  <si>
    <t>Anglais S3</t>
  </si>
  <si>
    <t>LOL3C6B
LOL3D6B
LOL3DH40
LOL3E3B
LOL3G8B
LOL3H5B</t>
  </si>
  <si>
    <t>écrit 1h30 + oral 15 min</t>
  </si>
  <si>
    <t>Pratique orale et écrite de langue vivante non spécialiste.</t>
  </si>
  <si>
    <t>LLA3ESP</t>
  </si>
  <si>
    <t>Espagnol S3</t>
  </si>
  <si>
    <t>LOL3B6B
LOL3D6C
LOL3DH42
LOL3E3C
LOL3G8C
LOL3H5C</t>
  </si>
  <si>
    <t>UE de spécialisation</t>
  </si>
  <si>
    <t>LLA3MF1</t>
  </si>
  <si>
    <t>LOL3D7B
LOL3E7D
LOL3H7C</t>
  </si>
  <si>
    <t>INSPE- L2 LEA parc. MEEF 2 et MEF FLM-FLE, L2 LLCER parc. MEEF 2 et MEF FLM-FLE, L2 Lettres, L2 Histoire parc. MEEF, L2 Géo parc. MEEF, L2 SDL parc. MEF FLM-FLE et LSF</t>
  </si>
  <si>
    <t>INSPE</t>
  </si>
  <si>
    <t>QUITTELIER Sylvie</t>
  </si>
  <si>
    <t>20 min</t>
  </si>
  <si>
    <t>LLA4ANG</t>
  </si>
  <si>
    <t>Anglais S4</t>
  </si>
  <si>
    <t>LOL4DH40
LOL4E4B
LOL4G8B
LOL4H5B</t>
  </si>
  <si>
    <t>LLA4ESP</t>
  </si>
  <si>
    <t>Espagnol S4</t>
  </si>
  <si>
    <t>LOL4B6B
LOL4D6C
LOL4DH42
LOL4E4C
LOL4G8C
LOL4H5C</t>
  </si>
  <si>
    <t>LCLA4UO2</t>
  </si>
  <si>
    <t>LLA4O02</t>
  </si>
  <si>
    <t>LLSH + UEO tranverses</t>
  </si>
  <si>
    <t>Semestre 4  Total Heures présentielles Etudiant</t>
  </si>
  <si>
    <t>LLA5ANG</t>
  </si>
  <si>
    <t>Anglais S5</t>
  </si>
  <si>
    <t>LOL5C4B
LOL5D6B
LOL5DH1A
LOL5E4B
LOL5G6B
LOL5H6B</t>
  </si>
  <si>
    <t>LLA5ESP</t>
  </si>
  <si>
    <t>Espagnol S5</t>
  </si>
  <si>
    <t>LLO5B5B
LOL5B5B
LOL5D6C
LOL5DH3A
LOL5E4C
LOL5G6C
LOL5H6C</t>
  </si>
  <si>
    <t>DOYEN Anne-Lise</t>
  </si>
  <si>
    <t>Découvrir quelques sous-domaines de la psychologie et de la sociologie, leurs démarches et leurs objets d'études.
Cet enseignement a pour objet de décrire et d’analyser des situations scolaires, issues du 1er et du 2nd degré, à partir de vidéos et de productions d’élèves, à partir de concepts issus de la psychologie des apprentissages, de la psychologie sociale, de la sociologie et de l’ethnographie de l’école.</t>
  </si>
  <si>
    <t>LLA6ANG</t>
  </si>
  <si>
    <t>Anglais S6</t>
  </si>
  <si>
    <t>LOL6C5B
LOL6D6B
LOL6DH1A
LOL6E4B
LOL6G5B
LOL6H5B</t>
  </si>
  <si>
    <t>LLA6ESP</t>
  </si>
  <si>
    <t>Espagnol S6</t>
  </si>
  <si>
    <t>LOL6B6B
LOL4D6C
LOL6D6C
LOL6DH1C
LOL6E4C
LOL6G5C
LOL6H5C</t>
  </si>
  <si>
    <t xml:space="preserve">Connaissance des institutions éducatives </t>
  </si>
  <si>
    <t>Découvrir  les  institutions  éducatives  (école  primaire,  collège,  lycée,  établissement  spécialisé, structure à vocation éducative) leur cadre, leurs fonctions et les personnels. 
- Comprendre les enjeux de l’éducation : distinguer éduquer, instruire, enseigner et former. 
- Appréhender la relation pédagogique au travers d’exercices de communication. 
- Confronter ses représentations à la réalité des métiers de l'enseignement et construire son projet professionnel.</t>
  </si>
  <si>
    <t>écrit + oral</t>
  </si>
  <si>
    <t>1</t>
  </si>
  <si>
    <t>EC</t>
  </si>
  <si>
    <t>UE spécialisation</t>
  </si>
  <si>
    <t>OBLIG</t>
  </si>
  <si>
    <t>CODE LISTE</t>
  </si>
  <si>
    <t>SOTTEAU-JANTON Emilie</t>
  </si>
  <si>
    <t>UE spécialisation parcours commerce international S5</t>
  </si>
  <si>
    <t>BLOC / CHAPEAU</t>
  </si>
  <si>
    <t>UE spécialisation parcours commerce international S6</t>
  </si>
  <si>
    <t>Littérature</t>
  </si>
  <si>
    <t>GALLET Elodie</t>
  </si>
  <si>
    <t>BENAYADA Kamila</t>
  </si>
  <si>
    <t>KASWENGI Joseph</t>
  </si>
  <si>
    <t>écrit 1h30 et oral 15 min</t>
  </si>
  <si>
    <t>FOURNIE-CHABOCHE Sylvie</t>
  </si>
  <si>
    <t>LLA3J8A</t>
  </si>
  <si>
    <t xml:space="preserve">Achat, vente, négociation commerciale </t>
  </si>
  <si>
    <t>L2 LEA et LLCER parc. Commerce international, L2 LEA ANG/ALLD Siegen</t>
  </si>
  <si>
    <t>Dans un environnement des affaires mondialisé et sans cesse dépendant des changements permanents, ce cours examine, dans le contexte du commerce B to B, la gestion des achats, des ventes ainsi que les outils de la négociation commerciale. Les applications font des approfondissements sur les interactions et facteurs-clés de succès qui contribuent à assurer la performance d'une organisation, entreprise, ou équipe commerciale tant au niveau national qu'international.</t>
  </si>
  <si>
    <t>LLA3J8B</t>
  </si>
  <si>
    <t>Introduction aux stratégies pour l'e-commerce</t>
  </si>
  <si>
    <t>L2 LEA et LLCER parc. Commerce international</t>
  </si>
  <si>
    <t>05 et 06</t>
  </si>
  <si>
    <t>Les concepts de base sont abordés :
- pourquoi choisir de vendre en ligne
- les différentes formes de vente en ligne
- le e-marketing mix et son intégration à la stratégie marketing de l'entreprise
- la gestion de la relation client sur internet
- les technologies digitales au service de l'e-commerce</t>
  </si>
  <si>
    <t>LLA3H6A</t>
  </si>
  <si>
    <t>Introduction à la didactique du FLE</t>
  </si>
  <si>
    <t>15-20 min</t>
  </si>
  <si>
    <t>Il s'agit de présenter le champ du Français Langue Etrangère et Seconde : ses acteurs, la diversité des contextes d'enseignement, des publics et de leurs besoins, en France et à  l'étranger, les certifications et les documents de référence (Cadre Européen Commun de Référence pour les Langues, référentiels), etc.
Les étudiants analysenet différents documents (référentiels, supports didactiques) pour se familiariser avec les niveaux de compétence et la construction de séquences didactiques en FLE.</t>
  </si>
  <si>
    <t>LLA3C50</t>
  </si>
  <si>
    <t>L'Espagne et l'Amérique Latine à travers les médias</t>
  </si>
  <si>
    <t>LOL3BC3
LOL3CC3
LOL3JC3</t>
  </si>
  <si>
    <t>L2 LLCER Espagnol et L2 LEA parc. Médiation et MEEF 2 Espagnol
L2 LLCER Anglais parc. Médiation</t>
  </si>
  <si>
    <t>Ce cours a pour principal objet l'étude d'articles de presse, de reportages télévisés et d'émissions de radio portant sur les thèmes contemporains de l'aire géographique étudiée.</t>
  </si>
  <si>
    <t>LLA3B40</t>
  </si>
  <si>
    <t>Cultures anglophones S3</t>
  </si>
  <si>
    <t>LOL3BB1
LOL3CB1
LOL3JB1</t>
  </si>
  <si>
    <t>This course will be devoted to the study of South African history, from the arrival of the first Dutch settlers in the 17th century to the dismanthing of the apartheid regime in the 1990s. The role played by the United States and the United Kingdom in the fight against apartheid will also be studied.</t>
  </si>
  <si>
    <t>LLA3B50</t>
  </si>
  <si>
    <t>L2 LEA et LLCER parc. Traduction</t>
  </si>
  <si>
    <t>71 et 11</t>
  </si>
  <si>
    <t>Ce cours vise à amener à la pratique de la traduction écrite, en sous-titrage, et orale consécutive et simultanée à partir de documents multimédia, audio et vidéo.</t>
  </si>
  <si>
    <t>LLA3B51</t>
  </si>
  <si>
    <t>Traduction renforcée Anglais/Français 1</t>
  </si>
  <si>
    <t>Dans ce premier semestre du parcours de spécialisation en traduction, ce cours propose un entraînement soutenu, pour une pratique renforcée de l'exercice, sur des supports variés, en abordant des registres diversifiés.</t>
  </si>
  <si>
    <t>LLA3B60</t>
  </si>
  <si>
    <t>Exploration du monde anglophone/Points de vue</t>
  </si>
  <si>
    <t>L2 LEA et LLCER parc. Médiation interculturelle</t>
  </si>
  <si>
    <t>HABRAN Augustin</t>
  </si>
  <si>
    <t>LCLA3B03</t>
  </si>
  <si>
    <t>LLA3B61</t>
  </si>
  <si>
    <t>CHOIX UE spécialisation Médiation S3 (choix 1 UE parmi 2)</t>
  </si>
  <si>
    <t>LLA3B61A</t>
  </si>
  <si>
    <t>Littératures anglophones diasporiques S3</t>
  </si>
  <si>
    <t>LOL3BB2
LOL3CB2
LOL3JB2</t>
  </si>
  <si>
    <t>MICHEL Alice</t>
  </si>
  <si>
    <t>27</t>
  </si>
  <si>
    <t>01 et 02</t>
  </si>
  <si>
    <t>Thème Espagnol S4</t>
  </si>
  <si>
    <t>Version Espagnol S4</t>
  </si>
  <si>
    <t>Civilisation latino-américaine S4</t>
  </si>
  <si>
    <t>LLA4J8B</t>
  </si>
  <si>
    <t>Comportement du consommateur</t>
  </si>
  <si>
    <t>L2 LEA et L2 LLCER parc. Commerce international</t>
  </si>
  <si>
    <t>Ce cours a pour objectif d'éclairer les comportements du consommateur dans l'univers marchand. Le processus de décision du consommateur sera étudié en détail, et ses étapes seront analysées.
Le cours permettra également de présenter les concepts clés du comportement du consommateur : les besoins et motivations, l'attitude, les émotions, la satisfaction, la fidélité, etc. Par ailleurs, à l'heure où la consommation et l'acte d'achat se font fréquemment en ligne (internet, mobile, ...), le cours traitera spécifiquement du comportement de l'internaute, et présentera les enjeux liés au cross-canal.</t>
  </si>
  <si>
    <t>LLA4J8C</t>
  </si>
  <si>
    <t>Communication for international tourism</t>
  </si>
  <si>
    <t>Ce cours de communication professionnelle dans le domaine du tourisme international vise à acquérir les savoirs et savoir-faire nécessaires à un travail ou un stage dans le domaine du tourisme international. Il s’agit de développer ses connaissances de l’industrie du tourisme  ainsi que ses compétences culturelles et langagières, notamment en rapport avec les spécificités du tourisme en France et en Région Centre Val-de-Loire, ainsi que dans des domaines généraux du tourisme applicables en France et à l’international.</t>
  </si>
  <si>
    <t>LOLA4B05</t>
  </si>
  <si>
    <t>LLA4H61</t>
  </si>
  <si>
    <t>UE spécialisation parcours MEF-FLM/FLE S4</t>
  </si>
  <si>
    <t>LLA4MF1</t>
  </si>
  <si>
    <t>Psychologie et sociologie pour l’enseignement</t>
  </si>
  <si>
    <t>LOL5H7E</t>
  </si>
  <si>
    <t>L2 SDL parc. MEF FLM-FLE et LSF,  L3 SDL parc. MEF FLM, L2 LLCER  et LEA parc. MEF FLM-FLE et MEEF 1er degré, L3 LLCER  et LEA parc. MEEF 1er degré</t>
  </si>
  <si>
    <t>16 et 70</t>
  </si>
  <si>
    <t>LLA4H6A</t>
  </si>
  <si>
    <t>Communication interculturelle</t>
  </si>
  <si>
    <t>L2 SDL,  L2 LLCER parc. MEF FLM-FLE, L2 LEA parc. MEF FLM-FLE, L2 LEA ANG/ALLD parc. Siegen, L3 Lettres parc. Métiers des lettres</t>
  </si>
  <si>
    <t>Ce cours présente et discute les principaux concepts et problématiques en jeu dans la communication interculturelle (culture, communication, valeurs, représentations, stéréotypes…). Les étudiants devront analyser des situations concrètes de communication interculturelle (communication interpersonnelle, communication médiatique...) en se basant sur différents supports (textes, documents iconographiques, documents audiovisuels...). Suivant leur parcours et leur profil, une réflexion spécifique sera menée sur des problématiques telles que : enseignement et interculturalité, marketin et interculturalité....</t>
  </si>
  <si>
    <t>LLA4C7A</t>
  </si>
  <si>
    <t>Introduction à l'iconographie Espagnol S4</t>
  </si>
  <si>
    <t>LOL4BC4
LOL4CC4
LOL4JC4</t>
  </si>
  <si>
    <t>L2 LEA et L2 LLCER parc. MEEF 2 Espagnol et Médiation interculturelle</t>
  </si>
  <si>
    <t>Initiation à l'étude de tableaux espagnols et latino-américains.</t>
  </si>
  <si>
    <t>LLA4B7A</t>
  </si>
  <si>
    <t>Analyse de l'image Anglais S4</t>
  </si>
  <si>
    <t>L2 LLCER et LEA parc. MEEF 2</t>
  </si>
  <si>
    <t xml:space="preserve">BENAYADA Kamila </t>
  </si>
  <si>
    <t>This class will be about how nations are/have been represented visually in the English speaking world.  Students will be given the lexical and theoretical tools to analyze 'images', which can include film analysis (taking films as visual documents).</t>
  </si>
  <si>
    <t>LOLA4B06</t>
  </si>
  <si>
    <t>LLA4B50</t>
  </si>
  <si>
    <t>UE spécialisation parcours Traduction S4</t>
  </si>
  <si>
    <t>LLA4B5A</t>
  </si>
  <si>
    <t>L2 LEA et L2 LLCER parc. Traduction, L2 LEA ANG/ALLD Siegen</t>
  </si>
  <si>
    <t>Dans le prolongement du semestre 3, ce cours vise à amener à la pratique de la traduction orale consécutive et simultanée à partir de documents multimédia, audio et vidéo.</t>
  </si>
  <si>
    <t>LCLA4B06</t>
  </si>
  <si>
    <t>LLA4B5B</t>
  </si>
  <si>
    <t>Choix traduction renforcée 1 S4</t>
  </si>
  <si>
    <t>LLA4B5B1</t>
  </si>
  <si>
    <t>Traduction renforcée Allemand/Français 1</t>
  </si>
  <si>
    <t>L2 LEA et L2 LLCER parc. Traduction</t>
  </si>
  <si>
    <t>LLA4B5B2</t>
  </si>
  <si>
    <t>Traduction renforcée Espagnol/Français 1</t>
  </si>
  <si>
    <t>LOL4BC5
LOL4CC5
LOL4JC5</t>
  </si>
  <si>
    <t>LLA4B5B3</t>
  </si>
  <si>
    <t>Traduction  renforcée Japonais/Français 1</t>
  </si>
  <si>
    <t>LLA4B5B4</t>
  </si>
  <si>
    <t>Traduction  renforcée Chinois/Français 1</t>
  </si>
  <si>
    <t>LLA4B60</t>
  </si>
  <si>
    <t>Cultures populaires états-uniennes / American Popular Culture</t>
  </si>
  <si>
    <t>L2 LEA et L2 LLCER parc. Médiation interculturelle</t>
  </si>
  <si>
    <t>LCLA4B04</t>
  </si>
  <si>
    <t>LLA4B61</t>
  </si>
  <si>
    <t>Choix UE spécialisation parcours Médiation S4</t>
  </si>
  <si>
    <t>LLA4B61A</t>
  </si>
  <si>
    <t>Introduction aux études irlandaises / Introduction to Irish History and Society</t>
  </si>
  <si>
    <t>LOL3BB5
LOL3CB5
LOL3JB5</t>
  </si>
  <si>
    <t>FISCHER Karin</t>
  </si>
  <si>
    <t>This course aims at giving an insight into the main historical, social and cultural developments in Ireland from the 19th century to the present, with a specific focus on the Republic of Ireland for the contemporary period, and with a special emphasis on the contrast between Irish myths and realities. A set of documents will be provided in the tutorial and students will be encouraged to explore particular aspects or issues through oral presentations and/or dossiers with the aim to getting them to practice and improve their English and their analytical skills.</t>
  </si>
  <si>
    <t>RIVIERE DE FRANCO Karine</t>
  </si>
  <si>
    <t>LOLA5J70</t>
  </si>
  <si>
    <t>LLA5J70</t>
  </si>
  <si>
    <t>LLA5J7A</t>
  </si>
  <si>
    <t>Droit des affaires internationales</t>
  </si>
  <si>
    <t>LOL5B9H
LOL5C9D
LOL5J7A1</t>
  </si>
  <si>
    <t>L3 LEA et L3 LLCER parc. Commerce international</t>
  </si>
  <si>
    <t>Ce cours portera sur les sources du droit des affaires internationales,les divers instruments d'uniformisation du droit (hard law et soft law - règlements européens, OMC, accords internationaux, lex mercatoria, etc…), ainsi que susr la résolution des litiges.</t>
  </si>
  <si>
    <t>LLA5J7B</t>
  </si>
  <si>
    <t>Introduction au  commerce international</t>
  </si>
  <si>
    <t>LOL5B9I
LOL5C9E
LOL5J7A2</t>
  </si>
  <si>
    <t>Les concepts, outils et méthodes de travail assurant à l'entreprise son développement commercial à l'international sont abordés au travers de cas concrets :
- la démarche marketing à l'international
- le diagnostic des marchés étrangers
- la démarche de prospection des marchés étrangers.</t>
  </si>
  <si>
    <t>LOLA5H01</t>
  </si>
  <si>
    <t>LLA5H70</t>
  </si>
  <si>
    <t>UE spécialisation Parcours MEF-FLE S5</t>
  </si>
  <si>
    <t>LLA5H7B</t>
  </si>
  <si>
    <t>Histoire des méthodologies S5 SDL</t>
  </si>
  <si>
    <t>LOL5B7G
LOL5C6B
LOL5H8B
LOL5J9B</t>
  </si>
  <si>
    <t>L3 SDL, LLCER et LEA  parc.  MEF-FLE</t>
  </si>
  <si>
    <t>Ecrit + oral</t>
  </si>
  <si>
    <t>Ce cours retrace l'histoire des méthodologies de l'enseignement des langues étrangères en générl et du FLE en particulier depuis les méthodes traditionnelles (antérieures à la méthode directe) jusqu'à l'approche communicative et actionnelle ; des unités didactiques relevant de ces courants sont analysées.</t>
  </si>
  <si>
    <t>LCLA5H05</t>
  </si>
  <si>
    <t>LLA5H7A</t>
  </si>
  <si>
    <t>Choix Langue Nouvelle (choix 1 UE parmi 2)</t>
  </si>
  <si>
    <t>LLA5H7A1</t>
  </si>
  <si>
    <t>Langue nouvelle 1 Serbo-Croate</t>
  </si>
  <si>
    <t>LOL5B7K
LOL5C6H
LOL5H8H
LOL5J9I</t>
  </si>
  <si>
    <t>RAICKOVIC Luka</t>
  </si>
  <si>
    <t>Il s'aagit d'une introduction à une langue nouvelle inconnue typologiquement éloignée du français. Cet enseignement donnera lieu dans le cadre de l'UE Didactique du FLE et stage à la réalisation d'un carnet d'apprentissage.</t>
  </si>
  <si>
    <t>LLA5H7A2</t>
  </si>
  <si>
    <t>Langue nouvelle 2 Polonais</t>
  </si>
  <si>
    <t>LOL5B7L
LOL5C6I
LOL5H8I
LOL5J9J</t>
  </si>
  <si>
    <t>DE STAMPA Sylwia</t>
  </si>
  <si>
    <t>LOLA5B04</t>
  </si>
  <si>
    <t>LLA5B60</t>
  </si>
  <si>
    <t>UE spécialisation parcours MEEF Anglais S5</t>
  </si>
  <si>
    <t>LLA5B6A</t>
  </si>
  <si>
    <t>LOL5B6C
LOL5C8C
LOL5J9M</t>
  </si>
  <si>
    <t>L3 LLCER Anglais, L3 LEA parc. MEEF ANG</t>
  </si>
  <si>
    <t>PERROT ép. PUGHE Marie-Eve</t>
  </si>
  <si>
    <t>écrit 1h30 et oral 20 min</t>
  </si>
  <si>
    <r>
      <t xml:space="preserve">dossier
</t>
    </r>
    <r>
      <rPr>
        <b/>
        <sz val="10"/>
        <color rgb="FFFF0000"/>
        <rFont val="Arial"/>
        <family val="2"/>
      </rPr>
      <t>Ecrit</t>
    </r>
  </si>
  <si>
    <t>Le cours propose une approche contrastive d'un ensemble de questions linguistiques (détermination, morphologie nominale, temps, mode, aspect, etc…). Les étudiants apprendront à construire et à analyser des corpus pertinents afin d'améliorer leur compétences linguistiques et de mieux comprendre le fonctionnement de leur langues de travail.</t>
  </si>
  <si>
    <t>LLA5B6B</t>
  </si>
  <si>
    <t>Shakespeare: Comedy, History, Tragedy</t>
  </si>
  <si>
    <t>LOL5B6A
LOL5C8A
LOL5J9K</t>
  </si>
  <si>
    <t>An in-depth study of three of Shakespeare's major works allowing students to develop their knowledge and understanding of his drama in a generic approach that offers more acquaintance with the language of the plays and the themes explored within them. Class work will involve close readings of key passages from the plays on the programme together with analysis of various film adaptations.</t>
  </si>
  <si>
    <t>LLA5B6C</t>
  </si>
  <si>
    <t>Didactique des langues étrangères S5 Anglais</t>
  </si>
  <si>
    <t>LOL5B6D
LOL5J9N</t>
  </si>
  <si>
    <t>BRUNEL Stéphane</t>
  </si>
  <si>
    <t>Histoire des différentes méthodes et approches de l'enseignement de l'anglais ; présentation du cadre européen commun d'enseignement pour les langues (CECRL) ; introduction à la perspective actionnelle ; introduction à l'évaluation des apprentissages ; présentation des principaux textes officiels régissant l'enseignement de l'anglais dans le secondaire.</t>
  </si>
  <si>
    <t>LLA5C60</t>
  </si>
  <si>
    <t>UE spécialisation MEEF 2 Espagnol S5</t>
  </si>
  <si>
    <t>LLA5C6A</t>
  </si>
  <si>
    <t>Peinture espagnole S5</t>
  </si>
  <si>
    <t>LOL5B9A
LOL5C5A
LOL5J9O</t>
  </si>
  <si>
    <t>L3 LLCER et LEA parc. Médiation
L3 LLCER ESP et LEA parc MEEF 2 espagnol</t>
  </si>
  <si>
    <t>Etude d'une anthologie de tableaux de l'époque classique au vingtième siècle.</t>
  </si>
  <si>
    <t>LLA5C6B</t>
  </si>
  <si>
    <t>Cinéma latino-américain S5</t>
  </si>
  <si>
    <t>LOL6B9L
LOL6C6B
LOL6J9H</t>
  </si>
  <si>
    <t>dossier + soutenance</t>
  </si>
  <si>
    <t>Le cinéma latino-américain : histoire et fiction dans le cinéma argentin.</t>
  </si>
  <si>
    <t>LLA5C6C</t>
  </si>
  <si>
    <t>LOL5B9D
LOL5C5D
LOL5J9R</t>
  </si>
  <si>
    <t>L3 LLCER ESP et LEA parc MEEF 2 espagnol</t>
  </si>
  <si>
    <t>ALLIN Jean-Yves</t>
  </si>
  <si>
    <t>Initiation à la didactique de l'espagnol. Présentation ; première approche de l'enseignement de l'espagnol. Lecture et analyse des programmes officiels du 1er et du 2nd degrés. Elaboration de séquence/séance de cours (travaux par groupes).
Objectifs :
- découvrir le panorama historico-théorique de l'enseignement des langues
- s'approprier les textes institutionnels
- découvrir et se familiariser avec la pédagogie actionnelle ; mettre les élèves en activité.</t>
  </si>
  <si>
    <t>LOLA5B05</t>
  </si>
  <si>
    <t>LLA5B70</t>
  </si>
  <si>
    <t>UE spécialisation parcours Traduction S5</t>
  </si>
  <si>
    <t>LLA5B7A</t>
  </si>
  <si>
    <t>Outils théoriques de la traduction 1 - S5</t>
  </si>
  <si>
    <t>LOL5B8A
LOL5C7A
LOL5J8A</t>
  </si>
  <si>
    <t>L3 LLCER et LEA parc. Traduction</t>
  </si>
  <si>
    <t>Introduction aux divers types d'opérations de traduction (transposition, modulation, équivalence, étoffement, dilution, emprunt…) : exercices d'application pour la réalisation de traductions et l'analyse critique de traductions. Il s'agit de savoir analyser sa propre pratique traductive afin d'améliorer la performance en traduction (micro analyse).
Comprendre dans quelle mesure des connaissances linguistiques (notamment lexicographiques,morphologiques, syntaxiques) peuvent aider à la réalisation de la traduction. Il s'agit de savoir choisir et utiliser l'outil théorique approprié à telle situation de traduction, et de comprendre que la linguistique ne permet pas de traiter tous les déterminants de la traduction.</t>
  </si>
  <si>
    <t>LLA5B7B1</t>
  </si>
  <si>
    <t>Traduction renforcée 2 Anglais-Français</t>
  </si>
  <si>
    <t>LOL5B8C
LOL5C7C
LOL5J8C</t>
  </si>
  <si>
    <t>Entraînement intensif à la traduction vers le français de textes permettant la pratique de l'exercice sur des registres de langues variés. Chaque texte sera un prétexte à l'analyse des stratégies et des choix de traduction.</t>
  </si>
  <si>
    <t>LOLA5B06</t>
  </si>
  <si>
    <t>LLA5B80</t>
  </si>
  <si>
    <t>UE spécialisation parcours médiation interculturelle S5</t>
  </si>
  <si>
    <t>LLA5B8A</t>
  </si>
  <si>
    <t>Expériences Interculturelles S5</t>
  </si>
  <si>
    <t>L3 LLCER et LEA parc. Médiation</t>
  </si>
  <si>
    <t>écrit 2h00 + oral 15 min</t>
  </si>
  <si>
    <t>Eléments d'interculturalité/enquête/interview : éveil de la conscience et de la compréhension des relations, (ressemblances et différences distinctives) entre "ce monde d'où l'on vient" et "l'autre monde des communautés cibles de langue anglaise", par l'analyse de documents et la réalisation d'une enquête/interview sur le campus auprès d'étudiants étrangers.</t>
  </si>
  <si>
    <t>LCLA5B02</t>
  </si>
  <si>
    <t>LLA5B8B</t>
  </si>
  <si>
    <t>Choix UE spécialisation parcours médiation S5 (choix 1 UE parmi 3)</t>
  </si>
  <si>
    <t>LLA5B8B1</t>
  </si>
  <si>
    <t>Les Beatles et Les Années Soixante</t>
  </si>
  <si>
    <t>LOL6B3A</t>
  </si>
  <si>
    <t>WINSWORTH Ben</t>
  </si>
  <si>
    <t>An introduction to the rise and development of the Beatles together with an analysis of their major works and a consideration of their place and influence within the wider cultural context of the 1960s… and beyond.</t>
  </si>
  <si>
    <t>NOËL Isabelle</t>
  </si>
  <si>
    <t>LOLA6J02</t>
  </si>
  <si>
    <t>LLA6J70</t>
  </si>
  <si>
    <t>LLA6J7A</t>
  </si>
  <si>
    <t>Management interculturel</t>
  </si>
  <si>
    <t>LOL6B9R
LOL6C9H
LOL6J7C</t>
  </si>
  <si>
    <t>L3 LLCER et LEA parc. Commerce international</t>
  </si>
  <si>
    <t>Etude des principaux concepts nécessaires à une bonne gestion des relations interpersonnelles dans un environnement interculturel :
- concepts de base de l'analyse interculturelle
- culture et pratiques managériales
- la négociation internationale</t>
  </si>
  <si>
    <t>LLA6J7B</t>
  </si>
  <si>
    <t>Droit des contrats de la Common law</t>
  </si>
  <si>
    <t>LOL6B9P
LOL6C9F
LOL6J7B</t>
  </si>
  <si>
    <t xml:space="preserve">oral </t>
  </si>
  <si>
    <t>Connaissance de base du vocabulaire et des mécanismes liés aux contrats anglo-saxons très courants dans le commerce international. Common law, equity, UCC, influence du droit européen et conséquences du Brexit. Systèmes judiciaires anglais, britanniques et états-unien.</t>
  </si>
  <si>
    <t>LOLA6H01</t>
  </si>
  <si>
    <t>LLA6H70</t>
  </si>
  <si>
    <t>UE spécialisation Parcours MEF-FLE S6</t>
  </si>
  <si>
    <t>LLA6H7A</t>
  </si>
  <si>
    <t>Didactique du FLE et période d'observation</t>
  </si>
  <si>
    <t>LOL6B8A
LOL6C7A
LOL6H7A
LOL6J9A</t>
  </si>
  <si>
    <t>L3 SDL, L3 LLCER et L3 LEA parc. MEF-FLE</t>
  </si>
  <si>
    <t>1 écrit + 2 dossiers</t>
  </si>
  <si>
    <t>Oral + dossiers</t>
  </si>
  <si>
    <t>Le cours s'articule autour de plusieurs composantes :
- connaissance des apprenants, identification des compétences, des besoins et objectifs d'apprentissage
- élaboration d'un cours et d'une fiche pédagogique
- présentation des différentes formes d'évaluation (diagnostique et pronostique, formative et sommative) et analyse d'erreurs
- introduction à l'acquisition des L2
- connaissance et compréhension de la classe de langue en tant qu'espace, temps, groupe humain.
Dans le cadre de ce cours, les étudiants seront aménes :
1- à réfléchir sur leur parcours d'apprentissage des langues étrangères
2- à observer des cours de langue étrangère dans des établissements d'enseignement publics, privés ou associatifs.</t>
  </si>
  <si>
    <t>LLA6H7B</t>
  </si>
  <si>
    <t>Grammaire pour le FLE</t>
  </si>
  <si>
    <t>oral + dossier + Ecrit</t>
  </si>
  <si>
    <t>Oral + dossier</t>
  </si>
  <si>
    <t>Cette UE est une remise à niveau autour des connaissances de base de la grammaire usuelle du français (classes, fonctions, terminologie, critères formels de reconnaissance, usages, valeurs sémantiques associées, problèmes de classification…). Ces différents éléments seront repris dans diverses applications liées, en fonction du parcours choisi par l'étudiant, à l'enseignement du français langue étrangère (FLE) ou au traitement automatique des langues (TAL).</t>
  </si>
  <si>
    <t>LOLA6B04</t>
  </si>
  <si>
    <t>LLA6B60</t>
  </si>
  <si>
    <t>UE spécialisation parcours MEEF Anglais S6</t>
  </si>
  <si>
    <t>Changement déjà fait en 2021</t>
  </si>
  <si>
    <t>LLA6B6A</t>
  </si>
  <si>
    <r>
      <rPr>
        <b/>
        <strike/>
        <sz val="10"/>
        <color rgb="FFFF0000"/>
        <rFont val="Calibri"/>
        <family val="2"/>
        <scheme val="minor"/>
      </rPr>
      <t>Linguistique appliquée Anglais S6</t>
    </r>
    <r>
      <rPr>
        <b/>
        <sz val="10"/>
        <color rgb="FFFF0000"/>
        <rFont val="Calibri"/>
        <family val="2"/>
        <scheme val="minor"/>
      </rPr>
      <t xml:space="preserve">
Renforcement en linguistique Anglais S6 </t>
    </r>
  </si>
  <si>
    <t>LOL6B7C
LOL6C9C
LOL6J9E</t>
  </si>
  <si>
    <t>L3 LLCER et LEA parc. MEEF 2 Anglais</t>
  </si>
  <si>
    <t>écrit 1h30 + oral 20 min</t>
  </si>
  <si>
    <t>Le cours propose une approche contrastive d'un ensemble de questions linguistiques (détermination, morphologie nominale, temps, mode, aspect, etc.). Les étudiants apprendront à construire et à analyser des corpus pertinents afin d'améliorer leurs compétences linguistiques et de mieux comprendre le fonctionnement de leur langues de travail.</t>
  </si>
  <si>
    <t>LLA6B6B</t>
  </si>
  <si>
    <t>Iconographie Anglais S6</t>
  </si>
  <si>
    <t>LOL6B7E
LOL6C9B
LOL6J9D</t>
  </si>
  <si>
    <t>Ideologies in visual documents.
Analyzing visual documents from the English-speaking world : creatin visual 'culture', and the role of pictures in the definition of identities, national and cultural.</t>
  </si>
  <si>
    <t>LLA6B6C</t>
  </si>
  <si>
    <t xml:space="preserve">Didactique des langues étrangères Anglais  S6 </t>
  </si>
  <si>
    <t>LOL6B7D
LOL6C9D
LOL6J9F</t>
  </si>
  <si>
    <t>11 et 07</t>
  </si>
  <si>
    <t>Exposés par les étudiants portant sur l'enseignement de l'anglais à tout type de public et sur les outils de l'enseignant et de l'apprenant ; commentaire et mise en perspective des éléments exposés ; analyse du rôle de la didactique dans la conception de son enseignement.</t>
  </si>
  <si>
    <t>LOLA6C04</t>
  </si>
  <si>
    <t>LLA6C60</t>
  </si>
  <si>
    <t>UE spécialisation parcours MEEF Espagnol S6</t>
  </si>
  <si>
    <t>LLA6C6A</t>
  </si>
  <si>
    <t>Peinture hispano-américaine S6</t>
  </si>
  <si>
    <t>LOL6B9B
LOL5C5B
LOL5J9P</t>
  </si>
  <si>
    <t>Etude des principales caractéristiques de la peinture latino-américaine, et de son importance en tant que reflet d'une culture et d'une société, à travers l'étude d'une vingtaine de tableaux du XVIe siècle jusqu'à nos jours.</t>
  </si>
  <si>
    <t>LLA6C6B</t>
  </si>
  <si>
    <t>Cinéma espagnol S6</t>
  </si>
  <si>
    <t>LOL6B9K
LOL6C6A
LOL6J9G</t>
  </si>
  <si>
    <t xml:space="preserve">Introduction à l’analyse filmique à partir de séquences de films espagnols. </t>
  </si>
  <si>
    <t>LLA6C6C</t>
  </si>
  <si>
    <t>Didactique des langues étrangères 2 - Espagnol S6</t>
  </si>
  <si>
    <t>LOL6B9N
LOL6C6D
LOL6J9J</t>
  </si>
  <si>
    <t>Inititation à la didactique de l'espagnol. De l'exercice à la tâche puis à la tâche complexe. La pédagogique actionnelle/le CECRL. Les grands principes de l'évaluation. Elaboration d'évaluations liées à la séance/séquence de cours. Présentation d'exemples de séquence. Elaboration d'une séquence (travaux de groupes) et présentations.</t>
  </si>
  <si>
    <t>LOLA6B06</t>
  </si>
  <si>
    <t>LLA6B70</t>
  </si>
  <si>
    <t>UE spécialisation parcours Traduction S6</t>
  </si>
  <si>
    <t>LLA6B7A</t>
  </si>
  <si>
    <t>Outils théoriques de la traduction 2 :  stylistique comparée</t>
  </si>
  <si>
    <t>LOL6B9H
LOL6C8A
LOL6J8A</t>
  </si>
  <si>
    <t>Introduction à la syntaxe comparée ; notions de rhétorique contrastive dans une perspective de traduction. Il s'agit de comprendre comment fonctionne un texte dans son ensemble en vue de le traduire (macro analyse). Comprendre dans quelle mesure des connaissances linguistiques (notamment lexicographiques, morphologiques, syntaxiques) peuvent aider à la réalisation de la traduction. Il s'agit de savoir choisir et utiliser l'outil théorique approprié à telle situation de traduction, et de comprendre que la linguistique ne permet pas de traiter tous les déterminants de la traduction. La lecture et l'analyse d'article sera également au programme.</t>
  </si>
  <si>
    <t>LCLA6B02</t>
  </si>
  <si>
    <t>LLA6B7B</t>
  </si>
  <si>
    <t xml:space="preserve">Choix traduction renforcée 2 </t>
  </si>
  <si>
    <t>LOL6B9B</t>
  </si>
  <si>
    <t>LLA6B7B1</t>
  </si>
  <si>
    <t>Traduction renforcée 2 Allemand-Français</t>
  </si>
  <si>
    <t>LOL6B9I
LOL6J8F</t>
  </si>
  <si>
    <t>LLA6B7B2</t>
  </si>
  <si>
    <t>Traduction renforcée 2 Espagnol-Français</t>
  </si>
  <si>
    <t>LOL6B9J
LOL6C8E
LOL6J8G</t>
  </si>
  <si>
    <t>LLA6B7B3</t>
  </si>
  <si>
    <t>Traduction renforcée 2 Japonais-Français</t>
  </si>
  <si>
    <t>LOL6J8I</t>
  </si>
  <si>
    <t>LLA6B7B4</t>
  </si>
  <si>
    <t>Traduction renforcée 2 Chinois-Français</t>
  </si>
  <si>
    <t>LCLA6B03</t>
  </si>
  <si>
    <t>LLA6B80</t>
  </si>
  <si>
    <t>Choix UE spécialisation parcours médiation interculturelle S6</t>
  </si>
  <si>
    <t>1 UE / 6 ECTS</t>
  </si>
  <si>
    <t>LOLA6B07</t>
  </si>
  <si>
    <t>LLA6B8A</t>
  </si>
  <si>
    <t>Culture anglophone S6</t>
  </si>
  <si>
    <t>CHAPEAU</t>
  </si>
  <si>
    <t>LLA6B8A1</t>
  </si>
  <si>
    <t>Etat-Unis et Canada</t>
  </si>
  <si>
    <t>LLA6B8A2</t>
  </si>
  <si>
    <t>Grande Bretagne et Irlande</t>
  </si>
  <si>
    <t>LOLA6C06</t>
  </si>
  <si>
    <t>LLA6C80</t>
  </si>
  <si>
    <t>Culture hispanophone S6</t>
  </si>
  <si>
    <t>LOL5B9B
LOL5C5B
LOL5J9P</t>
  </si>
  <si>
    <t>Code Apogée de l'ELP
contrat 2012
liens de correspondance</t>
  </si>
  <si>
    <t>quotité (en %)+AB3:AE214</t>
  </si>
  <si>
    <t xml:space="preserve">Portail </t>
  </si>
  <si>
    <t xml:space="preserve">UE Majeure </t>
  </si>
  <si>
    <t xml:space="preserve">Majeure </t>
  </si>
  <si>
    <t>LOLA2B00</t>
  </si>
  <si>
    <t>LL2BI8</t>
  </si>
  <si>
    <t>LICENCE 2 LLCER ANGLAIS</t>
  </si>
  <si>
    <t>LCLA3B01</t>
  </si>
  <si>
    <t>LLA3BB</t>
  </si>
  <si>
    <t>SEMESTRE 3 LLCER ANGLAIS</t>
  </si>
  <si>
    <t>LOL3BBB</t>
  </si>
  <si>
    <t>LOLA3B01</t>
  </si>
  <si>
    <t>LLA3B10</t>
  </si>
  <si>
    <t>Pratique et structure de la langue : Anglais S3</t>
  </si>
  <si>
    <t>LLA3B1A</t>
  </si>
  <si>
    <t>Phonétique ANGLAIS S3</t>
  </si>
  <si>
    <t>LOL3B1A</t>
  </si>
  <si>
    <t>Révision de la transcription phonétique, principes d'accentuation de l'anglais et règles gouvernant cette accentuation : syllabes inaccentuées, accents primaire, secondaire et règle dérivationnelle.</t>
  </si>
  <si>
    <t>LLA3B1B</t>
  </si>
  <si>
    <t xml:space="preserve">Compréhension orale ANGLAIS S3 (niveau B2) </t>
  </si>
  <si>
    <t>LOL3B1B</t>
  </si>
  <si>
    <t>2 écrits 1h (80%)+ note participation (20%)</t>
  </si>
  <si>
    <t>This module aims to provide students with further opportunities for listening effectively for gist and detail at a level which is appropriate. Students will be exposed to a variety of authentic material dealing with contemporary issues in order to become familiarized with different register, accents and pronunciation.Students will be expected to answer comprehension questions about a given audio document, either orally or written, individually or in groups. Students will continue working towards taking effective notes and will begin to summarize (either orally or in note forme) the gist and report specific information or details from what they have heard (messages, news items and narratives). Student should understand and respond to a wide range of speech contains both simple and complex sentences and some unfamiliar material.</t>
  </si>
  <si>
    <t>LLA3B1C</t>
  </si>
  <si>
    <t xml:space="preserve">Expression orale et interaction ANGLAIS S3 (niveau B2) </t>
  </si>
  <si>
    <t>LOL3B1C</t>
  </si>
  <si>
    <t xml:space="preserve"> 2 oraux 15 min (80%)+ note participation (20%)</t>
  </si>
  <si>
    <t>This module aims to provide students with further opportunities to speak, interact and practice their use of language in a number of communicative activities organized by the 'lecteurs' using a variety of language functions and vocabulary according to situation, topic and task in a context appropriate for their level.
The module will continue work done in conjunction with pronunciation teaching in order to enhance students' intelligibility and build on skills acquired in the first year. Students will continue to focus on intonation, rhythm and word stress to allow them to communicate more effectively and to be more easily understood. Students should be able to adapt language to match unpredictable elements in ortherwise familiar situations. They should seek and respond to opinion in some detail and be able to give clear instructions or explain how something is done.</t>
  </si>
  <si>
    <t>LLA3B1D</t>
  </si>
  <si>
    <t>Linguistique Anglais S3</t>
  </si>
  <si>
    <t>LOL3B2A</t>
  </si>
  <si>
    <t>Analyse de la structure de la phrase complexe.</t>
  </si>
  <si>
    <t>LLA3B1E</t>
  </si>
  <si>
    <t>Techniques de traduction 1</t>
  </si>
  <si>
    <t>LOL3B2B
+
LOL3B2C</t>
  </si>
  <si>
    <t>Exploration des procédés et outils de traduction en visitant une sélection de registres et des styles différents. La pratique du thème et de la version se feront de façon articulée et contrastive.</t>
  </si>
  <si>
    <t>LLA3B20</t>
  </si>
  <si>
    <t>Littératures Anglophones: Contexte Historique et Culturel (GB) S3</t>
  </si>
  <si>
    <t>LOL3B3A</t>
  </si>
  <si>
    <t>A chronological introduction to the history of British Literature from Elizabeth I to Elizabeth II, together with analysis of some of the major texts. This lecture based course (CM) will be supported by six hours of seminars (TD) in which students will be encouraged to analyse more closely some of the key texts and concepts. A course parck will be provide, but students will also be expected to read and study in their own time Robinson Crusoe, Daniel Defoe (1719) and Jane Eyre, Charlotte Bronte (1847).</t>
  </si>
  <si>
    <t>LOLA3B02</t>
  </si>
  <si>
    <t>LLA3B30</t>
  </si>
  <si>
    <t>Civilisation anglophone S3</t>
  </si>
  <si>
    <t>LLA3B3B</t>
  </si>
  <si>
    <t>Médias audiovisuels / Visual Media (Film, TV etc...) ANG S3</t>
  </si>
  <si>
    <t>ROBIN Thierry</t>
  </si>
  <si>
    <t>LOLA3B03</t>
  </si>
  <si>
    <t>LLA3B3A</t>
  </si>
  <si>
    <t>Histoire sociale et politique S3</t>
  </si>
  <si>
    <t>LLA3B3A1</t>
  </si>
  <si>
    <t>Histoire sociale et politique : domaine nord-américain S3</t>
  </si>
  <si>
    <t>LOL4B3G</t>
  </si>
  <si>
    <r>
      <rPr>
        <b/>
        <strike/>
        <sz val="10"/>
        <color rgb="FFFF0000"/>
        <rFont val="Arial"/>
        <family val="2"/>
      </rPr>
      <t>100%</t>
    </r>
    <r>
      <rPr>
        <b/>
        <sz val="10"/>
        <color rgb="FFFF0000"/>
        <rFont val="Arial"/>
        <family val="2"/>
      </rPr>
      <t xml:space="preserve">
50 % CC
50 % CT</t>
    </r>
  </si>
  <si>
    <r>
      <rPr>
        <b/>
        <strike/>
        <sz val="10"/>
        <color rgb="FFFF0000"/>
        <rFont val="Arial"/>
        <family val="2"/>
      </rPr>
      <t>CC</t>
    </r>
    <r>
      <rPr>
        <b/>
        <sz val="10"/>
        <color rgb="FFFF0000"/>
        <rFont val="Arial"/>
        <family val="2"/>
      </rPr>
      <t xml:space="preserve">
Mixte</t>
    </r>
  </si>
  <si>
    <t>1h30 CC
2h CT</t>
  </si>
  <si>
    <t>In this course we will be examining the first peopling of English North America and the establishment of colonies from North to South, up to the American Revolutionary War. We shall study the settlement and movement of colonists over the territory, their encounter and clash with the Native peoples, the importation of African slaves, as well as the emergence of specific economic systems, social structures, and cultural traditions.</t>
  </si>
  <si>
    <t>LLA3B3A2</t>
  </si>
  <si>
    <t>Histoire sociale et politique : domaine britannique S3</t>
  </si>
  <si>
    <t>LOL3B3E</t>
  </si>
  <si>
    <t>0</t>
  </si>
  <si>
    <t>Ce cours vise à brosser un portrait tant social, politique qu'économique de l'Angleterre au 19ème siècle en abordant les thèmes suivants : éducation, industrialisation, syndicalisme, libéralisme, droit de vote, droits des femmes, partis politiques, chartisme.</t>
  </si>
  <si>
    <t>LCLA3B02</t>
  </si>
  <si>
    <t>LLA3LAN2</t>
  </si>
  <si>
    <t>Choix Langue Vivante S3</t>
  </si>
  <si>
    <t>LLA3G80</t>
  </si>
  <si>
    <t>Français : Grammaire 1</t>
  </si>
  <si>
    <t>L2 LLCER</t>
  </si>
  <si>
    <t>PELAGE Catherine
Nouveau directeur département ANG</t>
  </si>
  <si>
    <t>2 écrits 1h30 et 1 oral 15 min</t>
  </si>
  <si>
    <t>LOLA3BP1</t>
  </si>
  <si>
    <t>LLA3BP01</t>
  </si>
  <si>
    <t xml:space="preserve">Parcours MEEF 2nd degré </t>
  </si>
  <si>
    <t>L2 LEA et LLCER parc. MEEF 2</t>
  </si>
  <si>
    <t>LOLA3BP2</t>
  </si>
  <si>
    <t>LLA3BP02</t>
  </si>
  <si>
    <t>Parcours Commerce International (CI)</t>
  </si>
  <si>
    <t>LOLA3BP3</t>
  </si>
  <si>
    <t>LLA3BP03</t>
  </si>
  <si>
    <t>PARCOURS MEF-FLM/FLE</t>
  </si>
  <si>
    <t xml:space="preserve">L2 SDL parc. MEF-FLE, L2 LLCER parc. MEF FLM-FLE, L2 LEA parc. MEF FLM-FLE, </t>
  </si>
  <si>
    <t>Ecrit + dossier</t>
  </si>
  <si>
    <t>LOLA3BP4</t>
  </si>
  <si>
    <t>LLA3BP04</t>
  </si>
  <si>
    <t>Parcours traduction</t>
  </si>
  <si>
    <t>Traduction et multimédias 1 (salle informatique - groupes de 25 étudiants)</t>
  </si>
  <si>
    <t>LOLA3BP5</t>
  </si>
  <si>
    <t>LLA3BP05</t>
  </si>
  <si>
    <t>Parcours médiation Interculturelle</t>
  </si>
  <si>
    <t>LOLA2C00</t>
  </si>
  <si>
    <t>LL2CI8</t>
  </si>
  <si>
    <t>LICENCE 2 LLCER ESPAGNOL</t>
  </si>
  <si>
    <t>LCLA3C01</t>
  </si>
  <si>
    <t>LLA3CC</t>
  </si>
  <si>
    <t>SEMESTRE 3 LLCER ESPAGNOL</t>
  </si>
  <si>
    <t>LOL</t>
  </si>
  <si>
    <t>LOLA3C01</t>
  </si>
  <si>
    <t>LLA3C10</t>
  </si>
  <si>
    <r>
      <t>PRATIQUE ET STRUCTURE DE LA LANGUE : ESPAGNOL</t>
    </r>
    <r>
      <rPr>
        <b/>
        <sz val="10"/>
        <color theme="1"/>
        <rFont val="Arial"/>
        <family val="2"/>
      </rPr>
      <t xml:space="preserve"> S3</t>
    </r>
  </si>
  <si>
    <t>LOL3C10</t>
  </si>
  <si>
    <t>LLA3C1A</t>
  </si>
  <si>
    <t>Linguistique synchronique Espagnol S3</t>
  </si>
  <si>
    <t>LOL3C1A</t>
  </si>
  <si>
    <t>Introduction à la linguistique synchronique.
Il s'agit de traiter certains aspects du fonctionnement de la langue espagnole à la lumière des apports de la linguistique. On procédera ainsi à l'approfondissement des connaissances grammaticales à travers un regard critique de la grammaire en sensibilisant les étudiants aux concepts et à la réflexion linguistiques.</t>
  </si>
  <si>
    <t>LLA3C1B</t>
  </si>
  <si>
    <t>Expression et compréhension orales Espagnol S3 (libellé court = Expression orale ESP S3)</t>
  </si>
  <si>
    <t>LOL3C1B</t>
  </si>
  <si>
    <t>ARBULU COLLAZOS David</t>
  </si>
  <si>
    <t>TP pratique de l'oral (compréhension et expression) à travers différentes activités proposées par l'enseignant.</t>
  </si>
  <si>
    <t>LLA3C1C</t>
  </si>
  <si>
    <t>Thème  Espagnol S3</t>
  </si>
  <si>
    <t>LOL3C1C</t>
  </si>
  <si>
    <t>Traduction du français vers l'espagnol de textes littéraires contemporains.</t>
  </si>
  <si>
    <t>LLA3C1D</t>
  </si>
  <si>
    <t>Version  Espagnol S3</t>
  </si>
  <si>
    <t>LOL3C1D</t>
  </si>
  <si>
    <t>Les étudiants devront disposer de dictionnaires et manuels de grammaire adaptés au cycle universitaire (quelques exemples de dictionnaire : Larousse, Robert, Real Academia, Maria Moliner ; Grammaires : Bedel, Gerboin-Leroy, Coste-Redondo).</t>
  </si>
  <si>
    <t>LOLA3C02</t>
  </si>
  <si>
    <t>LLA3C20</t>
  </si>
  <si>
    <t xml:space="preserve">LITTÉRATURES HISPANIQUES S3 </t>
  </si>
  <si>
    <r>
      <t xml:space="preserve">Littérature espagnole S3
</t>
    </r>
    <r>
      <rPr>
        <b/>
        <sz val="10"/>
        <color rgb="FFFF0000"/>
        <rFont val="Arial"/>
        <family val="2"/>
      </rPr>
      <t>Méthodologie de l'analyse littéraire S3</t>
    </r>
  </si>
  <si>
    <t>LOL4C3A</t>
  </si>
  <si>
    <t>LARROQUE Jimena</t>
  </si>
  <si>
    <r>
      <t xml:space="preserve">CC
</t>
    </r>
    <r>
      <rPr>
        <b/>
        <sz val="10"/>
        <color rgb="FFFF0000"/>
        <rFont val="Arial"/>
        <family val="2"/>
      </rPr>
      <t>CT</t>
    </r>
  </si>
  <si>
    <t>Méthodologie du commentaire de textes littéraires hispaniques et contemporains.</t>
  </si>
  <si>
    <t>LLA3C2B</t>
  </si>
  <si>
    <t>Littérature latino-américaine S3</t>
  </si>
  <si>
    <t>LOL3C2B</t>
  </si>
  <si>
    <r>
      <rPr>
        <strike/>
        <sz val="10"/>
        <color rgb="FFFF0000"/>
        <rFont val="Arial"/>
        <family val="2"/>
      </rPr>
      <t>18</t>
    </r>
    <r>
      <rPr>
        <sz val="10"/>
        <color rgb="FFFF0000"/>
        <rFont val="Arial"/>
        <family val="2"/>
      </rPr>
      <t xml:space="preserve"> 24</t>
    </r>
  </si>
  <si>
    <t>Théâtre latino-américain : lecture de textes et pratique théâtrale.</t>
  </si>
  <si>
    <t>LOLA3C03</t>
  </si>
  <si>
    <t>LLA3C30</t>
  </si>
  <si>
    <t xml:space="preserve">CIVILISATION  HISPANIQUE S3 </t>
  </si>
  <si>
    <t>LLA3C3A</t>
  </si>
  <si>
    <t>Civilisation espagnole S3</t>
  </si>
  <si>
    <t>LOL3C30</t>
  </si>
  <si>
    <t>Introduction à l'Espagne du siècle d'or.</t>
  </si>
  <si>
    <t>LLA3C3B</t>
  </si>
  <si>
    <t>Civilisation latino-américaine S3</t>
  </si>
  <si>
    <t>LOL3CC2
LOL3BC2
LOL3JC2</t>
  </si>
  <si>
    <t>La période coloniale de l'Amérique espagnole (XVI-XVIII siècles).</t>
  </si>
  <si>
    <t>LCLA3LA4</t>
  </si>
  <si>
    <t>LLA3LAN4</t>
  </si>
  <si>
    <t>Choix Langue Vivante S3 LLCER ESP</t>
  </si>
  <si>
    <t>LLA3G51A</t>
  </si>
  <si>
    <t>Langue et littérature anciennes 1 (TD)</t>
  </si>
  <si>
    <t>LOL2G51
LLA3G7B+LLA3G50</t>
  </si>
  <si>
    <t>L2 Lettres, L2 LLCER ESP (TD uniquement)</t>
  </si>
  <si>
    <t>L'enseignement se déclinera en deux volets :
- un premier volet consacré aux deux littératures et civilisations anciennes, fondatrices de la culture européenne, grecque et latine, avec découverte des principaux genres et auteurs (en traduction), et de la culture antique, tels que les arts, la philosophie, les institutions politiques et juridiques...
- un secon volet consacré à l'étude de la langue latine, avec une progression adaptée.</t>
  </si>
  <si>
    <t>LOLA3CP6</t>
  </si>
  <si>
    <t>LLA3CP01</t>
  </si>
  <si>
    <t>Parcours MEEF 2nd degré Espagnol</t>
  </si>
  <si>
    <t>LOL3CC</t>
  </si>
  <si>
    <t>LOLA3CP7</t>
  </si>
  <si>
    <t>LLA3CP02</t>
  </si>
  <si>
    <t>LOLA3CP8</t>
  </si>
  <si>
    <t>LLA3CP03</t>
  </si>
  <si>
    <t>LOLA3CP9</t>
  </si>
  <si>
    <t>LLA3CP04</t>
  </si>
  <si>
    <t>LOLA3CP0</t>
  </si>
  <si>
    <t>LLA3CP05</t>
  </si>
  <si>
    <t>Semestre 3  Total Heures présentielles Etudiant</t>
  </si>
  <si>
    <t>LCLA4B01</t>
  </si>
  <si>
    <t>LLA4BB</t>
  </si>
  <si>
    <t>SEMESTRE 4 LLCER ANGLAIS</t>
  </si>
  <si>
    <t>LOLA4B07</t>
  </si>
  <si>
    <t>LLA4B11</t>
  </si>
  <si>
    <t>Pratique et structure de la langue : Anglais  S4</t>
  </si>
  <si>
    <t>BLOC  / CHAPEAU</t>
  </si>
  <si>
    <t>LLA4B1F</t>
  </si>
  <si>
    <t>Phonétique  Anglais S4</t>
  </si>
  <si>
    <t>LOL4B1D</t>
  </si>
  <si>
    <t>Pseudo-préfixes et préfixes. Dissyllabes, trisyllabiques et mots de plus de 3 syllabes. Règles d'accentuation et règles de corrélation graphie-phonie des voyelles accentuées (sous accent 1 et 2) = valeur de la voyelle accentuée.</t>
  </si>
  <si>
    <t>LLA4B1B</t>
  </si>
  <si>
    <t xml:space="preserve">Compréhension orale  Anglais S4 (niveau B2) </t>
  </si>
  <si>
    <t>LOL4B1B</t>
  </si>
  <si>
    <t>This module aims to provide students with further opportunities for listening effectively for gist and detail at a level which is appropriate. Students will be exposed to a variety of authentic material dealing with contemporary issues in order to become familiarized with different register, accents and pronunciation. Students will be expected to understand and respond to a variety of types of speech in which opinions and different points of view are argued, answer comprehension questions about a given audio document, either orally or in writing, individually or in groupes. Students should be able to draw inferences when listening to familiar and some less familiar material and recognize attitudes and emotions from verbal or cultural clues.</t>
  </si>
  <si>
    <t>LLA4B1C</t>
  </si>
  <si>
    <t xml:space="preserve">Expression orale et interaction  Anglais S4 (niveau B2) </t>
  </si>
  <si>
    <t>LOL4B1C</t>
  </si>
  <si>
    <t>This module aims to provide students with further opportunities to speak and practice their use of language in a number of communicative activities organized by the 'lecteurs' using a variety of language functions and vocabulary according to situation, topic and task in a context appropriate for their level.
The module will continue work done in conjunction with pronunciation teaching in order to enhance students' intelligibility and build on skills acquired in the first semester. Students will continue to develop their awareness of intonation, rhythm and word stress to allow them to communicate more effectively and fluently with little error when talking about familiar topics. They should discuss facts, ideas and experience using a range of vocabulary, structures and time references.</t>
  </si>
  <si>
    <t>LLA4B1D</t>
  </si>
  <si>
    <t>Linguistique Anglaise S4</t>
  </si>
  <si>
    <t>LOL4B2A</t>
  </si>
  <si>
    <t>PERROT  ép. PUGHE Marie-Eve</t>
  </si>
  <si>
    <t>LLA4B1E</t>
  </si>
  <si>
    <t>Techniques de traduction 2 Anglais</t>
  </si>
  <si>
    <t>LOL4B2D
+
LOL4B2E</t>
  </si>
  <si>
    <t>Approfondissement des procédés et outils de traduction en continuant une exploration de registres et des styles amorcée au premier semestre. La pratique du thème et de la version se feront de façon articulée et contrastive.</t>
  </si>
  <si>
    <t>LLA4B20</t>
  </si>
  <si>
    <t>Littérature états-unienne : Writing Communities, 1620 - 2020 (US) S4</t>
  </si>
  <si>
    <t>LOL4B3E</t>
  </si>
  <si>
    <t>WALLART Kerry-Jane
SOTTEAU-JANTON Emilie</t>
  </si>
  <si>
    <t>A chronological introduction to the history of American literature together with analyses of some of the key texts.  This lecture based course (CMs) will be supported by seminars (TDs) in which students will be encouraged to analyse more closely some of the major texts and concepts.</t>
  </si>
  <si>
    <t>LOLA4B02</t>
  </si>
  <si>
    <t>LLA4B30</t>
  </si>
  <si>
    <t>Civilisation anglophone S4</t>
  </si>
  <si>
    <t>LLA4B3B</t>
  </si>
  <si>
    <t xml:space="preserve">Cultures populaires/Histoires alternatives </t>
  </si>
  <si>
    <t>LOL4BB5
LOL4CB5
LOL4JB5</t>
  </si>
  <si>
    <t>This course will focus principally -but not exclusively- on the study of youth subcultures in the UK. There will be a historical and analytical approach to the subject with close readings of various texts, both fictional (musical, cinematic, literary) and theoretical that explore questions about the subcultural experience and the search for identity.</t>
  </si>
  <si>
    <t>LOLA4B04</t>
  </si>
  <si>
    <t>LLA4B3A</t>
  </si>
  <si>
    <t>Histoire sociale et politique S4</t>
  </si>
  <si>
    <t>LLA4B3A1</t>
  </si>
  <si>
    <t>Histoire sociale et politique : domaine nord-américain S4</t>
  </si>
  <si>
    <t>History of the US, looking at developments within society and culture, from the beginning of the nineteenth century to the civil war.</t>
  </si>
  <si>
    <t>LLA4B3A2</t>
  </si>
  <si>
    <t>Histoire sociale et politique : domaine britannique S4</t>
  </si>
  <si>
    <r>
      <rPr>
        <strike/>
        <sz val="10"/>
        <color rgb="FFFF0000"/>
        <rFont val="Arial"/>
        <family val="2"/>
      </rPr>
      <t>18</t>
    </r>
    <r>
      <rPr>
        <sz val="10"/>
        <color rgb="FFFF0000"/>
        <rFont val="Arial"/>
        <family val="2"/>
      </rPr>
      <t xml:space="preserve">
15</t>
    </r>
  </si>
  <si>
    <t>Ce cours s'inscrit dans la continuité de celui dispensé au S3 et vise à approfondir l'étude de l'Angleterre au XIXème siècle.</t>
  </si>
  <si>
    <t>LLA4I10</t>
  </si>
  <si>
    <t>Informatique /Bureautique (Applied IT Skills) (salle informatique)</t>
  </si>
  <si>
    <t>LOL4B40
LOL4C50</t>
  </si>
  <si>
    <t>épreuve pratique + QCM 1h</t>
  </si>
  <si>
    <t>épreuve pratique + QCM 1h30</t>
  </si>
  <si>
    <t>Cet enseignement combine à la fois l’aspect culture et pratique de l’informatique. Cette articulation autour de ces deux axes permet à l’étudiant de maîtriser à la fois sa pratique et son environnement numérique. Cet objectif s’inscrit dans la démarche du développement des compétences numériques. TD machine : il s’agit de donner aux étudiants les compétences indispensables à l’élaboration d’un document complexe et structuré (compte rendu, rapport, mémoire, bibliographie) et à la maîtrise des fonctionnalités nécessaires à la structuration de documents complexes (notes de bas de page, index, tables des matières, styles). Des points cruciaux de la culture en informatique seront aussi abordés (notamment : aspects légaux et déontologique, identité numérique, sécurité, protocoles).</t>
  </si>
  <si>
    <t>LCLA4B05</t>
  </si>
  <si>
    <t>LLA4B41</t>
  </si>
  <si>
    <t>Choix UEOI S4 / Mathématiques</t>
  </si>
  <si>
    <t>LLA4MAT2</t>
  </si>
  <si>
    <t>Mathématiques élémentaires S4</t>
  </si>
  <si>
    <t>LOL2MAT2</t>
  </si>
  <si>
    <t>25</t>
  </si>
  <si>
    <t>Il s'agit d'un cours de remise à niveau en mathématiques élémentaires, plus précisément en arithmétique, en vue de la préparation à divers concours -professorat des écoles, orthophonie, etc.
Programme (non exhaustif) :
- Numération : système de numération en base autre que dix, opérations élémentaires, conversions, ...
- Arithmétique : multiples, diviseurs, ppcm, pgcd, puissances,nombres premiers, ...
- Calcul : proprotionnalité et applications, mesures, conversions, ...
Le cours sera adapté au public : il s'agit de reprendre une à une ces notions élémentaires, de façon progressive.</t>
  </si>
  <si>
    <t>Choix UE Ouverture Intégrée LLSH S4 Orléans</t>
  </si>
  <si>
    <t>PAV4UL01</t>
  </si>
  <si>
    <t>LCLA4LA2</t>
  </si>
  <si>
    <t>LLA4LAN2</t>
  </si>
  <si>
    <t>Choix Langue Vivante S4</t>
  </si>
  <si>
    <t>LLA4ALL</t>
  </si>
  <si>
    <t>Allemand S4</t>
  </si>
  <si>
    <t>LOL4B6A
LOL4C6C
LOL4D6A
LOL4DH41
LOL4E4A
LOL4G8A
LOL4H5A</t>
  </si>
  <si>
    <t>Ecrit et Oral</t>
  </si>
  <si>
    <t>L'enseignement d'allemand pour spécialistes des autres disciplines travaille sur toutes les compétences écrites et orales et est organisé par groupes de niveau (A2/2 à B1+).</t>
  </si>
  <si>
    <t>LLA4G90</t>
  </si>
  <si>
    <t xml:space="preserve">Français : Grammaire 2 </t>
  </si>
  <si>
    <t>LOLA4BP6</t>
  </si>
  <si>
    <t>LLA4BP01</t>
  </si>
  <si>
    <t>Parcours MEEF 2nd degré</t>
  </si>
  <si>
    <t>LLA4B70</t>
  </si>
  <si>
    <t>UE spécialisation MEEF 2 Anglais  S4</t>
  </si>
  <si>
    <t>LOLA4BP7</t>
  </si>
  <si>
    <t>LLA4BP02</t>
  </si>
  <si>
    <t>Parcours Commerce International</t>
  </si>
  <si>
    <t>oral sur dossier (prendre contact avec l'enseignant)</t>
  </si>
  <si>
    <t>LOLA4BP8</t>
  </si>
  <si>
    <t>LLA4BP03</t>
  </si>
  <si>
    <t>Parcours MEF-FLM/FLE</t>
  </si>
  <si>
    <t>LOLA4BP9</t>
  </si>
  <si>
    <t>LLA4BP04</t>
  </si>
  <si>
    <t>Parcours Traduction</t>
  </si>
  <si>
    <r>
      <t>Traduction et multimédia</t>
    </r>
    <r>
      <rPr>
        <strike/>
        <sz val="10"/>
        <color rgb="FFFF0000"/>
        <rFont val="Arial"/>
        <family val="2"/>
      </rPr>
      <t>s</t>
    </r>
    <r>
      <rPr>
        <sz val="10"/>
        <color theme="1"/>
        <rFont val="Arial"/>
        <family val="2"/>
      </rPr>
      <t xml:space="preserve"> 2</t>
    </r>
  </si>
  <si>
    <t>LOLA4BP0</t>
  </si>
  <si>
    <t>LLA4BP05</t>
  </si>
  <si>
    <t>LCLA4C01</t>
  </si>
  <si>
    <t>LLA4CC</t>
  </si>
  <si>
    <t>SEMESTRE 4 LLCER ESPAGNOL</t>
  </si>
  <si>
    <t>LOL4CC</t>
  </si>
  <si>
    <t>LOLA4C05</t>
  </si>
  <si>
    <t>LLA4C11</t>
  </si>
  <si>
    <t>PRATIQUE ET STRUCTURE DE LA LANGUE :  ESPAGNOL S4</t>
  </si>
  <si>
    <t>LLA4C1E</t>
  </si>
  <si>
    <t>Linguistique Espagnol S4</t>
  </si>
  <si>
    <t>LOL4C2E</t>
  </si>
  <si>
    <t>Phonologie de l'espagnol actuel : l'étudiant, après avoir étudié quelques notions fondamentales de phonétique et de phonologie, s'exerce à transcrire phonétiquement et phonologiquement de brefs énoncés en langue espagnole moderne.</t>
  </si>
  <si>
    <t>LLA4C1B</t>
  </si>
  <si>
    <t>Expression orale et écrite Espagnol S4</t>
  </si>
  <si>
    <t>LOL4C10</t>
  </si>
  <si>
    <t>LLA4C1C</t>
  </si>
  <si>
    <t>LOL4C2B</t>
  </si>
  <si>
    <t>LLA4C1D</t>
  </si>
  <si>
    <t>LOL4C2D</t>
  </si>
  <si>
    <t>Traduction de textes classiques (XVI-XVIIIe siècles).</t>
  </si>
  <si>
    <t>LOLA4C02</t>
  </si>
  <si>
    <t>LLA4C20</t>
  </si>
  <si>
    <t>Littératures hispaniques S4</t>
  </si>
  <si>
    <t>LOL4C30</t>
  </si>
  <si>
    <r>
      <rPr>
        <b/>
        <strike/>
        <sz val="10"/>
        <color rgb="FFFF0000"/>
        <rFont val="Arial"/>
        <family val="2"/>
      </rPr>
      <t>Narratologie - Espagnol S4</t>
    </r>
    <r>
      <rPr>
        <b/>
        <sz val="10"/>
        <color rgb="FFFF0000"/>
        <rFont val="Arial"/>
        <family val="2"/>
      </rPr>
      <t xml:space="preserve">
Littérature espagnole</t>
    </r>
  </si>
  <si>
    <t>LOL3C2A</t>
  </si>
  <si>
    <r>
      <rPr>
        <strike/>
        <sz val="10"/>
        <color rgb="FFFF0000"/>
        <rFont val="Arial"/>
        <family val="2"/>
      </rPr>
      <t>24</t>
    </r>
    <r>
      <rPr>
        <sz val="10"/>
        <color rgb="FFFF0000"/>
        <rFont val="Arial"/>
        <family val="2"/>
      </rPr>
      <t xml:space="preserve"> 18</t>
    </r>
  </si>
  <si>
    <r>
      <t xml:space="preserve">2h00
</t>
    </r>
    <r>
      <rPr>
        <b/>
        <sz val="10"/>
        <color rgb="FFFF0000"/>
        <rFont val="Arial"/>
        <family val="2"/>
      </rPr>
      <t xml:space="preserve">
3h</t>
    </r>
  </si>
  <si>
    <t>Méthodologie du AJ218commentaire de textes littéraires hispaniques et contemporains.AJ132</t>
  </si>
  <si>
    <t>LLA4C2B</t>
  </si>
  <si>
    <t>Littérature latino-américaine S4</t>
  </si>
  <si>
    <t>LOLA4C03</t>
  </si>
  <si>
    <t>LLA4C30</t>
  </si>
  <si>
    <t>Civilisation hispanique S4</t>
  </si>
  <si>
    <t>LOL4BC1
LOL4CC1
LOL4JC1</t>
  </si>
  <si>
    <t>LLA4C3A</t>
  </si>
  <si>
    <t>Civilisation espagnole S4</t>
  </si>
  <si>
    <t>LOL4BC2
LOL4CC2
LOL4JC2</t>
  </si>
  <si>
    <t xml:space="preserve">Les grandes étapes de l'histoire contemporaine espagnole du XIXe siècle seront abordées.
</t>
  </si>
  <si>
    <t>LLA4C3B</t>
  </si>
  <si>
    <t>LOL4BC3
LOL4CC3
LOL4JC3</t>
  </si>
  <si>
    <t>PELAGE Catherine</t>
  </si>
  <si>
    <t>L'Amérique latine au XIXe siècle. Indépendance et création des nouveaux Etats.</t>
  </si>
  <si>
    <t>LCLA4LA4</t>
  </si>
  <si>
    <t>LLA4LAN3</t>
  </si>
  <si>
    <t>LLA4G7A</t>
  </si>
  <si>
    <t>Langue et littérature anciennes 2</t>
  </si>
  <si>
    <t>choix</t>
  </si>
  <si>
    <t>L2 Lettres, L2 LLCER Espagnol</t>
  </si>
  <si>
    <t>L'enseignement, qui s'inscrit dans le prolongement de l'UE du S3, abordera aussi bien des questions de civilisation et de littérature anciennes, avec étude (en traduction) des principaux genres et auteurs, que l'étude de la langue latine, avec une progression adaptée.</t>
  </si>
  <si>
    <t>LOLA4CP6</t>
  </si>
  <si>
    <t>LLA4CP01</t>
  </si>
  <si>
    <t>LOLA4C04</t>
  </si>
  <si>
    <t>LLA4C70</t>
  </si>
  <si>
    <t>UE spécialisation MEEF 2 Espagnol S4</t>
  </si>
  <si>
    <t>LOLA4CP7</t>
  </si>
  <si>
    <t>LLA4CP02</t>
  </si>
  <si>
    <t>LOLA4CP8</t>
  </si>
  <si>
    <t>LLA4CP03</t>
  </si>
  <si>
    <t>LOLA4CP9</t>
  </si>
  <si>
    <t>LLA4CP04</t>
  </si>
  <si>
    <t>LOLA4CP0</t>
  </si>
  <si>
    <t>LLA4CP05</t>
  </si>
  <si>
    <t>LOLA3B00</t>
  </si>
  <si>
    <t>LL3BI8</t>
  </si>
  <si>
    <t>LICENCE 3 LLCER ANGLAIS</t>
  </si>
  <si>
    <t>LCLA5B01</t>
  </si>
  <si>
    <t>LLA5BB</t>
  </si>
  <si>
    <t>SEMESTRE 5 LLCER ANGLAIS</t>
  </si>
  <si>
    <t>LOLA5B07</t>
  </si>
  <si>
    <t>LLA5B11</t>
  </si>
  <si>
    <r>
      <t xml:space="preserve">Pratique et structure de la langue : Anglais  </t>
    </r>
    <r>
      <rPr>
        <b/>
        <sz val="10"/>
        <color theme="1"/>
        <rFont val="Arial"/>
        <family val="2"/>
      </rPr>
      <t>S5</t>
    </r>
  </si>
  <si>
    <t>LLA5B1E</t>
  </si>
  <si>
    <t>Linguistique anglaise S5</t>
  </si>
  <si>
    <t>LOL5B1A</t>
  </si>
  <si>
    <t>Linguistique de l'énonciation : le groupe verbal (temps, aspect, modalité).</t>
  </si>
  <si>
    <t>LLA5B1B</t>
  </si>
  <si>
    <t>Compréhension et expression orales Anglais S5</t>
  </si>
  <si>
    <t>LOL5B1B</t>
  </si>
  <si>
    <r>
      <t xml:space="preserve">40% Ecrit
40% Oral
20% participation
</t>
    </r>
    <r>
      <rPr>
        <b/>
        <sz val="10"/>
        <color rgb="FFFF0000"/>
        <rFont val="Arial"/>
        <family val="2"/>
      </rPr>
      <t>100 %</t>
    </r>
  </si>
  <si>
    <t>écrit 1h30 + 1 oral 30 min.+ note participation</t>
  </si>
  <si>
    <t>30 min.</t>
  </si>
  <si>
    <t>This module aims to provide students with opportunities for listening effectively for gist and detail at an appropriate level. Students will be exposed to a variety of authentic material dealing with contemporary issues in order to become familiarized with different register, accents and pronunciation. Students will be expected to answer comprehension questions about a given audio document, either orally or in writing, individually or in groups. Students will continue working towards taking effective notes based on what has been heard and should be able to summarize (either orally or in note form) in detail, report and explain short extraccts from news items, interviews or documentaries containing opinions, argument and discussion. The module also aims to provide students with opportunities to speak and pratice their use of language functions and vocabulary according to situation, topic and task in a context appropriate for their level. Students will be able to implement their knowledge of intonation, rhythm and word stress to communicate more effectively and speak with fluency and spontaneity. They should be able to seek and offer reasons to back up a statement or an opinion. They should be able to discuss a range of topics and material both factual varying vocabulary, structure and tense in order to match language to purpose and context.</t>
  </si>
  <si>
    <t>LLA5B1C</t>
  </si>
  <si>
    <t>Thème Anglais S5</t>
  </si>
  <si>
    <t>LOL5B2A</t>
  </si>
  <si>
    <t>Literary translation from French into English : translating from native language leading to an exploration of the target language, its lexical, syntactic and stylistic idiosyncrasies. This work will also lead to assessig the translating tools the web offers. Texts should be worked on prior to classes.</t>
  </si>
  <si>
    <t>LLA5B1D</t>
  </si>
  <si>
    <t>Version Anglais S5</t>
  </si>
  <si>
    <t>LOL5B2B</t>
  </si>
  <si>
    <t>Literary translation from English to French : translation into French will be carried out along with a wide spectrum of literary texts with increasing complexity and difficulty. Translation operations (transformations) will be explored in the process, and their efficiency compared in order to draw out each text (and genre) specificity. This will also be opportunity to look into the translation of cultural connotation (localisation).</t>
  </si>
  <si>
    <t>LOLA5B02</t>
  </si>
  <si>
    <t>LLA5B20</t>
  </si>
  <si>
    <t>Littératures Anglophones S5</t>
  </si>
  <si>
    <t>LLA5B2A</t>
  </si>
  <si>
    <t>La littérature anglaise au XIXème siècle (GB) / GB English Literature in the 19th Century</t>
  </si>
  <si>
    <t>LOL5B3B</t>
  </si>
  <si>
    <t>This course will look at some of the major literary productions of the nineteenth century with the aim of strengthening knowledge of the cultural/historical context(s) while also continuing to develop skills in textual analysis. As well as offering introductions/close readings of the novels on the reading list, students will also study other texts in class (literary, theoretical, historical) as a means of enlarging their understanding of the period.</t>
  </si>
  <si>
    <t>LLA5B2B</t>
  </si>
  <si>
    <t>Littérature états-unienne (US) / US: American Literature</t>
  </si>
  <si>
    <t>LOL5B3A</t>
  </si>
  <si>
    <t>This course will look at some of the major literary productions of the nineteenth century America with the aim of strengthening knowledge of the cultural/historical context(s) while also continuing to develop skills in textual analysis. As well as offering introductions/close readings of the novels on the reading list, students will also study other texts in class (literary, theoretical, historical) as a means of enlarging their understanding of the period.</t>
  </si>
  <si>
    <t>LOLA5B03</t>
  </si>
  <si>
    <t>LLA5B30</t>
  </si>
  <si>
    <t>Civilisation anglophone S5</t>
  </si>
  <si>
    <t>LLA5B3A</t>
  </si>
  <si>
    <t>Histoire sociale et idéologie politique 1 : domaine britannique</t>
  </si>
  <si>
    <t>LOL5B4B</t>
  </si>
  <si>
    <t>2h30</t>
  </si>
  <si>
    <t>The course aims at giving students a historical perspective on a range of contemporary social and political issues in Britain, with a view to achieving a more informed understanding of both recent British history and present-day British society. In the first semester, we will focus on political/ideological trends and how they have informed economic and social policies over the past few decades, and look at related some social developments (political/economic overview ; social policies, social struggles and social protection ; wealth, poverty and social inequalities ; social attitudes and mentalities ; issues of socio-cultural domination and conflict).</t>
  </si>
  <si>
    <t>LLA5B3B</t>
  </si>
  <si>
    <t>Histoire sociale contemporaine: domaine nord-américain</t>
  </si>
  <si>
    <t>LOL5B4A</t>
  </si>
  <si>
    <t>This course will cover the social and cultural history of the US from the end of the Civil war to WW2. It will focus on the successes and failures of the republicain ideals of the Founding Fathers, looking at cultural responses to these. We will concentrate on the links and connections between cultural production and social movements, notably the rise of Progressivism and its influence on the 20th century.
The lecture (CM) will give students the main points that will help with the work to be done ine the TD, which will consist in document analysis.</t>
  </si>
  <si>
    <t>LLA5B3C</t>
  </si>
  <si>
    <t>Le Royaume Uni et le Monde</t>
  </si>
  <si>
    <t>LOL6B7A</t>
  </si>
  <si>
    <t>écrit 1h30 + oral 20 min.</t>
  </si>
  <si>
    <t>This course will explore the place of the United Kingdom in the world since the Second World War, foreign affairs and international influences, in particular the "Special Relationship" between the UK and the United States, as well as the links between the UK, Europe and the Commonwealth.</t>
  </si>
  <si>
    <t>LLA5B51</t>
  </si>
  <si>
    <t>Initiation à la recherche S5 Anglais</t>
  </si>
  <si>
    <t>This class will be divided into single sessions in which member of the teaching staff will present their research so that students can become familiar with how research is carried out and where it can lead. It will also enable students to be aware of the specialities of each professor, thus facilitating choices for masters' theses and supervision.</t>
  </si>
  <si>
    <t>LCLA5LA3</t>
  </si>
  <si>
    <t>LLA5LAN2</t>
  </si>
  <si>
    <t>Choix Langue vivante S5</t>
  </si>
  <si>
    <t>LLA5G90</t>
  </si>
  <si>
    <t>Atelier d'écriture 1</t>
  </si>
  <si>
    <t>L3 LLCER</t>
  </si>
  <si>
    <t>LOLA5BP6</t>
  </si>
  <si>
    <t>LLA5BP01</t>
  </si>
  <si>
    <t>PARCOURS MEEF ANGLAIS</t>
  </si>
  <si>
    <t>LOL5BP1A</t>
  </si>
  <si>
    <t>Renforcement en linguistique  Anglais S5</t>
  </si>
  <si>
    <t>15 au lieu de 18</t>
  </si>
  <si>
    <t>LOLA5BP7</t>
  </si>
  <si>
    <t>LLA5BP02</t>
  </si>
  <si>
    <t>PARCOURS COMMERCE INTERNATIONAL</t>
  </si>
  <si>
    <t>LOL5CP5A
LOL5BP5</t>
  </si>
  <si>
    <t>LOLA5BP8</t>
  </si>
  <si>
    <t>LLA5BP03</t>
  </si>
  <si>
    <t>PARCOURS MEF- FLE</t>
  </si>
  <si>
    <t>LOL5BP2A
LOL5BP2</t>
  </si>
  <si>
    <t>LOLA5BP9</t>
  </si>
  <si>
    <t>LLA5BP04</t>
  </si>
  <si>
    <t>PARCOURS TRADUCTION</t>
  </si>
  <si>
    <t>LOL5BP3</t>
  </si>
  <si>
    <t>LOLA5BP0</t>
  </si>
  <si>
    <t>LLA5BP05</t>
  </si>
  <si>
    <t>PARCOURS MEDIATION INTERCULTURELLE</t>
  </si>
  <si>
    <t>LOLA3C00</t>
  </si>
  <si>
    <t>LL3CI8</t>
  </si>
  <si>
    <t>LICENCE 3 LLCER ESPAGNOL</t>
  </si>
  <si>
    <t>LCLA5C01</t>
  </si>
  <si>
    <t>LLA5CC</t>
  </si>
  <si>
    <t>SEMESTRE 5 LLCER ESPAGNOL</t>
  </si>
  <si>
    <t>LOLA5C01</t>
  </si>
  <si>
    <t>LLA5C10</t>
  </si>
  <si>
    <t>PRATIQUE ET STRUCTURE DE LA LANGUE S5 : ESPAGNOL</t>
  </si>
  <si>
    <t>LLA5C1A</t>
  </si>
  <si>
    <t>Linguistique diachronique Espagnol  S5</t>
  </si>
  <si>
    <t>LOL5C1E</t>
  </si>
  <si>
    <t>Introduction à l'étude historique de l'espagnol. Le cours donne un aperçu de l'histoire de la langue espagnole et de l'évolution du système vocalique à partir du latin. L'objectif principal est d'initier les étudiants à l'étude de l'évolution d'une langue et aussi à la distinction des formes savantes et populaires dans les familles de mots.</t>
  </si>
  <si>
    <t>LLA5C1B</t>
  </si>
  <si>
    <r>
      <rPr>
        <b/>
        <strike/>
        <sz val="10"/>
        <color rgb="FFFF0000"/>
        <rFont val="Arial"/>
        <family val="2"/>
      </rPr>
      <t>Thème oral  Espagnol S5</t>
    </r>
    <r>
      <rPr>
        <b/>
        <sz val="10"/>
        <color rgb="FFFF0000"/>
        <rFont val="Arial"/>
        <family val="2"/>
      </rPr>
      <t xml:space="preserve">
Thème espagnol renforcé</t>
    </r>
  </si>
  <si>
    <t>LLA5C1C</t>
  </si>
  <si>
    <t>Thème  Espagnol S5</t>
  </si>
  <si>
    <t>LOL5C1B</t>
  </si>
  <si>
    <t>Traduction de textes espagnols des XIX° et XX° siècles.</t>
  </si>
  <si>
    <t>LLA5C1D</t>
  </si>
  <si>
    <t>Version  Espagnol S5</t>
  </si>
  <si>
    <t>LOL5C1C</t>
  </si>
  <si>
    <t>Traduction de textes espagnols des XIX° siècles.</t>
  </si>
  <si>
    <t>LOLA5C02</t>
  </si>
  <si>
    <t>LLA5C20</t>
  </si>
  <si>
    <t>LITTÉRATURE HISPANIQUE S5</t>
  </si>
  <si>
    <t>LLA5C2A</t>
  </si>
  <si>
    <t>Littérature espagnole S5</t>
  </si>
  <si>
    <t>LOL5C2A</t>
  </si>
  <si>
    <t>FASQUEL Samuel
MORCILLO Françoise</t>
  </si>
  <si>
    <t>TD : le sonnet renaissant et baroque de Rimas humanas de Garcilaso De la Vega en passant par les poésies amoureuses de Quevedo et de Gongora. Une étude sur le sonnet qui se prolongera dans l'œuvre contemporaine, Columnae, de Jaime Siles.</t>
  </si>
  <si>
    <t>LLA5C2B</t>
  </si>
  <si>
    <t>Littérature latino-américaine S5</t>
  </si>
  <si>
    <t>LOL5C2B</t>
  </si>
  <si>
    <t>Six auteurs latino-américains ont pour l'instant gagné le prix Nobel de littérature : Gabriela Mistral (Chili) en 1945, Miguel Angel Asturias (Guatemala) en 1967, Pablo Neruda (Chili) en 1971, Gabriel Garcia Marquez (Colombie) en 1982, Octavio Paz (Mexique) en 1990 et Mario Vargas Llosa (Pérou) en 2010.
Il s'agira d'étudier ces auteurs en mettant en avant les spécificités de leurs oeuvres, leurs positionnements littéraires et politiques, leur réception nationale et internationale. Nous analyserons donc de grandes orientations de la littérature latino-américaine et ses liens avec l'histoire.
L'analyse des discours prononcés par les écrivains lors de la cérémonie de remise du Prix Nobel et des extraits représentatifs de leurs oeuvres (poémes, nouvelles, extraits de romans, essais) seront au coeur de notre réflexion ainsi que l'étude d'une oeuvre complète Cien años de soledad de Gabriel Garcia Marquez (Debolsillo, 2003).</t>
  </si>
  <si>
    <t>LOLA5C03</t>
  </si>
  <si>
    <t>LLA5C30</t>
  </si>
  <si>
    <t>CIVILISATION HISPANIQUE S5</t>
  </si>
  <si>
    <t>LLA5C3A</t>
  </si>
  <si>
    <t>Civilisation espagnole S5</t>
  </si>
  <si>
    <t>LOL5C30</t>
  </si>
  <si>
    <t>Le cours permettra aux étudiants d'approfondir leurs connaissances sur la période et de travailler l'analyse de documents historiques.</t>
  </si>
  <si>
    <t>LLA5C3B</t>
  </si>
  <si>
    <t>Civilisation latino-américaine S5</t>
  </si>
  <si>
    <t>LOL5C5C
LOL5B9C
LOL5J9Q</t>
  </si>
  <si>
    <t>PELAGE catherine</t>
  </si>
  <si>
    <t>50% CC et 50% CT</t>
  </si>
  <si>
    <t>LCLA5LA4</t>
  </si>
  <si>
    <t>LLA5LAN3</t>
  </si>
  <si>
    <r>
      <t>Choix Langue vivante S5 LLCER ESP (1 UE au choix parmi</t>
    </r>
    <r>
      <rPr>
        <b/>
        <sz val="10"/>
        <color rgb="FFFF0000"/>
        <rFont val="Arial"/>
        <family val="2"/>
      </rPr>
      <t xml:space="preserve"> 4</t>
    </r>
    <r>
      <rPr>
        <b/>
        <sz val="10"/>
        <rFont val="Arial"/>
        <family val="2"/>
      </rPr>
      <t>)</t>
    </r>
  </si>
  <si>
    <t>LLA5G5A</t>
  </si>
  <si>
    <t xml:space="preserve"> Langue et littérature anciennes 3</t>
  </si>
  <si>
    <t>LOL5G5A</t>
  </si>
  <si>
    <t>A compter 2020/2021, L3 LETTRES et L3 LLCER Espagnol</t>
  </si>
  <si>
    <t>L'enseignement, qui s'inscrit dans le prolongement de l'enseignement de langue et littérature ancienne, abordera aussi bien des questions de civilisation et de littérature anciennes, avec étude (en traduction ou en bilingue) des principaux genres et auteurs, que l'étude de la langue latine, avec une progression adaptée.</t>
  </si>
  <si>
    <t>LOLA5CP1</t>
  </si>
  <si>
    <t>LLA5CP01</t>
  </si>
  <si>
    <t xml:space="preserve">PARCOURS  MEEF 2 ESPAGNOL </t>
  </si>
  <si>
    <t>LOL5CP1B</t>
  </si>
  <si>
    <t>Didactique des langues étrangères Espagnol S5</t>
  </si>
  <si>
    <t>LOLA5CP2</t>
  </si>
  <si>
    <t>LLA5CP02</t>
  </si>
  <si>
    <t>PARCOURS COMMERCE INTERNATIONAL (CI)</t>
  </si>
  <si>
    <t>LOL5CP5A</t>
  </si>
  <si>
    <t>LOLA5CP3</t>
  </si>
  <si>
    <t>LLA5CP03</t>
  </si>
  <si>
    <t>LOL5CP2B</t>
  </si>
  <si>
    <t>LOLA5CP4</t>
  </si>
  <si>
    <t>LLA5CP04</t>
  </si>
  <si>
    <t>LOL5CP3B</t>
  </si>
  <si>
    <t>LOLA5CP5</t>
  </si>
  <si>
    <t>LLA5CP05</t>
  </si>
  <si>
    <t>Semestre 5  Total Heures présentielles Etudiant</t>
  </si>
  <si>
    <t>LCLA6B01</t>
  </si>
  <si>
    <t>LLA6BB</t>
  </si>
  <si>
    <t>SEMESTRE 6 LLCER ANGLAIS</t>
  </si>
  <si>
    <t>LLA6BTH</t>
  </si>
  <si>
    <t>Enseignements théoriques semestre 6</t>
  </si>
  <si>
    <t>non compensable avec UE Période d'observation ou séjour en pays anglophone</t>
  </si>
  <si>
    <t>Nouveau directeur département ANG</t>
  </si>
  <si>
    <t>LOLA6B01</t>
  </si>
  <si>
    <t>LLA6B10</t>
  </si>
  <si>
    <t>Pratique et structure de la langue : Anglais S6</t>
  </si>
  <si>
    <t>LLA6B1A</t>
  </si>
  <si>
    <t>Linguistique anglaise S6</t>
  </si>
  <si>
    <t>LOL6B1A</t>
  </si>
  <si>
    <t>Linguistique de l'énonciation : le groupe nominal.</t>
  </si>
  <si>
    <t>LLA6B1B</t>
  </si>
  <si>
    <t>Compréhension et expression orales Anglais S6</t>
  </si>
  <si>
    <t>LOL6B1B</t>
  </si>
  <si>
    <t>40% Ecrit
40% Oral
20% participation
100 %</t>
  </si>
  <si>
    <t>This module aims to provide students with opportunities for listening effectively for gist and detail at an appropriate level. Students will be exposed to a variety of authentic material dealing with contemporary issues in order to become familiarized with different register, accents and pronunciation. Students will be expected to answer comprehension questions about a given audio document, either orally or in writing individually or in groups.Students will continue working towards taking effective notes based on what has been heard and should be able to summarize (either orally or in note form) in detail, report and explain short extracts from news items, interviews or documentaries containing opinions, argument and discussion. They should be able to respond to a range of factual and imaginative speech drawing inferences, summarizing and reporting on a range of concrete and abstract subjects and giving reasons.
The module also aims to provide students with opportunities to speak and practice their use of language in a number of communicative activities organized using a variety of language functions and vocabulary according to situation, topic and task in a context appropriate for their level. Students will continue to implement their awareness of intonation, rhythm and word stress to allow them to communication more effectively and to be more easily understood. They should be able to talk freely with little formal error using a wide range of language in discussion about factual and non-factual material, matching language to audience, purpose and context. In addition they should be able to express a wide range of responses and attitudes to events, issues and opinions, developing an argument and giving reasons.</t>
  </si>
  <si>
    <t>LLA6B1C</t>
  </si>
  <si>
    <t>Thème Anglais S6</t>
  </si>
  <si>
    <t>LOL6B2A</t>
  </si>
  <si>
    <t>French-English literary translation : translation into English of literary texts. Practicing how to handle lexicon according to different literary genres and register. Branching out onto subtitling and issues of localisation.</t>
  </si>
  <si>
    <t>LLA6B1D</t>
  </si>
  <si>
    <t>Version et multimedias Anglais S6</t>
  </si>
  <si>
    <t>LOL6B2B</t>
  </si>
  <si>
    <t>English-French literary translation : as a follow-up to the first semester, texts will yet grow in difficulty. The work tends to become a critical comparative translation analysis which includes putting the text back into its original context, checking out the authors and their whole work. Also, students will be expected to carry out a subtitling/dubbing projetc using suitable software.</t>
  </si>
  <si>
    <t>LOLA6B02</t>
  </si>
  <si>
    <t>LLA6B20</t>
  </si>
  <si>
    <t>Littératures Anglophones S6 : Contexte historique et culturel (US)</t>
  </si>
  <si>
    <t>LLA6B2A</t>
  </si>
  <si>
    <t xml:space="preserve">Littérature postmoderne, postcoloniale and contemporaine / GB: Postmodern, Postcolonial and Contemporary Literature </t>
  </si>
  <si>
    <t>LLA6B2B</t>
  </si>
  <si>
    <t xml:space="preserve">Littérature états-unienne  (US) / US: American Literature </t>
  </si>
  <si>
    <t>LOL6B3B</t>
  </si>
  <si>
    <t>Offering a close look at some of the main themes and ideas explored in American literature in recent years, this course will look at the ways in which various writers have attempted to engage with and explore the idea of the American dream (or nightmare). As well as offering introductions and close readings of some of the important passages from the novels on the reading list, in-class work may also involve looking at other related texts : literary, theoretical and historical.</t>
  </si>
  <si>
    <t>LOLA6B03</t>
  </si>
  <si>
    <t>LLA6B30</t>
  </si>
  <si>
    <t>Civilisation  anglophone S6</t>
  </si>
  <si>
    <t>LLA6B3A</t>
  </si>
  <si>
    <t>Histoire sociale et idéologie polItique 2:  Domaine britannique</t>
  </si>
  <si>
    <t>LOL6B4B</t>
  </si>
  <si>
    <t>à définir</t>
  </si>
  <si>
    <t>The course aims at giving students a historical perspective on a range of contemporary social and political issues in Britain, with a view to achieving a more informed understanding of both recent British history and present-day British society. In the second semestre, we will focus on issues such as the British media (political, social and cultural role) and the place of women in Britain (economic and social aspects, political representation, discrimination...).</t>
  </si>
  <si>
    <t>LLA6B3B</t>
  </si>
  <si>
    <t>Histoire de la pensée polItique : Domaine Nord-américain</t>
  </si>
  <si>
    <t>LOL6B4A</t>
  </si>
  <si>
    <t>We will look at the main political ideas that developed in the colonies and in the independent nation, that defined American democracy in the US, and we will look at how these ideas about power were reinterpreted throughout the history of the country until the present. The CM will give students the main elements to help them analyze documents in the TD.</t>
  </si>
  <si>
    <t>LLA6B3C</t>
  </si>
  <si>
    <t>Interaction dans le monde anglophone</t>
  </si>
  <si>
    <t>This course proposes to explore collectively a number of historical and contemporary issues, realities and representations in countries of the English-speaking world with a special focus on notions of political, economic, social and cultural domination and influence, (inter)dependence, convergence and divergence, differences and similarities between those countries (including Ireland, Canada, India, Nigeria, South Africa, Australia, New Zealand...).</t>
  </si>
  <si>
    <t>LLA6B50</t>
  </si>
  <si>
    <t>Période d'observation ou séjour en pays anglophone (Non présentiel)</t>
  </si>
  <si>
    <t>LOL6B50</t>
  </si>
  <si>
    <t>11 et 80</t>
  </si>
  <si>
    <t>NP</t>
  </si>
  <si>
    <t>mémoire</t>
  </si>
  <si>
    <t>LCLA6LA2</t>
  </si>
  <si>
    <t>LLA6LAN2</t>
  </si>
  <si>
    <t>Choix Langue vivante S6</t>
  </si>
  <si>
    <t>LLA6ALL</t>
  </si>
  <si>
    <t>Allemand S6</t>
  </si>
  <si>
    <t>LOL6B6A
LOL6C5A
LOL6D6A
LOL6DH1B
LOL6E4A
LOL6G5A
LOL6H5A</t>
  </si>
  <si>
    <t>LLA6G90</t>
  </si>
  <si>
    <t>Atelier d'écriture 2</t>
  </si>
  <si>
    <t>LOLA6BP1</t>
  </si>
  <si>
    <t>LLA6BP01</t>
  </si>
  <si>
    <t>PARCOURS  MEEF 2 Anglais</t>
  </si>
  <si>
    <t>LOL6BP1B</t>
  </si>
  <si>
    <t>LOLA6B08</t>
  </si>
  <si>
    <t>LLA6BTH1</t>
  </si>
  <si>
    <t>Enseignements théoriques  S6 MEEF Anglais</t>
  </si>
  <si>
    <t>LOLA6BP2</t>
  </si>
  <si>
    <t>LLA6BP02</t>
  </si>
  <si>
    <t>LOLA6B09</t>
  </si>
  <si>
    <t>LLA6BTH2</t>
  </si>
  <si>
    <t>Enseignements théoriques S6 Commerce International</t>
  </si>
  <si>
    <t>LOLA6BP3</t>
  </si>
  <si>
    <t>LLA6BP03</t>
  </si>
  <si>
    <t>LOL6BP2A</t>
  </si>
  <si>
    <t>LOLA6B10</t>
  </si>
  <si>
    <t>LLA6BTH3</t>
  </si>
  <si>
    <t>Enseignements théoriques S6 MEF FLE</t>
  </si>
  <si>
    <t>LOLA6BP4</t>
  </si>
  <si>
    <t>LLA6BP04</t>
  </si>
  <si>
    <t>LOL6BP3B</t>
  </si>
  <si>
    <t>LOLA6B11</t>
  </si>
  <si>
    <t>LLA6BTH4</t>
  </si>
  <si>
    <t>Enseignements théoriques S6 Traduction</t>
  </si>
  <si>
    <t>LOLA6BP5</t>
  </si>
  <si>
    <t>LLA6BP05</t>
  </si>
  <si>
    <t>LOLA6B12</t>
  </si>
  <si>
    <t>LLA6BTH5</t>
  </si>
  <si>
    <t>Enseignements théoriques S6 Médiation</t>
  </si>
  <si>
    <t>LCLA6C01</t>
  </si>
  <si>
    <t>LLA6CC</t>
  </si>
  <si>
    <t>SEMESTRE 6 LLCER ESPAGNOL</t>
  </si>
  <si>
    <t>LLA6CTH</t>
  </si>
  <si>
    <t>non compensable avec UE Période d'observation ou séjour en pays hispanophone</t>
  </si>
  <si>
    <t>LOLA6C01</t>
  </si>
  <si>
    <t>LLA6C10</t>
  </si>
  <si>
    <t>Pratique et structure de la langue  S6 Espagnol</t>
  </si>
  <si>
    <t>LLA6C1A</t>
  </si>
  <si>
    <t>Linguistique diachronique Espagnol S6</t>
  </si>
  <si>
    <t>LOL6C1A</t>
  </si>
  <si>
    <t>Le programme insiste sur les principaux aspects de l'évolution du systèem consonantique latin jusqu'à celui de l'espagnol. Au terme de ce semestre, l'étudiant doit être en mesure de commenter l'évolution vocalique et consonantique d'un certain nombre d'étymons latins jusqu'à leurs résultats actuels en espagnol.</t>
  </si>
  <si>
    <t>LLA6C1B</t>
  </si>
  <si>
    <r>
      <rPr>
        <b/>
        <strike/>
        <sz val="10"/>
        <color rgb="FFFF0000"/>
        <rFont val="Arial"/>
        <family val="2"/>
      </rPr>
      <t>Thème oral Espagnol S6</t>
    </r>
    <r>
      <rPr>
        <b/>
        <sz val="10"/>
        <color rgb="FFFF0000"/>
        <rFont val="Arial"/>
        <family val="2"/>
      </rPr>
      <t xml:space="preserve">
Thème espagnol renforcé</t>
    </r>
  </si>
  <si>
    <t>LLA6C1C</t>
  </si>
  <si>
    <t>Thème Espagnol S6</t>
  </si>
  <si>
    <t>LOL6C1B</t>
  </si>
  <si>
    <t>LLA6C1D</t>
  </si>
  <si>
    <t>Version Espagnol S6</t>
  </si>
  <si>
    <t>LOL6C1C</t>
  </si>
  <si>
    <t>Traduction de textes latino-américains du XXe et XXIe siècles ainsi que de textes espagnols du Siècle d’Or.</t>
  </si>
  <si>
    <t>LOLA6C02</t>
  </si>
  <si>
    <t>LLA6C20</t>
  </si>
  <si>
    <t>Littératures hispaniques S6</t>
  </si>
  <si>
    <t>LOL6C20</t>
  </si>
  <si>
    <t>LLA6C2A</t>
  </si>
  <si>
    <t>Littérature espagnole S6</t>
  </si>
  <si>
    <t>LOL6C2A</t>
  </si>
  <si>
    <t>CM : Poétiques de la génération de 27 : entre traditions et innovations. Les étudiants devront se procurer l'anthologie : los caminos del alma, mémoires vives de la génération 27 aux éditions Paadigmes, 2017, Orléans.
TD : Etude de Actos de habla de Jaime Siles, dans la même édition. On interrogera l'étrange résonance en soi des choses dans l'existence humaine.</t>
  </si>
  <si>
    <t>LLA6C2B</t>
  </si>
  <si>
    <t>Littérature latino-américaine S6</t>
  </si>
  <si>
    <t>LOL6C2B</t>
  </si>
  <si>
    <r>
      <t xml:space="preserve">La littérature cubaine se caractérise par un grand dynamisme ; son histoire est marquée par de grands auteurs qui remportent un vif succès national et international. Trois écrivains seront au centre de notre étude : Nicolas Guillen, Alejo Carpentier et Leonardo Padura. A travers leurs oeuvres, nous explorerons en particulier les liens entre écriture et musique, écriture et histoire. Nous étudierons une sélection de poèmes de Nicolas Guillen, le recueil de nouvelle </t>
    </r>
    <r>
      <rPr>
        <i/>
        <sz val="10"/>
        <rFont val="Arial"/>
        <family val="2"/>
      </rPr>
      <t>Guerra del Tiempo</t>
    </r>
    <r>
      <rPr>
        <sz val="10"/>
        <rFont val="Arial"/>
        <family val="2"/>
      </rPr>
      <t xml:space="preserve"> (Alianza Editorial, 1999) d'Alejo Carpentier et le roman policier </t>
    </r>
    <r>
      <rPr>
        <i/>
        <sz val="10"/>
        <rFont val="Arial"/>
        <family val="2"/>
      </rPr>
      <t>La neblina del ayer</t>
    </r>
    <r>
      <rPr>
        <sz val="10"/>
        <rFont val="Arial"/>
        <family val="2"/>
      </rPr>
      <t xml:space="preserve"> (Tusquets, 2013) de Leonardo Padura. Ce cours se fera en lien avec celui de civilisation latino-américaine.</t>
    </r>
  </si>
  <si>
    <t>LOLA6C03</t>
  </si>
  <si>
    <t>LLA6C30</t>
  </si>
  <si>
    <t>Civilisation hispanique 6</t>
  </si>
  <si>
    <t>LLA6C3A</t>
  </si>
  <si>
    <t>Civilisation espagnole S6</t>
  </si>
  <si>
    <t>LOL6C3D</t>
  </si>
  <si>
    <t>Le cours permettra aux étudiants d’approfondir leurs connaissances sur la période et 
de travailler l’analyse de documents historiques.</t>
  </si>
  <si>
    <t>LLA6C3B</t>
  </si>
  <si>
    <t>Civilisation  latino-américaine S6</t>
  </si>
  <si>
    <t>LOL6C3B</t>
  </si>
  <si>
    <t xml:space="preserve">Les îles caribéennes hispanophones (Cuba, Porto Rico, République dominicaine) aux 
XXe et XXIe siècles. Une anthologie de documents sera fournie au début du semestre. </t>
  </si>
  <si>
    <t>LLA6C3C</t>
  </si>
  <si>
    <t>Etudes de documents historiques Espagnol S6</t>
  </si>
  <si>
    <t>LOL6B9M
LOL6C6C
LOL6J9I</t>
  </si>
  <si>
    <t>Une méthodologie du commentaire de document historique sera proposée, appliquée ensuite à un corpus de textes. L'objectif est d'acquérir une capacité à situer un document dans son contexte, à en percevoir la structure, à apporter les pré-requis nécessaires à sa bonne intelligence, à révéler son argumentation et à amorcer un commentaire de son "intérêt" pour l'historien. Le cours sera également mis à profit pour introduire la méthodologie du groupement de documents historiques ou dossier.</t>
  </si>
  <si>
    <t>LLA6C40</t>
  </si>
  <si>
    <t>Période d'observation ou séjour en pays hispanophone</t>
  </si>
  <si>
    <t>LOL6C40</t>
  </si>
  <si>
    <t>mémoire et soutenance</t>
  </si>
  <si>
    <t>Les étudiants devront effectuer durant leur licence un stage ou un séjour dans un pays hispanophones. Ils rédigeront un rapport qu'ils exposeront lors d'une soutenance.</t>
  </si>
  <si>
    <t>LCLA6LA4</t>
  </si>
  <si>
    <t>LLA6LAN3</t>
  </si>
  <si>
    <t>Choix Langue vivante S6 LLCER ESP (1UE au choix parmi 4)</t>
  </si>
  <si>
    <t>LLA6G5C</t>
  </si>
  <si>
    <t xml:space="preserve"> Langue et littérature anciennes 4</t>
  </si>
  <si>
    <t>LOL5G5A
LLA6G5A</t>
  </si>
  <si>
    <t>L'enseignement, qui s'inscrit dans le prolongement de l'enseignement de Langue et littérature anciennes, abordera aussi bien des questions de civilisations et de littérature anciennes, avec étude (en traduction ou en bilingue) des principaux genres et auteurs, que l'étude de la langue latine, avec une progression adaptée.
Une initiation à langue grecque ancinne pourra être envisagée.</t>
  </si>
  <si>
    <t>LOLA6CP6</t>
  </si>
  <si>
    <t>LLA6CP01</t>
  </si>
  <si>
    <t>LOL6CP1B</t>
  </si>
  <si>
    <t>LOLA6C05</t>
  </si>
  <si>
    <t>LLA6CTH1</t>
  </si>
  <si>
    <t>Enseignements théoriques  S6 MEEF Espagnol</t>
  </si>
  <si>
    <t>LOLA6CP7</t>
  </si>
  <si>
    <t>LLA6CP02</t>
  </si>
  <si>
    <t>LOL6CP5A</t>
  </si>
  <si>
    <t>LOLA6C07</t>
  </si>
  <si>
    <t>LLA6CTH2</t>
  </si>
  <si>
    <t>LOLA6CP8</t>
  </si>
  <si>
    <t>LLA6CP03</t>
  </si>
  <si>
    <t>LOL6CP2B</t>
  </si>
  <si>
    <t>LOLA6C08</t>
  </si>
  <si>
    <t>LLA6CTH3</t>
  </si>
  <si>
    <t>LOLA6CP9</t>
  </si>
  <si>
    <t>LLA6CP04</t>
  </si>
  <si>
    <t>LOL6CP3B</t>
  </si>
  <si>
    <t>LOLA6C09</t>
  </si>
  <si>
    <t>LLA6CTH4</t>
  </si>
  <si>
    <t>Enseignements théoriques  S6 Traduction</t>
  </si>
  <si>
    <t>LOLA6CP0</t>
  </si>
  <si>
    <t>LLA6CP05</t>
  </si>
  <si>
    <t>LLA6CTH5</t>
  </si>
  <si>
    <t>Enseignements théoriques  S6 Médiation</t>
  </si>
  <si>
    <t>Semestre 6  Total Heures présentielles Etudiant</t>
  </si>
  <si>
    <r>
      <t xml:space="preserve">LLA3C2A
</t>
    </r>
    <r>
      <rPr>
        <b/>
        <sz val="10"/>
        <color rgb="FFFF0000"/>
        <rFont val="Arial"/>
        <family val="2"/>
      </rPr>
      <t>LLA3C2C</t>
    </r>
  </si>
  <si>
    <r>
      <t xml:space="preserve">LLA4C2A
</t>
    </r>
    <r>
      <rPr>
        <b/>
        <sz val="10"/>
        <color rgb="FFFF0000"/>
        <rFont val="Arial"/>
        <family val="2"/>
      </rPr>
      <t>LLA4C2C</t>
    </r>
  </si>
  <si>
    <r>
      <rPr>
        <b/>
        <strike/>
        <sz val="10"/>
        <color rgb="FFFF0000"/>
        <rFont val="Arial"/>
        <family val="2"/>
      </rPr>
      <t>1h30</t>
    </r>
    <r>
      <rPr>
        <b/>
        <sz val="10"/>
        <color rgb="FFFF0000"/>
        <rFont val="Arial"/>
        <family val="2"/>
      </rPr>
      <t xml:space="preserve">
2h00</t>
    </r>
  </si>
  <si>
    <t>Changement de semestre  pour 2022 (passe au S4)</t>
  </si>
  <si>
    <t>Changement de semestre  pour 2022 (passe au S3)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</si>
</sst>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
  </numFmts>
  <fonts count="48" x14ac:knownFonts="1">
    <font>
      <sz val="11"/>
      <color theme="1"/>
      <name val="Calibri"/>
      <family val="2"/>
      <scheme val="minor"/>
    </font>
    <font>
      <sz val="11"/>
      <color theme="1"/>
      <name val="Calibri"/>
      <family val="2"/>
      <scheme val="minor"/>
    </font>
    <font>
      <sz val="12"/>
      <color indexed="8"/>
      <name val="Verdana"/>
      <family val="2"/>
    </font>
    <font>
      <sz val="12"/>
      <color indexed="8"/>
      <name val="Arial"/>
      <family val="2"/>
    </font>
    <font>
      <sz val="10"/>
      <name val="Arial"/>
      <family val="2"/>
    </font>
    <font>
      <sz val="10"/>
      <color indexed="8"/>
      <name val="Arial"/>
      <family val="2"/>
    </font>
    <font>
      <sz val="11"/>
      <color rgb="FF000000"/>
      <name val="Calibri"/>
      <family val="2"/>
      <charset val="1"/>
    </font>
    <font>
      <b/>
      <sz val="10"/>
      <color rgb="FFFF0000"/>
      <name val="Arial"/>
      <family val="2"/>
    </font>
    <font>
      <sz val="10"/>
      <color theme="1"/>
      <name val="Arial"/>
      <family val="2"/>
    </font>
    <font>
      <b/>
      <sz val="10"/>
      <name val="Arial"/>
      <family val="2"/>
    </font>
    <font>
      <sz val="11"/>
      <color indexed="8"/>
      <name val="Arial"/>
      <family val="2"/>
    </font>
    <font>
      <sz val="11"/>
      <color theme="1"/>
      <name val="Arial"/>
      <family val="2"/>
    </font>
    <font>
      <sz val="10"/>
      <color rgb="FFFF0000"/>
      <name val="Arial"/>
      <family val="2"/>
    </font>
    <font>
      <b/>
      <sz val="10"/>
      <color indexed="8"/>
      <name val="Arial"/>
      <family val="2"/>
    </font>
    <font>
      <b/>
      <sz val="10"/>
      <color theme="1"/>
      <name val="Arial"/>
      <family val="2"/>
    </font>
    <font>
      <sz val="11"/>
      <name val="Arial"/>
      <family val="2"/>
    </font>
    <font>
      <sz val="11"/>
      <color rgb="FFFF0000"/>
      <name val="Arial"/>
      <family val="2"/>
    </font>
    <font>
      <strike/>
      <sz val="10"/>
      <color rgb="FFFF0000"/>
      <name val="Arial"/>
      <family val="2"/>
    </font>
    <font>
      <strike/>
      <sz val="10"/>
      <name val="Arial"/>
      <family val="2"/>
    </font>
    <font>
      <sz val="11"/>
      <color rgb="FF000000"/>
      <name val="Arial"/>
      <family val="2"/>
    </font>
    <font>
      <sz val="12"/>
      <color rgb="FFFF0000"/>
      <name val="Arial"/>
      <family val="2"/>
    </font>
    <font>
      <b/>
      <sz val="10"/>
      <color indexed="16"/>
      <name val="Arial"/>
      <family val="2"/>
    </font>
    <font>
      <b/>
      <sz val="10"/>
      <color indexed="15"/>
      <name val="Arial"/>
      <family val="2"/>
    </font>
    <font>
      <b/>
      <sz val="9"/>
      <color theme="1"/>
      <name val="Arial"/>
      <family val="2"/>
    </font>
    <font>
      <b/>
      <sz val="11"/>
      <color theme="1"/>
      <name val="Arial"/>
      <family val="2"/>
    </font>
    <font>
      <sz val="12"/>
      <color indexed="8"/>
      <name val="Verdana"/>
      <family val="2"/>
    </font>
    <font>
      <sz val="12"/>
      <color theme="1"/>
      <name val="Arial"/>
      <family val="2"/>
    </font>
    <font>
      <sz val="10"/>
      <color theme="1"/>
      <name val="Calibri"/>
      <family val="2"/>
      <scheme val="minor"/>
    </font>
    <font>
      <b/>
      <i/>
      <sz val="10"/>
      <color indexed="15"/>
      <name val="Arial"/>
      <family val="2"/>
    </font>
    <font>
      <b/>
      <sz val="12"/>
      <color indexed="8"/>
      <name val="Arial"/>
      <family val="2"/>
    </font>
    <font>
      <b/>
      <sz val="10"/>
      <color rgb="FF7030A0"/>
      <name val="Arial"/>
      <family val="2"/>
    </font>
    <font>
      <sz val="10"/>
      <color rgb="FFFF0000"/>
      <name val="Calibri Light"/>
      <family val="2"/>
    </font>
    <font>
      <sz val="10"/>
      <name val="Calibri Light"/>
      <family val="2"/>
    </font>
    <font>
      <sz val="11"/>
      <name val="Calibri Light"/>
      <family val="2"/>
    </font>
    <font>
      <strike/>
      <sz val="10"/>
      <name val="Calibri Light"/>
      <family val="2"/>
    </font>
    <font>
      <i/>
      <sz val="10"/>
      <name val="Arial"/>
      <family val="2"/>
    </font>
    <font>
      <sz val="10"/>
      <color indexed="8"/>
      <name val="Calibri"/>
      <family val="2"/>
      <scheme val="minor"/>
    </font>
    <font>
      <sz val="10"/>
      <name val="Calibri"/>
      <family val="2"/>
      <scheme val="minor"/>
    </font>
    <font>
      <sz val="10"/>
      <color rgb="FFFF00FF"/>
      <name val="Arial"/>
      <family val="2"/>
    </font>
    <font>
      <b/>
      <sz val="10"/>
      <color rgb="FFFF00FF"/>
      <name val="Arial"/>
      <family val="2"/>
    </font>
    <font>
      <b/>
      <i/>
      <sz val="10"/>
      <color rgb="FFFF0000"/>
      <name val="Arial"/>
      <family val="2"/>
    </font>
    <font>
      <b/>
      <sz val="10"/>
      <color theme="8" tint="-0.499984740745262"/>
      <name val="Arial"/>
      <family val="2"/>
    </font>
    <font>
      <b/>
      <strike/>
      <sz val="10"/>
      <color rgb="FFFF0000"/>
      <name val="Arial"/>
      <family val="2"/>
    </font>
    <font>
      <sz val="11"/>
      <color rgb="FF000000"/>
      <name val="Calibri"/>
      <family val="2"/>
      <scheme val="minor"/>
    </font>
    <font>
      <strike/>
      <sz val="10"/>
      <color theme="8"/>
      <name val="Arial"/>
      <family val="2"/>
    </font>
    <font>
      <b/>
      <sz val="10"/>
      <color rgb="FFFF0000"/>
      <name val="Calibri"/>
      <family val="2"/>
      <scheme val="minor"/>
    </font>
    <font>
      <b/>
      <strike/>
      <sz val="10"/>
      <color rgb="FFFF0000"/>
      <name val="Calibri"/>
      <family val="2"/>
      <scheme val="minor"/>
    </font>
    <font>
      <b/>
      <sz val="10"/>
      <color rgb="FF000000"/>
      <name val="Arial"/>
      <family val="2"/>
    </font>
  </fonts>
  <fills count="28">
    <fill>
      <patternFill patternType="none"/>
    </fill>
    <fill>
      <patternFill patternType="gray125"/>
    </fill>
    <fill>
      <patternFill patternType="solid">
        <fgColor rgb="FFCCFFCC"/>
        <bgColor indexed="64"/>
      </patternFill>
    </fill>
    <fill>
      <patternFill patternType="solid">
        <fgColor rgb="FFCCCCFF"/>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CCFFFF"/>
        <bgColor indexed="64"/>
      </patternFill>
    </fill>
    <fill>
      <patternFill patternType="solid">
        <fgColor theme="4" tint="0.39997558519241921"/>
        <bgColor indexed="64"/>
      </patternFill>
    </fill>
    <fill>
      <patternFill patternType="solid">
        <fgColor rgb="FF00FFFF"/>
        <bgColor indexed="64"/>
      </patternFill>
    </fill>
    <fill>
      <patternFill patternType="solid">
        <fgColor indexed="9"/>
        <bgColor indexed="64"/>
      </patternFill>
    </fill>
    <fill>
      <patternFill patternType="solid">
        <fgColor rgb="FFFFFFFF"/>
        <bgColor rgb="FFFFFFFF"/>
      </patternFill>
    </fill>
    <fill>
      <patternFill patternType="solid">
        <fgColor theme="3" tint="0.39997558519241921"/>
        <bgColor indexed="64"/>
      </patternFill>
    </fill>
    <fill>
      <patternFill patternType="solid">
        <fgColor rgb="FFFFFF00"/>
        <bgColor indexed="64"/>
      </patternFill>
    </fill>
    <fill>
      <patternFill patternType="solid">
        <fgColor rgb="FFFDEEE3"/>
        <bgColor indexed="64"/>
      </patternFill>
    </fill>
    <fill>
      <patternFill patternType="solid">
        <fgColor theme="4" tint="0.59999389629810485"/>
        <bgColor indexed="65"/>
      </patternFill>
    </fill>
    <fill>
      <patternFill patternType="solid">
        <fgColor theme="2" tint="-0.249977111117893"/>
        <bgColor indexed="64"/>
      </patternFill>
    </fill>
    <fill>
      <patternFill patternType="solid">
        <fgColor rgb="FFEDE9FD"/>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rgb="FFFFFFCC"/>
        <bgColor indexed="64"/>
      </patternFill>
    </fill>
    <fill>
      <patternFill patternType="solid">
        <fgColor rgb="FF99CCFF"/>
        <bgColor indexed="64"/>
      </patternFill>
    </fill>
    <fill>
      <patternFill patternType="solid">
        <fgColor rgb="FFE5E0EC"/>
        <bgColor indexed="64"/>
      </patternFill>
    </fill>
    <fill>
      <patternFill patternType="solid">
        <fgColor theme="4" tint="0.79998168889431442"/>
        <bgColor indexed="64"/>
      </patternFill>
    </fill>
    <fill>
      <patternFill patternType="solid">
        <fgColor rgb="FFB6D7E9"/>
        <bgColor rgb="FFFFFFFF"/>
      </patternFill>
    </fill>
    <fill>
      <patternFill patternType="solid">
        <fgColor theme="7" tint="0.39997558519241921"/>
        <bgColor indexed="64"/>
      </patternFill>
    </fill>
    <fill>
      <patternFill patternType="solid">
        <fgColor rgb="FFCCCCFF"/>
        <bgColor rgb="FFCCCCFF"/>
      </patternFill>
    </fill>
  </fills>
  <borders count="58">
    <border>
      <left/>
      <right/>
      <top/>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indexed="64"/>
      </top>
      <bottom style="thin">
        <color auto="1"/>
      </bottom>
      <diagonal/>
    </border>
    <border>
      <left style="thin">
        <color auto="1"/>
      </left>
      <right style="thin">
        <color auto="1"/>
      </right>
      <top style="thin">
        <color indexed="64"/>
      </top>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indexed="8"/>
      </right>
      <top/>
      <bottom style="thin">
        <color indexed="8"/>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top/>
      <bottom style="thin">
        <color indexed="64"/>
      </bottom>
      <diagonal/>
    </border>
    <border>
      <left style="thin">
        <color indexed="64"/>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8"/>
      </bottom>
      <diagonal/>
    </border>
    <border>
      <left style="thin">
        <color indexed="64"/>
      </left>
      <right/>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8"/>
      </left>
      <right style="thin">
        <color indexed="8"/>
      </right>
      <top style="thin">
        <color indexed="9"/>
      </top>
      <bottom/>
      <diagonal/>
    </border>
    <border>
      <left/>
      <right/>
      <top style="thin">
        <color indexed="8"/>
      </top>
      <bottom style="thin">
        <color indexed="64"/>
      </bottom>
      <diagonal/>
    </border>
    <border>
      <left style="medium">
        <color indexed="64"/>
      </left>
      <right style="thin">
        <color auto="1"/>
      </right>
      <top style="thin">
        <color auto="1"/>
      </top>
      <bottom style="thin">
        <color auto="1"/>
      </bottom>
      <diagonal/>
    </border>
    <border>
      <left style="thin">
        <color indexed="8"/>
      </left>
      <right style="thin">
        <color indexed="8"/>
      </right>
      <top style="thin">
        <color indexed="8"/>
      </top>
      <bottom style="thin">
        <color indexed="64"/>
      </bottom>
      <diagonal/>
    </border>
    <border>
      <left style="thin">
        <color auto="1"/>
      </left>
      <right style="thin">
        <color auto="1"/>
      </right>
      <top style="thin">
        <color indexed="64"/>
      </top>
      <bottom style="thin">
        <color auto="1"/>
      </bottom>
      <diagonal/>
    </border>
    <border>
      <left/>
      <right/>
      <top style="thin">
        <color indexed="8"/>
      </top>
      <bottom/>
      <diagonal/>
    </border>
    <border>
      <left style="medium">
        <color indexed="64"/>
      </left>
      <right style="thin">
        <color auto="1"/>
      </right>
      <top style="thin">
        <color auto="1"/>
      </top>
      <bottom style="thin">
        <color auto="1"/>
      </bottom>
      <diagonal/>
    </border>
    <border>
      <left style="thin">
        <color indexed="9"/>
      </left>
      <right/>
      <top style="thin">
        <color indexed="8"/>
      </top>
      <bottom style="thin">
        <color indexed="8"/>
      </bottom>
      <diagonal/>
    </border>
    <border>
      <left style="thin">
        <color auto="1"/>
      </left>
      <right style="thin">
        <color indexed="64"/>
      </right>
      <top/>
      <bottom style="thin">
        <color indexed="8"/>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style="thin">
        <color indexed="64"/>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8"/>
      </right>
      <top/>
      <bottom style="thin">
        <color indexed="8"/>
      </bottom>
      <diagonal/>
    </border>
  </borders>
  <cellStyleXfs count="27">
    <xf numFmtId="0" fontId="0" fillId="0" borderId="0"/>
    <xf numFmtId="9" fontId="1" fillId="0" borderId="0" applyFont="0" applyFill="0" applyBorder="0" applyAlignment="0" applyProtection="0"/>
    <xf numFmtId="0" fontId="6" fillId="0" borderId="0"/>
    <xf numFmtId="0" fontId="1" fillId="0" borderId="0"/>
    <xf numFmtId="0" fontId="4" fillId="0" borderId="0"/>
    <xf numFmtId="0" fontId="1" fillId="0" borderId="0"/>
    <xf numFmtId="9" fontId="1" fillId="0" borderId="0" applyFont="0" applyFill="0" applyBorder="0" applyAlignment="0" applyProtection="0"/>
    <xf numFmtId="0" fontId="2" fillId="0" borderId="0" applyNumberFormat="0" applyFill="0" applyBorder="0" applyProtection="0">
      <alignment vertical="top" wrapText="1"/>
    </xf>
    <xf numFmtId="0" fontId="19" fillId="12" borderId="1">
      <alignment horizontal="left" vertical="center" wrapText="1"/>
    </xf>
    <xf numFmtId="0" fontId="2" fillId="0" borderId="0" applyNumberFormat="0" applyFill="0" applyBorder="0" applyProtection="0">
      <alignment vertical="top" wrapText="1"/>
    </xf>
    <xf numFmtId="0" fontId="6" fillId="0" borderId="0"/>
    <xf numFmtId="0" fontId="25" fillId="0" borderId="0" applyNumberFormat="0" applyFill="0" applyBorder="0" applyProtection="0">
      <alignment vertical="top" wrapText="1"/>
    </xf>
    <xf numFmtId="0" fontId="2" fillId="0" borderId="0" applyNumberFormat="0" applyFill="0" applyBorder="0" applyProtection="0">
      <alignment vertical="top" wrapText="1"/>
    </xf>
    <xf numFmtId="9" fontId="2" fillId="0" borderId="0" applyFont="0" applyFill="0" applyBorder="0" applyAlignment="0" applyProtection="0"/>
    <xf numFmtId="0" fontId="1" fillId="0" borderId="0"/>
    <xf numFmtId="0" fontId="1" fillId="0" borderId="0"/>
    <xf numFmtId="0" fontId="1" fillId="16" borderId="0" applyNumberFormat="0" applyBorder="0" applyAlignment="0" applyProtection="0"/>
    <xf numFmtId="0" fontId="1" fillId="0" borderId="0"/>
    <xf numFmtId="9" fontId="1"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1" fillId="0" borderId="0"/>
    <xf numFmtId="0" fontId="1" fillId="0" borderId="0"/>
    <xf numFmtId="164" fontId="6" fillId="0" borderId="0"/>
    <xf numFmtId="0" fontId="6" fillId="0" borderId="0"/>
    <xf numFmtId="0" fontId="43" fillId="25" borderId="0" applyNumberFormat="0" applyBorder="0" applyAlignment="0" applyProtection="0"/>
  </cellStyleXfs>
  <cellXfs count="678">
    <xf numFmtId="0" fontId="0" fillId="0" borderId="0" xfId="0"/>
    <xf numFmtId="0" fontId="0" fillId="0" borderId="0" xfId="0"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wrapText="1"/>
    </xf>
    <xf numFmtId="0" fontId="5" fillId="0" borderId="0" xfId="0" applyFont="1" applyAlignment="1">
      <alignment vertical="center" wrapText="1"/>
    </xf>
    <xf numFmtId="0" fontId="16" fillId="0" borderId="0" xfId="0" applyFont="1" applyAlignment="1">
      <alignment vertical="center" wrapText="1"/>
    </xf>
    <xf numFmtId="0" fontId="20" fillId="0" borderId="0" xfId="0" applyFont="1" applyAlignment="1">
      <alignment vertical="center" wrapText="1"/>
    </xf>
    <xf numFmtId="1" fontId="5" fillId="13" borderId="0" xfId="0" applyNumberFormat="1" applyFont="1" applyFill="1" applyAlignment="1">
      <alignment horizontal="center" vertical="center" wrapText="1"/>
    </xf>
    <xf numFmtId="0" fontId="5" fillId="13" borderId="0" xfId="0" applyFont="1" applyFill="1" applyAlignment="1">
      <alignment horizontal="center" vertical="center" wrapText="1"/>
    </xf>
    <xf numFmtId="0" fontId="4" fillId="11" borderId="0" xfId="4" applyFill="1" applyAlignment="1">
      <alignment horizontal="center" vertical="center" wrapText="1"/>
    </xf>
    <xf numFmtId="0" fontId="8" fillId="0" borderId="0" xfId="0" applyFont="1"/>
    <xf numFmtId="0" fontId="5" fillId="0" borderId="0" xfId="0" applyFont="1" applyAlignment="1">
      <alignment horizontal="center" vertical="center" wrapText="1"/>
    </xf>
    <xf numFmtId="0" fontId="8" fillId="3" borderId="0" xfId="0" applyFont="1" applyFill="1" applyAlignment="1">
      <alignment vertical="center" wrapText="1"/>
    </xf>
    <xf numFmtId="0" fontId="5" fillId="3" borderId="0" xfId="0" applyFont="1" applyFill="1" applyAlignment="1">
      <alignment vertical="center" wrapText="1"/>
    </xf>
    <xf numFmtId="0" fontId="14" fillId="0" borderId="0" xfId="0" applyFont="1" applyAlignment="1">
      <alignment vertical="center" wrapText="1"/>
    </xf>
    <xf numFmtId="0" fontId="5" fillId="0" borderId="0" xfId="0" applyFont="1" applyAlignment="1">
      <alignment horizontal="left" vertical="center" wrapText="1"/>
    </xf>
    <xf numFmtId="0" fontId="4" fillId="0" borderId="0" xfId="0" applyFont="1" applyAlignment="1">
      <alignment vertical="center" wrapText="1"/>
    </xf>
    <xf numFmtId="1" fontId="5" fillId="10" borderId="0" xfId="0" applyNumberFormat="1" applyFont="1" applyFill="1" applyAlignment="1">
      <alignment horizontal="left" vertical="center"/>
    </xf>
    <xf numFmtId="1" fontId="5" fillId="10" borderId="0" xfId="0" applyNumberFormat="1" applyFont="1" applyFill="1" applyAlignment="1">
      <alignment vertical="center"/>
    </xf>
    <xf numFmtId="0" fontId="5" fillId="10" borderId="0" xfId="0" applyFont="1" applyFill="1" applyAlignment="1">
      <alignment vertical="center"/>
    </xf>
    <xf numFmtId="0" fontId="13" fillId="0" borderId="0" xfId="0" applyFont="1" applyAlignment="1">
      <alignment vertical="center" wrapText="1"/>
    </xf>
    <xf numFmtId="1" fontId="13" fillId="7" borderId="0" xfId="0" applyNumberFormat="1" applyFont="1" applyFill="1" applyAlignment="1">
      <alignment horizontal="center" vertical="center" wrapText="1"/>
    </xf>
    <xf numFmtId="0" fontId="13" fillId="7" borderId="0" xfId="0" applyFont="1" applyFill="1" applyAlignment="1">
      <alignment horizontal="center" vertical="center" wrapText="1"/>
    </xf>
    <xf numFmtId="0" fontId="24" fillId="5" borderId="0" xfId="0" applyFont="1" applyFill="1" applyAlignment="1">
      <alignment vertical="center" wrapText="1"/>
    </xf>
    <xf numFmtId="0" fontId="29" fillId="5" borderId="0" xfId="0" applyFont="1" applyFill="1" applyAlignment="1">
      <alignment vertical="center" wrapText="1"/>
    </xf>
    <xf numFmtId="0" fontId="8" fillId="5" borderId="6" xfId="4" applyFont="1" applyFill="1" applyBorder="1" applyAlignment="1">
      <alignment horizontal="center" vertical="center" wrapText="1"/>
    </xf>
    <xf numFmtId="0" fontId="5" fillId="0" borderId="0" xfId="0" applyFont="1" applyAlignment="1">
      <alignment horizontal="center" vertical="center"/>
    </xf>
    <xf numFmtId="0" fontId="14" fillId="23" borderId="0" xfId="0" applyFont="1" applyFill="1" applyAlignment="1">
      <alignment vertical="center" wrapText="1"/>
    </xf>
    <xf numFmtId="0" fontId="13" fillId="23" borderId="0" xfId="0" applyFont="1" applyFill="1" applyAlignment="1">
      <alignment vertical="center" wrapText="1"/>
    </xf>
    <xf numFmtId="1" fontId="13" fillId="23" borderId="2" xfId="0" applyNumberFormat="1" applyFont="1" applyFill="1" applyBorder="1" applyAlignment="1">
      <alignment horizontal="center" vertical="center" wrapText="1"/>
    </xf>
    <xf numFmtId="1" fontId="13" fillId="23" borderId="0" xfId="0" applyNumberFormat="1" applyFont="1" applyFill="1" applyAlignment="1">
      <alignment horizontal="center" vertical="center" wrapText="1"/>
    </xf>
    <xf numFmtId="0" fontId="13" fillId="23" borderId="0" xfId="0" applyFont="1" applyFill="1" applyAlignment="1">
      <alignment horizontal="center" vertical="center" wrapText="1"/>
    </xf>
    <xf numFmtId="0" fontId="4" fillId="5" borderId="0" xfId="0" applyFont="1" applyFill="1" applyAlignment="1">
      <alignment vertical="center" wrapText="1"/>
    </xf>
    <xf numFmtId="0" fontId="12" fillId="14" borderId="0" xfId="0" applyFont="1" applyFill="1" applyAlignment="1">
      <alignment vertical="center" wrapText="1"/>
    </xf>
    <xf numFmtId="0" fontId="12" fillId="0" borderId="0" xfId="0" applyFont="1" applyAlignment="1">
      <alignment vertical="center" wrapText="1"/>
    </xf>
    <xf numFmtId="0" fontId="5" fillId="2" borderId="2" xfId="5" applyFont="1" applyFill="1" applyBorder="1" applyAlignment="1">
      <alignment horizontal="center" vertical="center" wrapText="1"/>
    </xf>
    <xf numFmtId="9" fontId="5" fillId="2" borderId="2" xfId="1" applyFont="1" applyFill="1" applyBorder="1" applyAlignment="1">
      <alignment horizontal="center" vertical="center" wrapText="1"/>
    </xf>
    <xf numFmtId="0" fontId="5" fillId="3" borderId="2" xfId="5" applyFont="1" applyFill="1" applyBorder="1" applyAlignment="1">
      <alignment horizontal="center" vertical="center" wrapText="1"/>
    </xf>
    <xf numFmtId="9" fontId="5" fillId="3" borderId="2" xfId="1" applyFont="1" applyFill="1" applyBorder="1" applyAlignment="1">
      <alignment horizontal="center" vertical="center" wrapText="1"/>
    </xf>
    <xf numFmtId="0" fontId="5" fillId="2" borderId="0" xfId="5" applyFont="1" applyFill="1" applyAlignment="1">
      <alignment horizontal="center" vertical="center" wrapText="1"/>
    </xf>
    <xf numFmtId="49" fontId="4" fillId="11" borderId="0" xfId="4" applyNumberFormat="1" applyFill="1" applyAlignment="1">
      <alignment horizontal="center" vertical="center" wrapText="1"/>
    </xf>
    <xf numFmtId="0" fontId="4" fillId="0" borderId="0" xfId="4" applyAlignment="1">
      <alignment horizontal="left" vertical="center" wrapText="1"/>
    </xf>
    <xf numFmtId="0" fontId="16" fillId="5" borderId="0" xfId="0" applyFont="1" applyFill="1" applyAlignment="1">
      <alignment vertical="center" wrapText="1"/>
    </xf>
    <xf numFmtId="0" fontId="20" fillId="5" borderId="0" xfId="0" applyFont="1" applyFill="1" applyAlignment="1">
      <alignment vertical="center" wrapText="1"/>
    </xf>
    <xf numFmtId="0" fontId="4" fillId="0" borderId="0" xfId="0" applyFont="1"/>
    <xf numFmtId="0" fontId="38" fillId="5" borderId="0" xfId="0" applyFont="1" applyFill="1" applyAlignment="1">
      <alignment vertical="center" wrapText="1"/>
    </xf>
    <xf numFmtId="0" fontId="38" fillId="0" borderId="0" xfId="0" applyFont="1" applyAlignment="1">
      <alignment vertical="center" wrapText="1"/>
    </xf>
    <xf numFmtId="0" fontId="4" fillId="7" borderId="0" xfId="0" applyFont="1" applyFill="1" applyAlignment="1">
      <alignment vertical="center" wrapText="1"/>
    </xf>
    <xf numFmtId="0" fontId="4" fillId="0" borderId="0" xfId="0" applyFont="1" applyAlignment="1">
      <alignment vertical="center"/>
    </xf>
    <xf numFmtId="0" fontId="8" fillId="5" borderId="0" xfId="0" applyFont="1" applyFill="1" applyAlignment="1">
      <alignment horizontal="left" vertical="center" wrapText="1"/>
    </xf>
    <xf numFmtId="0" fontId="4" fillId="11" borderId="2" xfId="4" applyFill="1" applyBorder="1" applyAlignment="1">
      <alignment horizontal="center" vertical="center" wrapText="1"/>
    </xf>
    <xf numFmtId="0" fontId="8" fillId="5" borderId="2" xfId="4" applyFont="1" applyFill="1" applyBorder="1" applyAlignment="1">
      <alignment horizontal="center" vertical="center" wrapText="1"/>
    </xf>
    <xf numFmtId="0" fontId="11" fillId="5" borderId="0" xfId="0" applyFont="1" applyFill="1" applyAlignment="1">
      <alignment vertical="center" wrapText="1"/>
    </xf>
    <xf numFmtId="0" fontId="3" fillId="5" borderId="0" xfId="0" applyFont="1" applyFill="1" applyAlignment="1">
      <alignment vertical="center" wrapText="1"/>
    </xf>
    <xf numFmtId="0" fontId="26" fillId="5" borderId="0" xfId="0" applyFont="1" applyFill="1" applyAlignment="1">
      <alignment vertical="center" wrapText="1"/>
    </xf>
    <xf numFmtId="0" fontId="5" fillId="13" borderId="0" xfId="0" applyFont="1" applyFill="1" applyAlignment="1">
      <alignment horizontal="left" vertical="center" wrapText="1"/>
    </xf>
    <xf numFmtId="0" fontId="5" fillId="13" borderId="5" xfId="0" applyFont="1" applyFill="1" applyBorder="1" applyAlignment="1">
      <alignment horizontal="center" vertical="center" wrapText="1"/>
    </xf>
    <xf numFmtId="1" fontId="13" fillId="13" borderId="5" xfId="0" applyNumberFormat="1" applyFont="1" applyFill="1" applyBorder="1" applyAlignment="1">
      <alignment horizontal="center" vertical="center" wrapText="1"/>
    </xf>
    <xf numFmtId="0" fontId="5" fillId="13" borderId="0" xfId="0" applyFont="1" applyFill="1" applyAlignment="1">
      <alignment vertical="center"/>
    </xf>
    <xf numFmtId="0" fontId="5" fillId="5" borderId="0" xfId="0" applyFont="1" applyFill="1" applyAlignment="1">
      <alignment horizontal="left" vertical="center" wrapText="1"/>
    </xf>
    <xf numFmtId="0" fontId="4" fillId="8" borderId="2" xfId="4" applyFill="1" applyBorder="1" applyAlignment="1">
      <alignment horizontal="center" vertical="center" wrapText="1"/>
    </xf>
    <xf numFmtId="0" fontId="5" fillId="5" borderId="0" xfId="0" applyFont="1" applyFill="1" applyAlignment="1">
      <alignment horizontal="center" vertical="center" wrapText="1"/>
    </xf>
    <xf numFmtId="1" fontId="13" fillId="19" borderId="7" xfId="0" applyNumberFormat="1" applyFont="1" applyFill="1" applyBorder="1" applyAlignment="1">
      <alignment horizontal="center" vertical="center" wrapText="1"/>
    </xf>
    <xf numFmtId="1" fontId="5" fillId="19" borderId="7" xfId="0" applyNumberFormat="1" applyFont="1" applyFill="1" applyBorder="1" applyAlignment="1">
      <alignment horizontal="left" vertical="center" wrapText="1"/>
    </xf>
    <xf numFmtId="0" fontId="4" fillId="0" borderId="10" xfId="4" applyBorder="1" applyAlignment="1">
      <alignment horizontal="center" vertical="center" wrapText="1"/>
    </xf>
    <xf numFmtId="0" fontId="4" fillId="11" borderId="10" xfId="4" applyFill="1" applyBorder="1" applyAlignment="1">
      <alignment horizontal="center" vertical="center" wrapText="1"/>
    </xf>
    <xf numFmtId="0" fontId="5" fillId="2" borderId="10" xfId="5" applyFont="1" applyFill="1" applyBorder="1" applyAlignment="1">
      <alignment horizontal="center" vertical="center" wrapText="1"/>
    </xf>
    <xf numFmtId="0" fontId="4" fillId="2" borderId="10" xfId="5" applyFont="1" applyFill="1" applyBorder="1" applyAlignment="1">
      <alignment horizontal="center" vertical="center" wrapText="1"/>
    </xf>
    <xf numFmtId="1" fontId="13" fillId="8" borderId="10" xfId="0" applyNumberFormat="1" applyFont="1" applyFill="1" applyBorder="1" applyAlignment="1">
      <alignment horizontal="center" vertical="center" wrapText="1"/>
    </xf>
    <xf numFmtId="1" fontId="13" fillId="8" borderId="11" xfId="0" applyNumberFormat="1" applyFont="1" applyFill="1" applyBorder="1" applyAlignment="1">
      <alignment horizontal="center" vertical="center" wrapText="1"/>
    </xf>
    <xf numFmtId="9" fontId="5" fillId="3" borderId="11" xfId="6" applyFont="1" applyFill="1" applyBorder="1" applyAlignment="1">
      <alignment horizontal="center" vertical="center" wrapText="1"/>
    </xf>
    <xf numFmtId="9" fontId="4" fillId="3" borderId="11" xfId="6" applyFont="1" applyFill="1" applyBorder="1" applyAlignment="1">
      <alignment horizontal="center" vertical="center" wrapText="1"/>
    </xf>
    <xf numFmtId="0" fontId="4" fillId="2" borderId="10" xfId="0" applyFont="1" applyFill="1" applyBorder="1" applyAlignment="1">
      <alignment horizontal="center" vertical="center"/>
    </xf>
    <xf numFmtId="0" fontId="5" fillId="2" borderId="10" xfId="0" applyFont="1" applyFill="1" applyBorder="1" applyAlignment="1">
      <alignment horizontal="center" vertical="center" wrapText="1"/>
    </xf>
    <xf numFmtId="1" fontId="5" fillId="5" borderId="21" xfId="0" applyNumberFormat="1" applyFont="1" applyFill="1" applyBorder="1" applyAlignment="1">
      <alignment horizontal="center" vertical="center" wrapText="1"/>
    </xf>
    <xf numFmtId="0" fontId="4" fillId="5" borderId="22" xfId="0" applyFont="1" applyFill="1" applyBorder="1" applyAlignment="1">
      <alignment vertical="center" wrapText="1"/>
    </xf>
    <xf numFmtId="0" fontId="5" fillId="5" borderId="26" xfId="0" applyFont="1" applyFill="1" applyBorder="1" applyAlignment="1">
      <alignment vertical="center"/>
    </xf>
    <xf numFmtId="0" fontId="5" fillId="5" borderId="29" xfId="0" applyFont="1" applyFill="1" applyBorder="1" applyAlignment="1">
      <alignment horizontal="center" vertical="center" wrapText="1"/>
    </xf>
    <xf numFmtId="0" fontId="13" fillId="5" borderId="29" xfId="0" applyFont="1" applyFill="1" applyBorder="1" applyAlignment="1">
      <alignment horizontal="center" vertical="center" wrapText="1"/>
    </xf>
    <xf numFmtId="1" fontId="5" fillId="5" borderId="29" xfId="0" applyNumberFormat="1" applyFont="1" applyFill="1" applyBorder="1" applyAlignment="1">
      <alignment horizontal="center" vertical="center"/>
    </xf>
    <xf numFmtId="0" fontId="5" fillId="5" borderId="26" xfId="0" applyFont="1" applyFill="1" applyBorder="1" applyAlignment="1">
      <alignment horizontal="center" vertical="center" wrapText="1"/>
    </xf>
    <xf numFmtId="1" fontId="5" fillId="5" borderId="10" xfId="0" applyNumberFormat="1" applyFont="1" applyFill="1" applyBorder="1" applyAlignment="1">
      <alignment horizontal="center" vertical="center" wrapText="1"/>
    </xf>
    <xf numFmtId="9" fontId="5" fillId="3" borderId="11" xfId="1" applyFont="1" applyFill="1" applyBorder="1" applyAlignment="1">
      <alignment horizontal="center" vertical="center" wrapText="1"/>
    </xf>
    <xf numFmtId="1" fontId="4" fillId="5" borderId="29" xfId="0" applyNumberFormat="1" applyFont="1" applyFill="1" applyBorder="1" applyAlignment="1">
      <alignment horizontal="center" vertical="center" wrapText="1"/>
    </xf>
    <xf numFmtId="1" fontId="5" fillId="5" borderId="29" xfId="0" applyNumberFormat="1" applyFont="1" applyFill="1" applyBorder="1" applyAlignment="1">
      <alignment horizontal="center" vertical="center" wrapText="1"/>
    </xf>
    <xf numFmtId="9" fontId="5" fillId="3" borderId="11" xfId="0" applyNumberFormat="1" applyFont="1" applyFill="1" applyBorder="1" applyAlignment="1">
      <alignment horizontal="center" vertical="center" wrapText="1"/>
    </xf>
    <xf numFmtId="0" fontId="4" fillId="5" borderId="29" xfId="0" applyFont="1" applyFill="1" applyBorder="1" applyAlignment="1">
      <alignment horizontal="center" vertical="center"/>
    </xf>
    <xf numFmtId="0" fontId="5" fillId="0" borderId="29" xfId="0" applyFont="1" applyBorder="1" applyAlignment="1">
      <alignment vertical="center"/>
    </xf>
    <xf numFmtId="0" fontId="5" fillId="5" borderId="29" xfId="0" applyFont="1" applyFill="1" applyBorder="1" applyAlignment="1">
      <alignment vertical="center"/>
    </xf>
    <xf numFmtId="0" fontId="4" fillId="5" borderId="29" xfId="0" applyFont="1" applyFill="1" applyBorder="1" applyAlignment="1">
      <alignment horizontal="left" vertical="center" wrapText="1"/>
    </xf>
    <xf numFmtId="0" fontId="5" fillId="0" borderId="26" xfId="0" applyFont="1" applyBorder="1" applyAlignment="1">
      <alignment vertical="center"/>
    </xf>
    <xf numFmtId="0" fontId="14" fillId="5" borderId="29" xfId="0" applyFont="1" applyFill="1" applyBorder="1" applyAlignment="1">
      <alignment horizontal="center" vertical="center" wrapText="1"/>
    </xf>
    <xf numFmtId="0" fontId="8" fillId="5" borderId="29" xfId="0" applyFont="1" applyFill="1" applyBorder="1" applyAlignment="1">
      <alignment horizontal="center" vertical="center" wrapText="1"/>
    </xf>
    <xf numFmtId="1" fontId="8" fillId="5" borderId="29" xfId="0" applyNumberFormat="1" applyFont="1" applyFill="1" applyBorder="1" applyAlignment="1">
      <alignment horizontal="center" vertical="center"/>
    </xf>
    <xf numFmtId="1" fontId="8" fillId="5" borderId="29" xfId="0" applyNumberFormat="1" applyFont="1" applyFill="1" applyBorder="1" applyAlignment="1">
      <alignment horizontal="center" vertical="center" wrapText="1"/>
    </xf>
    <xf numFmtId="1" fontId="8" fillId="5" borderId="26" xfId="0" applyNumberFormat="1" applyFont="1" applyFill="1" applyBorder="1" applyAlignment="1">
      <alignment horizontal="center" vertical="center" wrapText="1"/>
    </xf>
    <xf numFmtId="0" fontId="8" fillId="5" borderId="27" xfId="4" applyFont="1" applyFill="1" applyBorder="1" applyAlignment="1">
      <alignment horizontal="center" vertical="center" wrapText="1"/>
    </xf>
    <xf numFmtId="1" fontId="4" fillId="0" borderId="29" xfId="0" applyNumberFormat="1" applyFont="1" applyBorder="1" applyAlignment="1">
      <alignment horizontal="center" vertical="center" wrapText="1"/>
    </xf>
    <xf numFmtId="0" fontId="8" fillId="5" borderId="26" xfId="0" applyFont="1" applyFill="1" applyBorder="1" applyAlignment="1">
      <alignment horizontal="center" vertical="center" wrapText="1"/>
    </xf>
    <xf numFmtId="0" fontId="8" fillId="5" borderId="10" xfId="4" applyFont="1" applyFill="1" applyBorder="1" applyAlignment="1">
      <alignment horizontal="center" vertical="center" wrapText="1"/>
    </xf>
    <xf numFmtId="0" fontId="5" fillId="5" borderId="10" xfId="0" applyFont="1" applyFill="1" applyBorder="1" applyAlignment="1">
      <alignment horizontal="center" vertical="center" wrapText="1"/>
    </xf>
    <xf numFmtId="0" fontId="23" fillId="3" borderId="38" xfId="0" applyFont="1" applyFill="1" applyBorder="1" applyAlignment="1">
      <alignment horizontal="center" vertical="center" wrapText="1"/>
    </xf>
    <xf numFmtId="0" fontId="23" fillId="3" borderId="27"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8" fillId="5" borderId="29" xfId="0" applyFont="1" applyFill="1" applyBorder="1" applyAlignment="1">
      <alignment horizontal="center" vertical="center"/>
    </xf>
    <xf numFmtId="0" fontId="8" fillId="3" borderId="27" xfId="0" applyFont="1" applyFill="1" applyBorder="1" applyAlignment="1">
      <alignment horizontal="center" vertical="center" wrapText="1"/>
    </xf>
    <xf numFmtId="9" fontId="8" fillId="3" borderId="11" xfId="6" applyFont="1" applyFill="1" applyBorder="1" applyAlignment="1">
      <alignment horizontal="center" vertical="center" wrapText="1"/>
    </xf>
    <xf numFmtId="0" fontId="8" fillId="5" borderId="27" xfId="0" applyFont="1" applyFill="1" applyBorder="1" applyAlignment="1">
      <alignment vertical="center" wrapText="1"/>
    </xf>
    <xf numFmtId="0" fontId="8" fillId="0" borderId="29" xfId="0" applyFont="1" applyBorder="1" applyAlignment="1">
      <alignment horizontal="center" vertical="center"/>
    </xf>
    <xf numFmtId="0" fontId="8" fillId="5" borderId="27" xfId="0" applyFont="1" applyFill="1" applyBorder="1" applyAlignment="1">
      <alignment horizontal="center" vertical="center"/>
    </xf>
    <xf numFmtId="0" fontId="8" fillId="5" borderId="27" xfId="0" applyFont="1" applyFill="1" applyBorder="1" applyAlignment="1">
      <alignment horizontal="left" vertical="center" wrapText="1"/>
    </xf>
    <xf numFmtId="0" fontId="8" fillId="0" borderId="27" xfId="0" applyFont="1" applyBorder="1" applyAlignment="1">
      <alignment horizontal="center" vertical="center" wrapText="1"/>
    </xf>
    <xf numFmtId="0" fontId="8" fillId="5" borderId="33" xfId="0" applyFont="1" applyFill="1" applyBorder="1" applyAlignment="1">
      <alignment horizontal="center" vertical="center" wrapText="1"/>
    </xf>
    <xf numFmtId="0" fontId="12" fillId="14" borderId="27"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8" fillId="5" borderId="29" xfId="0" applyFont="1" applyFill="1" applyBorder="1" applyAlignment="1">
      <alignment horizontal="left" vertical="center" wrapText="1"/>
    </xf>
    <xf numFmtId="0" fontId="42" fillId="14" borderId="27" xfId="0" applyFont="1" applyFill="1" applyBorder="1" applyAlignment="1">
      <alignment horizontal="center" vertical="center" wrapText="1"/>
    </xf>
    <xf numFmtId="1" fontId="8" fillId="5" borderId="34" xfId="0" applyNumberFormat="1" applyFont="1" applyFill="1" applyBorder="1" applyAlignment="1">
      <alignment horizontal="center" vertical="center" wrapText="1"/>
    </xf>
    <xf numFmtId="0" fontId="8" fillId="5" borderId="37" xfId="0" applyFont="1" applyFill="1" applyBorder="1" applyAlignment="1">
      <alignment horizontal="center" vertical="center" wrapText="1"/>
    </xf>
    <xf numFmtId="0" fontId="8" fillId="0" borderId="27" xfId="0" applyFont="1" applyBorder="1" applyAlignment="1">
      <alignment vertical="center"/>
    </xf>
    <xf numFmtId="0" fontId="8" fillId="0" borderId="13" xfId="0" applyFont="1" applyBorder="1" applyAlignment="1">
      <alignment horizontal="center" vertical="center"/>
    </xf>
    <xf numFmtId="0" fontId="9" fillId="26" borderId="29" xfId="0" applyFont="1" applyFill="1" applyBorder="1" applyAlignment="1">
      <alignment vertical="center" wrapText="1"/>
    </xf>
    <xf numFmtId="0" fontId="4" fillId="5" borderId="29" xfId="0" applyFont="1" applyFill="1" applyBorder="1" applyAlignment="1">
      <alignment horizontal="center" vertical="center" wrapText="1"/>
    </xf>
    <xf numFmtId="0" fontId="5" fillId="5" borderId="29" xfId="0" applyFont="1" applyFill="1" applyBorder="1" applyAlignment="1">
      <alignment horizontal="center" vertical="center"/>
    </xf>
    <xf numFmtId="1" fontId="13" fillId="6" borderId="29" xfId="0" applyNumberFormat="1" applyFont="1" applyFill="1" applyBorder="1" applyAlignment="1">
      <alignment horizontal="center" vertical="center" wrapText="1"/>
    </xf>
    <xf numFmtId="0" fontId="13" fillId="6" borderId="29" xfId="0" applyFont="1" applyFill="1" applyBorder="1" applyAlignment="1">
      <alignment horizontal="center" vertical="center" wrapText="1"/>
    </xf>
    <xf numFmtId="0" fontId="4" fillId="6" borderId="29" xfId="0" applyFont="1" applyFill="1" applyBorder="1" applyAlignment="1">
      <alignment horizontal="center" vertical="center" wrapText="1"/>
    </xf>
    <xf numFmtId="1" fontId="5" fillId="6" borderId="29" xfId="0" applyNumberFormat="1" applyFont="1" applyFill="1" applyBorder="1" applyAlignment="1">
      <alignment horizontal="center" vertical="center" wrapText="1"/>
    </xf>
    <xf numFmtId="1" fontId="5" fillId="6" borderId="26" xfId="0" applyNumberFormat="1" applyFont="1" applyFill="1" applyBorder="1" applyAlignment="1">
      <alignment horizontal="center" vertical="center" wrapText="1"/>
    </xf>
    <xf numFmtId="1" fontId="5" fillId="6" borderId="31" xfId="0" applyNumberFormat="1" applyFont="1" applyFill="1" applyBorder="1" applyAlignment="1">
      <alignment horizontal="center" vertical="center" wrapText="1"/>
    </xf>
    <xf numFmtId="1" fontId="5" fillId="6" borderId="49" xfId="0" applyNumberFormat="1" applyFont="1" applyFill="1" applyBorder="1" applyAlignment="1">
      <alignment horizontal="center" vertical="center" wrapText="1"/>
    </xf>
    <xf numFmtId="1" fontId="5" fillId="15" borderId="31" xfId="0" applyNumberFormat="1" applyFont="1" applyFill="1" applyBorder="1" applyAlignment="1">
      <alignment horizontal="center" vertical="center" wrapText="1"/>
    </xf>
    <xf numFmtId="1" fontId="5" fillId="15" borderId="26" xfId="0" applyNumberFormat="1" applyFont="1" applyFill="1" applyBorder="1" applyAlignment="1">
      <alignment horizontal="center" vertical="center" wrapText="1"/>
    </xf>
    <xf numFmtId="1" fontId="5" fillId="6" borderId="31" xfId="0" applyNumberFormat="1" applyFont="1" applyFill="1" applyBorder="1" applyAlignment="1">
      <alignment horizontal="left" vertical="center" wrapText="1"/>
    </xf>
    <xf numFmtId="0" fontId="22" fillId="6" borderId="29" xfId="0" applyFont="1" applyFill="1" applyBorder="1" applyAlignment="1">
      <alignment horizontal="center" vertical="center" wrapText="1"/>
    </xf>
    <xf numFmtId="1" fontId="4" fillId="6" borderId="29" xfId="0" applyNumberFormat="1" applyFont="1" applyFill="1" applyBorder="1" applyAlignment="1">
      <alignment horizontal="center" vertical="center" wrapText="1"/>
    </xf>
    <xf numFmtId="1" fontId="21" fillId="6" borderId="29" xfId="0" applyNumberFormat="1" applyFont="1" applyFill="1" applyBorder="1" applyAlignment="1">
      <alignment horizontal="center" vertical="center" wrapText="1"/>
    </xf>
    <xf numFmtId="0" fontId="13" fillId="0" borderId="29" xfId="0" applyFont="1" applyBorder="1" applyAlignment="1">
      <alignment horizontal="justify" vertical="center" wrapText="1"/>
    </xf>
    <xf numFmtId="0" fontId="4" fillId="0" borderId="29" xfId="0" applyFont="1" applyBorder="1" applyAlignment="1">
      <alignment horizontal="center" vertical="center" wrapText="1"/>
    </xf>
    <xf numFmtId="0" fontId="4" fillId="8" borderId="27" xfId="4" applyFill="1" applyBorder="1" applyAlignment="1">
      <alignment horizontal="center" vertical="center" wrapText="1"/>
    </xf>
    <xf numFmtId="1" fontId="5" fillId="5" borderId="26" xfId="0" applyNumberFormat="1" applyFont="1" applyFill="1" applyBorder="1" applyAlignment="1">
      <alignment horizontal="center" vertical="center" wrapText="1"/>
    </xf>
    <xf numFmtId="1" fontId="5" fillId="21" borderId="41" xfId="0" applyNumberFormat="1" applyFont="1" applyFill="1" applyBorder="1" applyAlignment="1">
      <alignment horizontal="center" vertical="center" wrapText="1"/>
    </xf>
    <xf numFmtId="0" fontId="5" fillId="18" borderId="11" xfId="0" applyFont="1" applyFill="1" applyBorder="1" applyAlignment="1">
      <alignment horizontal="center" vertical="center" wrapText="1"/>
    </xf>
    <xf numFmtId="0" fontId="5" fillId="18" borderId="44"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13" fillId="0" borderId="29" xfId="0" applyFont="1" applyBorder="1" applyAlignment="1">
      <alignment horizontal="left" vertical="center" wrapText="1"/>
    </xf>
    <xf numFmtId="1" fontId="5" fillId="5" borderId="31" xfId="0" applyNumberFormat="1" applyFont="1" applyFill="1" applyBorder="1" applyAlignment="1">
      <alignment horizontal="center" vertical="center" wrapText="1"/>
    </xf>
    <xf numFmtId="1" fontId="5" fillId="5" borderId="49" xfId="0" applyNumberFormat="1" applyFont="1" applyFill="1" applyBorder="1" applyAlignment="1">
      <alignment horizontal="center" vertical="center" wrapText="1"/>
    </xf>
    <xf numFmtId="1" fontId="5" fillId="5" borderId="31" xfId="0" applyNumberFormat="1" applyFont="1" applyFill="1" applyBorder="1" applyAlignment="1">
      <alignment horizontal="left" vertical="center" wrapText="1"/>
    </xf>
    <xf numFmtId="0" fontId="5" fillId="0" borderId="29" xfId="0" applyFont="1" applyBorder="1" applyAlignment="1">
      <alignment horizontal="left" vertical="center" wrapText="1"/>
    </xf>
    <xf numFmtId="0" fontId="5" fillId="5" borderId="31" xfId="0" applyFont="1" applyFill="1" applyBorder="1" applyAlignment="1">
      <alignment horizontal="center" vertical="center" wrapText="1"/>
    </xf>
    <xf numFmtId="0" fontId="5" fillId="5" borderId="31" xfId="0" applyFont="1" applyFill="1" applyBorder="1" applyAlignment="1">
      <alignment horizontal="left" vertical="center" wrapText="1"/>
    </xf>
    <xf numFmtId="1" fontId="5" fillId="6" borderId="29" xfId="0" applyNumberFormat="1" applyFont="1" applyFill="1" applyBorder="1" applyAlignment="1">
      <alignment vertical="center"/>
    </xf>
    <xf numFmtId="0" fontId="41" fillId="6" borderId="29" xfId="0" applyFont="1" applyFill="1" applyBorder="1" applyAlignment="1">
      <alignment horizontal="center" vertical="center" wrapText="1"/>
    </xf>
    <xf numFmtId="1" fontId="21" fillId="6" borderId="29" xfId="0" applyNumberFormat="1" applyFont="1" applyFill="1" applyBorder="1" applyAlignment="1">
      <alignment horizontal="center" vertical="center"/>
    </xf>
    <xf numFmtId="1" fontId="5" fillId="0" borderId="29" xfId="0" applyNumberFormat="1" applyFont="1" applyBorder="1" applyAlignment="1">
      <alignment vertical="center"/>
    </xf>
    <xf numFmtId="0" fontId="28" fillId="0" borderId="29" xfId="0" applyFont="1" applyBorder="1" applyAlignment="1">
      <alignment horizontal="center" vertical="center" wrapText="1"/>
    </xf>
    <xf numFmtId="1" fontId="13" fillId="5" borderId="29" xfId="0" applyNumberFormat="1" applyFont="1" applyFill="1" applyBorder="1" applyAlignment="1">
      <alignment horizontal="center" vertical="center" wrapText="1"/>
    </xf>
    <xf numFmtId="0" fontId="13" fillId="0" borderId="29" xfId="0" applyFont="1" applyBorder="1" applyAlignment="1">
      <alignment vertical="center" wrapText="1"/>
    </xf>
    <xf numFmtId="0" fontId="21" fillId="0" borderId="29" xfId="0" applyFont="1" applyBorder="1" applyAlignment="1">
      <alignment horizontal="center" vertical="center" wrapText="1"/>
    </xf>
    <xf numFmtId="1" fontId="21" fillId="5" borderId="29" xfId="0" applyNumberFormat="1" applyFont="1" applyFill="1" applyBorder="1" applyAlignment="1">
      <alignment horizontal="center" vertical="center"/>
    </xf>
    <xf numFmtId="0" fontId="5" fillId="20" borderId="44" xfId="0" applyFont="1" applyFill="1" applyBorder="1" applyAlignment="1">
      <alignment horizontal="center" vertical="center" wrapText="1"/>
    </xf>
    <xf numFmtId="0" fontId="5" fillId="0" borderId="29" xfId="0" applyFont="1" applyBorder="1" applyAlignment="1">
      <alignment horizontal="center" vertical="center" wrapText="1"/>
    </xf>
    <xf numFmtId="0" fontId="5" fillId="0" borderId="43" xfId="0" applyFont="1" applyBorder="1" applyAlignment="1">
      <alignment vertical="center"/>
    </xf>
    <xf numFmtId="0" fontId="5" fillId="0" borderId="43" xfId="0" applyFont="1" applyBorder="1" applyAlignment="1">
      <alignment horizontal="center" vertical="center" wrapText="1"/>
    </xf>
    <xf numFmtId="0" fontId="4" fillId="5" borderId="43" xfId="0" applyFont="1" applyFill="1" applyBorder="1" applyAlignment="1">
      <alignment horizontal="center" vertical="center" wrapText="1"/>
    </xf>
    <xf numFmtId="1" fontId="5" fillId="5" borderId="43" xfId="0" applyNumberFormat="1" applyFont="1" applyFill="1" applyBorder="1" applyAlignment="1">
      <alignment horizontal="center" vertical="center" wrapText="1"/>
    </xf>
    <xf numFmtId="1" fontId="13" fillId="5" borderId="33" xfId="0" applyNumberFormat="1" applyFont="1" applyFill="1" applyBorder="1" applyAlignment="1">
      <alignment horizontal="center" vertical="center" wrapText="1"/>
    </xf>
    <xf numFmtId="1" fontId="5" fillId="5" borderId="33" xfId="0" applyNumberFormat="1" applyFont="1" applyFill="1" applyBorder="1" applyAlignment="1">
      <alignment horizontal="center" vertical="center"/>
    </xf>
    <xf numFmtId="0" fontId="5" fillId="5" borderId="33"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45" xfId="0" applyFont="1" applyFill="1" applyBorder="1" applyAlignment="1">
      <alignment horizontal="center" vertical="center" wrapText="1"/>
    </xf>
    <xf numFmtId="1" fontId="5" fillId="5" borderId="51" xfId="0" applyNumberFormat="1" applyFont="1" applyFill="1" applyBorder="1" applyAlignment="1">
      <alignment horizontal="center" vertical="center" wrapText="1"/>
    </xf>
    <xf numFmtId="1" fontId="5" fillId="5" borderId="35" xfId="0" applyNumberFormat="1" applyFont="1" applyFill="1" applyBorder="1" applyAlignment="1">
      <alignment horizontal="center" vertical="center" wrapText="1"/>
    </xf>
    <xf numFmtId="0" fontId="5" fillId="5" borderId="45" xfId="0" applyFont="1" applyFill="1" applyBorder="1" applyAlignment="1">
      <alignment horizontal="left" vertical="center" wrapText="1"/>
    </xf>
    <xf numFmtId="1" fontId="13" fillId="10" borderId="29" xfId="0" applyNumberFormat="1" applyFont="1" applyFill="1" applyBorder="1" applyAlignment="1">
      <alignment horizontal="center" vertical="center" wrapText="1"/>
    </xf>
    <xf numFmtId="1" fontId="5" fillId="10" borderId="26" xfId="0" applyNumberFormat="1" applyFont="1" applyFill="1" applyBorder="1" applyAlignment="1">
      <alignment vertical="center" wrapText="1"/>
    </xf>
    <xf numFmtId="1" fontId="4" fillId="10" borderId="31" xfId="0" applyNumberFormat="1" applyFont="1" applyFill="1" applyBorder="1" applyAlignment="1">
      <alignment vertical="center"/>
    </xf>
    <xf numFmtId="1" fontId="5" fillId="10" borderId="31" xfId="0" applyNumberFormat="1" applyFont="1" applyFill="1" applyBorder="1" applyAlignment="1">
      <alignment vertical="center"/>
    </xf>
    <xf numFmtId="0" fontId="8" fillId="10" borderId="31" xfId="0" applyFont="1" applyFill="1" applyBorder="1" applyAlignment="1">
      <alignment vertical="center"/>
    </xf>
    <xf numFmtId="1" fontId="5" fillId="10" borderId="28" xfId="0" applyNumberFormat="1" applyFont="1" applyFill="1" applyBorder="1" applyAlignment="1">
      <alignment vertical="center"/>
    </xf>
    <xf numFmtId="1" fontId="5" fillId="10" borderId="31" xfId="0" applyNumberFormat="1" applyFont="1" applyFill="1" applyBorder="1" applyAlignment="1">
      <alignment horizontal="center" vertical="center"/>
    </xf>
    <xf numFmtId="0" fontId="8" fillId="10" borderId="31" xfId="0" applyFont="1" applyFill="1" applyBorder="1" applyAlignment="1">
      <alignment horizontal="left" vertical="center"/>
    </xf>
    <xf numFmtId="0" fontId="4" fillId="13" borderId="8" xfId="0" applyFont="1" applyFill="1" applyBorder="1" applyAlignment="1">
      <alignment horizontal="center" vertical="center" wrapText="1"/>
    </xf>
    <xf numFmtId="1" fontId="5" fillId="13" borderId="8" xfId="0" applyNumberFormat="1" applyFont="1" applyFill="1" applyBorder="1" applyAlignment="1">
      <alignment horizontal="center" vertical="center" wrapText="1"/>
    </xf>
    <xf numFmtId="1" fontId="5" fillId="13" borderId="8" xfId="0" applyNumberFormat="1" applyFont="1" applyFill="1" applyBorder="1" applyAlignment="1">
      <alignment horizontal="center" vertical="center"/>
    </xf>
    <xf numFmtId="1" fontId="5" fillId="13" borderId="10" xfId="0" applyNumberFormat="1" applyFont="1" applyFill="1" applyBorder="1" applyAlignment="1">
      <alignment horizontal="center" vertical="center" wrapText="1"/>
    </xf>
    <xf numFmtId="1" fontId="13" fillId="19" borderId="44" xfId="0" applyNumberFormat="1" applyFont="1" applyFill="1" applyBorder="1" applyAlignment="1">
      <alignment horizontal="center" vertical="center" wrapText="1"/>
    </xf>
    <xf numFmtId="0" fontId="13" fillId="19" borderId="44" xfId="0" applyFont="1" applyFill="1" applyBorder="1" applyAlignment="1">
      <alignment horizontal="center" vertical="center" wrapText="1"/>
    </xf>
    <xf numFmtId="1" fontId="4" fillId="19" borderId="22" xfId="0" applyNumberFormat="1" applyFont="1" applyFill="1" applyBorder="1" applyAlignment="1">
      <alignment horizontal="center" vertical="center" wrapText="1"/>
    </xf>
    <xf numFmtId="1" fontId="5" fillId="19" borderId="22" xfId="0" applyNumberFormat="1" applyFont="1" applyFill="1" applyBorder="1" applyAlignment="1">
      <alignment horizontal="center" vertical="center" wrapText="1"/>
    </xf>
    <xf numFmtId="1" fontId="5" fillId="19" borderId="44" xfId="0" applyNumberFormat="1" applyFont="1" applyFill="1" applyBorder="1" applyAlignment="1">
      <alignment horizontal="center" vertical="center" wrapText="1"/>
    </xf>
    <xf numFmtId="1" fontId="13" fillId="19" borderId="22" xfId="0" applyNumberFormat="1" applyFont="1" applyFill="1" applyBorder="1" applyAlignment="1">
      <alignment horizontal="center" vertical="center" wrapText="1"/>
    </xf>
    <xf numFmtId="1" fontId="13" fillId="19" borderId="10" xfId="0" applyNumberFormat="1" applyFont="1" applyFill="1" applyBorder="1" applyAlignment="1">
      <alignment horizontal="center" vertical="center" wrapText="1"/>
    </xf>
    <xf numFmtId="1" fontId="13" fillId="19" borderId="23" xfId="0" applyNumberFormat="1" applyFont="1" applyFill="1" applyBorder="1" applyAlignment="1">
      <alignment horizontal="center" vertical="center" wrapText="1"/>
    </xf>
    <xf numFmtId="1" fontId="5" fillId="19" borderId="23" xfId="0" applyNumberFormat="1" applyFont="1" applyFill="1" applyBorder="1" applyAlignment="1">
      <alignment horizontal="left" vertical="center" wrapText="1"/>
    </xf>
    <xf numFmtId="0" fontId="7" fillId="19" borderId="44" xfId="0" applyFont="1" applyFill="1" applyBorder="1" applyAlignment="1">
      <alignment horizontal="center" vertical="center" wrapText="1"/>
    </xf>
    <xf numFmtId="1" fontId="4" fillId="19" borderId="44" xfId="0" applyNumberFormat="1" applyFont="1" applyFill="1" applyBorder="1" applyAlignment="1">
      <alignment horizontal="center" vertical="center" wrapText="1"/>
    </xf>
    <xf numFmtId="1" fontId="5" fillId="19" borderId="10" xfId="0" applyNumberFormat="1" applyFont="1" applyFill="1" applyBorder="1" applyAlignment="1">
      <alignment horizontal="left" vertical="center" wrapText="1"/>
    </xf>
    <xf numFmtId="0" fontId="40" fillId="19" borderId="44" xfId="0" applyFont="1" applyFill="1" applyBorder="1" applyAlignment="1">
      <alignment horizontal="center" vertical="center" wrapText="1"/>
    </xf>
    <xf numFmtId="1" fontId="5" fillId="19" borderId="36" xfId="0" applyNumberFormat="1" applyFont="1" applyFill="1" applyBorder="1" applyAlignment="1">
      <alignment horizontal="center" vertical="center" wrapText="1"/>
    </xf>
    <xf numFmtId="1" fontId="13" fillId="19" borderId="36" xfId="0" applyNumberFormat="1" applyFont="1" applyFill="1" applyBorder="1" applyAlignment="1">
      <alignment horizontal="center" vertical="center" wrapText="1"/>
    </xf>
    <xf numFmtId="0" fontId="5" fillId="5" borderId="53" xfId="0" applyFont="1" applyFill="1" applyBorder="1" applyAlignment="1">
      <alignment vertical="center"/>
    </xf>
    <xf numFmtId="0" fontId="13" fillId="5" borderId="53" xfId="0" applyFont="1" applyFill="1" applyBorder="1" applyAlignment="1">
      <alignment horizontal="left" vertical="center" wrapText="1"/>
    </xf>
    <xf numFmtId="0" fontId="4" fillId="5" borderId="53" xfId="0" applyFont="1" applyFill="1" applyBorder="1" applyAlignment="1">
      <alignment horizontal="center" vertical="center" wrapText="1"/>
    </xf>
    <xf numFmtId="0" fontId="5" fillId="5" borderId="54" xfId="0" applyFont="1" applyFill="1" applyBorder="1" applyAlignment="1">
      <alignment horizontal="center" vertical="center" wrapText="1"/>
    </xf>
    <xf numFmtId="0" fontId="13" fillId="5" borderId="54" xfId="0" applyFont="1" applyFill="1" applyBorder="1" applyAlignment="1">
      <alignment horizontal="center" vertical="center" wrapText="1"/>
    </xf>
    <xf numFmtId="1" fontId="5" fillId="5" borderId="53" xfId="0" applyNumberFormat="1" applyFont="1" applyFill="1" applyBorder="1" applyAlignment="1">
      <alignment horizontal="center" vertical="center"/>
    </xf>
    <xf numFmtId="0" fontId="5" fillId="5" borderId="53" xfId="0" applyFont="1" applyFill="1" applyBorder="1" applyAlignment="1">
      <alignment horizontal="center" vertical="center" wrapText="1"/>
    </xf>
    <xf numFmtId="0" fontId="5" fillId="5" borderId="55" xfId="0" applyFont="1" applyFill="1" applyBorder="1" applyAlignment="1">
      <alignment horizontal="center" vertical="center" wrapText="1"/>
    </xf>
    <xf numFmtId="0" fontId="5" fillId="5" borderId="24" xfId="0" applyFont="1" applyFill="1" applyBorder="1" applyAlignment="1">
      <alignment horizontal="center" vertical="center" wrapText="1"/>
    </xf>
    <xf numFmtId="1" fontId="5" fillId="5" borderId="20" xfId="0" applyNumberFormat="1" applyFont="1" applyFill="1" applyBorder="1" applyAlignment="1">
      <alignment horizontal="center" vertical="center" wrapText="1"/>
    </xf>
    <xf numFmtId="1" fontId="5" fillId="5" borderId="54" xfId="0" applyNumberFormat="1" applyFont="1" applyFill="1" applyBorder="1" applyAlignment="1">
      <alignment horizontal="center" vertical="center" wrapText="1"/>
    </xf>
    <xf numFmtId="0" fontId="5" fillId="5" borderId="24" xfId="0" applyFont="1" applyFill="1" applyBorder="1" applyAlignment="1">
      <alignment horizontal="left" vertical="center" wrapText="1"/>
    </xf>
    <xf numFmtId="0" fontId="13" fillId="5" borderId="29" xfId="0" applyFont="1" applyFill="1" applyBorder="1" applyAlignment="1">
      <alignment horizontal="left" vertical="center" wrapText="1"/>
    </xf>
    <xf numFmtId="0" fontId="28" fillId="6" borderId="29" xfId="0" applyFont="1" applyFill="1" applyBorder="1" applyAlignment="1">
      <alignment horizontal="center" vertical="center" wrapText="1"/>
    </xf>
    <xf numFmtId="1" fontId="5" fillId="6" borderId="29" xfId="0" applyNumberFormat="1" applyFont="1" applyFill="1" applyBorder="1" applyAlignment="1">
      <alignment horizontal="center" vertical="center"/>
    </xf>
    <xf numFmtId="0" fontId="5" fillId="5" borderId="29" xfId="0" applyFont="1" applyFill="1" applyBorder="1" applyAlignment="1">
      <alignment horizontal="left" vertical="center" wrapText="1"/>
    </xf>
    <xf numFmtId="1" fontId="5" fillId="5" borderId="29" xfId="0" applyNumberFormat="1" applyFont="1" applyFill="1" applyBorder="1" applyAlignment="1">
      <alignment horizontal="left" vertical="center" wrapText="1"/>
    </xf>
    <xf numFmtId="0" fontId="7" fillId="6" borderId="29" xfId="0" applyFont="1" applyFill="1" applyBorder="1" applyAlignment="1">
      <alignment horizontal="center" vertical="center" wrapText="1"/>
    </xf>
    <xf numFmtId="0" fontId="40" fillId="6" borderId="29" xfId="0" applyFont="1" applyFill="1" applyBorder="1" applyAlignment="1">
      <alignment horizontal="center" vertical="center" wrapText="1"/>
    </xf>
    <xf numFmtId="1" fontId="5" fillId="6" borderId="29" xfId="0" applyNumberFormat="1" applyFont="1" applyFill="1" applyBorder="1" applyAlignment="1">
      <alignment horizontal="left" vertical="center" wrapText="1"/>
    </xf>
    <xf numFmtId="0" fontId="5" fillId="6" borderId="29" xfId="0" applyFont="1" applyFill="1" applyBorder="1" applyAlignment="1">
      <alignment vertical="center"/>
    </xf>
    <xf numFmtId="0" fontId="21" fillId="6" borderId="29" xfId="0" applyFont="1" applyFill="1" applyBorder="1" applyAlignment="1">
      <alignment horizontal="center" vertical="center" wrapText="1"/>
    </xf>
    <xf numFmtId="0" fontId="5" fillId="6" borderId="29"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31" xfId="0" applyFont="1" applyFill="1" applyBorder="1" applyAlignment="1">
      <alignment horizontal="left" vertical="center" wrapText="1"/>
    </xf>
    <xf numFmtId="1" fontId="13" fillId="10" borderId="33" xfId="0" applyNumberFormat="1" applyFont="1" applyFill="1" applyBorder="1" applyAlignment="1">
      <alignment horizontal="center" vertical="center" wrapText="1"/>
    </xf>
    <xf numFmtId="1" fontId="5" fillId="10" borderId="35" xfId="0" applyNumberFormat="1" applyFont="1" applyFill="1" applyBorder="1" applyAlignment="1">
      <alignment vertical="center" wrapText="1"/>
    </xf>
    <xf numFmtId="0" fontId="8" fillId="10" borderId="45" xfId="0" applyFont="1" applyFill="1" applyBorder="1" applyAlignment="1">
      <alignment vertical="center"/>
    </xf>
    <xf numFmtId="0" fontId="8" fillId="10" borderId="45" xfId="0" applyFont="1" applyFill="1" applyBorder="1" applyAlignment="1">
      <alignment horizontal="left" vertical="center"/>
    </xf>
    <xf numFmtId="1" fontId="13" fillId="13" borderId="47" xfId="0" applyNumberFormat="1" applyFont="1" applyFill="1" applyBorder="1" applyAlignment="1">
      <alignment horizontal="center" vertical="center"/>
    </xf>
    <xf numFmtId="1" fontId="13" fillId="13" borderId="56" xfId="0" applyNumberFormat="1" applyFont="1" applyFill="1" applyBorder="1" applyAlignment="1">
      <alignment horizontal="center" vertical="center"/>
    </xf>
    <xf numFmtId="1" fontId="13" fillId="13" borderId="56" xfId="0" applyNumberFormat="1" applyFont="1" applyFill="1" applyBorder="1" applyAlignment="1">
      <alignment vertical="center" wrapText="1"/>
    </xf>
    <xf numFmtId="1" fontId="4" fillId="13" borderId="31" xfId="0" applyNumberFormat="1" applyFont="1" applyFill="1" applyBorder="1" applyAlignment="1">
      <alignment vertical="center"/>
    </xf>
    <xf numFmtId="1" fontId="5" fillId="13" borderId="31" xfId="0" applyNumberFormat="1" applyFont="1" applyFill="1" applyBorder="1" applyAlignment="1">
      <alignment vertical="center"/>
    </xf>
    <xf numFmtId="1" fontId="5" fillId="13" borderId="56" xfId="0" applyNumberFormat="1" applyFont="1" applyFill="1" applyBorder="1" applyAlignment="1">
      <alignment vertical="center"/>
    </xf>
    <xf numFmtId="1" fontId="5" fillId="13" borderId="31" xfId="0" applyNumberFormat="1" applyFont="1" applyFill="1" applyBorder="1" applyAlignment="1">
      <alignment horizontal="center" vertical="center"/>
    </xf>
    <xf numFmtId="1" fontId="5" fillId="13" borderId="32" xfId="0" applyNumberFormat="1" applyFont="1" applyFill="1" applyBorder="1" applyAlignment="1">
      <alignment horizontal="center" vertical="center"/>
    </xf>
    <xf numFmtId="1" fontId="5" fillId="13" borderId="56" xfId="0" applyNumberFormat="1" applyFont="1" applyFill="1" applyBorder="1" applyAlignment="1">
      <alignment horizontal="left" vertical="center"/>
    </xf>
    <xf numFmtId="0" fontId="13" fillId="9" borderId="29" xfId="0" applyFont="1" applyFill="1" applyBorder="1" applyAlignment="1">
      <alignment horizontal="center" vertical="center" wrapText="1"/>
    </xf>
    <xf numFmtId="0" fontId="13" fillId="9" borderId="53" xfId="0" applyFont="1" applyFill="1" applyBorder="1" applyAlignment="1">
      <alignment horizontal="center" vertical="center" wrapText="1"/>
    </xf>
    <xf numFmtId="0" fontId="13" fillId="9" borderId="53" xfId="0" applyFont="1" applyFill="1" applyBorder="1" applyAlignment="1">
      <alignment horizontal="left" vertical="center" wrapText="1"/>
    </xf>
    <xf numFmtId="1" fontId="4" fillId="9" borderId="29" xfId="0" applyNumberFormat="1" applyFont="1" applyFill="1" applyBorder="1" applyAlignment="1">
      <alignment horizontal="center" vertical="center" wrapText="1"/>
    </xf>
    <xf numFmtId="1" fontId="5" fillId="9" borderId="29" xfId="0" applyNumberFormat="1" applyFont="1" applyFill="1" applyBorder="1" applyAlignment="1">
      <alignment horizontal="center" vertical="center" wrapText="1"/>
    </xf>
    <xf numFmtId="1" fontId="13" fillId="9" borderId="29" xfId="0" applyNumberFormat="1" applyFont="1" applyFill="1" applyBorder="1" applyAlignment="1">
      <alignment horizontal="center" vertical="center" wrapText="1"/>
    </xf>
    <xf numFmtId="1" fontId="13" fillId="9" borderId="56" xfId="0" applyNumberFormat="1" applyFont="1" applyFill="1" applyBorder="1" applyAlignment="1">
      <alignment horizontal="center" vertical="center" wrapText="1"/>
    </xf>
    <xf numFmtId="1" fontId="13" fillId="9" borderId="34" xfId="0" applyNumberFormat="1" applyFont="1" applyFill="1" applyBorder="1" applyAlignment="1">
      <alignment horizontal="center" vertical="center" wrapText="1"/>
    </xf>
    <xf numFmtId="1" fontId="13" fillId="9" borderId="26" xfId="0" applyNumberFormat="1" applyFont="1" applyFill="1" applyBorder="1" applyAlignment="1">
      <alignment horizontal="center" vertical="center" wrapText="1"/>
    </xf>
    <xf numFmtId="1" fontId="13" fillId="9" borderId="32" xfId="0" applyNumberFormat="1" applyFont="1" applyFill="1" applyBorder="1" applyAlignment="1">
      <alignment horizontal="center" vertical="center" wrapText="1"/>
    </xf>
    <xf numFmtId="1" fontId="13" fillId="9" borderId="30" xfId="0" applyNumberFormat="1" applyFont="1" applyFill="1" applyBorder="1" applyAlignment="1">
      <alignment horizontal="center" vertical="center" wrapText="1"/>
    </xf>
    <xf numFmtId="1" fontId="5" fillId="9" borderId="56" xfId="0" applyNumberFormat="1" applyFont="1" applyFill="1" applyBorder="1" applyAlignment="1">
      <alignment horizontal="left" vertical="center" wrapText="1"/>
    </xf>
    <xf numFmtId="0" fontId="13" fillId="8" borderId="56" xfId="0" applyFont="1" applyFill="1" applyBorder="1" applyAlignment="1">
      <alignment horizontal="center" vertical="center" wrapText="1"/>
    </xf>
    <xf numFmtId="0" fontId="13" fillId="8" borderId="56" xfId="0" applyFont="1" applyFill="1" applyBorder="1" applyAlignment="1">
      <alignment horizontal="left" vertical="center" wrapText="1"/>
    </xf>
    <xf numFmtId="1" fontId="4" fillId="8" borderId="56" xfId="0" applyNumberFormat="1" applyFont="1" applyFill="1" applyBorder="1" applyAlignment="1">
      <alignment horizontal="center" vertical="center" wrapText="1"/>
    </xf>
    <xf numFmtId="1" fontId="5" fillId="8" borderId="56" xfId="0" applyNumberFormat="1" applyFont="1" applyFill="1" applyBorder="1" applyAlignment="1">
      <alignment horizontal="center" vertical="center" wrapText="1"/>
    </xf>
    <xf numFmtId="1" fontId="13" fillId="8" borderId="56" xfId="0" applyNumberFormat="1" applyFont="1" applyFill="1" applyBorder="1" applyAlignment="1">
      <alignment horizontal="center" vertical="center" wrapText="1"/>
    </xf>
    <xf numFmtId="1" fontId="4" fillId="8" borderId="56" xfId="0" applyNumberFormat="1" applyFont="1" applyFill="1" applyBorder="1" applyAlignment="1">
      <alignment horizontal="left" vertical="center" wrapText="1"/>
    </xf>
    <xf numFmtId="0" fontId="9" fillId="4" borderId="56" xfId="4" applyFont="1" applyFill="1" applyBorder="1" applyAlignment="1">
      <alignment horizontal="center" vertical="center" wrapText="1"/>
    </xf>
    <xf numFmtId="0" fontId="9" fillId="4" borderId="56" xfId="4" applyFont="1" applyFill="1" applyBorder="1" applyAlignment="1">
      <alignment vertical="center" wrapText="1"/>
    </xf>
    <xf numFmtId="0" fontId="4" fillId="4" borderId="29" xfId="0" applyFont="1" applyFill="1" applyBorder="1" applyAlignment="1">
      <alignment horizontal="center" vertical="center" wrapText="1"/>
    </xf>
    <xf numFmtId="0" fontId="4" fillId="4" borderId="27" xfId="4" applyFill="1" applyBorder="1" applyAlignment="1">
      <alignment horizontal="center" vertical="center" wrapText="1"/>
    </xf>
    <xf numFmtId="0" fontId="4" fillId="4" borderId="27" xfId="4" quotePrefix="1" applyFill="1" applyBorder="1" applyAlignment="1">
      <alignment horizontal="center" vertical="center" wrapText="1"/>
    </xf>
    <xf numFmtId="0" fontId="9" fillId="4" borderId="29" xfId="0" applyFont="1" applyFill="1" applyBorder="1" applyAlignment="1">
      <alignment vertical="center" wrapText="1"/>
    </xf>
    <xf numFmtId="1" fontId="9" fillId="4" borderId="29" xfId="0" applyNumberFormat="1" applyFont="1" applyFill="1" applyBorder="1" applyAlignment="1">
      <alignment horizontal="center" vertical="center"/>
    </xf>
    <xf numFmtId="0" fontId="9" fillId="4" borderId="29" xfId="0" applyFont="1" applyFill="1" applyBorder="1" applyAlignment="1">
      <alignment horizontal="center" vertical="center" wrapText="1"/>
    </xf>
    <xf numFmtId="1" fontId="12" fillId="4" borderId="27" xfId="0" applyNumberFormat="1" applyFont="1" applyFill="1" applyBorder="1" applyAlignment="1">
      <alignment horizontal="center" vertical="center" wrapText="1"/>
    </xf>
    <xf numFmtId="1" fontId="12" fillId="4" borderId="37" xfId="0" applyNumberFormat="1" applyFont="1" applyFill="1" applyBorder="1" applyAlignment="1">
      <alignment horizontal="center" vertical="center" wrapText="1"/>
    </xf>
    <xf numFmtId="9" fontId="5" fillId="4" borderId="38" xfId="6" applyFont="1" applyFill="1" applyBorder="1" applyAlignment="1">
      <alignment horizontal="center" vertical="center" wrapText="1"/>
    </xf>
    <xf numFmtId="0" fontId="5" fillId="4" borderId="27" xfId="5" applyFont="1" applyFill="1" applyBorder="1" applyAlignment="1">
      <alignment horizontal="center" vertical="center" wrapText="1"/>
    </xf>
    <xf numFmtId="9" fontId="5" fillId="4" borderId="27" xfId="6" applyFont="1" applyFill="1" applyBorder="1" applyAlignment="1">
      <alignment horizontal="center" vertical="center" wrapText="1"/>
    </xf>
    <xf numFmtId="0" fontId="5" fillId="4" borderId="37" xfId="5" applyFont="1" applyFill="1" applyBorder="1" applyAlignment="1">
      <alignment horizontal="center" vertical="center" wrapText="1"/>
    </xf>
    <xf numFmtId="1" fontId="4" fillId="4" borderId="27" xfId="0" applyNumberFormat="1" applyFont="1" applyFill="1" applyBorder="1" applyAlignment="1">
      <alignment horizontal="left" vertical="center" wrapText="1"/>
    </xf>
    <xf numFmtId="0" fontId="4" fillId="5" borderId="27" xfId="0" applyFont="1" applyFill="1" applyBorder="1" applyAlignment="1">
      <alignment horizontal="center" vertical="center"/>
    </xf>
    <xf numFmtId="0" fontId="4" fillId="5" borderId="27" xfId="0" applyFont="1" applyFill="1" applyBorder="1" applyAlignment="1">
      <alignment vertical="center" wrapText="1"/>
    </xf>
    <xf numFmtId="0" fontId="4" fillId="5" borderId="33" xfId="0" applyFont="1" applyFill="1" applyBorder="1" applyAlignment="1">
      <alignment horizontal="center" vertical="center" wrapText="1"/>
    </xf>
    <xf numFmtId="1" fontId="4" fillId="5" borderId="29" xfId="0" applyNumberFormat="1" applyFont="1" applyFill="1" applyBorder="1" applyAlignment="1">
      <alignment horizontal="center" vertical="center"/>
    </xf>
    <xf numFmtId="49" fontId="4" fillId="5" borderId="56" xfId="4" applyNumberFormat="1" applyFill="1" applyBorder="1" applyAlignment="1">
      <alignment horizontal="center" vertical="center" wrapText="1"/>
    </xf>
    <xf numFmtId="0" fontId="4" fillId="5" borderId="10" xfId="4" applyFill="1" applyBorder="1" applyAlignment="1">
      <alignment horizontal="center" vertical="center" wrapText="1"/>
    </xf>
    <xf numFmtId="0" fontId="4" fillId="5" borderId="56" xfId="0" applyFont="1" applyFill="1" applyBorder="1" applyAlignment="1">
      <alignment horizontal="center" vertical="center" wrapText="1"/>
    </xf>
    <xf numFmtId="0" fontId="4" fillId="5" borderId="56" xfId="4" applyFill="1" applyBorder="1" applyAlignment="1">
      <alignment horizontal="center" vertical="center" wrapText="1"/>
    </xf>
    <xf numFmtId="1" fontId="4" fillId="5" borderId="56" xfId="0" applyNumberFormat="1" applyFont="1" applyFill="1" applyBorder="1" applyAlignment="1">
      <alignment horizontal="center" vertical="center" wrapText="1"/>
    </xf>
    <xf numFmtId="1" fontId="8" fillId="5" borderId="56" xfId="0" applyNumberFormat="1" applyFont="1" applyFill="1" applyBorder="1" applyAlignment="1">
      <alignment horizontal="center" vertical="center" wrapText="1"/>
    </xf>
    <xf numFmtId="0" fontId="8" fillId="5" borderId="56" xfId="4" applyFont="1" applyFill="1" applyBorder="1" applyAlignment="1">
      <alignment horizontal="center" vertical="center" wrapText="1"/>
    </xf>
    <xf numFmtId="0" fontId="5" fillId="3" borderId="56" xfId="0" applyFont="1" applyFill="1" applyBorder="1" applyAlignment="1">
      <alignment horizontal="center" vertical="center" wrapText="1"/>
    </xf>
    <xf numFmtId="9" fontId="5" fillId="2" borderId="56" xfId="0" applyNumberFormat="1" applyFont="1" applyFill="1" applyBorder="1" applyAlignment="1">
      <alignment horizontal="center" vertical="center" wrapText="1"/>
    </xf>
    <xf numFmtId="0" fontId="5" fillId="2" borderId="56" xfId="0" applyFont="1" applyFill="1" applyBorder="1" applyAlignment="1">
      <alignment horizontal="center" vertical="center" wrapText="1"/>
    </xf>
    <xf numFmtId="0" fontId="8" fillId="5" borderId="56" xfId="4" applyFont="1" applyFill="1" applyBorder="1" applyAlignment="1">
      <alignment horizontal="left" vertical="center" wrapText="1"/>
    </xf>
    <xf numFmtId="0" fontId="4" fillId="5" borderId="34" xfId="0" applyFont="1" applyFill="1" applyBorder="1" applyAlignment="1">
      <alignment horizontal="center" vertical="center" wrapText="1"/>
    </xf>
    <xf numFmtId="0" fontId="42" fillId="14" borderId="56" xfId="0" applyFont="1" applyFill="1" applyBorder="1" applyAlignment="1">
      <alignment horizontal="center" vertical="center" wrapText="1"/>
    </xf>
    <xf numFmtId="1" fontId="12" fillId="0" borderId="56" xfId="0" applyNumberFormat="1" applyFont="1" applyBorder="1" applyAlignment="1">
      <alignment horizontal="center" vertical="center" wrapText="1"/>
    </xf>
    <xf numFmtId="0" fontId="4" fillId="0" borderId="56" xfId="0" applyFont="1" applyBorder="1" applyAlignment="1">
      <alignment horizontal="center" vertical="center" wrapText="1"/>
    </xf>
    <xf numFmtId="0" fontId="12" fillId="0" borderId="56" xfId="0" applyFont="1" applyBorder="1" applyAlignment="1">
      <alignment horizontal="center" vertical="center" wrapText="1"/>
    </xf>
    <xf numFmtId="0" fontId="8" fillId="5" borderId="56" xfId="0" applyFont="1" applyFill="1" applyBorder="1" applyAlignment="1">
      <alignment vertical="center" wrapText="1"/>
    </xf>
    <xf numFmtId="49" fontId="8" fillId="5" borderId="56" xfId="4" applyNumberFormat="1" applyFont="1" applyFill="1" applyBorder="1" applyAlignment="1">
      <alignment horizontal="center" vertical="center" wrapText="1"/>
    </xf>
    <xf numFmtId="0" fontId="4" fillId="0" borderId="56" xfId="4" applyBorder="1" applyAlignment="1">
      <alignment horizontal="center" vertical="center" wrapText="1"/>
    </xf>
    <xf numFmtId="0" fontId="9" fillId="4" borderId="26" xfId="0" applyFont="1" applyFill="1" applyBorder="1" applyAlignment="1">
      <alignment horizontal="center" vertical="center" wrapText="1"/>
    </xf>
    <xf numFmtId="0" fontId="8" fillId="0" borderId="56" xfId="0" applyFont="1" applyBorder="1" applyAlignment="1">
      <alignment horizontal="center" vertical="center"/>
    </xf>
    <xf numFmtId="49" fontId="4" fillId="11" borderId="56" xfId="4" applyNumberFormat="1" applyFill="1" applyBorder="1" applyAlignment="1">
      <alignment horizontal="center" vertical="center" wrapText="1"/>
    </xf>
    <xf numFmtId="0" fontId="4" fillId="11" borderId="56" xfId="4" applyFill="1" applyBorder="1" applyAlignment="1">
      <alignment horizontal="center" vertical="center" wrapText="1"/>
    </xf>
    <xf numFmtId="1" fontId="4" fillId="0" borderId="56" xfId="0" applyNumberFormat="1" applyFont="1" applyBorder="1" applyAlignment="1">
      <alignment horizontal="center" vertical="center" wrapText="1"/>
    </xf>
    <xf numFmtId="0" fontId="18" fillId="3" borderId="56" xfId="0" applyFont="1" applyFill="1" applyBorder="1" applyAlignment="1">
      <alignment horizontal="center" vertical="center" wrapText="1"/>
    </xf>
    <xf numFmtId="0" fontId="4" fillId="11" borderId="56" xfId="4" applyFill="1" applyBorder="1" applyAlignment="1">
      <alignment horizontal="left" vertical="center" wrapText="1"/>
    </xf>
    <xf numFmtId="0" fontId="9" fillId="4" borderId="33" xfId="0" applyFont="1" applyFill="1" applyBorder="1" applyAlignment="1">
      <alignment horizontal="center" vertical="center" wrapText="1"/>
    </xf>
    <xf numFmtId="0" fontId="8" fillId="0" borderId="56" xfId="0" applyFont="1" applyBorder="1" applyAlignment="1">
      <alignment vertical="center" wrapText="1"/>
    </xf>
    <xf numFmtId="9" fontId="7" fillId="14" borderId="11" xfId="0" applyNumberFormat="1" applyFont="1" applyFill="1" applyBorder="1" applyAlignment="1">
      <alignment horizontal="center" vertical="center" wrapText="1"/>
    </xf>
    <xf numFmtId="0" fontId="7" fillId="14" borderId="56" xfId="0" applyFont="1" applyFill="1" applyBorder="1" applyAlignment="1">
      <alignment horizontal="center" vertical="center" wrapText="1"/>
    </xf>
    <xf numFmtId="0" fontId="9" fillId="4" borderId="53" xfId="0" applyFont="1" applyFill="1" applyBorder="1" applyAlignment="1">
      <alignment horizontal="center" vertical="center" wrapText="1"/>
    </xf>
    <xf numFmtId="0" fontId="4" fillId="5" borderId="53" xfId="0" applyFont="1" applyFill="1" applyBorder="1" applyAlignment="1">
      <alignment horizontal="center" vertical="center"/>
    </xf>
    <xf numFmtId="0" fontId="4" fillId="5" borderId="22" xfId="4" applyFill="1" applyBorder="1" applyAlignment="1">
      <alignment horizontal="left" vertical="center" wrapText="1"/>
    </xf>
    <xf numFmtId="0" fontId="4" fillId="5" borderId="21" xfId="0" applyFont="1" applyFill="1" applyBorder="1" applyAlignment="1">
      <alignment horizontal="center" vertical="center" wrapText="1"/>
    </xf>
    <xf numFmtId="0" fontId="4" fillId="5" borderId="13" xfId="0" applyFont="1" applyFill="1" applyBorder="1" applyAlignment="1">
      <alignment horizontal="center" vertical="center" wrapText="1"/>
    </xf>
    <xf numFmtId="1" fontId="4" fillId="5" borderId="15" xfId="0" applyNumberFormat="1" applyFont="1" applyFill="1" applyBorder="1" applyAlignment="1">
      <alignment horizontal="center" vertical="center"/>
    </xf>
    <xf numFmtId="49" fontId="4" fillId="5" borderId="22" xfId="4" applyNumberFormat="1" applyFill="1" applyBorder="1" applyAlignment="1">
      <alignment horizontal="center" vertical="center" wrapText="1"/>
    </xf>
    <xf numFmtId="0" fontId="4" fillId="5" borderId="23" xfId="4" applyFill="1" applyBorder="1" applyAlignment="1">
      <alignment horizontal="center" vertical="center" wrapText="1"/>
    </xf>
    <xf numFmtId="0" fontId="4" fillId="5" borderId="22" xfId="4" applyFill="1" applyBorder="1" applyAlignment="1">
      <alignment horizontal="center" vertical="center" wrapText="1"/>
    </xf>
    <xf numFmtId="0" fontId="8" fillId="5" borderId="22" xfId="4" applyFont="1" applyFill="1" applyBorder="1" applyAlignment="1">
      <alignment horizontal="center" vertical="center" wrapText="1"/>
    </xf>
    <xf numFmtId="0" fontId="8" fillId="5" borderId="23" xfId="4" applyFont="1" applyFill="1" applyBorder="1" applyAlignment="1">
      <alignment horizontal="center" vertical="center" wrapText="1"/>
    </xf>
    <xf numFmtId="1" fontId="8" fillId="5" borderId="22" xfId="0" applyNumberFormat="1" applyFont="1" applyFill="1" applyBorder="1" applyAlignment="1">
      <alignment horizontal="center" vertical="center" wrapText="1"/>
    </xf>
    <xf numFmtId="0" fontId="9" fillId="6" borderId="56" xfId="4" applyFont="1" applyFill="1" applyBorder="1" applyAlignment="1">
      <alignment horizontal="center" vertical="center" wrapText="1"/>
    </xf>
    <xf numFmtId="0" fontId="9" fillId="6" borderId="56" xfId="4" applyFont="1" applyFill="1" applyBorder="1" applyAlignment="1">
      <alignment vertical="center" wrapText="1"/>
    </xf>
    <xf numFmtId="1" fontId="13" fillId="6" borderId="53" xfId="0" applyNumberFormat="1" applyFont="1" applyFill="1" applyBorder="1" applyAlignment="1">
      <alignment vertical="center" wrapText="1"/>
    </xf>
    <xf numFmtId="1" fontId="13" fillId="6" borderId="29" xfId="0" applyNumberFormat="1" applyFont="1" applyFill="1" applyBorder="1" applyAlignment="1">
      <alignment horizontal="center" vertical="center"/>
    </xf>
    <xf numFmtId="49" fontId="9" fillId="6" borderId="56" xfId="4" applyNumberFormat="1" applyFont="1" applyFill="1" applyBorder="1" applyAlignment="1">
      <alignment horizontal="center" vertical="center" wrapText="1"/>
    </xf>
    <xf numFmtId="49" fontId="9" fillId="6" borderId="10" xfId="4" applyNumberFormat="1" applyFont="1" applyFill="1" applyBorder="1" applyAlignment="1">
      <alignment horizontal="center" vertical="center" wrapText="1"/>
    </xf>
    <xf numFmtId="1" fontId="12" fillId="6" borderId="56" xfId="0" applyNumberFormat="1" applyFont="1" applyFill="1" applyBorder="1" applyAlignment="1">
      <alignment horizontal="center" vertical="center" wrapText="1"/>
    </xf>
    <xf numFmtId="0" fontId="4" fillId="6" borderId="11" xfId="4" applyFill="1" applyBorder="1" applyAlignment="1">
      <alignment vertical="center" wrapText="1"/>
    </xf>
    <xf numFmtId="0" fontId="4" fillId="6" borderId="56" xfId="4" applyFill="1" applyBorder="1" applyAlignment="1">
      <alignment vertical="center" wrapText="1"/>
    </xf>
    <xf numFmtId="1" fontId="5" fillId="6" borderId="30" xfId="0" applyNumberFormat="1" applyFont="1" applyFill="1" applyBorder="1" applyAlignment="1">
      <alignment vertical="center" wrapText="1"/>
    </xf>
    <xf numFmtId="1" fontId="5" fillId="6" borderId="32" xfId="0" applyNumberFormat="1" applyFont="1" applyFill="1" applyBorder="1" applyAlignment="1">
      <alignment vertical="center" wrapText="1"/>
    </xf>
    <xf numFmtId="1" fontId="5" fillId="6" borderId="26" xfId="0" applyNumberFormat="1" applyFont="1" applyFill="1" applyBorder="1" applyAlignment="1">
      <alignment vertical="center" wrapText="1"/>
    </xf>
    <xf numFmtId="49" fontId="4" fillId="6" borderId="27" xfId="4" applyNumberFormat="1" applyFill="1" applyBorder="1" applyAlignment="1">
      <alignment horizontal="left" vertical="center" wrapText="1"/>
    </xf>
    <xf numFmtId="0" fontId="4" fillId="11" borderId="27" xfId="4" applyFill="1" applyBorder="1" applyAlignment="1">
      <alignment horizontal="center" vertical="center" wrapText="1"/>
    </xf>
    <xf numFmtId="1" fontId="4" fillId="0" borderId="27" xfId="0" applyNumberFormat="1" applyFont="1" applyBorder="1" applyAlignment="1">
      <alignment horizontal="center" vertical="center" wrapText="1"/>
    </xf>
    <xf numFmtId="1" fontId="15" fillId="0" borderId="26" xfId="0" applyNumberFormat="1" applyFont="1" applyBorder="1" applyAlignment="1">
      <alignment horizontal="center" vertical="center"/>
    </xf>
    <xf numFmtId="0" fontId="12" fillId="14" borderId="56" xfId="0" applyFont="1" applyFill="1" applyBorder="1" applyAlignment="1">
      <alignment horizontal="center" vertical="center" wrapText="1"/>
    </xf>
    <xf numFmtId="0" fontId="4" fillId="3" borderId="56" xfId="0" applyFont="1" applyFill="1" applyBorder="1" applyAlignment="1">
      <alignment horizontal="center" vertical="center" wrapText="1"/>
    </xf>
    <xf numFmtId="9" fontId="5" fillId="2" borderId="56" xfId="1" applyFont="1" applyFill="1" applyBorder="1" applyAlignment="1">
      <alignment horizontal="center" vertical="center" wrapText="1"/>
    </xf>
    <xf numFmtId="0" fontId="5" fillId="2" borderId="56" xfId="5" applyFont="1" applyFill="1" applyBorder="1" applyAlignment="1">
      <alignment horizontal="center" vertical="center" wrapText="1"/>
    </xf>
    <xf numFmtId="0" fontId="5" fillId="3" borderId="56" xfId="5" applyFont="1" applyFill="1" applyBorder="1" applyAlignment="1">
      <alignment horizontal="center" vertical="center" wrapText="1"/>
    </xf>
    <xf numFmtId="1" fontId="13" fillId="6" borderId="29" xfId="0" applyNumberFormat="1" applyFont="1" applyFill="1" applyBorder="1" applyAlignment="1">
      <alignment vertical="center" wrapText="1"/>
    </xf>
    <xf numFmtId="0" fontId="4" fillId="0" borderId="27" xfId="0" applyFont="1" applyBorder="1" applyAlignment="1">
      <alignment horizontal="center" vertical="center"/>
    </xf>
    <xf numFmtId="0" fontId="4" fillId="0" borderId="27" xfId="4" applyBorder="1" applyAlignment="1">
      <alignment horizontal="left" vertical="center" wrapText="1"/>
    </xf>
    <xf numFmtId="0" fontId="4" fillId="0" borderId="56" xfId="0" applyFont="1" applyBorder="1" applyAlignment="1">
      <alignment horizontal="center" vertical="center"/>
    </xf>
    <xf numFmtId="0" fontId="4" fillId="0" borderId="56" xfId="4" applyBorder="1" applyAlignment="1">
      <alignment horizontal="left" vertical="center" wrapText="1"/>
    </xf>
    <xf numFmtId="1" fontId="10" fillId="5" borderId="26" xfId="0" applyNumberFormat="1" applyFont="1" applyFill="1" applyBorder="1" applyAlignment="1">
      <alignment horizontal="center" vertical="center"/>
    </xf>
    <xf numFmtId="0" fontId="9" fillId="6" borderId="27" xfId="4" applyFont="1" applyFill="1" applyBorder="1" applyAlignment="1">
      <alignment horizontal="center" vertical="center" wrapText="1"/>
    </xf>
    <xf numFmtId="0" fontId="9" fillId="6" borderId="27" xfId="4" applyFont="1" applyFill="1" applyBorder="1" applyAlignment="1">
      <alignment vertical="center" wrapText="1"/>
    </xf>
    <xf numFmtId="0" fontId="4" fillId="5" borderId="27" xfId="4" applyFill="1" applyBorder="1" applyAlignment="1">
      <alignment horizontal="left" vertical="center" wrapText="1"/>
    </xf>
    <xf numFmtId="0" fontId="4" fillId="0" borderId="27" xfId="0" applyFont="1" applyBorder="1" applyAlignment="1">
      <alignment horizontal="left" vertical="center" wrapText="1"/>
    </xf>
    <xf numFmtId="0" fontId="4" fillId="0" borderId="33" xfId="0" applyFont="1" applyBorder="1" applyAlignment="1">
      <alignment horizontal="center" vertical="center" wrapText="1"/>
    </xf>
    <xf numFmtId="49" fontId="4" fillId="0" borderId="56" xfId="4" applyNumberFormat="1" applyBorder="1" applyAlignment="1">
      <alignment horizontal="center" vertical="center" wrapText="1"/>
    </xf>
    <xf numFmtId="1" fontId="5" fillId="13" borderId="10" xfId="0" applyNumberFormat="1" applyFont="1" applyFill="1" applyBorder="1" applyAlignment="1">
      <alignment vertical="center"/>
    </xf>
    <xf numFmtId="1" fontId="5" fillId="13" borderId="56" xfId="0" applyNumberFormat="1" applyFont="1" applyFill="1" applyBorder="1" applyAlignment="1">
      <alignment horizontal="center" vertical="center"/>
    </xf>
    <xf numFmtId="1" fontId="13" fillId="9" borderId="10" xfId="0" applyNumberFormat="1" applyFont="1" applyFill="1" applyBorder="1" applyAlignment="1">
      <alignment horizontal="center" vertical="center" wrapText="1"/>
    </xf>
    <xf numFmtId="49" fontId="9" fillId="4" borderId="29" xfId="0" applyNumberFormat="1" applyFont="1" applyFill="1" applyBorder="1" applyAlignment="1">
      <alignment horizontal="center" vertical="center" wrapText="1"/>
    </xf>
    <xf numFmtId="0" fontId="8" fillId="5" borderId="56" xfId="0" applyFont="1" applyFill="1" applyBorder="1" applyAlignment="1">
      <alignment horizontal="center" vertical="center" wrapText="1"/>
    </xf>
    <xf numFmtId="0" fontId="42" fillId="14" borderId="56" xfId="4" applyFont="1" applyFill="1" applyBorder="1" applyAlignment="1">
      <alignment horizontal="left" vertical="center" wrapText="1"/>
    </xf>
    <xf numFmtId="0" fontId="8" fillId="11" borderId="10" xfId="4" applyFont="1" applyFill="1" applyBorder="1" applyAlignment="1">
      <alignment horizontal="center" vertical="center" wrapText="1"/>
    </xf>
    <xf numFmtId="0" fontId="12" fillId="14" borderId="56" xfId="4" applyFont="1" applyFill="1" applyBorder="1" applyAlignment="1">
      <alignment horizontal="left" vertical="center" wrapText="1"/>
    </xf>
    <xf numFmtId="0" fontId="44" fillId="14" borderId="56" xfId="4" applyFont="1" applyFill="1" applyBorder="1" applyAlignment="1">
      <alignment horizontal="center" vertical="center" wrapText="1"/>
    </xf>
    <xf numFmtId="0" fontId="12" fillId="14" borderId="56" xfId="4" applyFont="1" applyFill="1" applyBorder="1" applyAlignment="1">
      <alignment horizontal="center" vertical="center" wrapText="1"/>
    </xf>
    <xf numFmtId="0" fontId="8" fillId="11" borderId="56" xfId="4" applyFont="1" applyFill="1" applyBorder="1" applyAlignment="1">
      <alignment horizontal="left" vertical="center" wrapText="1"/>
    </xf>
    <xf numFmtId="0" fontId="8" fillId="5" borderId="56" xfId="4" applyFont="1" applyFill="1" applyBorder="1" applyAlignment="1">
      <alignment vertical="center" wrapText="1"/>
    </xf>
    <xf numFmtId="1" fontId="8" fillId="5" borderId="29" xfId="0" applyNumberFormat="1" applyFont="1" applyFill="1" applyBorder="1" applyAlignment="1">
      <alignment vertical="center"/>
    </xf>
    <xf numFmtId="9" fontId="5" fillId="2" borderId="56" xfId="6" applyFont="1" applyFill="1" applyBorder="1" applyAlignment="1">
      <alignment horizontal="center" vertical="center" wrapText="1"/>
    </xf>
    <xf numFmtId="1" fontId="4" fillId="0" borderId="56" xfId="0" applyNumberFormat="1" applyFont="1" applyBorder="1" applyAlignment="1">
      <alignment horizontal="left" vertical="center" wrapText="1"/>
    </xf>
    <xf numFmtId="0" fontId="8" fillId="0" borderId="56" xfId="4" applyFont="1" applyBorder="1" applyAlignment="1">
      <alignment horizontal="left" vertical="center" wrapText="1"/>
    </xf>
    <xf numFmtId="0" fontId="5" fillId="5" borderId="56" xfId="0" applyFont="1" applyFill="1" applyBorder="1" applyAlignment="1">
      <alignment horizontal="center" vertical="center" wrapText="1"/>
    </xf>
    <xf numFmtId="1" fontId="8" fillId="5" borderId="34" xfId="0" applyNumberFormat="1" applyFont="1" applyFill="1" applyBorder="1" applyAlignment="1">
      <alignment horizontal="center" vertical="center"/>
    </xf>
    <xf numFmtId="0" fontId="4" fillId="5" borderId="56" xfId="4" applyFill="1" applyBorder="1" applyAlignment="1">
      <alignment vertical="center" wrapText="1"/>
    </xf>
    <xf numFmtId="0" fontId="4" fillId="5" borderId="56" xfId="4" quotePrefix="1" applyFill="1" applyBorder="1" applyAlignment="1">
      <alignment vertical="center" wrapText="1"/>
    </xf>
    <xf numFmtId="1" fontId="4" fillId="5" borderId="56" xfId="0" applyNumberFormat="1" applyFont="1" applyFill="1" applyBorder="1" applyAlignment="1">
      <alignment horizontal="left" vertical="center" wrapText="1"/>
    </xf>
    <xf numFmtId="0" fontId="7" fillId="0" borderId="56" xfId="0" applyFont="1" applyBorder="1" applyAlignment="1">
      <alignment horizontal="left" vertical="center" wrapText="1"/>
    </xf>
    <xf numFmtId="0" fontId="12" fillId="0" borderId="56" xfId="4" applyFont="1" applyBorder="1" applyAlignment="1">
      <alignment horizontal="left" vertical="center" wrapText="1"/>
    </xf>
    <xf numFmtId="0" fontId="7" fillId="0" borderId="56" xfId="0" applyFont="1" applyBorder="1" applyAlignment="1">
      <alignment horizontal="center" vertical="center" wrapText="1"/>
    </xf>
    <xf numFmtId="1" fontId="12" fillId="0" borderId="56" xfId="0" applyNumberFormat="1" applyFont="1" applyBorder="1" applyAlignment="1">
      <alignment horizontal="center" vertical="center"/>
    </xf>
    <xf numFmtId="0" fontId="12" fillId="0" borderId="10" xfId="0" applyFont="1" applyBorder="1" applyAlignment="1">
      <alignment horizontal="center" vertical="center" wrapText="1"/>
    </xf>
    <xf numFmtId="1" fontId="12" fillId="0" borderId="11" xfId="0" applyNumberFormat="1" applyFont="1" applyBorder="1" applyAlignment="1">
      <alignment horizontal="center" vertical="center" wrapText="1"/>
    </xf>
    <xf numFmtId="9" fontId="12" fillId="0" borderId="11" xfId="0" applyNumberFormat="1" applyFont="1" applyBorder="1" applyAlignment="1">
      <alignment horizontal="center" vertical="center" wrapText="1"/>
    </xf>
    <xf numFmtId="9" fontId="12" fillId="0" borderId="56" xfId="0" applyNumberFormat="1" applyFont="1" applyBorder="1" applyAlignment="1">
      <alignment horizontal="center" vertical="center" wrapText="1"/>
    </xf>
    <xf numFmtId="0" fontId="12" fillId="0" borderId="56" xfId="0" applyFont="1" applyBorder="1" applyAlignment="1">
      <alignment horizontal="left" vertical="center" wrapText="1"/>
    </xf>
    <xf numFmtId="0" fontId="4" fillId="0" borderId="11" xfId="4" applyBorder="1" applyAlignment="1">
      <alignment horizontal="center" vertical="center" wrapText="1"/>
    </xf>
    <xf numFmtId="1" fontId="12" fillId="6" borderId="22" xfId="0" applyNumberFormat="1" applyFont="1" applyFill="1" applyBorder="1" applyAlignment="1">
      <alignment horizontal="center" vertical="center" wrapText="1"/>
    </xf>
    <xf numFmtId="49" fontId="4" fillId="6" borderId="56" xfId="4" applyNumberFormat="1" applyFill="1" applyBorder="1" applyAlignment="1">
      <alignment horizontal="left" vertical="center" wrapText="1"/>
    </xf>
    <xf numFmtId="0" fontId="9" fillId="4" borderId="10" xfId="4" applyFont="1" applyFill="1" applyBorder="1" applyAlignment="1">
      <alignment horizontal="center" vertical="center" wrapText="1"/>
    </xf>
    <xf numFmtId="0" fontId="9" fillId="4" borderId="11" xfId="4" applyFont="1" applyFill="1" applyBorder="1" applyAlignment="1">
      <alignment horizontal="center" vertical="center" wrapText="1"/>
    </xf>
    <xf numFmtId="0" fontId="4" fillId="0" borderId="29" xfId="0" applyFont="1" applyBorder="1" applyAlignment="1">
      <alignment horizontal="left" vertical="center" wrapText="1"/>
    </xf>
    <xf numFmtId="0" fontId="13" fillId="10" borderId="31" xfId="0" applyFont="1" applyFill="1" applyBorder="1" applyAlignment="1">
      <alignment vertical="center"/>
    </xf>
    <xf numFmtId="0" fontId="13" fillId="10" borderId="56" xfId="0" applyFont="1" applyFill="1" applyBorder="1" applyAlignment="1">
      <alignment vertical="center"/>
    </xf>
    <xf numFmtId="1" fontId="5" fillId="10" borderId="24" xfId="0" applyNumberFormat="1" applyFont="1" applyFill="1" applyBorder="1" applyAlignment="1">
      <alignment vertical="center"/>
    </xf>
    <xf numFmtId="1" fontId="5" fillId="10" borderId="24" xfId="0" applyNumberFormat="1" applyFont="1" applyFill="1" applyBorder="1" applyAlignment="1">
      <alignment horizontal="center" vertical="center"/>
    </xf>
    <xf numFmtId="1" fontId="5" fillId="10" borderId="32" xfId="0" applyNumberFormat="1" applyFont="1" applyFill="1" applyBorder="1" applyAlignment="1">
      <alignment horizontal="center" vertical="center"/>
    </xf>
    <xf numFmtId="0" fontId="5" fillId="10" borderId="56" xfId="0" applyFont="1" applyFill="1" applyBorder="1" applyAlignment="1">
      <alignment horizontal="left" vertical="center"/>
    </xf>
    <xf numFmtId="1" fontId="5" fillId="17" borderId="47" xfId="0" applyNumberFormat="1" applyFont="1" applyFill="1" applyBorder="1" applyAlignment="1">
      <alignment vertical="center"/>
    </xf>
    <xf numFmtId="1" fontId="5" fillId="17" borderId="31" xfId="0" applyNumberFormat="1" applyFont="1" applyFill="1" applyBorder="1" applyAlignment="1">
      <alignment vertical="center" wrapText="1"/>
    </xf>
    <xf numFmtId="1" fontId="4" fillId="17" borderId="31" xfId="0" applyNumberFormat="1" applyFont="1" applyFill="1" applyBorder="1" applyAlignment="1">
      <alignment vertical="center"/>
    </xf>
    <xf numFmtId="1" fontId="5" fillId="17" borderId="31" xfId="0" applyNumberFormat="1" applyFont="1" applyFill="1" applyBorder="1" applyAlignment="1">
      <alignment vertical="center"/>
    </xf>
    <xf numFmtId="1" fontId="5" fillId="17" borderId="56" xfId="0" applyNumberFormat="1" applyFont="1" applyFill="1" applyBorder="1" applyAlignment="1">
      <alignment vertical="center"/>
    </xf>
    <xf numFmtId="1" fontId="5" fillId="17" borderId="31" xfId="0" applyNumberFormat="1" applyFont="1" applyFill="1" applyBorder="1" applyAlignment="1">
      <alignment horizontal="center" vertical="center"/>
    </xf>
    <xf numFmtId="1" fontId="5" fillId="17" borderId="32" xfId="0" applyNumberFormat="1" applyFont="1" applyFill="1" applyBorder="1" applyAlignment="1">
      <alignment horizontal="center" vertical="center"/>
    </xf>
    <xf numFmtId="1" fontId="5" fillId="17" borderId="56" xfId="0" applyNumberFormat="1" applyFont="1" applyFill="1" applyBorder="1" applyAlignment="1">
      <alignment horizontal="left" vertical="center"/>
    </xf>
    <xf numFmtId="0" fontId="42" fillId="14" borderId="56" xfId="5" applyFont="1" applyFill="1" applyBorder="1" applyAlignment="1">
      <alignment horizontal="center" vertical="center" wrapText="1"/>
    </xf>
    <xf numFmtId="1" fontId="4" fillId="0" borderId="10" xfId="0" applyNumberFormat="1" applyFont="1" applyBorder="1" applyAlignment="1">
      <alignment horizontal="center" vertical="center" wrapText="1"/>
    </xf>
    <xf numFmtId="0" fontId="8" fillId="5" borderId="56" xfId="0" applyFont="1" applyFill="1" applyBorder="1" applyAlignment="1">
      <alignment horizontal="left" vertical="center" wrapText="1"/>
    </xf>
    <xf numFmtId="0" fontId="5" fillId="0" borderId="33" xfId="0" applyFont="1" applyBorder="1" applyAlignment="1">
      <alignment vertical="center"/>
    </xf>
    <xf numFmtId="0" fontId="4" fillId="0" borderId="27" xfId="0" applyFont="1" applyBorder="1" applyAlignment="1">
      <alignment vertical="center" wrapText="1"/>
    </xf>
    <xf numFmtId="0" fontId="4" fillId="0" borderId="34" xfId="0" applyFont="1" applyBorder="1" applyAlignment="1">
      <alignment horizontal="center" vertical="center" wrapText="1"/>
    </xf>
    <xf numFmtId="1" fontId="4" fillId="0" borderId="29" xfId="0" applyNumberFormat="1" applyFont="1" applyBorder="1" applyAlignment="1">
      <alignment horizontal="center" vertical="center"/>
    </xf>
    <xf numFmtId="0" fontId="4" fillId="11" borderId="11" xfId="4" applyFill="1" applyBorder="1" applyAlignment="1">
      <alignment horizontal="center" vertical="center" wrapText="1"/>
    </xf>
    <xf numFmtId="0" fontId="18" fillId="3" borderId="56" xfId="5" applyFont="1" applyFill="1" applyBorder="1" applyAlignment="1">
      <alignment horizontal="center" vertical="center" wrapText="1"/>
    </xf>
    <xf numFmtId="0" fontId="13" fillId="0" borderId="36" xfId="0" applyFont="1" applyBorder="1" applyAlignment="1">
      <alignment horizontal="left" vertical="center" wrapText="1"/>
    </xf>
    <xf numFmtId="0" fontId="4" fillId="5" borderId="52" xfId="0" applyFont="1" applyFill="1" applyBorder="1" applyAlignment="1">
      <alignment horizontal="center" vertical="center" wrapText="1"/>
    </xf>
    <xf numFmtId="49" fontId="8" fillId="5" borderId="10" xfId="4" applyNumberFormat="1" applyFont="1" applyFill="1" applyBorder="1" applyAlignment="1">
      <alignment horizontal="center" vertical="center" wrapText="1"/>
    </xf>
    <xf numFmtId="1" fontId="8" fillId="5" borderId="52" xfId="0" applyNumberFormat="1" applyFont="1" applyFill="1" applyBorder="1" applyAlignment="1">
      <alignment horizontal="center" vertical="center" wrapText="1"/>
    </xf>
    <xf numFmtId="1" fontId="8" fillId="5" borderId="33" xfId="0" applyNumberFormat="1" applyFont="1" applyFill="1" applyBorder="1" applyAlignment="1">
      <alignment horizontal="center" vertical="center" wrapText="1"/>
    </xf>
    <xf numFmtId="1" fontId="8" fillId="5" borderId="35" xfId="0" applyNumberFormat="1" applyFont="1" applyFill="1" applyBorder="1" applyAlignment="1">
      <alignment horizontal="center" vertical="center" wrapText="1"/>
    </xf>
    <xf numFmtId="0" fontId="8" fillId="0" borderId="56" xfId="0" applyFont="1" applyBorder="1" applyAlignment="1">
      <alignment horizontal="left" vertical="center" wrapText="1"/>
    </xf>
    <xf numFmtId="49" fontId="4" fillId="11" borderId="10" xfId="4" applyNumberFormat="1" applyFill="1" applyBorder="1" applyAlignment="1">
      <alignment horizontal="center" vertical="center" wrapText="1"/>
    </xf>
    <xf numFmtId="1" fontId="5" fillId="5" borderId="56" xfId="0" applyNumberFormat="1" applyFont="1" applyFill="1" applyBorder="1" applyAlignment="1">
      <alignment horizontal="center" vertical="center" wrapText="1"/>
    </xf>
    <xf numFmtId="49" fontId="4" fillId="11" borderId="56" xfId="4" applyNumberFormat="1" applyFill="1" applyBorder="1" applyAlignment="1">
      <alignment horizontal="left" vertical="center" wrapText="1"/>
    </xf>
    <xf numFmtId="0" fontId="13" fillId="0" borderId="56" xfId="0" applyFont="1" applyBorder="1" applyAlignment="1">
      <alignment horizontal="left" vertical="center" wrapText="1"/>
    </xf>
    <xf numFmtId="20" fontId="4" fillId="5" borderId="34" xfId="0" applyNumberFormat="1" applyFont="1" applyFill="1" applyBorder="1" applyAlignment="1">
      <alignment horizontal="center" vertical="center" wrapText="1"/>
    </xf>
    <xf numFmtId="0" fontId="38" fillId="5" borderId="25" xfId="0" applyFont="1" applyFill="1" applyBorder="1" applyAlignment="1">
      <alignment horizontal="center" vertical="center"/>
    </xf>
    <xf numFmtId="0" fontId="38" fillId="5" borderId="53" xfId="0" applyFont="1" applyFill="1" applyBorder="1" applyAlignment="1">
      <alignment horizontal="center" vertical="center" wrapText="1"/>
    </xf>
    <xf numFmtId="0" fontId="38" fillId="5" borderId="21" xfId="0" applyFont="1" applyFill="1" applyBorder="1" applyAlignment="1">
      <alignment horizontal="left" vertical="center" wrapText="1"/>
    </xf>
    <xf numFmtId="1" fontId="39" fillId="5" borderId="27" xfId="0" applyNumberFormat="1" applyFont="1" applyFill="1" applyBorder="1" applyAlignment="1">
      <alignment horizontal="center" vertical="center" wrapText="1"/>
    </xf>
    <xf numFmtId="1" fontId="38" fillId="5" borderId="15" xfId="0" applyNumberFormat="1" applyFont="1" applyFill="1" applyBorder="1" applyAlignment="1">
      <alignment horizontal="center" vertical="center"/>
    </xf>
    <xf numFmtId="1" fontId="4" fillId="5" borderId="53" xfId="0" applyNumberFormat="1" applyFont="1" applyFill="1" applyBorder="1" applyAlignment="1">
      <alignment horizontal="center" vertical="center"/>
    </xf>
    <xf numFmtId="49" fontId="4" fillId="5" borderId="37" xfId="4" applyNumberFormat="1" applyFill="1" applyBorder="1" applyAlignment="1">
      <alignment horizontal="center" vertical="center" wrapText="1"/>
    </xf>
    <xf numFmtId="0" fontId="4" fillId="5" borderId="27" xfId="0" applyFont="1" applyFill="1" applyBorder="1" applyAlignment="1">
      <alignment horizontal="left" vertical="center"/>
    </xf>
    <xf numFmtId="0" fontId="4" fillId="3" borderId="27" xfId="5" applyFont="1" applyFill="1" applyBorder="1" applyAlignment="1">
      <alignment horizontal="center" vertical="center" wrapText="1"/>
    </xf>
    <xf numFmtId="0" fontId="9" fillId="4" borderId="27" xfId="4" quotePrefix="1" applyFont="1" applyFill="1" applyBorder="1" applyAlignment="1">
      <alignment horizontal="center" vertical="center" wrapText="1"/>
    </xf>
    <xf numFmtId="1" fontId="4" fillId="4" borderId="37" xfId="0" applyNumberFormat="1" applyFont="1" applyFill="1" applyBorder="1" applyAlignment="1">
      <alignment horizontal="center" vertical="center" wrapText="1"/>
    </xf>
    <xf numFmtId="0" fontId="38" fillId="5" borderId="53" xfId="0" applyFont="1" applyFill="1" applyBorder="1" applyAlignment="1">
      <alignment horizontal="left" vertical="center" wrapText="1"/>
    </xf>
    <xf numFmtId="1" fontId="39" fillId="5" borderId="53" xfId="0" applyNumberFormat="1" applyFont="1" applyFill="1" applyBorder="1" applyAlignment="1">
      <alignment horizontal="center" vertical="center" wrapText="1"/>
    </xf>
    <xf numFmtId="1" fontId="38" fillId="5" borderId="53" xfId="0" applyNumberFormat="1" applyFont="1" applyFill="1" applyBorder="1" applyAlignment="1">
      <alignment horizontal="center" vertical="center"/>
    </xf>
    <xf numFmtId="9" fontId="5" fillId="18" borderId="38" xfId="6" applyFont="1" applyFill="1" applyBorder="1" applyAlignment="1">
      <alignment horizontal="center" vertical="center" wrapText="1"/>
    </xf>
    <xf numFmtId="0" fontId="5" fillId="18" borderId="27" xfId="5" applyFont="1" applyFill="1" applyBorder="1" applyAlignment="1">
      <alignment horizontal="center" vertical="center" wrapText="1"/>
    </xf>
    <xf numFmtId="9" fontId="5" fillId="2" borderId="27" xfId="6" applyFont="1" applyFill="1" applyBorder="1" applyAlignment="1">
      <alignment horizontal="center" vertical="center" wrapText="1"/>
    </xf>
    <xf numFmtId="0" fontId="5" fillId="2" borderId="27" xfId="5" applyFont="1" applyFill="1" applyBorder="1" applyAlignment="1">
      <alignment horizontal="center" vertical="center" wrapText="1"/>
    </xf>
    <xf numFmtId="0" fontId="9" fillId="4" borderId="27" xfId="4" applyFont="1" applyFill="1" applyBorder="1" applyAlignment="1">
      <alignment horizontal="center" vertical="center" wrapText="1"/>
    </xf>
    <xf numFmtId="0" fontId="9" fillId="4" borderId="27" xfId="4" applyFont="1" applyFill="1" applyBorder="1" applyAlignment="1">
      <alignment vertical="center" wrapText="1"/>
    </xf>
    <xf numFmtId="1" fontId="12" fillId="4" borderId="38" xfId="0" applyNumberFormat="1" applyFont="1" applyFill="1" applyBorder="1" applyAlignment="1">
      <alignment horizontal="center" vertical="center" wrapText="1"/>
    </xf>
    <xf numFmtId="0" fontId="34" fillId="5" borderId="27" xfId="4" applyFont="1" applyFill="1" applyBorder="1" applyAlignment="1">
      <alignment horizontal="center" vertical="center" wrapText="1"/>
    </xf>
    <xf numFmtId="0" fontId="32" fillId="5" borderId="27" xfId="4" applyFont="1" applyFill="1" applyBorder="1" applyAlignment="1">
      <alignment horizontal="center" vertical="center" wrapText="1"/>
    </xf>
    <xf numFmtId="0" fontId="32" fillId="5" borderId="27" xfId="4" applyFont="1" applyFill="1" applyBorder="1" applyAlignment="1">
      <alignment vertical="center" wrapText="1"/>
    </xf>
    <xf numFmtId="0" fontId="32" fillId="5" borderId="29" xfId="0" applyFont="1" applyFill="1" applyBorder="1" applyAlignment="1">
      <alignment horizontal="center" vertical="center" wrapText="1"/>
    </xf>
    <xf numFmtId="0" fontId="32" fillId="5" borderId="34" xfId="0" applyFont="1" applyFill="1" applyBorder="1" applyAlignment="1">
      <alignment horizontal="center" vertical="center" wrapText="1"/>
    </xf>
    <xf numFmtId="1" fontId="32" fillId="5" borderId="27" xfId="0" applyNumberFormat="1" applyFont="1" applyFill="1" applyBorder="1" applyAlignment="1">
      <alignment horizontal="center" vertical="center" wrapText="1"/>
    </xf>
    <xf numFmtId="1" fontId="32" fillId="5" borderId="37" xfId="0" applyNumberFormat="1" applyFont="1" applyFill="1" applyBorder="1" applyAlignment="1">
      <alignment horizontal="center" vertical="center" wrapText="1"/>
    </xf>
    <xf numFmtId="1" fontId="33" fillId="5" borderId="27" xfId="0" applyNumberFormat="1" applyFont="1" applyFill="1" applyBorder="1" applyAlignment="1">
      <alignment horizontal="center" vertical="center"/>
    </xf>
    <xf numFmtId="1" fontId="32" fillId="5" borderId="29" xfId="0" applyNumberFormat="1" applyFont="1" applyFill="1" applyBorder="1" applyAlignment="1">
      <alignment horizontal="center" vertical="center" wrapText="1"/>
    </xf>
    <xf numFmtId="1" fontId="32" fillId="5" borderId="26" xfId="0" applyNumberFormat="1" applyFont="1" applyFill="1" applyBorder="1" applyAlignment="1">
      <alignment horizontal="center" vertical="center" wrapText="1"/>
    </xf>
    <xf numFmtId="0" fontId="5" fillId="0" borderId="29" xfId="0" applyFont="1" applyBorder="1" applyAlignment="1">
      <alignment horizontal="center" vertical="center"/>
    </xf>
    <xf numFmtId="0" fontId="38" fillId="5" borderId="49" xfId="0" applyFont="1" applyFill="1" applyBorder="1" applyAlignment="1">
      <alignment horizontal="center" vertical="center"/>
    </xf>
    <xf numFmtId="0" fontId="4" fillId="5" borderId="27" xfId="0" applyFont="1" applyFill="1" applyBorder="1" applyAlignment="1">
      <alignment vertical="center"/>
    </xf>
    <xf numFmtId="0" fontId="4" fillId="5" borderId="37" xfId="0" applyFont="1" applyFill="1" applyBorder="1" applyAlignment="1">
      <alignment horizontal="center" vertical="center" wrapText="1"/>
    </xf>
    <xf numFmtId="0" fontId="5" fillId="3" borderId="27" xfId="21" applyFont="1" applyFill="1" applyBorder="1" applyAlignment="1">
      <alignment horizontal="center" vertical="center" wrapText="1"/>
    </xf>
    <xf numFmtId="0" fontId="15" fillId="5" borderId="29" xfId="0" applyFont="1" applyFill="1" applyBorder="1" applyAlignment="1">
      <alignment horizontal="center" vertical="center"/>
    </xf>
    <xf numFmtId="0" fontId="4" fillId="5" borderId="29" xfId="7" applyNumberFormat="1" applyFont="1" applyFill="1" applyBorder="1" applyAlignment="1">
      <alignment horizontal="left" vertical="center" wrapText="1"/>
    </xf>
    <xf numFmtId="0" fontId="9" fillId="0" borderId="29" xfId="0" applyFont="1" applyBorder="1" applyAlignment="1">
      <alignment horizontal="center" vertical="center" wrapText="1"/>
    </xf>
    <xf numFmtId="1" fontId="4" fillId="5" borderId="27" xfId="0" applyNumberFormat="1" applyFont="1" applyFill="1" applyBorder="1" applyAlignment="1">
      <alignment horizontal="center" vertical="center" wrapText="1"/>
    </xf>
    <xf numFmtId="1" fontId="4" fillId="0" borderId="31" xfId="0" applyNumberFormat="1" applyFont="1" applyBorder="1" applyAlignment="1">
      <alignment horizontal="center" vertical="center"/>
    </xf>
    <xf numFmtId="0" fontId="4" fillId="0" borderId="29" xfId="7" applyNumberFormat="1" applyFont="1" applyFill="1" applyBorder="1" applyAlignment="1">
      <alignment horizontal="left" vertical="center" wrapText="1"/>
    </xf>
    <xf numFmtId="0" fontId="8" fillId="3" borderId="56" xfId="0" applyFont="1" applyFill="1" applyBorder="1" applyAlignment="1">
      <alignment horizontal="center" vertical="center"/>
    </xf>
    <xf numFmtId="0" fontId="8" fillId="2" borderId="56" xfId="0" applyFont="1" applyFill="1" applyBorder="1" applyAlignment="1">
      <alignment horizontal="center" vertical="center"/>
    </xf>
    <xf numFmtId="0" fontId="9" fillId="4" borderId="35" xfId="0" applyFont="1" applyFill="1" applyBorder="1" applyAlignment="1">
      <alignment horizontal="center" vertical="center" wrapText="1"/>
    </xf>
    <xf numFmtId="1" fontId="12" fillId="4" borderId="9" xfId="0" applyNumberFormat="1" applyFont="1" applyFill="1" applyBorder="1" applyAlignment="1">
      <alignment horizontal="center" vertical="center" wrapText="1"/>
    </xf>
    <xf numFmtId="0" fontId="4" fillId="5" borderId="29" xfId="0" applyFont="1" applyFill="1" applyBorder="1" applyAlignment="1">
      <alignment vertical="center"/>
    </xf>
    <xf numFmtId="9" fontId="4" fillId="2" borderId="56" xfId="6" applyFont="1" applyFill="1" applyBorder="1" applyAlignment="1">
      <alignment horizontal="center" vertical="center" wrapText="1"/>
    </xf>
    <xf numFmtId="0" fontId="4" fillId="2" borderId="56" xfId="5" applyFont="1" applyFill="1" applyBorder="1" applyAlignment="1">
      <alignment horizontal="center" vertical="center" wrapText="1"/>
    </xf>
    <xf numFmtId="9" fontId="4" fillId="2" borderId="56" xfId="1" applyFont="1" applyFill="1" applyBorder="1" applyAlignment="1">
      <alignment horizontal="center" vertical="center" wrapText="1"/>
    </xf>
    <xf numFmtId="0" fontId="13" fillId="0" borderId="26" xfId="0" applyFont="1" applyBorder="1" applyAlignment="1">
      <alignment horizontal="left" vertical="center" wrapText="1"/>
    </xf>
    <xf numFmtId="0" fontId="7" fillId="14" borderId="27" xfId="4" applyFont="1" applyFill="1" applyBorder="1" applyAlignment="1">
      <alignment horizontal="left" vertical="center" wrapText="1"/>
    </xf>
    <xf numFmtId="1" fontId="12" fillId="14" borderId="27" xfId="0" applyNumberFormat="1" applyFont="1" applyFill="1" applyBorder="1" applyAlignment="1">
      <alignment horizontal="center" vertical="center" wrapText="1"/>
    </xf>
    <xf numFmtId="49" fontId="4" fillId="5" borderId="27" xfId="0" applyNumberFormat="1" applyFont="1" applyFill="1" applyBorder="1" applyAlignment="1">
      <alignment horizontal="center" vertical="center" wrapText="1"/>
    </xf>
    <xf numFmtId="9" fontId="5" fillId="3" borderId="27" xfId="6" applyFont="1" applyFill="1" applyBorder="1" applyAlignment="1">
      <alignment horizontal="center" vertical="center" wrapText="1"/>
    </xf>
    <xf numFmtId="0" fontId="4" fillId="5" borderId="27" xfId="0" applyFont="1" applyFill="1" applyBorder="1" applyAlignment="1">
      <alignment horizontal="left" vertical="center" wrapText="1"/>
    </xf>
    <xf numFmtId="0" fontId="4" fillId="0" borderId="27" xfId="0" applyFont="1" applyBorder="1" applyAlignment="1">
      <alignment vertical="center"/>
    </xf>
    <xf numFmtId="0" fontId="4" fillId="5" borderId="27" xfId="4" quotePrefix="1" applyFill="1" applyBorder="1" applyAlignment="1">
      <alignment horizontal="center" vertical="center" wrapText="1"/>
    </xf>
    <xf numFmtId="0" fontId="4" fillId="5" borderId="37" xfId="0" applyFont="1" applyFill="1" applyBorder="1" applyAlignment="1">
      <alignment horizontal="center" vertical="center"/>
    </xf>
    <xf numFmtId="0" fontId="4" fillId="0" borderId="37" xfId="0" applyFont="1" applyBorder="1" applyAlignment="1">
      <alignment horizontal="center" vertical="center"/>
    </xf>
    <xf numFmtId="0" fontId="4" fillId="0" borderId="27" xfId="0" applyFont="1" applyBorder="1" applyAlignment="1">
      <alignment horizontal="left" vertical="center"/>
    </xf>
    <xf numFmtId="9" fontId="5" fillId="3" borderId="38" xfId="6" applyFont="1" applyFill="1" applyBorder="1" applyAlignment="1">
      <alignment horizontal="center" vertical="center" wrapText="1"/>
    </xf>
    <xf numFmtId="0" fontId="5" fillId="2" borderId="37" xfId="5" applyFont="1" applyFill="1" applyBorder="1" applyAlignment="1">
      <alignment horizontal="center" vertical="center" wrapText="1"/>
    </xf>
    <xf numFmtId="0" fontId="31" fillId="5" borderId="27" xfId="4" applyFont="1" applyFill="1" applyBorder="1" applyAlignment="1">
      <alignment horizontal="center" vertical="center" wrapText="1"/>
    </xf>
    <xf numFmtId="0" fontId="4" fillId="5" borderId="27" xfId="0" applyFont="1" applyFill="1" applyBorder="1" applyAlignment="1">
      <alignment horizontal="center" vertical="center" wrapText="1"/>
    </xf>
    <xf numFmtId="0" fontId="5" fillId="3" borderId="27" xfId="5" applyFont="1" applyFill="1" applyBorder="1" applyAlignment="1">
      <alignment horizontal="center" vertical="center" wrapText="1"/>
    </xf>
    <xf numFmtId="0" fontId="38" fillId="5" borderId="57"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13" xfId="0" applyFont="1" applyFill="1" applyBorder="1" applyAlignment="1">
      <alignment vertical="center"/>
    </xf>
    <xf numFmtId="0" fontId="4" fillId="5" borderId="12" xfId="0" applyFont="1" applyFill="1" applyBorder="1" applyAlignment="1">
      <alignment horizontal="center" vertical="center" wrapText="1"/>
    </xf>
    <xf numFmtId="0" fontId="4" fillId="5" borderId="13" xfId="4" applyFill="1" applyBorder="1" applyAlignment="1">
      <alignment horizontal="center" vertical="center" wrapText="1"/>
    </xf>
    <xf numFmtId="1" fontId="4" fillId="5" borderId="13" xfId="0" applyNumberFormat="1" applyFont="1" applyFill="1" applyBorder="1" applyAlignment="1">
      <alignment horizontal="center" vertical="center" wrapText="1"/>
    </xf>
    <xf numFmtId="0" fontId="10" fillId="5" borderId="29" xfId="0" applyFont="1" applyFill="1" applyBorder="1" applyAlignment="1">
      <alignment horizontal="center" vertical="center"/>
    </xf>
    <xf numFmtId="49" fontId="4" fillId="0" borderId="27" xfId="4" applyNumberFormat="1" applyBorder="1" applyAlignment="1">
      <alignment horizontal="center" vertical="center" wrapText="1"/>
    </xf>
    <xf numFmtId="0" fontId="4" fillId="0" borderId="37" xfId="4" applyBorder="1" applyAlignment="1">
      <alignment horizontal="center" vertical="center" wrapText="1"/>
    </xf>
    <xf numFmtId="0" fontId="4" fillId="0" borderId="27" xfId="4" applyBorder="1" applyAlignment="1">
      <alignment horizontal="center" vertical="center" wrapText="1"/>
    </xf>
    <xf numFmtId="0" fontId="13" fillId="10" borderId="37" xfId="0" applyFont="1" applyFill="1" applyBorder="1" applyAlignment="1">
      <alignment vertical="center"/>
    </xf>
    <xf numFmtId="1" fontId="5" fillId="10" borderId="27" xfId="0" applyNumberFormat="1" applyFont="1" applyFill="1" applyBorder="1" applyAlignment="1">
      <alignment vertical="center"/>
    </xf>
    <xf numFmtId="1" fontId="5" fillId="10" borderId="27" xfId="0" applyNumberFormat="1" applyFont="1" applyFill="1" applyBorder="1" applyAlignment="1">
      <alignment horizontal="center" vertical="center"/>
    </xf>
    <xf numFmtId="0" fontId="12" fillId="0" borderId="27" xfId="4" applyFont="1" applyBorder="1" applyAlignment="1">
      <alignment horizontal="center" vertical="center" wrapText="1"/>
    </xf>
    <xf numFmtId="9" fontId="42" fillId="14" borderId="38" xfId="0" applyNumberFormat="1" applyFont="1" applyFill="1" applyBorder="1" applyAlignment="1">
      <alignment horizontal="center" vertical="center" wrapText="1"/>
    </xf>
    <xf numFmtId="0" fontId="5" fillId="0" borderId="27" xfId="0" applyFont="1" applyBorder="1" applyAlignment="1">
      <alignment horizontal="center" vertical="center"/>
    </xf>
    <xf numFmtId="0" fontId="4" fillId="5" borderId="13" xfId="0" applyFont="1" applyFill="1" applyBorder="1" applyAlignment="1">
      <alignment vertical="center" wrapText="1"/>
    </xf>
    <xf numFmtId="1" fontId="4" fillId="5" borderId="53" xfId="0" applyNumberFormat="1" applyFont="1" applyFill="1" applyBorder="1" applyAlignment="1">
      <alignment horizontal="center" vertical="center" wrapText="1"/>
    </xf>
    <xf numFmtId="0" fontId="4" fillId="5" borderId="12" xfId="4" applyFill="1" applyBorder="1" applyAlignment="1">
      <alignment horizontal="center" vertical="center" wrapText="1"/>
    </xf>
    <xf numFmtId="0" fontId="8" fillId="5" borderId="13" xfId="4" applyFont="1" applyFill="1" applyBorder="1" applyAlignment="1">
      <alignment horizontal="center" vertical="center" wrapText="1"/>
    </xf>
    <xf numFmtId="0" fontId="8" fillId="5" borderId="12" xfId="4" applyFont="1" applyFill="1" applyBorder="1" applyAlignment="1">
      <alignment horizontal="center" vertical="center" wrapText="1"/>
    </xf>
    <xf numFmtId="1" fontId="5" fillId="5" borderId="13" xfId="0" applyNumberFormat="1" applyFont="1" applyFill="1" applyBorder="1" applyAlignment="1">
      <alignment horizontal="center" vertical="center" wrapText="1"/>
    </xf>
    <xf numFmtId="0" fontId="4" fillId="26" borderId="27" xfId="0" applyFont="1" applyFill="1" applyBorder="1" applyAlignment="1">
      <alignment horizontal="center" vertical="center"/>
    </xf>
    <xf numFmtId="0" fontId="4" fillId="5" borderId="26" xfId="0" applyFont="1" applyFill="1" applyBorder="1" applyAlignment="1">
      <alignment horizontal="center" vertical="center" wrapText="1"/>
    </xf>
    <xf numFmtId="0" fontId="8" fillId="3" borderId="56" xfId="5" applyFont="1" applyFill="1" applyBorder="1" applyAlignment="1">
      <alignment horizontal="center" vertical="center" wrapText="1"/>
    </xf>
    <xf numFmtId="0" fontId="42" fillId="26" borderId="56" xfId="5" applyFont="1" applyFill="1" applyBorder="1" applyAlignment="1">
      <alignment horizontal="center" vertical="center" wrapText="1"/>
    </xf>
    <xf numFmtId="9" fontId="8" fillId="2" borderId="56" xfId="6" applyFont="1" applyFill="1" applyBorder="1" applyAlignment="1">
      <alignment horizontal="center" vertical="center" wrapText="1"/>
    </xf>
    <xf numFmtId="0" fontId="8" fillId="2" borderId="56" xfId="5" applyFont="1" applyFill="1" applyBorder="1" applyAlignment="1">
      <alignment horizontal="center" vertical="center" wrapText="1"/>
    </xf>
    <xf numFmtId="9" fontId="42" fillId="26" borderId="56" xfId="6" applyFont="1" applyFill="1" applyBorder="1" applyAlignment="1">
      <alignment horizontal="center" vertical="center" wrapText="1"/>
    </xf>
    <xf numFmtId="0" fontId="12" fillId="26" borderId="10" xfId="0" applyFont="1" applyFill="1" applyBorder="1" applyAlignment="1">
      <alignment horizontal="center" vertical="center" wrapText="1"/>
    </xf>
    <xf numFmtId="0" fontId="4" fillId="3" borderId="56" xfId="0" applyFont="1" applyFill="1" applyBorder="1" applyAlignment="1">
      <alignment horizontal="center" vertical="center"/>
    </xf>
    <xf numFmtId="0" fontId="4" fillId="2" borderId="56" xfId="0" applyFont="1" applyFill="1" applyBorder="1" applyAlignment="1">
      <alignment horizontal="center" vertical="center"/>
    </xf>
    <xf numFmtId="9" fontId="4" fillId="3" borderId="56" xfId="6" applyFont="1" applyFill="1" applyBorder="1" applyAlignment="1">
      <alignment horizontal="center" vertical="center" wrapText="1"/>
    </xf>
    <xf numFmtId="0" fontId="4" fillId="0" borderId="10" xfId="0" applyFont="1" applyBorder="1" applyAlignment="1">
      <alignment horizontal="center" vertical="center" wrapText="1"/>
    </xf>
    <xf numFmtId="1" fontId="4" fillId="5" borderId="34" xfId="0" applyNumberFormat="1" applyFont="1" applyFill="1" applyBorder="1" applyAlignment="1">
      <alignment horizontal="center" vertical="center" wrapText="1"/>
    </xf>
    <xf numFmtId="1" fontId="5" fillId="5" borderId="56" xfId="0" applyNumberFormat="1" applyFont="1" applyFill="1" applyBorder="1" applyAlignment="1">
      <alignment horizontal="left" vertical="center" wrapText="1"/>
    </xf>
    <xf numFmtId="0" fontId="8" fillId="0" borderId="56" xfId="0" applyFont="1" applyBorder="1" applyAlignment="1">
      <alignment horizontal="left" vertical="center" wrapText="1" indent="1"/>
    </xf>
    <xf numFmtId="0" fontId="5" fillId="5" borderId="56" xfId="0" applyFont="1" applyFill="1" applyBorder="1" applyAlignment="1">
      <alignment horizontal="left" vertical="center" wrapText="1"/>
    </xf>
    <xf numFmtId="0" fontId="8" fillId="5" borderId="56" xfId="4" applyFont="1" applyFill="1" applyBorder="1" applyAlignment="1">
      <alignment horizontal="left" vertical="center" wrapText="1" indent="1"/>
    </xf>
    <xf numFmtId="0" fontId="8" fillId="0" borderId="56" xfId="4" applyFont="1" applyBorder="1" applyAlignment="1">
      <alignment horizontal="center" vertical="center" wrapText="1"/>
    </xf>
    <xf numFmtId="0" fontId="7" fillId="14" borderId="56" xfId="4" applyFont="1" applyFill="1" applyBorder="1" applyAlignment="1">
      <alignment horizontal="left" vertical="center" wrapText="1"/>
    </xf>
    <xf numFmtId="0" fontId="12" fillId="5" borderId="56" xfId="4" applyFont="1" applyFill="1" applyBorder="1" applyAlignment="1">
      <alignment horizontal="center" vertical="center" wrapText="1"/>
    </xf>
    <xf numFmtId="1" fontId="4" fillId="0" borderId="29" xfId="0" applyNumberFormat="1" applyFont="1" applyBorder="1" applyAlignment="1">
      <alignment vertical="center" wrapText="1"/>
    </xf>
    <xf numFmtId="1" fontId="4" fillId="0" borderId="29" xfId="0" applyNumberFormat="1" applyFont="1" applyBorder="1" applyAlignment="1">
      <alignment vertical="center"/>
    </xf>
    <xf numFmtId="0" fontId="4" fillId="24" borderId="56" xfId="4" applyFill="1" applyBorder="1" applyAlignment="1">
      <alignment horizontal="center" vertical="center" wrapText="1"/>
    </xf>
    <xf numFmtId="1" fontId="5" fillId="5" borderId="42" xfId="0" applyNumberFormat="1" applyFont="1" applyFill="1" applyBorder="1" applyAlignment="1">
      <alignment horizontal="center" vertical="center" wrapText="1"/>
    </xf>
    <xf numFmtId="0" fontId="9" fillId="4" borderId="27" xfId="4" applyFont="1" applyFill="1" applyBorder="1" applyAlignment="1">
      <alignment horizontal="left" vertical="center" wrapText="1"/>
    </xf>
    <xf numFmtId="1" fontId="5" fillId="17" borderId="37" xfId="0" applyNumberFormat="1" applyFont="1" applyFill="1" applyBorder="1" applyAlignment="1">
      <alignment vertical="center"/>
    </xf>
    <xf numFmtId="1" fontId="5" fillId="17" borderId="27" xfId="0" applyNumberFormat="1" applyFont="1" applyFill="1" applyBorder="1" applyAlignment="1">
      <alignment horizontal="center" vertical="center"/>
    </xf>
    <xf numFmtId="0" fontId="30" fillId="22" borderId="27" xfId="4" applyFont="1" applyFill="1" applyBorder="1" applyAlignment="1">
      <alignment horizontal="center" vertical="center" wrapText="1"/>
    </xf>
    <xf numFmtId="0" fontId="30" fillId="22" borderId="27" xfId="4" applyFont="1" applyFill="1" applyBorder="1" applyAlignment="1">
      <alignment vertical="center" wrapText="1"/>
    </xf>
    <xf numFmtId="1" fontId="30" fillId="22" borderId="29" xfId="0" applyNumberFormat="1" applyFont="1" applyFill="1" applyBorder="1" applyAlignment="1">
      <alignment horizontal="center" vertical="center" wrapText="1"/>
    </xf>
    <xf numFmtId="0" fontId="30" fillId="22" borderId="29" xfId="0" applyFont="1" applyFill="1" applyBorder="1" applyAlignment="1">
      <alignment horizontal="center" vertical="center" wrapText="1"/>
    </xf>
    <xf numFmtId="1" fontId="30" fillId="22" borderId="29" xfId="0" applyNumberFormat="1" applyFont="1" applyFill="1" applyBorder="1" applyAlignment="1">
      <alignment horizontal="center" vertical="center"/>
    </xf>
    <xf numFmtId="1" fontId="30" fillId="22" borderId="56" xfId="0" applyNumberFormat="1" applyFont="1" applyFill="1" applyBorder="1" applyAlignment="1">
      <alignment horizontal="center" vertical="center" wrapText="1"/>
    </xf>
    <xf numFmtId="1" fontId="30" fillId="22" borderId="10" xfId="0" applyNumberFormat="1" applyFont="1" applyFill="1" applyBorder="1" applyAlignment="1">
      <alignment horizontal="center" vertical="center" wrapText="1"/>
    </xf>
    <xf numFmtId="9" fontId="30" fillId="22" borderId="11" xfId="6" applyFont="1" applyFill="1" applyBorder="1" applyAlignment="1">
      <alignment horizontal="center" vertical="center" wrapText="1"/>
    </xf>
    <xf numFmtId="0" fontId="30" fillId="22" borderId="56" xfId="5" applyFont="1" applyFill="1" applyBorder="1" applyAlignment="1">
      <alignment horizontal="center" vertical="center" wrapText="1"/>
    </xf>
    <xf numFmtId="9" fontId="30" fillId="22" borderId="56" xfId="6" applyFont="1" applyFill="1" applyBorder="1" applyAlignment="1">
      <alignment horizontal="center" vertical="center" wrapText="1"/>
    </xf>
    <xf numFmtId="0" fontId="30" fillId="22" borderId="10" xfId="5" applyFont="1" applyFill="1" applyBorder="1" applyAlignment="1">
      <alignment horizontal="center" vertical="center" wrapText="1"/>
    </xf>
    <xf numFmtId="1" fontId="30" fillId="22" borderId="56" xfId="0" applyNumberFormat="1" applyFont="1" applyFill="1" applyBorder="1" applyAlignment="1">
      <alignment horizontal="left" vertical="center" wrapText="1"/>
    </xf>
    <xf numFmtId="0" fontId="4" fillId="5" borderId="56" xfId="0" applyFont="1" applyFill="1" applyBorder="1" applyAlignment="1">
      <alignment vertical="center" wrapText="1"/>
    </xf>
    <xf numFmtId="0" fontId="5" fillId="0" borderId="56" xfId="0" applyFont="1" applyBorder="1" applyAlignment="1">
      <alignment vertical="center" wrapText="1"/>
    </xf>
    <xf numFmtId="9" fontId="42" fillId="14" borderId="11" xfId="6" applyFont="1" applyFill="1" applyBorder="1" applyAlignment="1">
      <alignment horizontal="center" vertical="center" wrapText="1"/>
    </xf>
    <xf numFmtId="0" fontId="5" fillId="0" borderId="56" xfId="0" applyFont="1" applyBorder="1" applyAlignment="1">
      <alignment horizontal="center" vertical="center"/>
    </xf>
    <xf numFmtId="0" fontId="4" fillId="0" borderId="53" xfId="0" applyFont="1" applyBorder="1" applyAlignment="1">
      <alignment horizontal="center" vertical="center" wrapText="1"/>
    </xf>
    <xf numFmtId="0" fontId="5" fillId="0" borderId="35" xfId="0" applyFont="1" applyBorder="1" applyAlignment="1">
      <alignment vertical="center"/>
    </xf>
    <xf numFmtId="0" fontId="5" fillId="0" borderId="36" xfId="0" applyFont="1" applyBorder="1" applyAlignment="1">
      <alignment horizontal="center" vertical="center"/>
    </xf>
    <xf numFmtId="0" fontId="8" fillId="0" borderId="36" xfId="0" applyFont="1" applyBorder="1" applyAlignment="1">
      <alignment vertical="center" wrapText="1"/>
    </xf>
    <xf numFmtId="1" fontId="5" fillId="5" borderId="33" xfId="0" applyNumberFormat="1" applyFont="1" applyFill="1" applyBorder="1" applyAlignment="1">
      <alignment horizontal="center" vertical="center" wrapText="1"/>
    </xf>
    <xf numFmtId="0" fontId="5" fillId="0" borderId="56" xfId="0" applyFont="1" applyBorder="1" applyAlignment="1">
      <alignment vertical="center"/>
    </xf>
    <xf numFmtId="1" fontId="5" fillId="5" borderId="56" xfId="0" applyNumberFormat="1" applyFont="1" applyFill="1" applyBorder="1" applyAlignment="1">
      <alignment horizontal="center" vertical="center"/>
    </xf>
    <xf numFmtId="0" fontId="4" fillId="5" borderId="53" xfId="0" applyFont="1" applyFill="1" applyBorder="1" applyAlignment="1">
      <alignment vertical="center"/>
    </xf>
    <xf numFmtId="0" fontId="4" fillId="4" borderId="29" xfId="0" applyFont="1" applyFill="1" applyBorder="1" applyAlignment="1">
      <alignment vertical="center" wrapText="1"/>
    </xf>
    <xf numFmtId="0" fontId="9" fillId="4" borderId="29" xfId="0" applyFont="1" applyFill="1" applyBorder="1" applyAlignment="1">
      <alignment horizontal="center" vertical="center"/>
    </xf>
    <xf numFmtId="0" fontId="12" fillId="4" borderId="27" xfId="0" applyFont="1" applyFill="1" applyBorder="1" applyAlignment="1">
      <alignment horizontal="center" vertical="center" wrapText="1"/>
    </xf>
    <xf numFmtId="0" fontId="4" fillId="5" borderId="35" xfId="0" applyFont="1" applyFill="1" applyBorder="1" applyAlignment="1">
      <alignment vertical="center"/>
    </xf>
    <xf numFmtId="0" fontId="4" fillId="5" borderId="36" xfId="0" applyFont="1" applyFill="1" applyBorder="1" applyAlignment="1">
      <alignment horizontal="center" vertical="center"/>
    </xf>
    <xf numFmtId="0" fontId="4" fillId="5" borderId="36" xfId="0" applyFont="1" applyFill="1" applyBorder="1" applyAlignment="1">
      <alignment vertical="center" wrapText="1"/>
    </xf>
    <xf numFmtId="1" fontId="4" fillId="5" borderId="33" xfId="0" applyNumberFormat="1" applyFont="1" applyFill="1" applyBorder="1" applyAlignment="1">
      <alignment horizontal="center" vertical="center" wrapText="1"/>
    </xf>
    <xf numFmtId="1" fontId="4" fillId="5" borderId="33" xfId="0" applyNumberFormat="1" applyFont="1" applyFill="1" applyBorder="1" applyAlignment="1">
      <alignment horizontal="center" vertical="center"/>
    </xf>
    <xf numFmtId="49" fontId="4" fillId="5" borderId="56" xfId="4" applyNumberFormat="1" applyFill="1" applyBorder="1" applyAlignment="1">
      <alignment horizontal="left" vertical="center" wrapText="1"/>
    </xf>
    <xf numFmtId="0" fontId="13" fillId="6" borderId="29" xfId="0" applyFont="1" applyFill="1" applyBorder="1" applyAlignment="1">
      <alignment vertical="center" wrapText="1"/>
    </xf>
    <xf numFmtId="0" fontId="13" fillId="6" borderId="29" xfId="0" applyFont="1" applyFill="1" applyBorder="1" applyAlignment="1">
      <alignment horizontal="center" vertical="center"/>
    </xf>
    <xf numFmtId="0" fontId="37" fillId="5" borderId="56" xfId="0" applyFont="1" applyFill="1" applyBorder="1" applyAlignment="1">
      <alignment horizontal="center" vertical="center"/>
    </xf>
    <xf numFmtId="0" fontId="45" fillId="14" borderId="56" xfId="0" applyFont="1" applyFill="1" applyBorder="1" applyAlignment="1">
      <alignment vertical="center" wrapText="1"/>
    </xf>
    <xf numFmtId="0" fontId="12" fillId="14" borderId="10" xfId="0" applyFont="1" applyFill="1" applyBorder="1" applyAlignment="1">
      <alignment horizontal="center" vertical="center" wrapText="1"/>
    </xf>
    <xf numFmtId="0" fontId="36" fillId="0" borderId="56" xfId="0" applyFont="1" applyBorder="1" applyAlignment="1">
      <alignment horizontal="center" vertical="center"/>
    </xf>
    <xf numFmtId="0" fontId="27" fillId="0" borderId="56" xfId="0" applyFont="1" applyBorder="1" applyAlignment="1">
      <alignment vertical="center" wrapText="1"/>
    </xf>
    <xf numFmtId="0" fontId="4" fillId="5" borderId="46" xfId="4" applyFill="1" applyBorder="1" applyAlignment="1">
      <alignment horizontal="center" vertical="center" wrapText="1"/>
    </xf>
    <xf numFmtId="9" fontId="5" fillId="3" borderId="56" xfId="0" applyNumberFormat="1" applyFont="1" applyFill="1" applyBorder="1" applyAlignment="1">
      <alignment horizontal="center" vertical="center" wrapText="1"/>
    </xf>
    <xf numFmtId="0" fontId="5" fillId="11" borderId="56" xfId="0" applyFont="1" applyFill="1" applyBorder="1" applyAlignment="1">
      <alignment horizontal="center" vertical="center" wrapText="1"/>
    </xf>
    <xf numFmtId="1" fontId="5" fillId="5" borderId="26" xfId="0" applyNumberFormat="1" applyFont="1" applyFill="1" applyBorder="1" applyAlignment="1">
      <alignment horizontal="center" vertical="center"/>
    </xf>
    <xf numFmtId="1" fontId="5" fillId="0" borderId="56" xfId="0" applyNumberFormat="1" applyFont="1" applyBorder="1" applyAlignment="1">
      <alignment horizontal="center" vertical="center" wrapText="1"/>
    </xf>
    <xf numFmtId="1" fontId="8" fillId="0" borderId="56" xfId="0" applyNumberFormat="1" applyFont="1" applyBorder="1" applyAlignment="1">
      <alignment horizontal="center" vertical="center" wrapText="1"/>
    </xf>
    <xf numFmtId="0" fontId="9" fillId="23" borderId="56" xfId="4" applyFont="1" applyFill="1" applyBorder="1" applyAlignment="1">
      <alignment horizontal="center" vertical="center" wrapText="1"/>
    </xf>
    <xf numFmtId="0" fontId="9" fillId="23" borderId="56" xfId="4" applyFont="1" applyFill="1" applyBorder="1" applyAlignment="1">
      <alignment vertical="center" wrapText="1"/>
    </xf>
    <xf numFmtId="0" fontId="4" fillId="23" borderId="29" xfId="0" applyFont="1" applyFill="1" applyBorder="1" applyAlignment="1">
      <alignment horizontal="center" vertical="center" wrapText="1"/>
    </xf>
    <xf numFmtId="0" fontId="13" fillId="23" borderId="29" xfId="0" applyFont="1" applyFill="1" applyBorder="1" applyAlignment="1">
      <alignment horizontal="center" vertical="center" wrapText="1"/>
    </xf>
    <xf numFmtId="0" fontId="9" fillId="23" borderId="29" xfId="0" applyFont="1" applyFill="1" applyBorder="1" applyAlignment="1">
      <alignment vertical="center" wrapText="1"/>
    </xf>
    <xf numFmtId="0" fontId="9" fillId="23" borderId="29" xfId="0" applyFont="1" applyFill="1" applyBorder="1" applyAlignment="1">
      <alignment horizontal="center" vertical="center"/>
    </xf>
    <xf numFmtId="0" fontId="9" fillId="23" borderId="29" xfId="0" applyFont="1" applyFill="1" applyBorder="1" applyAlignment="1">
      <alignment horizontal="center" vertical="center" wrapText="1"/>
    </xf>
    <xf numFmtId="0" fontId="12" fillId="23" borderId="27" xfId="0" applyFont="1" applyFill="1" applyBorder="1" applyAlignment="1">
      <alignment horizontal="center" vertical="center" wrapText="1"/>
    </xf>
    <xf numFmtId="0" fontId="9" fillId="23" borderId="26" xfId="0" applyFont="1" applyFill="1" applyBorder="1" applyAlignment="1">
      <alignment horizontal="center" vertical="center" wrapText="1"/>
    </xf>
    <xf numFmtId="1" fontId="12" fillId="23" borderId="56" xfId="0" applyNumberFormat="1" applyFont="1" applyFill="1" applyBorder="1" applyAlignment="1">
      <alignment horizontal="center" vertical="center" wrapText="1"/>
    </xf>
    <xf numFmtId="1" fontId="12" fillId="23" borderId="10" xfId="0" applyNumberFormat="1" applyFont="1" applyFill="1" applyBorder="1" applyAlignment="1">
      <alignment horizontal="center" vertical="center" wrapText="1"/>
    </xf>
    <xf numFmtId="1" fontId="12" fillId="23" borderId="11" xfId="0" applyNumberFormat="1" applyFont="1" applyFill="1" applyBorder="1" applyAlignment="1">
      <alignment horizontal="center" vertical="center" wrapText="1"/>
    </xf>
    <xf numFmtId="49" fontId="4" fillId="5" borderId="56" xfId="0" applyNumberFormat="1" applyFont="1" applyFill="1" applyBorder="1" applyAlignment="1">
      <alignment horizontal="center" vertical="center" wrapText="1"/>
    </xf>
    <xf numFmtId="1" fontId="4" fillId="5" borderId="46" xfId="0" applyNumberFormat="1" applyFont="1" applyFill="1" applyBorder="1" applyAlignment="1">
      <alignment horizontal="center" vertical="center" wrapText="1"/>
    </xf>
    <xf numFmtId="9" fontId="5" fillId="3" borderId="56" xfId="6" applyFont="1" applyFill="1" applyBorder="1" applyAlignment="1">
      <alignment horizontal="center" vertical="center" wrapText="1"/>
    </xf>
    <xf numFmtId="0" fontId="14" fillId="23" borderId="56" xfId="0" applyFont="1" applyFill="1" applyBorder="1" applyAlignment="1">
      <alignment horizontal="center" vertical="center"/>
    </xf>
    <xf numFmtId="0" fontId="14" fillId="23" borderId="56" xfId="0" applyFont="1" applyFill="1" applyBorder="1" applyAlignment="1">
      <alignment vertical="center" wrapText="1"/>
    </xf>
    <xf numFmtId="0" fontId="9" fillId="23" borderId="34" xfId="0" applyFont="1" applyFill="1" applyBorder="1" applyAlignment="1">
      <alignment horizontal="center" vertical="center" wrapText="1"/>
    </xf>
    <xf numFmtId="0" fontId="13" fillId="23" borderId="29" xfId="0" applyFont="1" applyFill="1" applyBorder="1" applyAlignment="1">
      <alignment horizontal="center" vertical="center"/>
    </xf>
    <xf numFmtId="0" fontId="13" fillId="23" borderId="56" xfId="0" applyFont="1" applyFill="1" applyBorder="1" applyAlignment="1">
      <alignment horizontal="center" vertical="center" wrapText="1"/>
    </xf>
    <xf numFmtId="1" fontId="13" fillId="23" borderId="10" xfId="0" applyNumberFormat="1" applyFont="1" applyFill="1" applyBorder="1" applyAlignment="1">
      <alignment horizontal="center" vertical="center" wrapText="1"/>
    </xf>
    <xf numFmtId="1" fontId="13" fillId="23" borderId="56" xfId="0" applyNumberFormat="1" applyFont="1" applyFill="1" applyBorder="1" applyAlignment="1">
      <alignment horizontal="center" vertical="center" wrapText="1"/>
    </xf>
    <xf numFmtId="0" fontId="4" fillId="9" borderId="29" xfId="0" applyFont="1" applyFill="1" applyBorder="1" applyAlignment="1">
      <alignment horizontal="center" vertical="center" wrapText="1"/>
    </xf>
    <xf numFmtId="0" fontId="5" fillId="9" borderId="29" xfId="0" applyFont="1" applyFill="1" applyBorder="1" applyAlignment="1">
      <alignment horizontal="center" vertical="center" wrapText="1"/>
    </xf>
    <xf numFmtId="0" fontId="13" fillId="9" borderId="56" xfId="0" applyFont="1" applyFill="1" applyBorder="1" applyAlignment="1">
      <alignment horizontal="center" vertical="center" wrapText="1"/>
    </xf>
    <xf numFmtId="0" fontId="4" fillId="8" borderId="56" xfId="0" applyFont="1" applyFill="1" applyBorder="1" applyAlignment="1">
      <alignment horizontal="center" vertical="center" wrapText="1"/>
    </xf>
    <xf numFmtId="0" fontId="5" fillId="8" borderId="56" xfId="0" applyFont="1" applyFill="1" applyBorder="1" applyAlignment="1">
      <alignment horizontal="center" vertical="center" wrapText="1"/>
    </xf>
    <xf numFmtId="1" fontId="30" fillId="22" borderId="34" xfId="0" applyNumberFormat="1" applyFont="1" applyFill="1" applyBorder="1" applyAlignment="1">
      <alignment horizontal="center" vertical="center" wrapText="1"/>
    </xf>
    <xf numFmtId="49" fontId="4" fillId="0" borderId="36" xfId="0" applyNumberFormat="1" applyFont="1" applyBorder="1" applyAlignment="1">
      <alignment horizontal="center" vertical="center" wrapText="1"/>
    </xf>
    <xf numFmtId="49" fontId="4" fillId="0" borderId="56" xfId="0" applyNumberFormat="1" applyFont="1" applyBorder="1" applyAlignment="1">
      <alignment horizontal="center" vertical="center" wrapText="1"/>
    </xf>
    <xf numFmtId="0" fontId="7" fillId="14" borderId="56" xfId="4" applyFont="1" applyFill="1" applyBorder="1" applyAlignment="1">
      <alignment horizontal="center" vertical="center" wrapText="1"/>
    </xf>
    <xf numFmtId="0" fontId="42" fillId="14" borderId="10" xfId="4" applyFont="1" applyFill="1" applyBorder="1" applyAlignment="1">
      <alignment horizontal="center" vertical="center" wrapText="1"/>
    </xf>
    <xf numFmtId="1" fontId="12" fillId="3" borderId="11" xfId="0" applyNumberFormat="1" applyFont="1" applyFill="1" applyBorder="1" applyAlignment="1">
      <alignment horizontal="center" vertical="center" wrapText="1"/>
    </xf>
    <xf numFmtId="1" fontId="12" fillId="3" borderId="56" xfId="0" applyNumberFormat="1" applyFont="1" applyFill="1" applyBorder="1" applyAlignment="1">
      <alignment horizontal="center" vertical="center" wrapText="1"/>
    </xf>
    <xf numFmtId="0" fontId="8" fillId="5" borderId="11" xfId="4" applyFont="1" applyFill="1" applyBorder="1" applyAlignment="1">
      <alignment horizontal="center" vertical="center" wrapText="1"/>
    </xf>
    <xf numFmtId="2" fontId="8" fillId="5" borderId="56" xfId="0" applyNumberFormat="1"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0" borderId="56" xfId="4" applyBorder="1" applyAlignment="1">
      <alignment vertical="center" wrapText="1"/>
    </xf>
    <xf numFmtId="0" fontId="14" fillId="7" borderId="56" xfId="0" applyFont="1" applyFill="1" applyBorder="1" applyAlignment="1">
      <alignment horizontal="center" vertical="center"/>
    </xf>
    <xf numFmtId="0" fontId="14" fillId="7" borderId="56" xfId="0" applyFont="1" applyFill="1" applyBorder="1" applyAlignment="1">
      <alignment vertical="center" wrapText="1"/>
    </xf>
    <xf numFmtId="0" fontId="9" fillId="7" borderId="34" xfId="0" applyFont="1" applyFill="1" applyBorder="1" applyAlignment="1">
      <alignment horizontal="center" vertical="center" wrapText="1"/>
    </xf>
    <xf numFmtId="0" fontId="13" fillId="7" borderId="29" xfId="0" applyFont="1" applyFill="1" applyBorder="1" applyAlignment="1">
      <alignment horizontal="center" vertical="center" wrapText="1"/>
    </xf>
    <xf numFmtId="0" fontId="13" fillId="7" borderId="29" xfId="0" applyFont="1" applyFill="1" applyBorder="1" applyAlignment="1">
      <alignment horizontal="center" vertical="center"/>
    </xf>
    <xf numFmtId="0" fontId="13" fillId="7" borderId="56" xfId="0" applyFont="1" applyFill="1" applyBorder="1" applyAlignment="1">
      <alignment horizontal="center" vertical="center" wrapText="1"/>
    </xf>
    <xf numFmtId="1" fontId="13" fillId="7" borderId="10" xfId="0" applyNumberFormat="1" applyFont="1" applyFill="1" applyBorder="1" applyAlignment="1">
      <alignment horizontal="center" vertical="center" wrapText="1"/>
    </xf>
    <xf numFmtId="1" fontId="13" fillId="7" borderId="56" xfId="0" applyNumberFormat="1" applyFont="1" applyFill="1" applyBorder="1" applyAlignment="1">
      <alignment horizontal="center" vertical="center" wrapText="1"/>
    </xf>
    <xf numFmtId="0" fontId="9" fillId="7" borderId="56" xfId="4" applyFont="1" applyFill="1" applyBorder="1" applyAlignment="1">
      <alignment horizontal="center" vertical="center" wrapText="1"/>
    </xf>
    <xf numFmtId="0" fontId="8" fillId="5" borderId="56" xfId="0" applyFont="1" applyFill="1" applyBorder="1" applyAlignment="1">
      <alignment vertical="center"/>
    </xf>
    <xf numFmtId="0" fontId="5" fillId="10" borderId="31" xfId="0" applyFont="1" applyFill="1" applyBorder="1" applyAlignment="1">
      <alignment vertical="center"/>
    </xf>
    <xf numFmtId="0" fontId="5" fillId="10" borderId="31" xfId="0" applyFont="1" applyFill="1" applyBorder="1" applyAlignment="1">
      <alignment vertical="center" wrapText="1"/>
    </xf>
    <xf numFmtId="0" fontId="4" fillId="10" borderId="31" xfId="0" applyFont="1" applyFill="1" applyBorder="1" applyAlignment="1">
      <alignment vertical="center"/>
    </xf>
    <xf numFmtId="1" fontId="7" fillId="14" borderId="56" xfId="0" applyNumberFormat="1" applyFont="1" applyFill="1" applyBorder="1" applyAlignment="1">
      <alignment horizontal="center" vertical="center" wrapText="1"/>
    </xf>
    <xf numFmtId="0" fontId="7" fillId="14" borderId="10" xfId="0" applyFont="1" applyFill="1" applyBorder="1" applyAlignment="1">
      <alignment horizontal="center" vertical="center" wrapText="1"/>
    </xf>
    <xf numFmtId="0" fontId="7" fillId="14" borderId="56" xfId="0" applyFont="1" applyFill="1" applyBorder="1" applyAlignment="1">
      <alignment horizontal="left" vertical="center" wrapText="1"/>
    </xf>
    <xf numFmtId="0" fontId="47" fillId="27" borderId="1" xfId="0" applyFont="1" applyFill="1" applyBorder="1" applyAlignment="1">
      <alignment horizontal="center" vertical="center"/>
    </xf>
    <xf numFmtId="0" fontId="9" fillId="3" borderId="1" xfId="10" applyFont="1" applyFill="1" applyBorder="1" applyAlignment="1">
      <alignment horizontal="center" vertical="center" wrapText="1"/>
    </xf>
    <xf numFmtId="1" fontId="13" fillId="3" borderId="16" xfId="0" applyNumberFormat="1" applyFont="1" applyFill="1" applyBorder="1" applyAlignment="1">
      <alignment horizontal="center" vertical="center" wrapText="1"/>
    </xf>
    <xf numFmtId="1" fontId="13" fillId="3" borderId="17" xfId="0" applyNumberFormat="1" applyFont="1" applyFill="1" applyBorder="1" applyAlignment="1">
      <alignment horizontal="center" vertical="center" wrapText="1"/>
    </xf>
    <xf numFmtId="1" fontId="13" fillId="3" borderId="21" xfId="0" applyNumberFormat="1"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3" borderId="3" xfId="0" applyFont="1" applyFill="1" applyBorder="1" applyAlignment="1">
      <alignment horizontal="center" vertical="center" wrapText="1"/>
    </xf>
    <xf numFmtId="1" fontId="9" fillId="3" borderId="16" xfId="0" applyNumberFormat="1" applyFont="1" applyFill="1" applyBorder="1" applyAlignment="1">
      <alignment horizontal="center" vertical="center" wrapText="1"/>
    </xf>
    <xf numFmtId="1" fontId="9" fillId="3" borderId="18" xfId="0" applyNumberFormat="1" applyFont="1" applyFill="1" applyBorder="1" applyAlignment="1">
      <alignment horizontal="center" vertical="center" wrapText="1"/>
    </xf>
    <xf numFmtId="0" fontId="23" fillId="3" borderId="38" xfId="0" applyFont="1" applyFill="1" applyBorder="1" applyAlignment="1">
      <alignment horizontal="center" vertical="center" wrapText="1"/>
    </xf>
    <xf numFmtId="0" fontId="23" fillId="3" borderId="27"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13" fillId="3" borderId="33" xfId="0" applyFont="1" applyFill="1" applyBorder="1" applyAlignment="1">
      <alignment horizontal="center" vertical="center" wrapText="1"/>
    </xf>
    <xf numFmtId="1" fontId="13" fillId="3" borderId="18" xfId="0" applyNumberFormat="1" applyFont="1" applyFill="1" applyBorder="1" applyAlignment="1">
      <alignment horizontal="center" vertical="center" wrapText="1"/>
    </xf>
    <xf numFmtId="0" fontId="13" fillId="3" borderId="40" xfId="0" applyFont="1" applyFill="1" applyBorder="1" applyAlignment="1">
      <alignment horizontal="center" vertical="center" wrapText="1"/>
    </xf>
    <xf numFmtId="1" fontId="13" fillId="3" borderId="16" xfId="0" applyNumberFormat="1" applyFont="1" applyFill="1" applyBorder="1" applyAlignment="1">
      <alignment horizontal="center" vertical="center"/>
    </xf>
    <xf numFmtId="1" fontId="13" fillId="3" borderId="18" xfId="0" applyNumberFormat="1" applyFont="1" applyFill="1" applyBorder="1" applyAlignment="1">
      <alignment horizontal="center" vertical="center"/>
    </xf>
    <xf numFmtId="20" fontId="13" fillId="3" borderId="16" xfId="0" applyNumberFormat="1" applyFont="1" applyFill="1" applyBorder="1" applyAlignment="1">
      <alignment horizontal="center" vertical="center" wrapText="1"/>
    </xf>
    <xf numFmtId="20" fontId="13" fillId="3" borderId="18" xfId="0" applyNumberFormat="1" applyFont="1" applyFill="1" applyBorder="1" applyAlignment="1">
      <alignment horizontal="center" vertical="center" wrapText="1"/>
    </xf>
    <xf numFmtId="0" fontId="9" fillId="3" borderId="33"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48" xfId="0" applyFont="1" applyFill="1" applyBorder="1" applyAlignment="1">
      <alignment horizontal="center" vertical="center" wrapText="1"/>
    </xf>
    <xf numFmtId="1" fontId="5" fillId="21" borderId="41" xfId="0" applyNumberFormat="1" applyFont="1" applyFill="1" applyBorder="1" applyAlignment="1">
      <alignment horizontal="center" vertical="center" wrapText="1"/>
    </xf>
    <xf numFmtId="0" fontId="4" fillId="3" borderId="37" xfId="5" applyFont="1" applyFill="1" applyBorder="1" applyAlignment="1">
      <alignment horizontal="center" vertical="center" wrapText="1"/>
    </xf>
    <xf numFmtId="0" fontId="4" fillId="3" borderId="39" xfId="5" applyFont="1" applyFill="1" applyBorder="1" applyAlignment="1">
      <alignment horizontal="center" vertical="center" wrapText="1"/>
    </xf>
    <xf numFmtId="0" fontId="4" fillId="3" borderId="38" xfId="5" applyFont="1" applyFill="1" applyBorder="1" applyAlignment="1">
      <alignment horizontal="center" vertical="center" wrapText="1"/>
    </xf>
    <xf numFmtId="0" fontId="13" fillId="10" borderId="31" xfId="0" applyFont="1" applyFill="1" applyBorder="1" applyAlignment="1">
      <alignment horizontal="center" vertical="center"/>
    </xf>
    <xf numFmtId="0" fontId="8" fillId="10" borderId="31" xfId="0" applyFont="1" applyFill="1" applyBorder="1" applyAlignment="1">
      <alignment vertical="center"/>
    </xf>
  </cellXfs>
  <cellStyles count="27">
    <cellStyle name="40 % - Accent1 2 5" xfId="26"/>
    <cellStyle name="40 % - Accent1 2 5 2 2 2 2" xfId="2"/>
    <cellStyle name="40 % - Accent1 2 5 2 2 2 2 2" xfId="16"/>
    <cellStyle name="Normal" xfId="0" builtinId="0"/>
    <cellStyle name="Normal 10 10 2" xfId="10"/>
    <cellStyle name="Normal 10 10 2 2" xfId="14"/>
    <cellStyle name="Normal 10 2 3" xfId="15"/>
    <cellStyle name="Normal 2" xfId="4"/>
    <cellStyle name="Normal 2 2" xfId="25"/>
    <cellStyle name="Normal 24" xfId="19"/>
    <cellStyle name="Normal 25" xfId="3"/>
    <cellStyle name="Normal 25 2" xfId="22"/>
    <cellStyle name="Normal 26" xfId="17"/>
    <cellStyle name="Normal 3" xfId="8"/>
    <cellStyle name="Normal 3 2" xfId="21"/>
    <cellStyle name="Normal 3 5 3" xfId="7"/>
    <cellStyle name="Normal 3 6" xfId="12"/>
    <cellStyle name="Normal 4" xfId="11"/>
    <cellStyle name="Normal 5 2" xfId="5"/>
    <cellStyle name="Normal 6" xfId="9"/>
    <cellStyle name="Normal 8" xfId="23"/>
    <cellStyle name="Pourcentage" xfId="1" builtinId="5"/>
    <cellStyle name="Pourcentage 2" xfId="13"/>
    <cellStyle name="Pourcentage 3" xfId="24"/>
    <cellStyle name="Pourcentage 4" xfId="6"/>
    <cellStyle name="Pourcentage 4 12" xfId="18"/>
    <cellStyle name="Pourcentage 5"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FI\Direction%20de%20la%20formation%20initiale\Contrat%202018-2022-%20retour%20composantes\Licence%20g&#233;n&#233;rale\Arts,%20lettres,%20langues\Licence%20Langues,%20litteratures,%20civilisations%20&#233;trang&#232;res%20et%20r&#233;gionales\descrition%20LLC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LSH-PILOTAGE-SCOLARITE/2018-2022/Maquettes%20et%20M3C%202020-2021/Fichiers%20M3C%202020-21%20COVID%20pour%20envoi%20profs/LLSH-M3C%202020-21%20Lic%20LLCER%20hypotez2%20COVID%20au%2008%2007%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13870\Documents\M3C\2021-2022%20M3C%20vot&#233;es%20CFVU\UFRLLSH_M3C2021-2022%20LG%20G&#233;ographie%20et%20am&#233;nagement_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ILOTAGE-SCOLARITE/2018-2022/Maquettes%20et%20MCC%202019-2020/LLSH-MCC%202019-2020%20Licences/LLSH-MCC%202019-2020%20Licence%20LEA%20ORL%20&amp;%20CHTX%20au%202503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p1725\AppData\Local\Temp\arbo%20portails%202018-22\MCC%202018-2019%20%20Portails%20LLSH%20sauf%20L1%20Chtx%20130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IRECTION-CFVU\DIRECTION\Secr&#233;tariat%20POLE%20AVENIR\MODALITES%20DE%20CONTROLE%20DES%20CONNAISSANCES\MCC%202018-2019\LP%20-%20DEG\MCC%202018-2019_LP%20Assurance,%20Banque,%20Finance_version%20def.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IRECTION-CFVU/DIRECTION/Secr&#233;tariat%20POLE%20AVENIR/MODALITES%20DE%20CONTROLE%20DES%20CONNAISSANCES/MCC%202018-2019/LP%20-%20DEG/MCC%202018-2019_LP%20Assurance,%20Banque,%20Finance_version%20def.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EFI\Direction%20de%20la%20formation%20initiale\Contrat%202018-2022-%20retour%20composantes\Licence%20g&#233;n&#233;rale\Sciences%20humaines%20et%20sociales\Licence%20g&#233;ographie%20et%20am&#233;nagement\let_lg_geo_descriptif_des_enseignements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initions_aide à la saisie"/>
      <sheetName val="Description"/>
      <sheetName val="Equipe pédagogique"/>
      <sheetName val="Exemples"/>
      <sheetName val="valeurs listes déroulantes"/>
    </sheetNames>
    <sheetDataSet>
      <sheetData sheetId="0"/>
      <sheetData sheetId="1"/>
      <sheetData sheetId="2"/>
      <sheetData sheetId="3"/>
      <sheetData sheetId="4">
        <row r="1">
          <cell r="E1" t="str">
            <v>oui</v>
          </cell>
          <cell r="F1" t="str">
            <v>UE : Unité d'enseignement</v>
          </cell>
          <cell r="G1" t="str">
            <v>O : obligatoire</v>
          </cell>
          <cell r="J1" t="str">
            <v>01 : Droit privé et sciences criminelles</v>
          </cell>
          <cell r="M1" t="str">
            <v>UE de tronc commun</v>
          </cell>
        </row>
        <row r="2">
          <cell r="E2" t="str">
            <v>non</v>
          </cell>
          <cell r="F2" t="str">
            <v>CHOI : choix</v>
          </cell>
          <cell r="G2" t="str">
            <v>C : à choix</v>
          </cell>
          <cell r="J2" t="str">
            <v>02 : Droit public</v>
          </cell>
          <cell r="M2" t="str">
            <v>UE de spécialisation</v>
          </cell>
        </row>
        <row r="3">
          <cell r="F3" t="str">
            <v>PAR : Parcours</v>
          </cell>
          <cell r="J3" t="str">
            <v>03 : Histoire du droit et des institutions</v>
          </cell>
        </row>
        <row r="4">
          <cell r="F4" t="str">
            <v>UIP : Unité d'insertion professionnelle</v>
          </cell>
          <cell r="J4" t="str">
            <v>05 : Sciences économiques</v>
          </cell>
        </row>
        <row r="5">
          <cell r="F5" t="str">
            <v>STAG : stage</v>
          </cell>
          <cell r="J5" t="str">
            <v>06 : Sciences de gestion</v>
          </cell>
        </row>
        <row r="6">
          <cell r="F6" t="str">
            <v>MEM : mémoire</v>
          </cell>
          <cell r="J6" t="str">
            <v>07 : Sciences du langage : linguistique et phonétique générales</v>
          </cell>
        </row>
        <row r="7">
          <cell r="F7" t="str">
            <v xml:space="preserve">PRJ : projet </v>
          </cell>
          <cell r="J7" t="str">
            <v>08 : Langue et littérature anciennes</v>
          </cell>
        </row>
        <row r="8">
          <cell r="F8" t="str">
            <v>EC : élément constitutif</v>
          </cell>
          <cell r="J8" t="str">
            <v>09 : Langue et littérature françaises</v>
          </cell>
        </row>
        <row r="9">
          <cell r="F9" t="str">
            <v>UEG : unité d'enseignement en anglais</v>
          </cell>
          <cell r="J9" t="str">
            <v>10 : Littératures comparées</v>
          </cell>
        </row>
        <row r="10">
          <cell r="F10" t="str">
            <v>UEE : unité d'enseignement en langue étrangère autre que l'anglais</v>
          </cell>
          <cell r="J10" t="str">
            <v>11 : Langues et littératures anglaises et anglo-saxonnes</v>
          </cell>
        </row>
        <row r="11">
          <cell r="F11" t="str">
            <v>UEC : Enseignement commun</v>
          </cell>
          <cell r="J11" t="str">
            <v>12 : Langues et littératures germaniques et scandinaves</v>
          </cell>
        </row>
        <row r="12">
          <cell r="F12" t="str">
            <v>ECC : Enseignement partiellement commun</v>
          </cell>
          <cell r="J12" t="str">
            <v>14 : Langues et littératures romanes : espagnol, italien, portugais…</v>
          </cell>
        </row>
        <row r="13">
          <cell r="F13" t="str">
            <v>SEM : semestre</v>
          </cell>
          <cell r="J13" t="str">
            <v>15 : Langues et littératures arables, chinoises, japonaises, hébraïques…</v>
          </cell>
        </row>
        <row r="14">
          <cell r="J14" t="str">
            <v>16 : Psychologie, psychologie clinique, psychologie sociale</v>
          </cell>
        </row>
        <row r="15">
          <cell r="J15" t="str">
            <v>17 :Philosophie</v>
          </cell>
        </row>
        <row r="16">
          <cell r="J16" t="str">
            <v>18 : Architecture, arts appliqués, arts plastiques, arts du spectacle….</v>
          </cell>
        </row>
        <row r="17">
          <cell r="J17" t="str">
            <v>19 : Sociologie, démographie</v>
          </cell>
        </row>
        <row r="18">
          <cell r="J18" t="str">
            <v>20 : Ethnologie, préhistoire, anthropologie biologique</v>
          </cell>
        </row>
        <row r="19">
          <cell r="J19" t="str">
            <v>21 : Histoire , civilisations, archéologie et art des mondes anciens et médiévaux</v>
          </cell>
        </row>
        <row r="20">
          <cell r="J20" t="str">
            <v>22 : Histoire , civilisations : histoire des mondes modernes, histoire du monde contemporain</v>
          </cell>
        </row>
        <row r="21">
          <cell r="J21" t="str">
            <v>23 : Géographie physique, humaine, économique et régionale</v>
          </cell>
        </row>
        <row r="22">
          <cell r="J22" t="str">
            <v>25 : Mathématiques</v>
          </cell>
        </row>
        <row r="23">
          <cell r="J23" t="str">
            <v>27 : Informatique</v>
          </cell>
        </row>
        <row r="24">
          <cell r="J24" t="str">
            <v>28 : Milieux denses et matériaux</v>
          </cell>
        </row>
        <row r="25">
          <cell r="J25" t="str">
            <v>30 : Milieux dilués et optique</v>
          </cell>
        </row>
        <row r="26">
          <cell r="J26" t="str">
            <v>31 : Chimie théorique, physique et analytique</v>
          </cell>
        </row>
        <row r="27">
          <cell r="J27" t="str">
            <v>32 : Chimie organique, minérale, industrielle</v>
          </cell>
        </row>
        <row r="28">
          <cell r="J28" t="str">
            <v>33 : Chimie des matériaux</v>
          </cell>
        </row>
        <row r="29">
          <cell r="J29" t="str">
            <v>34 : Astronomie, astrophysique</v>
          </cell>
        </row>
        <row r="30">
          <cell r="J30" t="str">
            <v>35 : Structure et évolution de la terre et des autres planètes</v>
          </cell>
        </row>
        <row r="31">
          <cell r="J31" t="str">
            <v>36 : Terre solide : géodynamique des enveloppes supérieures, paléobiosphère</v>
          </cell>
        </row>
        <row r="32">
          <cell r="J32" t="str">
            <v>37 : Météorologie, océanographie physique de l'environnement</v>
          </cell>
        </row>
        <row r="33">
          <cell r="J33" t="str">
            <v>60 : Mécanique, génie mécanique, génie civil</v>
          </cell>
        </row>
        <row r="34">
          <cell r="J34" t="str">
            <v>61 : Génie informatique, automatique et traitement du signal</v>
          </cell>
        </row>
        <row r="35">
          <cell r="J35" t="str">
            <v>62 : Energétique, génie des procédés</v>
          </cell>
        </row>
        <row r="36">
          <cell r="J36" t="str">
            <v>63 : Génie électrique, électronique, photonique et systèmes</v>
          </cell>
        </row>
        <row r="37">
          <cell r="J37" t="str">
            <v>64 : Biochimie et biologie moléculaire</v>
          </cell>
        </row>
        <row r="38">
          <cell r="J38" t="str">
            <v>65 : Biologie cellulaire</v>
          </cell>
        </row>
        <row r="39">
          <cell r="J39" t="str">
            <v>66 : Physiologie</v>
          </cell>
        </row>
        <row r="40">
          <cell r="J40" t="str">
            <v>67 :Biologie des populations et écologie</v>
          </cell>
        </row>
        <row r="41">
          <cell r="J41" t="str">
            <v>68 : Biologie des organismes</v>
          </cell>
        </row>
        <row r="42">
          <cell r="J42" t="str">
            <v>69 : Neurosciences</v>
          </cell>
        </row>
        <row r="43">
          <cell r="J43" t="str">
            <v>70 : Sciences de l'éducation</v>
          </cell>
        </row>
        <row r="44">
          <cell r="J44" t="str">
            <v>71 : Sciences de l'information et de la communication</v>
          </cell>
        </row>
        <row r="45">
          <cell r="J45" t="str">
            <v>72 : Epistémologie, histoire des sciences et des techniques</v>
          </cell>
        </row>
        <row r="46">
          <cell r="J46" t="str">
            <v>74 : Sciences et techniques des activités physiques et sportives</v>
          </cell>
        </row>
        <row r="47">
          <cell r="J47" t="str">
            <v>0030 : Education</v>
          </cell>
        </row>
        <row r="48">
          <cell r="J48" t="str">
            <v>0080 : Documentation</v>
          </cell>
        </row>
        <row r="49">
          <cell r="J49" t="str">
            <v>0100 : Philosophie</v>
          </cell>
        </row>
        <row r="50">
          <cell r="J50" t="str">
            <v>0201 : Lettres classiques</v>
          </cell>
        </row>
        <row r="51">
          <cell r="J51" t="str">
            <v>0202 : Lettres modernes</v>
          </cell>
        </row>
        <row r="52">
          <cell r="J52" t="str">
            <v>0210 : Lettres-Histoire</v>
          </cell>
        </row>
        <row r="53">
          <cell r="J53" t="str">
            <v>0222 : Lettres anglais</v>
          </cell>
        </row>
        <row r="54">
          <cell r="J54" t="str">
            <v>0421 : Allemand</v>
          </cell>
        </row>
        <row r="55">
          <cell r="J55" t="str">
            <v>0422 : Anglais</v>
          </cell>
        </row>
        <row r="56">
          <cell r="J56" t="str">
            <v>0424 : Chinois</v>
          </cell>
        </row>
        <row r="57">
          <cell r="J57" t="str">
            <v>0426 : Espagnol</v>
          </cell>
        </row>
        <row r="58">
          <cell r="J58" t="str">
            <v>0430 : Japonais</v>
          </cell>
        </row>
        <row r="59">
          <cell r="J59" t="str">
            <v>1000 :Histoire géographie</v>
          </cell>
        </row>
        <row r="60">
          <cell r="J60" t="str">
            <v>1100 : Sciences économiques et sociales</v>
          </cell>
        </row>
        <row r="61">
          <cell r="J61" t="str">
            <v>1300 : Mathématiques</v>
          </cell>
        </row>
        <row r="62">
          <cell r="J62" t="str">
            <v>1400 : Technologie</v>
          </cell>
        </row>
        <row r="63">
          <cell r="J63" t="str">
            <v>1411 : Sciences Industrielles de l'ingéneur option architecture et construction</v>
          </cell>
        </row>
        <row r="64">
          <cell r="J64" t="str">
            <v>1412 : Sciences Industrielles de l'ingéneur option énergie</v>
          </cell>
        </row>
        <row r="65">
          <cell r="J65" t="str">
            <v>1413 : Sciences Industrielles de l'ingéneur option Informatique et numérique</v>
          </cell>
        </row>
        <row r="66">
          <cell r="J66" t="str">
            <v>1414 : Sciences Industrielles de l'ingéneur option Ingénierie mécanique</v>
          </cell>
        </row>
        <row r="67">
          <cell r="J67" t="str">
            <v>1415 : Sciences Industrielles de l'ingéneur option Ingénierie électrique</v>
          </cell>
        </row>
        <row r="68">
          <cell r="J68" t="str">
            <v>1416 : Sciences Industrielles de l'ingéneur option Ingénierie des constructions</v>
          </cell>
        </row>
        <row r="69">
          <cell r="J69" t="str">
            <v>1500 : Sciences physiques et chimiques</v>
          </cell>
        </row>
        <row r="70">
          <cell r="J70" t="str">
            <v>1510 : Physique et électricité appliquée</v>
          </cell>
        </row>
        <row r="71">
          <cell r="J71" t="str">
            <v>1600 : Sciences de la vie et de la terre</v>
          </cell>
        </row>
        <row r="72">
          <cell r="J72" t="str">
            <v>1700 : Education musicale</v>
          </cell>
        </row>
        <row r="73">
          <cell r="J73" t="str">
            <v>1800 : Arts plastiques</v>
          </cell>
        </row>
        <row r="74">
          <cell r="J74" t="str">
            <v>1900 : Education physique et sportive</v>
          </cell>
        </row>
        <row r="75">
          <cell r="J75" t="str">
            <v>3020 : Génie civil construction et économie</v>
          </cell>
        </row>
        <row r="76">
          <cell r="J76" t="str">
            <v>4100 : Génie mécanique construction</v>
          </cell>
        </row>
        <row r="77">
          <cell r="J77" t="str">
            <v>5500 : Informatique et télématique</v>
          </cell>
        </row>
        <row r="78">
          <cell r="J78" t="str">
            <v>8010 : Economie et gestion</v>
          </cell>
        </row>
        <row r="79">
          <cell r="J79" t="str">
            <v>8013 : Economie gestion option marketing</v>
          </cell>
        </row>
        <row r="80">
          <cell r="J80" t="str">
            <v>8030 : Informatique et gestion</v>
          </cell>
        </row>
        <row r="81">
          <cell r="J81" t="str">
            <v>8036 : Economie gestion option comptabilité et gestion</v>
          </cell>
        </row>
        <row r="82">
          <cell r="J82" t="str">
            <v>8037 : Economie gestion option commerce et vente</v>
          </cell>
        </row>
        <row r="83">
          <cell r="J83" t="str">
            <v>8038 : Economie gestion option transport et logistique</v>
          </cell>
        </row>
        <row r="84">
          <cell r="J84" t="str">
            <v>8051 : Economie gestion option comptabilité et finance</v>
          </cell>
        </row>
        <row r="85">
          <cell r="J85" t="str">
            <v>8053 : Economie gestion option conception et gestion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e.-dates conseils"/>
      <sheetName val="MCC_maquettes2018-2019"/>
      <sheetName val="Coût maquette après MCC"/>
      <sheetName val="Liste de valeurs"/>
    </sheetNames>
    <sheetDataSet>
      <sheetData sheetId="0"/>
      <sheetData sheetId="1"/>
      <sheetData sheetId="2"/>
      <sheetData sheetId="3">
        <row r="2">
          <cell r="A2" t="str">
            <v>CC</v>
          </cell>
          <cell r="B2" t="str">
            <v>écrit</v>
          </cell>
        </row>
        <row r="3">
          <cell r="A3" t="str">
            <v>CT</v>
          </cell>
          <cell r="B3" t="str">
            <v>oral</v>
          </cell>
        </row>
        <row r="4">
          <cell r="A4" t="str">
            <v>mixte</v>
          </cell>
          <cell r="B4" t="str">
            <v>dossier</v>
          </cell>
        </row>
        <row r="5">
          <cell r="B5" t="str">
            <v>mémoire</v>
          </cell>
        </row>
        <row r="6">
          <cell r="B6" t="str">
            <v>rapport de visite</v>
          </cell>
        </row>
        <row r="7">
          <cell r="B7" t="str">
            <v>écrit et oral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e.-dates conseils"/>
      <sheetName val="M3C 2021-22 Lic Géo"/>
      <sheetName val="cout maquette après MCC"/>
      <sheetName val="Liste de valeurs"/>
    </sheetNames>
    <sheetDataSet>
      <sheetData sheetId="0"/>
      <sheetData sheetId="1"/>
      <sheetData sheetId="2"/>
      <sheetData sheetId="3">
        <row r="2">
          <cell r="A2" t="str">
            <v>CC</v>
          </cell>
          <cell r="B2" t="str">
            <v>écrit</v>
          </cell>
        </row>
        <row r="3">
          <cell r="A3" t="str">
            <v>CT</v>
          </cell>
          <cell r="B3" t="str">
            <v>oral</v>
          </cell>
        </row>
        <row r="4">
          <cell r="A4" t="str">
            <v>mixte</v>
          </cell>
          <cell r="B4" t="str">
            <v>dossier</v>
          </cell>
        </row>
        <row r="5">
          <cell r="B5" t="str">
            <v>mémoire</v>
          </cell>
        </row>
        <row r="6">
          <cell r="B6" t="str">
            <v>rapport de visite</v>
          </cell>
        </row>
        <row r="7">
          <cell r="B7" t="str">
            <v>écrit et oral</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 - dates conseils"/>
      <sheetName val="MCC 2018-2019 Lic LEA"/>
      <sheetName val="Coût 2018-2019 après MCC"/>
      <sheetName val="MCC 2018-2019 Lic LEAchtx"/>
      <sheetName val="Coût 2018-2019 CHTXaprès MCC"/>
      <sheetName val="Récap parcours LLL"/>
      <sheetName val="Listes de valeurs"/>
    </sheetNames>
    <sheetDataSet>
      <sheetData sheetId="0"/>
      <sheetData sheetId="1"/>
      <sheetData sheetId="2"/>
      <sheetData sheetId="3"/>
      <sheetData sheetId="4"/>
      <sheetData sheetId="5"/>
      <sheetData sheetId="6">
        <row r="2">
          <cell r="A2" t="str">
            <v>CC</v>
          </cell>
          <cell r="B2" t="str">
            <v>écrit</v>
          </cell>
        </row>
        <row r="3">
          <cell r="B3" t="str">
            <v>oral</v>
          </cell>
        </row>
        <row r="4">
          <cell r="B4" t="str">
            <v>dossier</v>
          </cell>
        </row>
        <row r="5">
          <cell r="B5" t="str">
            <v>mémoire</v>
          </cell>
        </row>
        <row r="6">
          <cell r="B6" t="str">
            <v>rapport de visite</v>
          </cell>
        </row>
        <row r="7">
          <cell r="B7" t="str">
            <v>écrit et oral</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 - dates conseils"/>
      <sheetName val="MCC portail llsh"/>
      <sheetName val="Coût après MCC"/>
      <sheetName val="Liste de valeurs"/>
      <sheetName val="Feuil1"/>
    </sheetNames>
    <sheetDataSet>
      <sheetData sheetId="0"/>
      <sheetData sheetId="1"/>
      <sheetData sheetId="2"/>
      <sheetData sheetId="3">
        <row r="2">
          <cell r="A2" t="str">
            <v>CC</v>
          </cell>
          <cell r="B2" t="str">
            <v>écrit</v>
          </cell>
        </row>
        <row r="3">
          <cell r="A3" t="str">
            <v>CT</v>
          </cell>
          <cell r="B3" t="str">
            <v>oral</v>
          </cell>
        </row>
        <row r="4">
          <cell r="A4" t="str">
            <v>mixte</v>
          </cell>
          <cell r="B4" t="str">
            <v>dossier</v>
          </cell>
        </row>
        <row r="5">
          <cell r="B5" t="str">
            <v>mémoire</v>
          </cell>
        </row>
        <row r="6">
          <cell r="B6" t="str">
            <v>rapport de visite</v>
          </cell>
        </row>
        <row r="7">
          <cell r="B7" t="str">
            <v>écrit et oral</v>
          </cell>
        </row>
      </sheetData>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e.-dates conseils"/>
      <sheetName val="MCC_maquettes2018-2019"/>
      <sheetName val="cout maquette apres MCC"/>
      <sheetName val="Liste de valeurs"/>
    </sheetNames>
    <sheetDataSet>
      <sheetData sheetId="0">
        <row r="2">
          <cell r="B2" t="str">
            <v>écrit</v>
          </cell>
        </row>
      </sheetData>
      <sheetData sheetId="1"/>
      <sheetData sheetId="2"/>
      <sheetData sheetId="3">
        <row r="2">
          <cell r="B2" t="str">
            <v>écrit</v>
          </cell>
        </row>
        <row r="3">
          <cell r="B3" t="str">
            <v>oral</v>
          </cell>
        </row>
        <row r="4">
          <cell r="B4" t="str">
            <v>dossier</v>
          </cell>
        </row>
        <row r="5">
          <cell r="B5" t="str">
            <v>mémoire</v>
          </cell>
        </row>
        <row r="6">
          <cell r="B6" t="str">
            <v>rapport de visite</v>
          </cell>
        </row>
        <row r="7">
          <cell r="B7" t="str">
            <v>écrit et oral</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e.-dates conseils"/>
      <sheetName val="MCC_maquettes2018-2019"/>
      <sheetName val="cout maquette apres MCC"/>
      <sheetName val="Liste de valeurs"/>
    </sheetNames>
    <sheetDataSet>
      <sheetData sheetId="0">
        <row r="2">
          <cell r="B2" t="str">
            <v>écrit</v>
          </cell>
        </row>
      </sheetData>
      <sheetData sheetId="1"/>
      <sheetData sheetId="2"/>
      <sheetData sheetId="3">
        <row r="2">
          <cell r="B2" t="str">
            <v>écrit</v>
          </cell>
        </row>
        <row r="3">
          <cell r="B3" t="str">
            <v>oral</v>
          </cell>
        </row>
        <row r="4">
          <cell r="B4" t="str">
            <v>dossier</v>
          </cell>
        </row>
        <row r="5">
          <cell r="B5" t="str">
            <v>mémoire</v>
          </cell>
        </row>
        <row r="6">
          <cell r="B6" t="str">
            <v>rapport de visite</v>
          </cell>
        </row>
        <row r="7">
          <cell r="B7" t="str">
            <v>écrit et oral</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initions_aide à la saisie"/>
      <sheetName val="Description"/>
      <sheetName val="Equipe pédagogique"/>
      <sheetName val="Exemples"/>
      <sheetName val="valeurs listes déroulantes"/>
    </sheetNames>
    <sheetDataSet>
      <sheetData sheetId="0"/>
      <sheetData sheetId="1"/>
      <sheetData sheetId="2"/>
      <sheetData sheetId="3"/>
      <sheetData sheetId="4">
        <row r="1">
          <cell r="E1" t="str">
            <v>oui</v>
          </cell>
          <cell r="K1" t="str">
            <v>01 : Droit privé et sciences criminelles</v>
          </cell>
          <cell r="L1" t="str">
            <v>UE Portail</v>
          </cell>
          <cell r="M1" t="str">
            <v>UE de tronc commun</v>
          </cell>
        </row>
        <row r="2">
          <cell r="E2" t="str">
            <v>non</v>
          </cell>
          <cell r="K2" t="str">
            <v>02 : Droit public</v>
          </cell>
          <cell r="L2" t="str">
            <v xml:space="preserve">UE de tronc commun </v>
          </cell>
          <cell r="M2" t="str">
            <v>UE de spécialisation</v>
          </cell>
        </row>
        <row r="3">
          <cell r="K3" t="str">
            <v>03 : Histoire du droit et des institutions</v>
          </cell>
        </row>
        <row r="4">
          <cell r="K4" t="str">
            <v>05 : Sciences économiques</v>
          </cell>
        </row>
        <row r="5">
          <cell r="K5" t="str">
            <v>06 : Sciences de gestion</v>
          </cell>
        </row>
        <row r="6">
          <cell r="K6" t="str">
            <v>07 : Sciences du langage : linguistique et phonétique générales</v>
          </cell>
        </row>
        <row r="7">
          <cell r="K7" t="str">
            <v>08 : Langue et littérature anciennes</v>
          </cell>
        </row>
        <row r="8">
          <cell r="K8" t="str">
            <v>09 : Langue et littérature françaises</v>
          </cell>
        </row>
        <row r="9">
          <cell r="K9" t="str">
            <v>10 : Littératures comparées</v>
          </cell>
        </row>
        <row r="10">
          <cell r="K10" t="str">
            <v>11 : Langues et littératures anglaises et anglo-saxonnes</v>
          </cell>
        </row>
        <row r="11">
          <cell r="K11" t="str">
            <v>12 : Langues et littératures germaniques et scandinaves</v>
          </cell>
        </row>
        <row r="12">
          <cell r="K12" t="str">
            <v>14 : Langues et littératures romanes : espagnol, italien, portugais…</v>
          </cell>
        </row>
        <row r="13">
          <cell r="K13" t="str">
            <v>15 : Langues et littératures arables, chinoises, japonaises, hébraïques…</v>
          </cell>
        </row>
        <row r="14">
          <cell r="K14" t="str">
            <v>16 : Psychologie, psychologie clinique, psychologie sociale</v>
          </cell>
        </row>
        <row r="15">
          <cell r="K15" t="str">
            <v>17 :Philosophie</v>
          </cell>
        </row>
        <row r="16">
          <cell r="K16" t="str">
            <v>18 : Architecture, arts appliqués, arts plastiques, arts du spectacle….</v>
          </cell>
        </row>
        <row r="17">
          <cell r="K17" t="str">
            <v>19 : Sociologie, démographie</v>
          </cell>
        </row>
        <row r="18">
          <cell r="K18" t="str">
            <v>20 : Ethnologie, préhistoire, anthropologie biologique</v>
          </cell>
        </row>
        <row r="19">
          <cell r="K19" t="str">
            <v>21 : Histoire , civilisations, archéologie et art des mondes anciens et médiévaux</v>
          </cell>
        </row>
        <row r="20">
          <cell r="K20" t="str">
            <v>22 : Histoire , civilisations : histoire des mondes modernes, histoire du monde contemporain</v>
          </cell>
        </row>
        <row r="21">
          <cell r="K21" t="str">
            <v>23 : Géographie physique, humaine, économique et régionale</v>
          </cell>
        </row>
        <row r="22">
          <cell r="K22" t="str">
            <v>25 : Mathématiques</v>
          </cell>
        </row>
        <row r="23">
          <cell r="K23" t="str">
            <v>27 : Informatique</v>
          </cell>
        </row>
        <row r="24">
          <cell r="K24" t="str">
            <v>28 : Milieux denses et matériaux</v>
          </cell>
        </row>
        <row r="25">
          <cell r="K25" t="str">
            <v>30 : Milieux dilués et optique</v>
          </cell>
        </row>
        <row r="26">
          <cell r="K26" t="str">
            <v>31 : Chimie théorique, physique et analytique</v>
          </cell>
        </row>
        <row r="27">
          <cell r="K27" t="str">
            <v>32 : Chimie organique, minérale, industrielle</v>
          </cell>
        </row>
        <row r="28">
          <cell r="K28" t="str">
            <v>33 : Chimie des matériaux</v>
          </cell>
        </row>
        <row r="29">
          <cell r="K29" t="str">
            <v>34 : Astronomie, astrophysique</v>
          </cell>
        </row>
        <row r="30">
          <cell r="K30" t="str">
            <v>35 : Structure et évolution de la terre et des autres planètes</v>
          </cell>
        </row>
        <row r="31">
          <cell r="K31" t="str">
            <v>36 : Terre solide : géodynamique des enveloppes supérieures, paléobiosphère</v>
          </cell>
        </row>
        <row r="32">
          <cell r="K32" t="str">
            <v>37 : Météorologie, océanographie physique de l'environnement</v>
          </cell>
        </row>
        <row r="33">
          <cell r="K33" t="str">
            <v>60 : Mécanique, génie mécanique, génie civil</v>
          </cell>
        </row>
        <row r="34">
          <cell r="K34" t="str">
            <v>61 : Génie informatique, automatique et traitement du signal</v>
          </cell>
        </row>
        <row r="35">
          <cell r="K35" t="str">
            <v>62 : Energétique, génie des procédés</v>
          </cell>
        </row>
        <row r="36">
          <cell r="K36" t="str">
            <v>63 : Génie électrique, électronique, photonique et systèmes</v>
          </cell>
        </row>
        <row r="37">
          <cell r="K37" t="str">
            <v>64 : Biochimie et biologie moléculaire</v>
          </cell>
        </row>
        <row r="38">
          <cell r="K38" t="str">
            <v>65 : Biologie cellulaire</v>
          </cell>
        </row>
        <row r="39">
          <cell r="K39" t="str">
            <v>66 : Physiologie</v>
          </cell>
        </row>
        <row r="40">
          <cell r="K40" t="str">
            <v>67 :Biologie des populations et écologie</v>
          </cell>
        </row>
        <row r="41">
          <cell r="K41" t="str">
            <v>68 : Biologie des organismes</v>
          </cell>
        </row>
        <row r="42">
          <cell r="K42" t="str">
            <v>69 : Neurosciences</v>
          </cell>
        </row>
        <row r="43">
          <cell r="K43" t="str">
            <v>70 : Sciences de l'éducation</v>
          </cell>
        </row>
        <row r="44">
          <cell r="K44" t="str">
            <v>71 : Sciences de l'information et de la communication</v>
          </cell>
        </row>
        <row r="45">
          <cell r="K45" t="str">
            <v>72 : Epistémologie, histoire des sciences et des techniques</v>
          </cell>
        </row>
        <row r="46">
          <cell r="K46" t="str">
            <v>74 : Sciences et techniques des activités physiques et sportives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463"/>
  <sheetViews>
    <sheetView tabSelected="1" view="pageBreakPreview" zoomScale="75" zoomScaleNormal="75" zoomScaleSheetLayoutView="75" workbookViewId="0">
      <pane xSplit="3" ySplit="86" topLeftCell="D87" activePane="bottomRight" state="frozen"/>
      <selection pane="topRight" activeCell="D1" sqref="D1"/>
      <selection pane="bottomLeft" activeCell="A87" sqref="A87"/>
      <selection pane="bottomRight" activeCell="D94" sqref="D94"/>
    </sheetView>
  </sheetViews>
  <sheetFormatPr baseColWidth="10" defaultColWidth="11.44140625" defaultRowHeight="13.2" x14ac:dyDescent="0.3"/>
  <cols>
    <col min="1" max="2" width="14.88671875" style="6" customWidth="1"/>
    <col min="3" max="3" width="45.44140625" style="6" customWidth="1"/>
    <col min="4" max="4" width="15.6640625" style="18" customWidth="1"/>
    <col min="5" max="5" width="17.33203125" style="6" customWidth="1"/>
    <col min="6" max="6" width="23.88671875" style="6" customWidth="1"/>
    <col min="7" max="7" width="9.6640625" style="6" customWidth="1"/>
    <col min="8" max="8" width="21.44140625" style="6" customWidth="1"/>
    <col min="9" max="9" width="8.5546875" style="6" customWidth="1"/>
    <col min="10" max="10" width="8.109375" style="6" customWidth="1"/>
    <col min="11" max="11" width="30.88671875" style="6" customWidth="1"/>
    <col min="12" max="12" width="14.88671875" style="6" customWidth="1"/>
    <col min="13" max="13" width="14.33203125" style="6" customWidth="1"/>
    <col min="14" max="15" width="7.5546875" style="6" customWidth="1"/>
    <col min="16" max="16" width="7.5546875" style="13" customWidth="1"/>
    <col min="17" max="17" width="12.44140625" style="13" customWidth="1"/>
    <col min="18" max="19" width="11.5546875" style="13" customWidth="1"/>
    <col min="20" max="20" width="12.6640625" style="13" customWidth="1"/>
    <col min="21" max="24" width="11.5546875" style="13" customWidth="1"/>
    <col min="25" max="25" width="12" style="13" customWidth="1"/>
    <col min="26" max="32" width="11.5546875" style="13" customWidth="1"/>
    <col min="33" max="33" width="77.88671875" style="17" customWidth="1"/>
    <col min="34" max="211" width="11.5546875" style="6" customWidth="1"/>
    <col min="212" max="16384" width="11.44140625" style="5"/>
  </cols>
  <sheetData>
    <row r="1" spans="1:33" ht="63.6" customHeight="1" x14ac:dyDescent="0.3">
      <c r="A1" s="655" t="s">
        <v>146</v>
      </c>
      <c r="B1" s="655" t="s">
        <v>84</v>
      </c>
      <c r="C1" s="655" t="s">
        <v>0</v>
      </c>
      <c r="D1" s="662" t="s">
        <v>458</v>
      </c>
      <c r="E1" s="655" t="s">
        <v>1</v>
      </c>
      <c r="F1" s="655" t="s">
        <v>2</v>
      </c>
      <c r="G1" s="657" t="s">
        <v>3</v>
      </c>
      <c r="H1" s="655" t="s">
        <v>4</v>
      </c>
      <c r="I1" s="655" t="s">
        <v>5</v>
      </c>
      <c r="J1" s="663" t="s">
        <v>6</v>
      </c>
      <c r="K1" s="664" t="s">
        <v>7</v>
      </c>
      <c r="L1" s="664" t="s">
        <v>8</v>
      </c>
      <c r="M1" s="666" t="s">
        <v>85</v>
      </c>
      <c r="N1" s="642" t="s">
        <v>9</v>
      </c>
      <c r="O1" s="642"/>
      <c r="P1" s="642"/>
      <c r="Q1" s="647" t="s">
        <v>10</v>
      </c>
      <c r="R1" s="647"/>
      <c r="S1" s="647"/>
      <c r="T1" s="647"/>
      <c r="U1" s="647"/>
      <c r="V1" s="647"/>
      <c r="W1" s="647"/>
      <c r="X1" s="647"/>
      <c r="Y1" s="647" t="s">
        <v>11</v>
      </c>
      <c r="Z1" s="647"/>
      <c r="AA1" s="647"/>
      <c r="AB1" s="647"/>
      <c r="AC1" s="647"/>
      <c r="AD1" s="647"/>
      <c r="AE1" s="647"/>
      <c r="AF1" s="648"/>
      <c r="AG1" s="669" t="s">
        <v>86</v>
      </c>
    </row>
    <row r="2" spans="1:33" ht="36" customHeight="1" x14ac:dyDescent="0.3">
      <c r="A2" s="644"/>
      <c r="B2" s="644"/>
      <c r="C2" s="644"/>
      <c r="D2" s="649"/>
      <c r="E2" s="644"/>
      <c r="F2" s="644"/>
      <c r="G2" s="658"/>
      <c r="H2" s="660"/>
      <c r="I2" s="644"/>
      <c r="J2" s="645"/>
      <c r="K2" s="665"/>
      <c r="L2" s="665"/>
      <c r="M2" s="667"/>
      <c r="N2" s="643" t="s">
        <v>12</v>
      </c>
      <c r="O2" s="643" t="s">
        <v>13</v>
      </c>
      <c r="P2" s="643" t="s">
        <v>14</v>
      </c>
      <c r="Q2" s="651" t="s">
        <v>15</v>
      </c>
      <c r="R2" s="652"/>
      <c r="S2" s="652"/>
      <c r="T2" s="652"/>
      <c r="U2" s="653" t="s">
        <v>16</v>
      </c>
      <c r="V2" s="653"/>
      <c r="W2" s="653"/>
      <c r="X2" s="654"/>
      <c r="Y2" s="651" t="s">
        <v>15</v>
      </c>
      <c r="Z2" s="652"/>
      <c r="AA2" s="652"/>
      <c r="AB2" s="652"/>
      <c r="AC2" s="653" t="s">
        <v>16</v>
      </c>
      <c r="AD2" s="653"/>
      <c r="AE2" s="653"/>
      <c r="AF2" s="653"/>
      <c r="AG2" s="670"/>
    </row>
    <row r="3" spans="1:33" ht="34.5" customHeight="1" x14ac:dyDescent="0.3">
      <c r="A3" s="656"/>
      <c r="B3" s="644"/>
      <c r="C3" s="656"/>
      <c r="D3" s="650"/>
      <c r="E3" s="656"/>
      <c r="F3" s="656"/>
      <c r="G3" s="659"/>
      <c r="H3" s="661"/>
      <c r="I3" s="656"/>
      <c r="J3" s="646"/>
      <c r="K3" s="665"/>
      <c r="L3" s="665"/>
      <c r="M3" s="668"/>
      <c r="N3" s="643"/>
      <c r="O3" s="643"/>
      <c r="P3" s="643"/>
      <c r="Q3" s="103" t="s">
        <v>87</v>
      </c>
      <c r="R3" s="104" t="s">
        <v>18</v>
      </c>
      <c r="S3" s="104" t="s">
        <v>19</v>
      </c>
      <c r="T3" s="104" t="s">
        <v>20</v>
      </c>
      <c r="U3" s="105" t="s">
        <v>17</v>
      </c>
      <c r="V3" s="105" t="s">
        <v>18</v>
      </c>
      <c r="W3" s="105" t="s">
        <v>19</v>
      </c>
      <c r="X3" s="106" t="s">
        <v>20</v>
      </c>
      <c r="Y3" s="103" t="s">
        <v>459</v>
      </c>
      <c r="Z3" s="104" t="s">
        <v>18</v>
      </c>
      <c r="AA3" s="104" t="s">
        <v>19</v>
      </c>
      <c r="AB3" s="104" t="s">
        <v>20</v>
      </c>
      <c r="AC3" s="105" t="s">
        <v>17</v>
      </c>
      <c r="AD3" s="105" t="s">
        <v>18</v>
      </c>
      <c r="AE3" s="105" t="s">
        <v>19</v>
      </c>
      <c r="AF3" s="105" t="s">
        <v>20</v>
      </c>
      <c r="AG3" s="671"/>
    </row>
    <row r="4" spans="1:33" ht="17.100000000000001" hidden="1" customHeight="1" x14ac:dyDescent="0.3">
      <c r="A4" s="127"/>
      <c r="B4" s="127"/>
      <c r="C4" s="128" t="s">
        <v>88</v>
      </c>
      <c r="D4" s="129" t="s">
        <v>21</v>
      </c>
      <c r="E4" s="130"/>
      <c r="F4" s="130"/>
      <c r="G4" s="127"/>
      <c r="H4" s="127"/>
      <c r="I4" s="130"/>
      <c r="J4" s="131"/>
      <c r="K4" s="132"/>
      <c r="L4" s="132"/>
      <c r="M4" s="132"/>
      <c r="N4" s="133"/>
      <c r="O4" s="130"/>
      <c r="P4" s="131"/>
      <c r="Q4" s="134"/>
      <c r="R4" s="135"/>
      <c r="S4" s="135"/>
      <c r="T4" s="135"/>
      <c r="U4" s="135"/>
      <c r="V4" s="135"/>
      <c r="W4" s="135"/>
      <c r="X4" s="135"/>
      <c r="Y4" s="134"/>
      <c r="Z4" s="135"/>
      <c r="AA4" s="135"/>
      <c r="AB4" s="135"/>
      <c r="AC4" s="135"/>
      <c r="AD4" s="135"/>
      <c r="AE4" s="135"/>
      <c r="AF4" s="135"/>
      <c r="AG4" s="136"/>
    </row>
    <row r="5" spans="1:33" ht="16.5" hidden="1" customHeight="1" x14ac:dyDescent="0.3">
      <c r="A5" s="127"/>
      <c r="B5" s="127"/>
      <c r="C5" s="137"/>
      <c r="D5" s="138"/>
      <c r="E5" s="130"/>
      <c r="F5" s="130"/>
      <c r="G5" s="127"/>
      <c r="H5" s="139"/>
      <c r="I5" s="130"/>
      <c r="J5" s="131"/>
      <c r="K5" s="132"/>
      <c r="L5" s="132"/>
      <c r="M5" s="132"/>
      <c r="N5" s="133"/>
      <c r="O5" s="130"/>
      <c r="P5" s="131"/>
      <c r="Q5" s="134"/>
      <c r="R5" s="135"/>
      <c r="S5" s="135"/>
      <c r="T5" s="135"/>
      <c r="U5" s="135"/>
      <c r="V5" s="135"/>
      <c r="W5" s="135"/>
      <c r="X5" s="135"/>
      <c r="Y5" s="134"/>
      <c r="Z5" s="135"/>
      <c r="AA5" s="135"/>
      <c r="AB5" s="135"/>
      <c r="AC5" s="135"/>
      <c r="AD5" s="135"/>
      <c r="AE5" s="135"/>
      <c r="AF5" s="135"/>
      <c r="AG5" s="136"/>
    </row>
    <row r="6" spans="1:33" ht="23.25" hidden="1" customHeight="1" x14ac:dyDescent="0.3">
      <c r="A6" s="89"/>
      <c r="B6" s="89"/>
      <c r="C6" s="140"/>
      <c r="D6" s="141"/>
      <c r="E6" s="79"/>
      <c r="F6" s="79"/>
      <c r="G6" s="80"/>
      <c r="H6" s="81"/>
      <c r="I6" s="79"/>
      <c r="J6" s="82"/>
      <c r="K6" s="63"/>
      <c r="L6" s="63"/>
      <c r="M6" s="63"/>
      <c r="N6" s="142">
        <v>18</v>
      </c>
      <c r="O6" s="142">
        <v>36</v>
      </c>
      <c r="P6" s="62"/>
      <c r="Q6" s="672"/>
      <c r="R6" s="672"/>
      <c r="S6" s="672"/>
      <c r="T6" s="672"/>
      <c r="U6" s="672"/>
      <c r="V6" s="672"/>
      <c r="W6" s="672"/>
      <c r="X6" s="672"/>
      <c r="Y6" s="672"/>
      <c r="Z6" s="672"/>
      <c r="AA6" s="672"/>
      <c r="AB6" s="672"/>
      <c r="AC6" s="144"/>
      <c r="AD6" s="144"/>
      <c r="AE6" s="144"/>
      <c r="AF6" s="144"/>
      <c r="AG6" s="61"/>
    </row>
    <row r="7" spans="1:33" ht="23.25" hidden="1" customHeight="1" x14ac:dyDescent="0.3">
      <c r="A7" s="89"/>
      <c r="B7" s="89"/>
      <c r="C7" s="140"/>
      <c r="D7" s="141"/>
      <c r="E7" s="79"/>
      <c r="F7" s="79"/>
      <c r="G7" s="80"/>
      <c r="H7" s="81"/>
      <c r="I7" s="79"/>
      <c r="J7" s="82"/>
      <c r="K7" s="63"/>
      <c r="L7" s="63"/>
      <c r="M7" s="63"/>
      <c r="N7" s="142">
        <v>6</v>
      </c>
      <c r="O7" s="142">
        <v>12</v>
      </c>
      <c r="P7" s="62"/>
      <c r="Q7" s="145"/>
      <c r="R7" s="146"/>
      <c r="S7" s="146"/>
      <c r="T7" s="146"/>
      <c r="U7" s="147"/>
      <c r="V7" s="147"/>
      <c r="W7" s="147"/>
      <c r="X7" s="75"/>
      <c r="Y7" s="145"/>
      <c r="Z7" s="146"/>
      <c r="AA7" s="146"/>
      <c r="AB7" s="146"/>
      <c r="AC7" s="147"/>
      <c r="AD7" s="147"/>
      <c r="AE7" s="147"/>
      <c r="AF7" s="147"/>
      <c r="AG7" s="61"/>
    </row>
    <row r="8" spans="1:33" ht="23.25" hidden="1" customHeight="1" x14ac:dyDescent="0.3">
      <c r="A8" s="89"/>
      <c r="B8" s="89"/>
      <c r="C8" s="140"/>
      <c r="D8" s="141"/>
      <c r="E8" s="79"/>
      <c r="F8" s="79"/>
      <c r="G8" s="80"/>
      <c r="H8" s="81"/>
      <c r="I8" s="79"/>
      <c r="J8" s="82"/>
      <c r="K8" s="63"/>
      <c r="L8" s="63"/>
      <c r="M8" s="63"/>
      <c r="N8" s="142">
        <v>6</v>
      </c>
      <c r="O8" s="142">
        <v>12</v>
      </c>
      <c r="P8" s="62"/>
      <c r="Q8" s="145"/>
      <c r="R8" s="146"/>
      <c r="S8" s="146"/>
      <c r="T8" s="146"/>
      <c r="U8" s="147"/>
      <c r="V8" s="147"/>
      <c r="W8" s="147"/>
      <c r="X8" s="75"/>
      <c r="Y8" s="145"/>
      <c r="Z8" s="146"/>
      <c r="AA8" s="146"/>
      <c r="AB8" s="146"/>
      <c r="AC8" s="147"/>
      <c r="AD8" s="147"/>
      <c r="AE8" s="147"/>
      <c r="AF8" s="147"/>
      <c r="AG8" s="61"/>
    </row>
    <row r="9" spans="1:33" ht="23.25" hidden="1" customHeight="1" x14ac:dyDescent="0.3">
      <c r="A9" s="89"/>
      <c r="B9" s="89"/>
      <c r="C9" s="140"/>
      <c r="D9" s="141"/>
      <c r="E9" s="79"/>
      <c r="F9" s="79"/>
      <c r="G9" s="80"/>
      <c r="H9" s="81"/>
      <c r="I9" s="79"/>
      <c r="J9" s="82"/>
      <c r="K9" s="63"/>
      <c r="L9" s="63"/>
      <c r="M9" s="63"/>
      <c r="N9" s="142">
        <v>6</v>
      </c>
      <c r="O9" s="142">
        <v>12</v>
      </c>
      <c r="P9" s="62"/>
      <c r="Q9" s="145"/>
      <c r="R9" s="146"/>
      <c r="S9" s="146"/>
      <c r="T9" s="146"/>
      <c r="U9" s="147"/>
      <c r="V9" s="147"/>
      <c r="W9" s="147"/>
      <c r="X9" s="75"/>
      <c r="Y9" s="145"/>
      <c r="Z9" s="146"/>
      <c r="AA9" s="146"/>
      <c r="AB9" s="146"/>
      <c r="AC9" s="147"/>
      <c r="AD9" s="147"/>
      <c r="AE9" s="147"/>
      <c r="AF9" s="147"/>
      <c r="AG9" s="61"/>
    </row>
    <row r="10" spans="1:33" ht="23.25" hidden="1" customHeight="1" x14ac:dyDescent="0.3">
      <c r="A10" s="89"/>
      <c r="B10" s="89"/>
      <c r="C10" s="148"/>
      <c r="D10" s="141"/>
      <c r="E10" s="79"/>
      <c r="F10" s="79"/>
      <c r="G10" s="80"/>
      <c r="H10" s="81"/>
      <c r="I10" s="79"/>
      <c r="J10" s="82"/>
      <c r="K10" s="63"/>
      <c r="L10" s="63"/>
      <c r="M10" s="63"/>
      <c r="N10" s="142"/>
      <c r="O10" s="142">
        <v>54</v>
      </c>
      <c r="P10" s="62"/>
      <c r="Q10" s="145"/>
      <c r="R10" s="146"/>
      <c r="S10" s="146"/>
      <c r="T10" s="146"/>
      <c r="U10" s="147"/>
      <c r="V10" s="147"/>
      <c r="W10" s="147"/>
      <c r="X10" s="75"/>
      <c r="Y10" s="145"/>
      <c r="Z10" s="146"/>
      <c r="AA10" s="146"/>
      <c r="AB10" s="146"/>
      <c r="AC10" s="147"/>
      <c r="AD10" s="147"/>
      <c r="AE10" s="147"/>
      <c r="AF10" s="147"/>
      <c r="AG10" s="61"/>
    </row>
    <row r="11" spans="1:33" ht="23.25" hidden="1" customHeight="1" x14ac:dyDescent="0.3">
      <c r="A11" s="89"/>
      <c r="B11" s="89"/>
      <c r="C11" s="148"/>
      <c r="D11" s="141"/>
      <c r="E11" s="79"/>
      <c r="F11" s="79"/>
      <c r="G11" s="80"/>
      <c r="H11" s="81"/>
      <c r="I11" s="79"/>
      <c r="J11" s="82"/>
      <c r="K11" s="63"/>
      <c r="L11" s="63"/>
      <c r="M11" s="63"/>
      <c r="N11" s="142"/>
      <c r="O11" s="142">
        <v>18</v>
      </c>
      <c r="P11" s="62"/>
      <c r="Q11" s="145"/>
      <c r="R11" s="146"/>
      <c r="S11" s="146"/>
      <c r="T11" s="146"/>
      <c r="U11" s="147"/>
      <c r="V11" s="147"/>
      <c r="W11" s="147"/>
      <c r="X11" s="75"/>
      <c r="Y11" s="145"/>
      <c r="Z11" s="146"/>
      <c r="AA11" s="146"/>
      <c r="AB11" s="146"/>
      <c r="AC11" s="147"/>
      <c r="AD11" s="147"/>
      <c r="AE11" s="147"/>
      <c r="AF11" s="147"/>
      <c r="AG11" s="61"/>
    </row>
    <row r="12" spans="1:33" ht="23.25" hidden="1" customHeight="1" x14ac:dyDescent="0.3">
      <c r="A12" s="89"/>
      <c r="B12" s="89"/>
      <c r="C12" s="140"/>
      <c r="D12" s="141"/>
      <c r="E12" s="79"/>
      <c r="F12" s="79"/>
      <c r="G12" s="80"/>
      <c r="H12" s="81"/>
      <c r="I12" s="79"/>
      <c r="J12" s="82"/>
      <c r="K12" s="63"/>
      <c r="L12" s="63"/>
      <c r="M12" s="63"/>
      <c r="N12" s="142"/>
      <c r="O12" s="142">
        <v>18</v>
      </c>
      <c r="P12" s="62"/>
      <c r="Q12" s="145"/>
      <c r="R12" s="146"/>
      <c r="S12" s="146"/>
      <c r="T12" s="146"/>
      <c r="U12" s="147"/>
      <c r="V12" s="147"/>
      <c r="W12" s="147"/>
      <c r="X12" s="75"/>
      <c r="Y12" s="145"/>
      <c r="Z12" s="146"/>
      <c r="AA12" s="146"/>
      <c r="AB12" s="146"/>
      <c r="AC12" s="147"/>
      <c r="AD12" s="147"/>
      <c r="AE12" s="147"/>
      <c r="AF12" s="147"/>
      <c r="AG12" s="61"/>
    </row>
    <row r="13" spans="1:33" ht="23.25" hidden="1" customHeight="1" x14ac:dyDescent="0.3">
      <c r="A13" s="89"/>
      <c r="B13" s="89"/>
      <c r="C13" s="140"/>
      <c r="D13" s="141"/>
      <c r="E13" s="79"/>
      <c r="F13" s="79"/>
      <c r="G13" s="80"/>
      <c r="H13" s="81"/>
      <c r="I13" s="79"/>
      <c r="J13" s="82"/>
      <c r="K13" s="63"/>
      <c r="L13" s="63"/>
      <c r="M13" s="63"/>
      <c r="N13" s="142"/>
      <c r="O13" s="142">
        <v>18</v>
      </c>
      <c r="P13" s="62"/>
      <c r="Q13" s="145"/>
      <c r="R13" s="146"/>
      <c r="S13" s="146"/>
      <c r="T13" s="146"/>
      <c r="U13" s="147"/>
      <c r="V13" s="147"/>
      <c r="W13" s="147"/>
      <c r="X13" s="75"/>
      <c r="Y13" s="145"/>
      <c r="Z13" s="146"/>
      <c r="AA13" s="146"/>
      <c r="AB13" s="146"/>
      <c r="AC13" s="147"/>
      <c r="AD13" s="147"/>
      <c r="AE13" s="147"/>
      <c r="AF13" s="147"/>
      <c r="AG13" s="61"/>
    </row>
    <row r="14" spans="1:33" ht="23.25" hidden="1" customHeight="1" x14ac:dyDescent="0.3">
      <c r="A14" s="89"/>
      <c r="B14" s="89"/>
      <c r="C14" s="140"/>
      <c r="D14" s="125"/>
      <c r="E14" s="79"/>
      <c r="F14" s="86"/>
      <c r="G14" s="80"/>
      <c r="H14" s="81"/>
      <c r="I14" s="86"/>
      <c r="J14" s="143"/>
      <c r="K14" s="149"/>
      <c r="L14" s="149"/>
      <c r="M14" s="149"/>
      <c r="N14" s="150"/>
      <c r="O14" s="86"/>
      <c r="P14" s="143"/>
      <c r="Q14" s="145"/>
      <c r="R14" s="146"/>
      <c r="S14" s="146"/>
      <c r="T14" s="146"/>
      <c r="U14" s="147"/>
      <c r="V14" s="147"/>
      <c r="W14" s="147"/>
      <c r="X14" s="75"/>
      <c r="Y14" s="145"/>
      <c r="Z14" s="146"/>
      <c r="AA14" s="146"/>
      <c r="AB14" s="146"/>
      <c r="AC14" s="147"/>
      <c r="AD14" s="147"/>
      <c r="AE14" s="147"/>
      <c r="AF14" s="147"/>
      <c r="AG14" s="151"/>
    </row>
    <row r="15" spans="1:33" ht="23.25" hidden="1" customHeight="1" x14ac:dyDescent="0.3">
      <c r="A15" s="89"/>
      <c r="B15" s="89"/>
      <c r="C15" s="152"/>
      <c r="D15" s="125"/>
      <c r="E15" s="79"/>
      <c r="F15" s="79"/>
      <c r="G15" s="80"/>
      <c r="H15" s="81"/>
      <c r="I15" s="79"/>
      <c r="J15" s="82"/>
      <c r="K15" s="153"/>
      <c r="L15" s="153"/>
      <c r="M15" s="153"/>
      <c r="N15" s="150"/>
      <c r="O15" s="86"/>
      <c r="P15" s="143"/>
      <c r="Q15" s="145"/>
      <c r="R15" s="146"/>
      <c r="S15" s="146"/>
      <c r="T15" s="146"/>
      <c r="U15" s="147"/>
      <c r="V15" s="147"/>
      <c r="W15" s="147"/>
      <c r="X15" s="75"/>
      <c r="Y15" s="145"/>
      <c r="Z15" s="146"/>
      <c r="AA15" s="146"/>
      <c r="AB15" s="146"/>
      <c r="AC15" s="147"/>
      <c r="AD15" s="147"/>
      <c r="AE15" s="147"/>
      <c r="AF15" s="147"/>
      <c r="AG15" s="154"/>
    </row>
    <row r="16" spans="1:33" ht="23.25" hidden="1" customHeight="1" x14ac:dyDescent="0.3">
      <c r="A16" s="89"/>
      <c r="B16" s="89"/>
      <c r="C16" s="152"/>
      <c r="D16" s="125"/>
      <c r="E16" s="79"/>
      <c r="F16" s="79"/>
      <c r="G16" s="80"/>
      <c r="H16" s="81"/>
      <c r="I16" s="79"/>
      <c r="J16" s="82"/>
      <c r="K16" s="153"/>
      <c r="L16" s="153"/>
      <c r="M16" s="153"/>
      <c r="N16" s="150"/>
      <c r="O16" s="86"/>
      <c r="P16" s="143"/>
      <c r="Q16" s="672"/>
      <c r="R16" s="672"/>
      <c r="S16" s="672"/>
      <c r="T16" s="672"/>
      <c r="U16" s="672"/>
      <c r="V16" s="672"/>
      <c r="W16" s="672"/>
      <c r="X16" s="672"/>
      <c r="Y16" s="672"/>
      <c r="Z16" s="672"/>
      <c r="AA16" s="672"/>
      <c r="AB16" s="672"/>
      <c r="AC16" s="144"/>
      <c r="AD16" s="144"/>
      <c r="AE16" s="144"/>
      <c r="AF16" s="144"/>
      <c r="AG16" s="154"/>
    </row>
    <row r="17" spans="1:33" ht="23.25" hidden="1" customHeight="1" x14ac:dyDescent="0.3">
      <c r="A17" s="89"/>
      <c r="B17" s="89"/>
      <c r="C17" s="152"/>
      <c r="D17" s="125"/>
      <c r="E17" s="79"/>
      <c r="F17" s="79"/>
      <c r="G17" s="80"/>
      <c r="H17" s="81"/>
      <c r="I17" s="79"/>
      <c r="J17" s="82"/>
      <c r="K17" s="153"/>
      <c r="L17" s="153"/>
      <c r="M17" s="153"/>
      <c r="N17" s="150"/>
      <c r="O17" s="86"/>
      <c r="P17" s="143"/>
      <c r="Q17" s="145"/>
      <c r="R17" s="146"/>
      <c r="S17" s="146"/>
      <c r="T17" s="146"/>
      <c r="U17" s="147"/>
      <c r="V17" s="147"/>
      <c r="W17" s="147"/>
      <c r="X17" s="75"/>
      <c r="Y17" s="145"/>
      <c r="Z17" s="146"/>
      <c r="AA17" s="146"/>
      <c r="AB17" s="146"/>
      <c r="AC17" s="147"/>
      <c r="AD17" s="147"/>
      <c r="AE17" s="147"/>
      <c r="AF17" s="147"/>
      <c r="AG17" s="154"/>
    </row>
    <row r="18" spans="1:33" ht="23.25" hidden="1" customHeight="1" x14ac:dyDescent="0.3">
      <c r="A18" s="155"/>
      <c r="B18" s="155"/>
      <c r="C18" s="156" t="s">
        <v>460</v>
      </c>
      <c r="D18" s="138"/>
      <c r="E18" s="130"/>
      <c r="F18" s="130"/>
      <c r="G18" s="127"/>
      <c r="H18" s="157"/>
      <c r="I18" s="130"/>
      <c r="J18" s="131"/>
      <c r="K18" s="132"/>
      <c r="L18" s="132"/>
      <c r="M18" s="132"/>
      <c r="N18" s="133"/>
      <c r="O18" s="130"/>
      <c r="P18" s="131"/>
      <c r="Q18" s="145"/>
      <c r="R18" s="146"/>
      <c r="S18" s="146"/>
      <c r="T18" s="146"/>
      <c r="U18" s="147"/>
      <c r="V18" s="147"/>
      <c r="W18" s="147"/>
      <c r="X18" s="75"/>
      <c r="Y18" s="145"/>
      <c r="Z18" s="146"/>
      <c r="AA18" s="146"/>
      <c r="AB18" s="146"/>
      <c r="AC18" s="147"/>
      <c r="AD18" s="147"/>
      <c r="AE18" s="147"/>
      <c r="AF18" s="147"/>
      <c r="AG18" s="136"/>
    </row>
    <row r="19" spans="1:33" ht="23.25" hidden="1" customHeight="1" x14ac:dyDescent="0.3">
      <c r="A19" s="89"/>
      <c r="B19" s="89"/>
      <c r="C19" s="148"/>
      <c r="D19" s="125"/>
      <c r="E19" s="79"/>
      <c r="F19" s="79"/>
      <c r="G19" s="80"/>
      <c r="H19" s="81"/>
      <c r="I19" s="79"/>
      <c r="J19" s="82"/>
      <c r="K19" s="153"/>
      <c r="L19" s="153"/>
      <c r="M19" s="153"/>
      <c r="N19" s="150"/>
      <c r="O19" s="86"/>
      <c r="P19" s="143"/>
      <c r="Q19" s="145"/>
      <c r="R19" s="146"/>
      <c r="S19" s="146"/>
      <c r="T19" s="146"/>
      <c r="U19" s="147"/>
      <c r="V19" s="147"/>
      <c r="W19" s="147"/>
      <c r="X19" s="75"/>
      <c r="Y19" s="145"/>
      <c r="Z19" s="146"/>
      <c r="AA19" s="146"/>
      <c r="AB19" s="146"/>
      <c r="AC19" s="147"/>
      <c r="AD19" s="147"/>
      <c r="AE19" s="147"/>
      <c r="AF19" s="147"/>
      <c r="AG19" s="154"/>
    </row>
    <row r="20" spans="1:33" ht="23.25" hidden="1" customHeight="1" x14ac:dyDescent="0.3">
      <c r="A20" s="89"/>
      <c r="B20" s="89"/>
      <c r="C20" s="148"/>
      <c r="D20" s="125"/>
      <c r="E20" s="79"/>
      <c r="F20" s="79"/>
      <c r="G20" s="80"/>
      <c r="H20" s="81"/>
      <c r="I20" s="79"/>
      <c r="J20" s="82"/>
      <c r="K20" s="153"/>
      <c r="L20" s="153"/>
      <c r="M20" s="153"/>
      <c r="N20" s="150"/>
      <c r="O20" s="86"/>
      <c r="P20" s="143"/>
      <c r="Q20" s="145"/>
      <c r="R20" s="146"/>
      <c r="S20" s="146"/>
      <c r="T20" s="146"/>
      <c r="U20" s="147"/>
      <c r="V20" s="147"/>
      <c r="W20" s="147"/>
      <c r="X20" s="75"/>
      <c r="Y20" s="145"/>
      <c r="Z20" s="146"/>
      <c r="AA20" s="146"/>
      <c r="AB20" s="146"/>
      <c r="AC20" s="147"/>
      <c r="AD20" s="147"/>
      <c r="AE20" s="147"/>
      <c r="AF20" s="147"/>
      <c r="AG20" s="154"/>
    </row>
    <row r="21" spans="1:33" ht="23.25" hidden="1" customHeight="1" x14ac:dyDescent="0.3">
      <c r="A21" s="89"/>
      <c r="B21" s="89"/>
      <c r="C21" s="148"/>
      <c r="D21" s="125"/>
      <c r="E21" s="79"/>
      <c r="F21" s="79"/>
      <c r="G21" s="80"/>
      <c r="H21" s="81"/>
      <c r="I21" s="79"/>
      <c r="J21" s="82"/>
      <c r="K21" s="153"/>
      <c r="L21" s="153"/>
      <c r="M21" s="153"/>
      <c r="N21" s="150"/>
      <c r="O21" s="86"/>
      <c r="P21" s="143"/>
      <c r="Q21" s="145"/>
      <c r="R21" s="146"/>
      <c r="S21" s="146"/>
      <c r="T21" s="146"/>
      <c r="U21" s="147"/>
      <c r="V21" s="147"/>
      <c r="W21" s="147"/>
      <c r="X21" s="75"/>
      <c r="Y21" s="145"/>
      <c r="Z21" s="146"/>
      <c r="AA21" s="146"/>
      <c r="AB21" s="146"/>
      <c r="AC21" s="147"/>
      <c r="AD21" s="147"/>
      <c r="AE21" s="147"/>
      <c r="AF21" s="147"/>
      <c r="AG21" s="154"/>
    </row>
    <row r="22" spans="1:33" ht="23.25" hidden="1" customHeight="1" x14ac:dyDescent="0.3">
      <c r="A22" s="89"/>
      <c r="B22" s="89"/>
      <c r="C22" s="148"/>
      <c r="D22" s="125"/>
      <c r="E22" s="79"/>
      <c r="F22" s="79"/>
      <c r="G22" s="80"/>
      <c r="H22" s="81"/>
      <c r="I22" s="79"/>
      <c r="J22" s="82"/>
      <c r="K22" s="153"/>
      <c r="L22" s="153"/>
      <c r="M22" s="153"/>
      <c r="N22" s="150"/>
      <c r="O22" s="86"/>
      <c r="P22" s="143"/>
      <c r="Q22" s="145"/>
      <c r="R22" s="146"/>
      <c r="S22" s="146"/>
      <c r="T22" s="146"/>
      <c r="U22" s="147"/>
      <c r="V22" s="147"/>
      <c r="W22" s="147"/>
      <c r="X22" s="75"/>
      <c r="Y22" s="145"/>
      <c r="Z22" s="146"/>
      <c r="AA22" s="146"/>
      <c r="AB22" s="146"/>
      <c r="AC22" s="147"/>
      <c r="AD22" s="147"/>
      <c r="AE22" s="147"/>
      <c r="AF22" s="147"/>
      <c r="AG22" s="154"/>
    </row>
    <row r="23" spans="1:33" ht="23.25" hidden="1" customHeight="1" x14ac:dyDescent="0.3">
      <c r="A23" s="89"/>
      <c r="B23" s="89"/>
      <c r="C23" s="148"/>
      <c r="D23" s="125"/>
      <c r="E23" s="79"/>
      <c r="F23" s="79"/>
      <c r="G23" s="80"/>
      <c r="H23" s="81"/>
      <c r="I23" s="79"/>
      <c r="J23" s="82"/>
      <c r="K23" s="153"/>
      <c r="L23" s="153"/>
      <c r="M23" s="153"/>
      <c r="N23" s="150"/>
      <c r="O23" s="86"/>
      <c r="P23" s="143"/>
      <c r="Q23" s="145"/>
      <c r="R23" s="146"/>
      <c r="S23" s="146"/>
      <c r="T23" s="146"/>
      <c r="U23" s="147"/>
      <c r="V23" s="147"/>
      <c r="W23" s="147"/>
      <c r="X23" s="75"/>
      <c r="Y23" s="145"/>
      <c r="Z23" s="146"/>
      <c r="AA23" s="146"/>
      <c r="AB23" s="146"/>
      <c r="AC23" s="147"/>
      <c r="AD23" s="147"/>
      <c r="AE23" s="147"/>
      <c r="AF23" s="147"/>
      <c r="AG23" s="154"/>
    </row>
    <row r="24" spans="1:33" ht="23.25" hidden="1" customHeight="1" x14ac:dyDescent="0.3">
      <c r="A24" s="89"/>
      <c r="B24" s="89"/>
      <c r="C24" s="148"/>
      <c r="D24" s="125"/>
      <c r="E24" s="79"/>
      <c r="F24" s="79"/>
      <c r="G24" s="80"/>
      <c r="H24" s="81"/>
      <c r="I24" s="79"/>
      <c r="J24" s="82"/>
      <c r="K24" s="153"/>
      <c r="L24" s="153"/>
      <c r="M24" s="153"/>
      <c r="N24" s="150"/>
      <c r="O24" s="86"/>
      <c r="P24" s="143"/>
      <c r="Q24" s="145"/>
      <c r="R24" s="146"/>
      <c r="S24" s="146"/>
      <c r="T24" s="146"/>
      <c r="U24" s="147"/>
      <c r="V24" s="147"/>
      <c r="W24" s="147"/>
      <c r="X24" s="75"/>
      <c r="Y24" s="145"/>
      <c r="Z24" s="146"/>
      <c r="AA24" s="146"/>
      <c r="AB24" s="146"/>
      <c r="AC24" s="147"/>
      <c r="AD24" s="147"/>
      <c r="AE24" s="147"/>
      <c r="AF24" s="147"/>
      <c r="AG24" s="154"/>
    </row>
    <row r="25" spans="1:33" ht="23.25" hidden="1" customHeight="1" x14ac:dyDescent="0.3">
      <c r="A25" s="158"/>
      <c r="B25" s="158"/>
      <c r="C25" s="159"/>
      <c r="D25" s="85"/>
      <c r="E25" s="86"/>
      <c r="F25" s="86"/>
      <c r="G25" s="160"/>
      <c r="H25" s="81"/>
      <c r="I25" s="86"/>
      <c r="J25" s="143"/>
      <c r="K25" s="149"/>
      <c r="L25" s="149"/>
      <c r="M25" s="149"/>
      <c r="N25" s="150"/>
      <c r="O25" s="86"/>
      <c r="P25" s="143"/>
      <c r="Q25" s="145"/>
      <c r="R25" s="146"/>
      <c r="S25" s="146"/>
      <c r="T25" s="146"/>
      <c r="U25" s="147"/>
      <c r="V25" s="147"/>
      <c r="W25" s="147"/>
      <c r="X25" s="75"/>
      <c r="Y25" s="145"/>
      <c r="Z25" s="146"/>
      <c r="AA25" s="146"/>
      <c r="AB25" s="146"/>
      <c r="AC25" s="147"/>
      <c r="AD25" s="147"/>
      <c r="AE25" s="147"/>
      <c r="AF25" s="147"/>
      <c r="AG25" s="151"/>
    </row>
    <row r="26" spans="1:33" ht="23.25" hidden="1" customHeight="1" x14ac:dyDescent="0.3">
      <c r="A26" s="89"/>
      <c r="B26" s="89"/>
      <c r="C26" s="140"/>
      <c r="D26" s="125"/>
      <c r="E26" s="79"/>
      <c r="F26" s="79"/>
      <c r="G26" s="80"/>
      <c r="H26" s="81"/>
      <c r="I26" s="79"/>
      <c r="J26" s="82"/>
      <c r="K26" s="153"/>
      <c r="L26" s="153"/>
      <c r="M26" s="153"/>
      <c r="N26" s="150"/>
      <c r="O26" s="86"/>
      <c r="P26" s="143"/>
      <c r="Q26" s="672"/>
      <c r="R26" s="672"/>
      <c r="S26" s="672"/>
      <c r="T26" s="672"/>
      <c r="U26" s="672"/>
      <c r="V26" s="672"/>
      <c r="W26" s="672"/>
      <c r="X26" s="672"/>
      <c r="Y26" s="672"/>
      <c r="Z26" s="672"/>
      <c r="AA26" s="672"/>
      <c r="AB26" s="672"/>
      <c r="AC26" s="144"/>
      <c r="AD26" s="144"/>
      <c r="AE26" s="144"/>
      <c r="AF26" s="144"/>
      <c r="AG26" s="154"/>
    </row>
    <row r="27" spans="1:33" ht="23.25" hidden="1" customHeight="1" x14ac:dyDescent="0.3">
      <c r="A27" s="155"/>
      <c r="B27" s="155"/>
      <c r="C27" s="156" t="s">
        <v>460</v>
      </c>
      <c r="D27" s="138"/>
      <c r="E27" s="130"/>
      <c r="F27" s="130"/>
      <c r="G27" s="127"/>
      <c r="H27" s="157"/>
      <c r="I27" s="130"/>
      <c r="J27" s="131"/>
      <c r="K27" s="132"/>
      <c r="L27" s="132"/>
      <c r="M27" s="132"/>
      <c r="N27" s="133"/>
      <c r="O27" s="130"/>
      <c r="P27" s="131"/>
      <c r="Q27" s="145"/>
      <c r="R27" s="146"/>
      <c r="S27" s="146"/>
      <c r="T27" s="146"/>
      <c r="U27" s="147"/>
      <c r="V27" s="147"/>
      <c r="W27" s="147"/>
      <c r="X27" s="75"/>
      <c r="Y27" s="145"/>
      <c r="Z27" s="146"/>
      <c r="AA27" s="146"/>
      <c r="AB27" s="146"/>
      <c r="AC27" s="147"/>
      <c r="AD27" s="147"/>
      <c r="AE27" s="147"/>
      <c r="AF27" s="147"/>
      <c r="AG27" s="136"/>
    </row>
    <row r="28" spans="1:33" ht="23.25" hidden="1" customHeight="1" x14ac:dyDescent="0.3">
      <c r="A28" s="89"/>
      <c r="B28" s="89"/>
      <c r="C28" s="161"/>
      <c r="D28" s="125"/>
      <c r="E28" s="79"/>
      <c r="F28" s="79"/>
      <c r="G28" s="80"/>
      <c r="H28" s="81"/>
      <c r="I28" s="79"/>
      <c r="J28" s="82"/>
      <c r="K28" s="153"/>
      <c r="L28" s="153"/>
      <c r="M28" s="153"/>
      <c r="N28" s="150"/>
      <c r="O28" s="86"/>
      <c r="P28" s="143"/>
      <c r="Q28" s="145"/>
      <c r="R28" s="146"/>
      <c r="S28" s="146"/>
      <c r="T28" s="146"/>
      <c r="U28" s="147"/>
      <c r="V28" s="147"/>
      <c r="W28" s="147"/>
      <c r="X28" s="75"/>
      <c r="Y28" s="145"/>
      <c r="Z28" s="146"/>
      <c r="AA28" s="146"/>
      <c r="AB28" s="146"/>
      <c r="AC28" s="147"/>
      <c r="AD28" s="147"/>
      <c r="AE28" s="147"/>
      <c r="AF28" s="147"/>
      <c r="AG28" s="154"/>
    </row>
    <row r="29" spans="1:33" ht="23.25" hidden="1" customHeight="1" x14ac:dyDescent="0.3">
      <c r="A29" s="89"/>
      <c r="B29" s="89"/>
      <c r="C29" s="140"/>
      <c r="D29" s="125"/>
      <c r="E29" s="79"/>
      <c r="F29" s="79"/>
      <c r="G29" s="80"/>
      <c r="H29" s="81"/>
      <c r="I29" s="79"/>
      <c r="J29" s="82"/>
      <c r="K29" s="153"/>
      <c r="L29" s="153"/>
      <c r="M29" s="153"/>
      <c r="N29" s="150"/>
      <c r="O29" s="86"/>
      <c r="P29" s="143"/>
      <c r="Q29" s="145"/>
      <c r="R29" s="146"/>
      <c r="S29" s="146"/>
      <c r="T29" s="146"/>
      <c r="U29" s="147"/>
      <c r="V29" s="147"/>
      <c r="W29" s="147"/>
      <c r="X29" s="75"/>
      <c r="Y29" s="145"/>
      <c r="Z29" s="146"/>
      <c r="AA29" s="146"/>
      <c r="AB29" s="146"/>
      <c r="AC29" s="147"/>
      <c r="AD29" s="147"/>
      <c r="AE29" s="147"/>
      <c r="AF29" s="147"/>
      <c r="AG29" s="154"/>
    </row>
    <row r="30" spans="1:33" ht="23.25" hidden="1" customHeight="1" x14ac:dyDescent="0.3">
      <c r="A30" s="89"/>
      <c r="B30" s="89"/>
      <c r="C30" s="140"/>
      <c r="D30" s="125"/>
      <c r="E30" s="79"/>
      <c r="F30" s="79"/>
      <c r="G30" s="80"/>
      <c r="H30" s="81"/>
      <c r="I30" s="79"/>
      <c r="J30" s="82"/>
      <c r="K30" s="153"/>
      <c r="L30" s="153"/>
      <c r="M30" s="153"/>
      <c r="N30" s="150"/>
      <c r="O30" s="86"/>
      <c r="P30" s="143"/>
      <c r="Q30" s="145"/>
      <c r="R30" s="146"/>
      <c r="S30" s="146"/>
      <c r="T30" s="146"/>
      <c r="U30" s="147"/>
      <c r="V30" s="147"/>
      <c r="W30" s="147"/>
      <c r="X30" s="75"/>
      <c r="Y30" s="145"/>
      <c r="Z30" s="146"/>
      <c r="AA30" s="146"/>
      <c r="AB30" s="146"/>
      <c r="AC30" s="147"/>
      <c r="AD30" s="147"/>
      <c r="AE30" s="147"/>
      <c r="AF30" s="147"/>
      <c r="AG30" s="154"/>
    </row>
    <row r="31" spans="1:33" ht="23.25" hidden="1" customHeight="1" x14ac:dyDescent="0.3">
      <c r="A31" s="89"/>
      <c r="B31" s="89"/>
      <c r="C31" s="140"/>
      <c r="D31" s="125"/>
      <c r="E31" s="79"/>
      <c r="F31" s="79"/>
      <c r="G31" s="80"/>
      <c r="H31" s="81"/>
      <c r="I31" s="79"/>
      <c r="J31" s="82"/>
      <c r="K31" s="153"/>
      <c r="L31" s="153"/>
      <c r="M31" s="153"/>
      <c r="N31" s="150"/>
      <c r="O31" s="86"/>
      <c r="P31" s="143"/>
      <c r="Q31" s="145"/>
      <c r="R31" s="146"/>
      <c r="S31" s="146"/>
      <c r="T31" s="146"/>
      <c r="U31" s="147"/>
      <c r="V31" s="147"/>
      <c r="W31" s="147"/>
      <c r="X31" s="75"/>
      <c r="Y31" s="145"/>
      <c r="Z31" s="146"/>
      <c r="AA31" s="146"/>
      <c r="AB31" s="146"/>
      <c r="AC31" s="147"/>
      <c r="AD31" s="147"/>
      <c r="AE31" s="147"/>
      <c r="AF31" s="147"/>
      <c r="AG31" s="154"/>
    </row>
    <row r="32" spans="1:33" ht="23.25" hidden="1" customHeight="1" x14ac:dyDescent="0.3">
      <c r="A32" s="89"/>
      <c r="B32" s="89"/>
      <c r="C32" s="140"/>
      <c r="D32" s="125"/>
      <c r="E32" s="79"/>
      <c r="F32" s="86"/>
      <c r="G32" s="80"/>
      <c r="H32" s="81"/>
      <c r="I32" s="86"/>
      <c r="J32" s="143"/>
      <c r="K32" s="149"/>
      <c r="L32" s="149"/>
      <c r="M32" s="149"/>
      <c r="N32" s="150"/>
      <c r="O32" s="86"/>
      <c r="P32" s="143"/>
      <c r="Q32" s="145"/>
      <c r="R32" s="146"/>
      <c r="S32" s="146"/>
      <c r="T32" s="146"/>
      <c r="U32" s="147"/>
      <c r="V32" s="147"/>
      <c r="W32" s="147"/>
      <c r="X32" s="75"/>
      <c r="Y32" s="145"/>
      <c r="Z32" s="146"/>
      <c r="AA32" s="146"/>
      <c r="AB32" s="146"/>
      <c r="AC32" s="147"/>
      <c r="AD32" s="147"/>
      <c r="AE32" s="147"/>
      <c r="AF32" s="147"/>
      <c r="AG32" s="151"/>
    </row>
    <row r="33" spans="1:33" ht="23.25" hidden="1" customHeight="1" x14ac:dyDescent="0.3">
      <c r="A33" s="89"/>
      <c r="B33" s="89"/>
      <c r="C33" s="152"/>
      <c r="D33" s="125"/>
      <c r="E33" s="86"/>
      <c r="F33" s="79"/>
      <c r="G33" s="80"/>
      <c r="H33" s="81"/>
      <c r="I33" s="79"/>
      <c r="J33" s="82"/>
      <c r="K33" s="153"/>
      <c r="L33" s="153"/>
      <c r="M33" s="153"/>
      <c r="N33" s="150"/>
      <c r="O33" s="86"/>
      <c r="P33" s="143"/>
      <c r="Q33" s="145"/>
      <c r="R33" s="146"/>
      <c r="S33" s="146"/>
      <c r="T33" s="146"/>
      <c r="U33" s="147"/>
      <c r="V33" s="147"/>
      <c r="W33" s="147"/>
      <c r="X33" s="75"/>
      <c r="Y33" s="145"/>
      <c r="Z33" s="146"/>
      <c r="AA33" s="146"/>
      <c r="AB33" s="146"/>
      <c r="AC33" s="147"/>
      <c r="AD33" s="147"/>
      <c r="AE33" s="147"/>
      <c r="AF33" s="147"/>
      <c r="AG33" s="154"/>
    </row>
    <row r="34" spans="1:33" ht="23.25" hidden="1" customHeight="1" x14ac:dyDescent="0.3">
      <c r="A34" s="89"/>
      <c r="B34" s="89"/>
      <c r="C34" s="152"/>
      <c r="D34" s="125"/>
      <c r="E34" s="86"/>
      <c r="F34" s="79"/>
      <c r="G34" s="80"/>
      <c r="H34" s="81"/>
      <c r="I34" s="79"/>
      <c r="J34" s="82"/>
      <c r="K34" s="153"/>
      <c r="L34" s="153"/>
      <c r="M34" s="153"/>
      <c r="N34" s="150"/>
      <c r="O34" s="86"/>
      <c r="P34" s="143"/>
      <c r="Q34" s="145"/>
      <c r="R34" s="146"/>
      <c r="S34" s="146"/>
      <c r="T34" s="146"/>
      <c r="U34" s="147"/>
      <c r="V34" s="147"/>
      <c r="W34" s="147"/>
      <c r="X34" s="75"/>
      <c r="Y34" s="145"/>
      <c r="Z34" s="146"/>
      <c r="AA34" s="146"/>
      <c r="AB34" s="146"/>
      <c r="AC34" s="147"/>
      <c r="AD34" s="147"/>
      <c r="AE34" s="147"/>
      <c r="AF34" s="147"/>
      <c r="AG34" s="154"/>
    </row>
    <row r="35" spans="1:33" ht="23.25" hidden="1" customHeight="1" x14ac:dyDescent="0.3">
      <c r="A35" s="89"/>
      <c r="B35" s="89"/>
      <c r="C35" s="152"/>
      <c r="D35" s="125"/>
      <c r="E35" s="86"/>
      <c r="F35" s="79"/>
      <c r="G35" s="80"/>
      <c r="H35" s="81"/>
      <c r="I35" s="79"/>
      <c r="J35" s="82"/>
      <c r="K35" s="153"/>
      <c r="L35" s="153"/>
      <c r="M35" s="153"/>
      <c r="N35" s="150"/>
      <c r="O35" s="86"/>
      <c r="P35" s="143"/>
      <c r="Q35" s="145"/>
      <c r="R35" s="146"/>
      <c r="S35" s="146"/>
      <c r="T35" s="146"/>
      <c r="U35" s="147"/>
      <c r="V35" s="147"/>
      <c r="W35" s="147"/>
      <c r="X35" s="75"/>
      <c r="Y35" s="145"/>
      <c r="Z35" s="146"/>
      <c r="AA35" s="146"/>
      <c r="AB35" s="146"/>
      <c r="AC35" s="147"/>
      <c r="AD35" s="147"/>
      <c r="AE35" s="147"/>
      <c r="AF35" s="147"/>
      <c r="AG35" s="154"/>
    </row>
    <row r="36" spans="1:33" ht="23.25" hidden="1" customHeight="1" x14ac:dyDescent="0.3">
      <c r="A36" s="89"/>
      <c r="B36" s="89"/>
      <c r="C36" s="162"/>
      <c r="D36" s="125"/>
      <c r="E36" s="86"/>
      <c r="F36" s="79"/>
      <c r="G36" s="80"/>
      <c r="H36" s="163"/>
      <c r="I36" s="79"/>
      <c r="J36" s="82"/>
      <c r="K36" s="153"/>
      <c r="L36" s="153"/>
      <c r="M36" s="153"/>
      <c r="N36" s="150"/>
      <c r="O36" s="86"/>
      <c r="P36" s="143"/>
      <c r="Q36" s="672"/>
      <c r="R36" s="672"/>
      <c r="S36" s="672"/>
      <c r="T36" s="672"/>
      <c r="U36" s="672"/>
      <c r="V36" s="672"/>
      <c r="W36" s="672"/>
      <c r="X36" s="672"/>
      <c r="Y36" s="672"/>
      <c r="Z36" s="672"/>
      <c r="AA36" s="672"/>
      <c r="AB36" s="672"/>
      <c r="AC36" s="144"/>
      <c r="AD36" s="144"/>
      <c r="AE36" s="144"/>
      <c r="AF36" s="144"/>
      <c r="AG36" s="154"/>
    </row>
    <row r="37" spans="1:33" ht="23.25" hidden="1" customHeight="1" x14ac:dyDescent="0.3">
      <c r="A37" s="89"/>
      <c r="B37" s="89"/>
      <c r="C37" s="148"/>
      <c r="D37" s="125"/>
      <c r="E37" s="79"/>
      <c r="F37" s="79"/>
      <c r="G37" s="80"/>
      <c r="H37" s="81"/>
      <c r="I37" s="79"/>
      <c r="J37" s="82"/>
      <c r="K37" s="153"/>
      <c r="L37" s="153"/>
      <c r="M37" s="153"/>
      <c r="N37" s="150"/>
      <c r="O37" s="86"/>
      <c r="P37" s="143"/>
      <c r="Q37" s="145"/>
      <c r="R37" s="146"/>
      <c r="S37" s="146"/>
      <c r="T37" s="146"/>
      <c r="U37" s="147"/>
      <c r="V37" s="147"/>
      <c r="W37" s="147"/>
      <c r="X37" s="75"/>
      <c r="Y37" s="145"/>
      <c r="Z37" s="146"/>
      <c r="AA37" s="146"/>
      <c r="AB37" s="146"/>
      <c r="AC37" s="147"/>
      <c r="AD37" s="147"/>
      <c r="AE37" s="147"/>
      <c r="AF37" s="147"/>
      <c r="AG37" s="154"/>
    </row>
    <row r="38" spans="1:33" ht="23.25" hidden="1" customHeight="1" x14ac:dyDescent="0.3">
      <c r="A38" s="158"/>
      <c r="B38" s="158"/>
      <c r="C38" s="148"/>
      <c r="D38" s="85"/>
      <c r="E38" s="79"/>
      <c r="F38" s="79"/>
      <c r="G38" s="80"/>
      <c r="H38" s="81"/>
      <c r="I38" s="86"/>
      <c r="J38" s="143"/>
      <c r="K38" s="149"/>
      <c r="L38" s="149"/>
      <c r="M38" s="149"/>
      <c r="N38" s="150"/>
      <c r="O38" s="86"/>
      <c r="P38" s="143"/>
      <c r="Q38" s="145"/>
      <c r="R38" s="146"/>
      <c r="S38" s="146"/>
      <c r="T38" s="146"/>
      <c r="U38" s="147"/>
      <c r="V38" s="147"/>
      <c r="W38" s="147"/>
      <c r="X38" s="75"/>
      <c r="Y38" s="145"/>
      <c r="Z38" s="164"/>
      <c r="AA38" s="164"/>
      <c r="AB38" s="164"/>
      <c r="AC38" s="164"/>
      <c r="AD38" s="164"/>
      <c r="AE38" s="164"/>
      <c r="AF38" s="164"/>
      <c r="AG38" s="151"/>
    </row>
    <row r="39" spans="1:33" ht="23.25" hidden="1" customHeight="1" x14ac:dyDescent="0.3">
      <c r="A39" s="89"/>
      <c r="B39" s="89"/>
      <c r="C39" s="165"/>
      <c r="D39" s="125"/>
      <c r="E39" s="86"/>
      <c r="F39" s="86"/>
      <c r="G39" s="160"/>
      <c r="H39" s="81"/>
      <c r="I39" s="79"/>
      <c r="J39" s="82"/>
      <c r="K39" s="153"/>
      <c r="L39" s="153"/>
      <c r="M39" s="153"/>
      <c r="N39" s="150"/>
      <c r="O39" s="86"/>
      <c r="P39" s="143"/>
      <c r="Q39" s="145"/>
      <c r="R39" s="146"/>
      <c r="S39" s="146"/>
      <c r="T39" s="146"/>
      <c r="U39" s="147"/>
      <c r="V39" s="147"/>
      <c r="W39" s="147"/>
      <c r="X39" s="75"/>
      <c r="Y39" s="145"/>
      <c r="Z39" s="146"/>
      <c r="AA39" s="146"/>
      <c r="AB39" s="146"/>
      <c r="AC39" s="147"/>
      <c r="AD39" s="147"/>
      <c r="AE39" s="147"/>
      <c r="AF39" s="147"/>
      <c r="AG39" s="154"/>
    </row>
    <row r="40" spans="1:33" ht="23.25" hidden="1" customHeight="1" x14ac:dyDescent="0.3">
      <c r="A40" s="166"/>
      <c r="B40" s="166"/>
      <c r="C40" s="167"/>
      <c r="D40" s="168"/>
      <c r="E40" s="169"/>
      <c r="F40" s="169"/>
      <c r="G40" s="170"/>
      <c r="H40" s="171"/>
      <c r="I40" s="172"/>
      <c r="J40" s="173"/>
      <c r="K40" s="174"/>
      <c r="L40" s="174"/>
      <c r="M40" s="174"/>
      <c r="N40" s="175"/>
      <c r="O40" s="169"/>
      <c r="P40" s="176"/>
      <c r="Q40" s="145"/>
      <c r="R40" s="146"/>
      <c r="S40" s="146"/>
      <c r="T40" s="146"/>
      <c r="U40" s="147"/>
      <c r="V40" s="147"/>
      <c r="W40" s="147"/>
      <c r="X40" s="75"/>
      <c r="Y40" s="145"/>
      <c r="Z40" s="164"/>
      <c r="AA40" s="164"/>
      <c r="AB40" s="164"/>
      <c r="AC40" s="164"/>
      <c r="AD40" s="164"/>
      <c r="AE40" s="164"/>
      <c r="AF40" s="164"/>
      <c r="AG40" s="177"/>
    </row>
    <row r="41" spans="1:33" ht="23.25" hidden="1" customHeight="1" x14ac:dyDescent="0.3">
      <c r="A41" s="178"/>
      <c r="B41" s="178"/>
      <c r="C41" s="179"/>
      <c r="D41" s="180"/>
      <c r="E41" s="181"/>
      <c r="F41" s="181"/>
      <c r="G41" s="181"/>
      <c r="H41" s="676" t="s">
        <v>94</v>
      </c>
      <c r="I41" s="677"/>
      <c r="J41" s="677"/>
      <c r="K41" s="182"/>
      <c r="L41" s="182"/>
      <c r="M41" s="182"/>
      <c r="N41" s="183">
        <f>SUM(N6:N40)</f>
        <v>36</v>
      </c>
      <c r="O41" s="181">
        <f>SUM(O6:O40)</f>
        <v>180</v>
      </c>
      <c r="P41" s="184"/>
      <c r="Q41" s="145"/>
      <c r="R41" s="146"/>
      <c r="S41" s="146"/>
      <c r="T41" s="146"/>
      <c r="U41" s="147"/>
      <c r="V41" s="147"/>
      <c r="W41" s="147"/>
      <c r="X41" s="75"/>
      <c r="Y41" s="145"/>
      <c r="Z41" s="164"/>
      <c r="AA41" s="164"/>
      <c r="AB41" s="164"/>
      <c r="AC41" s="164"/>
      <c r="AD41" s="164"/>
      <c r="AE41" s="164"/>
      <c r="AF41" s="164"/>
      <c r="AG41" s="185"/>
    </row>
    <row r="42" spans="1:33" ht="23.25" hidden="1" customHeight="1" x14ac:dyDescent="0.3">
      <c r="A42" s="60"/>
      <c r="B42" s="60"/>
      <c r="C42" s="10"/>
      <c r="D42" s="186"/>
      <c r="E42" s="187"/>
      <c r="F42" s="9"/>
      <c r="G42" s="59"/>
      <c r="H42" s="188"/>
      <c r="I42" s="58"/>
      <c r="J42" s="10"/>
      <c r="K42" s="10"/>
      <c r="L42" s="10"/>
      <c r="M42" s="10"/>
      <c r="N42" s="189"/>
      <c r="O42" s="9"/>
      <c r="P42" s="9"/>
      <c r="AG42" s="57"/>
    </row>
    <row r="43" spans="1:33" ht="23.25" hidden="1" customHeight="1" x14ac:dyDescent="0.3">
      <c r="A43" s="190"/>
      <c r="B43" s="190"/>
      <c r="C43" s="191" t="s">
        <v>95</v>
      </c>
      <c r="D43" s="192"/>
      <c r="E43" s="193"/>
      <c r="F43" s="194"/>
      <c r="G43" s="190"/>
      <c r="H43" s="195"/>
      <c r="I43" s="190"/>
      <c r="J43" s="196"/>
      <c r="K43" s="197"/>
      <c r="L43" s="197"/>
      <c r="M43" s="197"/>
      <c r="N43" s="195"/>
      <c r="O43" s="190"/>
      <c r="P43" s="190"/>
      <c r="AG43" s="198"/>
    </row>
    <row r="44" spans="1:33" ht="23.25" hidden="1" customHeight="1" x14ac:dyDescent="0.3">
      <c r="A44" s="190"/>
      <c r="B44" s="190"/>
      <c r="C44" s="199" t="s">
        <v>460</v>
      </c>
      <c r="D44" s="200"/>
      <c r="E44" s="194"/>
      <c r="F44" s="194"/>
      <c r="G44" s="190"/>
      <c r="H44" s="190"/>
      <c r="I44" s="190"/>
      <c r="J44" s="196"/>
      <c r="K44" s="196"/>
      <c r="L44" s="196"/>
      <c r="M44" s="196"/>
      <c r="N44" s="190"/>
      <c r="O44" s="190"/>
      <c r="P44" s="190"/>
      <c r="AG44" s="201"/>
    </row>
    <row r="45" spans="1:33" ht="23.25" hidden="1" customHeight="1" x14ac:dyDescent="0.3">
      <c r="A45" s="190"/>
      <c r="B45" s="190"/>
      <c r="C45" s="202" t="s">
        <v>98</v>
      </c>
      <c r="D45" s="200"/>
      <c r="E45" s="203"/>
      <c r="F45" s="203"/>
      <c r="G45" s="204"/>
      <c r="H45" s="190"/>
      <c r="I45" s="190"/>
      <c r="J45" s="64"/>
      <c r="K45" s="64"/>
      <c r="L45" s="64"/>
      <c r="M45" s="64"/>
      <c r="N45" s="190"/>
      <c r="O45" s="204"/>
      <c r="P45" s="204"/>
      <c r="AG45" s="65"/>
    </row>
    <row r="46" spans="1:33" ht="27.75" hidden="1" customHeight="1" x14ac:dyDescent="0.3">
      <c r="A46" s="205"/>
      <c r="B46" s="205"/>
      <c r="C46" s="206"/>
      <c r="D46" s="207"/>
      <c r="E46" s="208"/>
      <c r="F46" s="208"/>
      <c r="G46" s="209"/>
      <c r="H46" s="210"/>
      <c r="I46" s="211"/>
      <c r="J46" s="212"/>
      <c r="K46" s="213"/>
      <c r="L46" s="213"/>
      <c r="M46" s="213"/>
      <c r="N46" s="214"/>
      <c r="O46" s="215"/>
      <c r="P46" s="76"/>
      <c r="AG46" s="216"/>
    </row>
    <row r="47" spans="1:33" ht="27.75" hidden="1" customHeight="1" x14ac:dyDescent="0.3">
      <c r="A47" s="90"/>
      <c r="B47" s="90"/>
      <c r="C47" s="217"/>
      <c r="D47" s="125"/>
      <c r="E47" s="79"/>
      <c r="F47" s="79"/>
      <c r="G47" s="80"/>
      <c r="H47" s="81"/>
      <c r="I47" s="79"/>
      <c r="J47" s="82"/>
      <c r="K47" s="153"/>
      <c r="L47" s="153"/>
      <c r="M47" s="153"/>
      <c r="N47" s="150"/>
      <c r="O47" s="86"/>
      <c r="P47" s="143"/>
      <c r="AG47" s="154"/>
    </row>
    <row r="48" spans="1:33" ht="23.25" hidden="1" customHeight="1" x14ac:dyDescent="0.3">
      <c r="A48" s="155"/>
      <c r="B48" s="155"/>
      <c r="C48" s="218"/>
      <c r="D48" s="138"/>
      <c r="E48" s="130"/>
      <c r="F48" s="130"/>
      <c r="G48" s="127"/>
      <c r="H48" s="219"/>
      <c r="I48" s="130"/>
      <c r="J48" s="131"/>
      <c r="K48" s="132"/>
      <c r="L48" s="132"/>
      <c r="M48" s="132"/>
      <c r="N48" s="133"/>
      <c r="O48" s="130"/>
      <c r="P48" s="131"/>
      <c r="AG48" s="136"/>
    </row>
    <row r="49" spans="1:33" ht="23.25" hidden="1" customHeight="1" x14ac:dyDescent="0.3">
      <c r="A49" s="89"/>
      <c r="B49" s="89"/>
      <c r="C49" s="148"/>
      <c r="D49" s="125"/>
      <c r="E49" s="220"/>
      <c r="F49" s="79"/>
      <c r="G49" s="80"/>
      <c r="H49" s="81"/>
      <c r="I49" s="79"/>
      <c r="J49" s="82"/>
      <c r="K49" s="153"/>
      <c r="L49" s="153"/>
      <c r="M49" s="153"/>
      <c r="N49" s="150"/>
      <c r="O49" s="86"/>
      <c r="P49" s="143"/>
      <c r="AG49" s="154"/>
    </row>
    <row r="50" spans="1:33" ht="23.25" hidden="1" customHeight="1" x14ac:dyDescent="0.3">
      <c r="A50" s="89"/>
      <c r="B50" s="89"/>
      <c r="C50" s="148"/>
      <c r="D50" s="125"/>
      <c r="E50" s="220"/>
      <c r="F50" s="79"/>
      <c r="G50" s="80"/>
      <c r="H50" s="81"/>
      <c r="I50" s="79"/>
      <c r="J50" s="82"/>
      <c r="K50" s="153"/>
      <c r="L50" s="153"/>
      <c r="M50" s="153"/>
      <c r="N50" s="150"/>
      <c r="O50" s="86"/>
      <c r="P50" s="143"/>
      <c r="AG50" s="154"/>
    </row>
    <row r="51" spans="1:33" ht="23.25" hidden="1" customHeight="1" x14ac:dyDescent="0.3">
      <c r="A51" s="89"/>
      <c r="B51" s="89"/>
      <c r="C51" s="148"/>
      <c r="D51" s="125"/>
      <c r="E51" s="220"/>
      <c r="F51" s="86"/>
      <c r="G51" s="80"/>
      <c r="H51" s="81"/>
      <c r="I51" s="79"/>
      <c r="J51" s="82"/>
      <c r="K51" s="153"/>
      <c r="L51" s="153"/>
      <c r="M51" s="153"/>
      <c r="N51" s="150"/>
      <c r="O51" s="86"/>
      <c r="P51" s="143"/>
      <c r="AG51" s="154"/>
    </row>
    <row r="52" spans="1:33" ht="23.25" hidden="1" customHeight="1" x14ac:dyDescent="0.3">
      <c r="A52" s="89"/>
      <c r="B52" s="89"/>
      <c r="C52" s="148"/>
      <c r="D52" s="125"/>
      <c r="E52" s="220"/>
      <c r="F52" s="86"/>
      <c r="G52" s="80"/>
      <c r="H52" s="81"/>
      <c r="I52" s="79"/>
      <c r="J52" s="82"/>
      <c r="K52" s="153"/>
      <c r="L52" s="153"/>
      <c r="M52" s="153"/>
      <c r="N52" s="150"/>
      <c r="O52" s="86"/>
      <c r="P52" s="143"/>
      <c r="AG52" s="154"/>
    </row>
    <row r="53" spans="1:33" ht="23.25" hidden="1" customHeight="1" x14ac:dyDescent="0.3">
      <c r="A53" s="89"/>
      <c r="B53" s="89"/>
      <c r="C53" s="148"/>
      <c r="D53" s="125"/>
      <c r="E53" s="220"/>
      <c r="F53" s="86"/>
      <c r="G53" s="80"/>
      <c r="H53" s="81"/>
      <c r="I53" s="86"/>
      <c r="J53" s="143"/>
      <c r="K53" s="149"/>
      <c r="L53" s="149"/>
      <c r="M53" s="149"/>
      <c r="N53" s="150"/>
      <c r="O53" s="86"/>
      <c r="P53" s="143"/>
      <c r="AG53" s="151"/>
    </row>
    <row r="54" spans="1:33" ht="23.25" hidden="1" customHeight="1" x14ac:dyDescent="0.3">
      <c r="A54" s="89"/>
      <c r="B54" s="89"/>
      <c r="C54" s="152"/>
      <c r="D54" s="125"/>
      <c r="E54" s="221"/>
      <c r="F54" s="79"/>
      <c r="G54" s="80"/>
      <c r="H54" s="81"/>
      <c r="I54" s="79"/>
      <c r="J54" s="82"/>
      <c r="K54" s="153"/>
      <c r="L54" s="153"/>
      <c r="M54" s="153"/>
      <c r="N54" s="150"/>
      <c r="O54" s="86"/>
      <c r="P54" s="143"/>
      <c r="AG54" s="154"/>
    </row>
    <row r="55" spans="1:33" ht="23.25" hidden="1" customHeight="1" x14ac:dyDescent="0.3">
      <c r="A55" s="89"/>
      <c r="B55" s="89"/>
      <c r="C55" s="152"/>
      <c r="D55" s="125"/>
      <c r="E55" s="221"/>
      <c r="F55" s="79"/>
      <c r="G55" s="80"/>
      <c r="H55" s="81"/>
      <c r="I55" s="79"/>
      <c r="J55" s="82"/>
      <c r="K55" s="153"/>
      <c r="L55" s="153"/>
      <c r="M55" s="153"/>
      <c r="N55" s="150"/>
      <c r="O55" s="86"/>
      <c r="P55" s="143"/>
      <c r="AG55" s="154"/>
    </row>
    <row r="56" spans="1:33" ht="23.25" hidden="1" customHeight="1" x14ac:dyDescent="0.3">
      <c r="A56" s="89"/>
      <c r="B56" s="89"/>
      <c r="C56" s="152"/>
      <c r="D56" s="125"/>
      <c r="E56" s="221"/>
      <c r="F56" s="79"/>
      <c r="G56" s="80"/>
      <c r="H56" s="81"/>
      <c r="I56" s="79"/>
      <c r="J56" s="82"/>
      <c r="K56" s="153"/>
      <c r="L56" s="153"/>
      <c r="M56" s="153"/>
      <c r="N56" s="150"/>
      <c r="O56" s="86"/>
      <c r="P56" s="143"/>
      <c r="AG56" s="154"/>
    </row>
    <row r="57" spans="1:33" ht="23.25" hidden="1" customHeight="1" x14ac:dyDescent="0.3">
      <c r="A57" s="155"/>
      <c r="B57" s="155"/>
      <c r="C57" s="222" t="s">
        <v>460</v>
      </c>
      <c r="D57" s="138"/>
      <c r="E57" s="130"/>
      <c r="F57" s="130"/>
      <c r="G57" s="127"/>
      <c r="H57" s="219"/>
      <c r="I57" s="130"/>
      <c r="J57" s="131"/>
      <c r="K57" s="132"/>
      <c r="L57" s="132"/>
      <c r="M57" s="132"/>
      <c r="N57" s="133"/>
      <c r="O57" s="130"/>
      <c r="P57" s="131"/>
      <c r="AG57" s="136"/>
    </row>
    <row r="58" spans="1:33" ht="23.25" hidden="1" customHeight="1" x14ac:dyDescent="0.3">
      <c r="A58" s="155"/>
      <c r="B58" s="155"/>
      <c r="C58" s="223" t="s">
        <v>98</v>
      </c>
      <c r="D58" s="138"/>
      <c r="E58" s="130"/>
      <c r="F58" s="130"/>
      <c r="G58" s="127"/>
      <c r="H58" s="219"/>
      <c r="I58" s="130"/>
      <c r="J58" s="131"/>
      <c r="K58" s="132"/>
      <c r="L58" s="132"/>
      <c r="M58" s="132"/>
      <c r="N58" s="133"/>
      <c r="O58" s="130"/>
      <c r="P58" s="131"/>
      <c r="AG58" s="136"/>
    </row>
    <row r="59" spans="1:33" ht="23.25" hidden="1" customHeight="1" x14ac:dyDescent="0.3">
      <c r="A59" s="89"/>
      <c r="B59" s="89"/>
      <c r="C59" s="148"/>
      <c r="D59" s="125"/>
      <c r="E59" s="79"/>
      <c r="F59" s="79"/>
      <c r="G59" s="80"/>
      <c r="H59" s="81"/>
      <c r="I59" s="79"/>
      <c r="J59" s="82"/>
      <c r="K59" s="153"/>
      <c r="L59" s="153"/>
      <c r="M59" s="153"/>
      <c r="N59" s="150"/>
      <c r="O59" s="86"/>
      <c r="P59" s="143"/>
      <c r="AG59" s="154"/>
    </row>
    <row r="60" spans="1:33" ht="23.25" hidden="1" customHeight="1" x14ac:dyDescent="0.3">
      <c r="A60" s="89"/>
      <c r="B60" s="89"/>
      <c r="C60" s="148"/>
      <c r="D60" s="125"/>
      <c r="E60" s="79"/>
      <c r="F60" s="79"/>
      <c r="G60" s="80"/>
      <c r="H60" s="81"/>
      <c r="I60" s="79"/>
      <c r="J60" s="82"/>
      <c r="K60" s="153"/>
      <c r="L60" s="153"/>
      <c r="M60" s="153"/>
      <c r="N60" s="150"/>
      <c r="O60" s="86"/>
      <c r="P60" s="143"/>
      <c r="AG60" s="154"/>
    </row>
    <row r="61" spans="1:33" ht="23.25" hidden="1" customHeight="1" x14ac:dyDescent="0.3">
      <c r="A61" s="89"/>
      <c r="B61" s="89"/>
      <c r="C61" s="148"/>
      <c r="D61" s="125"/>
      <c r="E61" s="79"/>
      <c r="F61" s="79"/>
      <c r="G61" s="80"/>
      <c r="H61" s="81"/>
      <c r="I61" s="79"/>
      <c r="J61" s="82"/>
      <c r="K61" s="153"/>
      <c r="L61" s="153"/>
      <c r="M61" s="153"/>
      <c r="N61" s="150"/>
      <c r="O61" s="86"/>
      <c r="P61" s="143"/>
      <c r="AG61" s="154"/>
    </row>
    <row r="62" spans="1:33" ht="23.25" hidden="1" customHeight="1" x14ac:dyDescent="0.3">
      <c r="A62" s="155"/>
      <c r="B62" s="155"/>
      <c r="C62" s="223" t="s">
        <v>461</v>
      </c>
      <c r="D62" s="138"/>
      <c r="E62" s="130"/>
      <c r="F62" s="130"/>
      <c r="G62" s="127"/>
      <c r="H62" s="219"/>
      <c r="I62" s="130"/>
      <c r="J62" s="131"/>
      <c r="K62" s="132"/>
      <c r="L62" s="132"/>
      <c r="M62" s="132"/>
      <c r="N62" s="133"/>
      <c r="O62" s="130"/>
      <c r="P62" s="131"/>
      <c r="AG62" s="136"/>
    </row>
    <row r="63" spans="1:33" ht="23.25" hidden="1" customHeight="1" x14ac:dyDescent="0.3">
      <c r="A63" s="89"/>
      <c r="B63" s="89"/>
      <c r="C63" s="148"/>
      <c r="D63" s="125"/>
      <c r="E63" s="79"/>
      <c r="F63" s="86"/>
      <c r="G63" s="80"/>
      <c r="H63" s="81"/>
      <c r="I63" s="79"/>
      <c r="J63" s="82"/>
      <c r="K63" s="153"/>
      <c r="L63" s="153"/>
      <c r="M63" s="153"/>
      <c r="N63" s="150"/>
      <c r="O63" s="86"/>
      <c r="P63" s="143"/>
      <c r="AG63" s="154"/>
    </row>
    <row r="64" spans="1:33" ht="23.25" hidden="1" customHeight="1" x14ac:dyDescent="0.3">
      <c r="A64" s="89"/>
      <c r="B64" s="89"/>
      <c r="C64" s="148"/>
      <c r="D64" s="125"/>
      <c r="E64" s="79"/>
      <c r="F64" s="86"/>
      <c r="G64" s="80"/>
      <c r="H64" s="81"/>
      <c r="I64" s="79"/>
      <c r="J64" s="82"/>
      <c r="K64" s="153"/>
      <c r="L64" s="153"/>
      <c r="M64" s="153"/>
      <c r="N64" s="150"/>
      <c r="O64" s="86"/>
      <c r="P64" s="143"/>
      <c r="AG64" s="154"/>
    </row>
    <row r="65" spans="1:33" ht="23.25" hidden="1" customHeight="1" x14ac:dyDescent="0.3">
      <c r="A65" s="89"/>
      <c r="B65" s="89"/>
      <c r="C65" s="148"/>
      <c r="D65" s="125"/>
      <c r="E65" s="79"/>
      <c r="F65" s="86"/>
      <c r="G65" s="80"/>
      <c r="H65" s="81"/>
      <c r="I65" s="79"/>
      <c r="J65" s="82"/>
      <c r="K65" s="153"/>
      <c r="L65" s="153"/>
      <c r="M65" s="153"/>
      <c r="N65" s="150"/>
      <c r="O65" s="86"/>
      <c r="P65" s="143"/>
      <c r="AG65" s="154"/>
    </row>
    <row r="66" spans="1:33" ht="23.25" hidden="1" customHeight="1" x14ac:dyDescent="0.3">
      <c r="A66" s="89"/>
      <c r="B66" s="89"/>
      <c r="C66" s="148"/>
      <c r="D66" s="125"/>
      <c r="E66" s="79"/>
      <c r="F66" s="86"/>
      <c r="G66" s="80"/>
      <c r="H66" s="81"/>
      <c r="I66" s="79"/>
      <c r="J66" s="82"/>
      <c r="K66" s="153"/>
      <c r="L66" s="153"/>
      <c r="M66" s="153"/>
      <c r="N66" s="150"/>
      <c r="O66" s="86"/>
      <c r="P66" s="143"/>
      <c r="AG66" s="154"/>
    </row>
    <row r="67" spans="1:33" ht="23.25" hidden="1" customHeight="1" x14ac:dyDescent="0.3">
      <c r="A67" s="89"/>
      <c r="B67" s="89"/>
      <c r="C67" s="148"/>
      <c r="D67" s="125"/>
      <c r="E67" s="79"/>
      <c r="F67" s="86"/>
      <c r="G67" s="80"/>
      <c r="H67" s="81"/>
      <c r="I67" s="86"/>
      <c r="J67" s="143"/>
      <c r="K67" s="149"/>
      <c r="L67" s="149"/>
      <c r="M67" s="149"/>
      <c r="N67" s="150"/>
      <c r="O67" s="86"/>
      <c r="P67" s="143"/>
      <c r="AG67" s="151"/>
    </row>
    <row r="68" spans="1:33" ht="23.25" hidden="1" customHeight="1" x14ac:dyDescent="0.3">
      <c r="A68" s="89"/>
      <c r="B68" s="89"/>
      <c r="C68" s="152"/>
      <c r="D68" s="125"/>
      <c r="E68" s="221"/>
      <c r="F68" s="79"/>
      <c r="G68" s="80"/>
      <c r="H68" s="81"/>
      <c r="I68" s="79"/>
      <c r="J68" s="82"/>
      <c r="K68" s="153"/>
      <c r="L68" s="153"/>
      <c r="M68" s="153"/>
      <c r="N68" s="150"/>
      <c r="O68" s="86"/>
      <c r="P68" s="143"/>
      <c r="AG68" s="154"/>
    </row>
    <row r="69" spans="1:33" ht="23.25" hidden="1" customHeight="1" x14ac:dyDescent="0.3">
      <c r="A69" s="89"/>
      <c r="B69" s="89"/>
      <c r="C69" s="152"/>
      <c r="D69" s="125"/>
      <c r="E69" s="221"/>
      <c r="F69" s="79"/>
      <c r="G69" s="80"/>
      <c r="H69" s="81"/>
      <c r="I69" s="79"/>
      <c r="J69" s="82"/>
      <c r="K69" s="153"/>
      <c r="L69" s="153"/>
      <c r="M69" s="153"/>
      <c r="N69" s="150"/>
      <c r="O69" s="86"/>
      <c r="P69" s="143"/>
      <c r="AG69" s="154"/>
    </row>
    <row r="70" spans="1:33" ht="23.25" hidden="1" customHeight="1" x14ac:dyDescent="0.3">
      <c r="A70" s="89"/>
      <c r="B70" s="89"/>
      <c r="C70" s="152"/>
      <c r="D70" s="125"/>
      <c r="E70" s="221"/>
      <c r="F70" s="79"/>
      <c r="G70" s="80"/>
      <c r="H70" s="81"/>
      <c r="I70" s="79"/>
      <c r="J70" s="82"/>
      <c r="K70" s="153"/>
      <c r="L70" s="153"/>
      <c r="M70" s="153"/>
      <c r="N70" s="150"/>
      <c r="O70" s="86"/>
      <c r="P70" s="143"/>
      <c r="AG70" s="154"/>
    </row>
    <row r="71" spans="1:33" ht="23.25" hidden="1" customHeight="1" x14ac:dyDescent="0.3">
      <c r="A71" s="155"/>
      <c r="B71" s="155"/>
      <c r="C71" s="222" t="s">
        <v>460</v>
      </c>
      <c r="D71" s="138"/>
      <c r="E71" s="224"/>
      <c r="F71" s="130"/>
      <c r="G71" s="127"/>
      <c r="H71" s="219"/>
      <c r="I71" s="130"/>
      <c r="J71" s="131"/>
      <c r="K71" s="132"/>
      <c r="L71" s="132"/>
      <c r="M71" s="132"/>
      <c r="N71" s="133"/>
      <c r="O71" s="130"/>
      <c r="P71" s="131"/>
      <c r="AG71" s="136"/>
    </row>
    <row r="72" spans="1:33" ht="23.25" hidden="1" customHeight="1" x14ac:dyDescent="0.3">
      <c r="A72" s="90"/>
      <c r="B72" s="90"/>
      <c r="C72" s="217"/>
      <c r="D72" s="125"/>
      <c r="E72" s="79"/>
      <c r="F72" s="79"/>
      <c r="G72" s="80"/>
      <c r="H72" s="81"/>
      <c r="I72" s="79"/>
      <c r="J72" s="82"/>
      <c r="K72" s="153"/>
      <c r="L72" s="153"/>
      <c r="M72" s="153"/>
      <c r="N72" s="150"/>
      <c r="O72" s="86"/>
      <c r="P72" s="143"/>
      <c r="AG72" s="154"/>
    </row>
    <row r="73" spans="1:33" ht="23.25" hidden="1" customHeight="1" x14ac:dyDescent="0.3">
      <c r="A73" s="90"/>
      <c r="B73" s="90"/>
      <c r="C73" s="217"/>
      <c r="D73" s="125"/>
      <c r="E73" s="79"/>
      <c r="F73" s="79"/>
      <c r="G73" s="80"/>
      <c r="H73" s="81"/>
      <c r="I73" s="79"/>
      <c r="J73" s="82"/>
      <c r="K73" s="153"/>
      <c r="L73" s="153"/>
      <c r="M73" s="153"/>
      <c r="N73" s="150"/>
      <c r="O73" s="86"/>
      <c r="P73" s="143"/>
      <c r="AG73" s="154"/>
    </row>
    <row r="74" spans="1:33" ht="23.25" hidden="1" customHeight="1" x14ac:dyDescent="0.3">
      <c r="A74" s="90"/>
      <c r="B74" s="90"/>
      <c r="C74" s="217"/>
      <c r="D74" s="125"/>
      <c r="E74" s="79"/>
      <c r="F74" s="79"/>
      <c r="G74" s="80"/>
      <c r="H74" s="81"/>
      <c r="I74" s="79"/>
      <c r="J74" s="82"/>
      <c r="K74" s="153"/>
      <c r="L74" s="153"/>
      <c r="M74" s="153"/>
      <c r="N74" s="150"/>
      <c r="O74" s="86"/>
      <c r="P74" s="143"/>
      <c r="AG74" s="154"/>
    </row>
    <row r="75" spans="1:33" ht="27.75" hidden="1" customHeight="1" x14ac:dyDescent="0.3">
      <c r="A75" s="90"/>
      <c r="B75" s="90"/>
      <c r="C75" s="217"/>
      <c r="D75" s="125"/>
      <c r="E75" s="79"/>
      <c r="F75" s="79"/>
      <c r="G75" s="80"/>
      <c r="H75" s="81"/>
      <c r="I75" s="79"/>
      <c r="J75" s="82"/>
      <c r="K75" s="153"/>
      <c r="L75" s="153"/>
      <c r="M75" s="153"/>
      <c r="N75" s="150"/>
      <c r="O75" s="86"/>
      <c r="P75" s="143"/>
      <c r="AG75" s="154"/>
    </row>
    <row r="76" spans="1:33" ht="23.25" hidden="1" customHeight="1" x14ac:dyDescent="0.3">
      <c r="A76" s="90"/>
      <c r="B76" s="90"/>
      <c r="C76" s="217"/>
      <c r="D76" s="125"/>
      <c r="E76" s="79"/>
      <c r="F76" s="86"/>
      <c r="G76" s="80"/>
      <c r="H76" s="81"/>
      <c r="I76" s="86"/>
      <c r="J76" s="143"/>
      <c r="K76" s="149"/>
      <c r="L76" s="149"/>
      <c r="M76" s="149"/>
      <c r="N76" s="150"/>
      <c r="O76" s="86"/>
      <c r="P76" s="143"/>
      <c r="AG76" s="151"/>
    </row>
    <row r="77" spans="1:33" ht="23.25" hidden="1" customHeight="1" x14ac:dyDescent="0.3">
      <c r="A77" s="90"/>
      <c r="B77" s="90"/>
      <c r="C77" s="220"/>
      <c r="D77" s="125"/>
      <c r="E77" s="221"/>
      <c r="F77" s="79"/>
      <c r="G77" s="80"/>
      <c r="H77" s="81"/>
      <c r="I77" s="79"/>
      <c r="J77" s="82"/>
      <c r="K77" s="153"/>
      <c r="L77" s="153"/>
      <c r="M77" s="153"/>
      <c r="N77" s="150"/>
      <c r="O77" s="86"/>
      <c r="P77" s="143"/>
      <c r="AG77" s="154"/>
    </row>
    <row r="78" spans="1:33" ht="23.25" hidden="1" customHeight="1" x14ac:dyDescent="0.3">
      <c r="A78" s="90"/>
      <c r="B78" s="90"/>
      <c r="C78" s="220"/>
      <c r="D78" s="125"/>
      <c r="E78" s="221"/>
      <c r="F78" s="79"/>
      <c r="G78" s="80"/>
      <c r="H78" s="81"/>
      <c r="I78" s="79"/>
      <c r="J78" s="82"/>
      <c r="K78" s="153"/>
      <c r="L78" s="153"/>
      <c r="M78" s="153"/>
      <c r="N78" s="150"/>
      <c r="O78" s="86"/>
      <c r="P78" s="143"/>
      <c r="AG78" s="154"/>
    </row>
    <row r="79" spans="1:33" ht="23.25" hidden="1" customHeight="1" x14ac:dyDescent="0.3">
      <c r="A79" s="90"/>
      <c r="B79" s="90"/>
      <c r="C79" s="220"/>
      <c r="D79" s="125"/>
      <c r="E79" s="221"/>
      <c r="F79" s="79"/>
      <c r="G79" s="80"/>
      <c r="H79" s="81"/>
      <c r="I79" s="79"/>
      <c r="J79" s="82"/>
      <c r="K79" s="153"/>
      <c r="L79" s="153"/>
      <c r="M79" s="153"/>
      <c r="N79" s="150"/>
      <c r="O79" s="86"/>
      <c r="P79" s="143"/>
      <c r="AG79" s="154"/>
    </row>
    <row r="80" spans="1:33" ht="23.25" hidden="1" customHeight="1" x14ac:dyDescent="0.3">
      <c r="A80" s="225"/>
      <c r="B80" s="225"/>
      <c r="C80" s="226" t="s">
        <v>462</v>
      </c>
      <c r="D80" s="129"/>
      <c r="E80" s="224"/>
      <c r="F80" s="227"/>
      <c r="G80" s="128"/>
      <c r="H80" s="219"/>
      <c r="I80" s="227"/>
      <c r="J80" s="228"/>
      <c r="K80" s="229"/>
      <c r="L80" s="229"/>
      <c r="M80" s="229"/>
      <c r="N80" s="133"/>
      <c r="O80" s="130"/>
      <c r="P80" s="131"/>
      <c r="AG80" s="230"/>
    </row>
    <row r="81" spans="1:239" ht="23.25" hidden="1" customHeight="1" x14ac:dyDescent="0.3">
      <c r="A81" s="89"/>
      <c r="B81" s="89"/>
      <c r="C81" s="148"/>
      <c r="D81" s="125"/>
      <c r="E81" s="79"/>
      <c r="F81" s="79"/>
      <c r="G81" s="80"/>
      <c r="H81" s="81"/>
      <c r="I81" s="79"/>
      <c r="J81" s="82"/>
      <c r="K81" s="153"/>
      <c r="L81" s="153"/>
      <c r="M81" s="153"/>
      <c r="N81" s="150"/>
      <c r="O81" s="86"/>
      <c r="P81" s="143"/>
      <c r="AG81" s="154"/>
    </row>
    <row r="82" spans="1:239" ht="23.25" hidden="1" customHeight="1" x14ac:dyDescent="0.3">
      <c r="A82" s="89"/>
      <c r="B82" s="89"/>
      <c r="C82" s="148"/>
      <c r="D82" s="125"/>
      <c r="E82" s="79"/>
      <c r="F82" s="79"/>
      <c r="G82" s="80"/>
      <c r="H82" s="81"/>
      <c r="I82" s="79"/>
      <c r="J82" s="82"/>
      <c r="K82" s="153"/>
      <c r="L82" s="153"/>
      <c r="M82" s="153"/>
      <c r="N82" s="150"/>
      <c r="O82" s="86"/>
      <c r="P82" s="143"/>
      <c r="AG82" s="154"/>
    </row>
    <row r="83" spans="1:239" ht="23.25" hidden="1" customHeight="1" x14ac:dyDescent="0.3">
      <c r="A83" s="158"/>
      <c r="B83" s="158"/>
      <c r="C83" s="148"/>
      <c r="D83" s="85"/>
      <c r="E83" s="86"/>
      <c r="F83" s="86"/>
      <c r="G83" s="160"/>
      <c r="H83" s="81"/>
      <c r="I83" s="79"/>
      <c r="J83" s="82"/>
      <c r="K83" s="153"/>
      <c r="L83" s="153"/>
      <c r="M83" s="153"/>
      <c r="N83" s="150"/>
      <c r="O83" s="86"/>
      <c r="P83" s="143"/>
      <c r="AG83" s="154"/>
    </row>
    <row r="84" spans="1:239" ht="23.25" hidden="1" customHeight="1" x14ac:dyDescent="0.3">
      <c r="A84" s="89"/>
      <c r="B84" s="89"/>
      <c r="C84" s="165"/>
      <c r="D84" s="125"/>
      <c r="E84" s="79"/>
      <c r="F84" s="79"/>
      <c r="G84" s="80"/>
      <c r="H84" s="81"/>
      <c r="I84" s="86"/>
      <c r="J84" s="143"/>
      <c r="K84" s="149"/>
      <c r="L84" s="149"/>
      <c r="M84" s="149"/>
      <c r="N84" s="150"/>
      <c r="O84" s="86"/>
      <c r="P84" s="143"/>
      <c r="AG84" s="151"/>
    </row>
    <row r="85" spans="1:239" ht="23.25" hidden="1" customHeight="1" x14ac:dyDescent="0.3">
      <c r="A85" s="89"/>
      <c r="B85" s="89"/>
      <c r="C85" s="165"/>
      <c r="D85" s="125"/>
      <c r="E85" s="79"/>
      <c r="F85" s="79"/>
      <c r="G85" s="80"/>
      <c r="H85" s="81"/>
      <c r="I85" s="86"/>
      <c r="J85" s="143"/>
      <c r="K85" s="149"/>
      <c r="L85" s="149"/>
      <c r="M85" s="149"/>
      <c r="N85" s="150"/>
      <c r="O85" s="86"/>
      <c r="P85" s="143"/>
      <c r="AG85" s="151"/>
    </row>
    <row r="86" spans="1:239" ht="23.25" hidden="1" customHeight="1" x14ac:dyDescent="0.3">
      <c r="A86" s="178"/>
      <c r="B86" s="231"/>
      <c r="C86" s="232"/>
      <c r="D86" s="180"/>
      <c r="E86" s="181"/>
      <c r="F86" s="181"/>
      <c r="G86" s="181"/>
      <c r="H86" s="676" t="s">
        <v>97</v>
      </c>
      <c r="I86" s="677"/>
      <c r="J86" s="677"/>
      <c r="K86" s="233"/>
      <c r="L86" s="233"/>
      <c r="M86" s="233"/>
      <c r="N86" s="183">
        <f>SUM(N46:N85)</f>
        <v>0</v>
      </c>
      <c r="O86" s="181">
        <f>SUM(O46:O85)</f>
        <v>0</v>
      </c>
      <c r="P86" s="184"/>
      <c r="AG86" s="234"/>
    </row>
    <row r="87" spans="1:239" ht="23.25" customHeight="1" x14ac:dyDescent="0.3">
      <c r="A87" s="235" t="s">
        <v>463</v>
      </c>
      <c r="B87" s="236" t="s">
        <v>464</v>
      </c>
      <c r="C87" s="237" t="s">
        <v>465</v>
      </c>
      <c r="D87" s="238"/>
      <c r="E87" s="239"/>
      <c r="F87" s="239"/>
      <c r="G87" s="239"/>
      <c r="H87" s="239"/>
      <c r="I87" s="239"/>
      <c r="J87" s="239"/>
      <c r="K87" s="240"/>
      <c r="L87" s="240"/>
      <c r="M87" s="240"/>
      <c r="N87" s="239"/>
      <c r="O87" s="239"/>
      <c r="P87" s="241"/>
      <c r="Q87" s="242"/>
      <c r="R87" s="242"/>
      <c r="S87" s="242"/>
      <c r="T87" s="242"/>
      <c r="U87" s="242"/>
      <c r="V87" s="242"/>
      <c r="W87" s="242"/>
      <c r="X87" s="241"/>
      <c r="Y87" s="242"/>
      <c r="Z87" s="242"/>
      <c r="AA87" s="242"/>
      <c r="AB87" s="242"/>
      <c r="AC87" s="242"/>
      <c r="AD87" s="242"/>
      <c r="AE87" s="242"/>
      <c r="AF87" s="242"/>
      <c r="AG87" s="243"/>
    </row>
    <row r="88" spans="1:239" ht="23.25" customHeight="1" x14ac:dyDescent="0.3">
      <c r="A88" s="244" t="s">
        <v>466</v>
      </c>
      <c r="B88" s="245" t="s">
        <v>467</v>
      </c>
      <c r="C88" s="246" t="s">
        <v>468</v>
      </c>
      <c r="D88" s="247" t="s">
        <v>469</v>
      </c>
      <c r="E88" s="248" t="s">
        <v>22</v>
      </c>
      <c r="F88" s="248"/>
      <c r="G88" s="249"/>
      <c r="H88" s="249"/>
      <c r="I88" s="249">
        <f>+I89+I106</f>
        <v>30</v>
      </c>
      <c r="J88" s="249">
        <f>+J89+J106</f>
        <v>30</v>
      </c>
      <c r="K88" s="250"/>
      <c r="L88" s="250"/>
      <c r="M88" s="250"/>
      <c r="N88" s="251"/>
      <c r="O88" s="249"/>
      <c r="P88" s="252"/>
      <c r="Q88" s="253"/>
      <c r="R88" s="254"/>
      <c r="S88" s="254"/>
      <c r="T88" s="254"/>
      <c r="U88" s="254"/>
      <c r="V88" s="254"/>
      <c r="W88" s="254"/>
      <c r="X88" s="252"/>
      <c r="Y88" s="253"/>
      <c r="Z88" s="254"/>
      <c r="AA88" s="254"/>
      <c r="AB88" s="254"/>
      <c r="AC88" s="254"/>
      <c r="AD88" s="254"/>
      <c r="AE88" s="254"/>
      <c r="AF88" s="254"/>
      <c r="AG88" s="255"/>
    </row>
    <row r="89" spans="1:239" ht="23.25" customHeight="1" x14ac:dyDescent="0.25">
      <c r="A89" s="256"/>
      <c r="B89" s="256"/>
      <c r="C89" s="257" t="s">
        <v>23</v>
      </c>
      <c r="D89" s="258"/>
      <c r="E89" s="259"/>
      <c r="F89" s="259"/>
      <c r="G89" s="260"/>
      <c r="H89" s="260"/>
      <c r="I89" s="260">
        <f>+I91+I92+I93+I94+I95+I97+I99+I100+I103</f>
        <v>24</v>
      </c>
      <c r="J89" s="260">
        <f>+J91+J92+J93+J94+J95+J97+J99+J100+J103</f>
        <v>24</v>
      </c>
      <c r="K89" s="260"/>
      <c r="L89" s="260"/>
      <c r="M89" s="260"/>
      <c r="N89" s="260"/>
      <c r="O89" s="260"/>
      <c r="P89" s="260"/>
      <c r="Q89" s="71"/>
      <c r="R89" s="260"/>
      <c r="S89" s="260"/>
      <c r="T89" s="260"/>
      <c r="U89" s="260"/>
      <c r="V89" s="260"/>
      <c r="W89" s="260"/>
      <c r="X89" s="70"/>
      <c r="Y89" s="71"/>
      <c r="Z89" s="260"/>
      <c r="AA89" s="260"/>
      <c r="AB89" s="260"/>
      <c r="AC89" s="260"/>
      <c r="AD89" s="260"/>
      <c r="AE89" s="260"/>
      <c r="AF89" s="260"/>
      <c r="AG89" s="261"/>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c r="GE89" s="12"/>
      <c r="GF89" s="12"/>
      <c r="GG89" s="12"/>
      <c r="GH89" s="12"/>
      <c r="GI89" s="12"/>
      <c r="GJ89" s="12"/>
      <c r="GK89" s="12"/>
      <c r="GL89" s="12"/>
      <c r="GM89" s="12"/>
      <c r="GN89" s="12"/>
      <c r="GO89" s="12"/>
      <c r="GP89" s="12"/>
      <c r="GQ89" s="12"/>
      <c r="GR89" s="12"/>
      <c r="GS89" s="12"/>
      <c r="GT89" s="12"/>
      <c r="GU89" s="12"/>
      <c r="GV89" s="12"/>
      <c r="GW89" s="12"/>
      <c r="GX89" s="12"/>
      <c r="GY89" s="12"/>
      <c r="GZ89" s="12"/>
      <c r="HA89" s="12"/>
      <c r="HB89" s="12"/>
      <c r="HC89" s="12"/>
      <c r="HD89" s="12"/>
      <c r="HE89" s="12"/>
      <c r="HF89" s="12"/>
      <c r="HG89" s="12"/>
      <c r="HH89" s="12"/>
      <c r="HI89" s="12"/>
      <c r="HJ89" s="12"/>
      <c r="HK89" s="12"/>
      <c r="HL89" s="12"/>
      <c r="HM89" s="6"/>
      <c r="HN89" s="6"/>
      <c r="HO89" s="6"/>
      <c r="HP89" s="6"/>
      <c r="HQ89" s="6"/>
      <c r="HR89" s="6"/>
      <c r="HS89" s="6"/>
      <c r="HT89" s="6"/>
      <c r="HU89" s="6"/>
      <c r="HV89" s="6"/>
      <c r="HW89" s="6"/>
      <c r="HX89" s="6"/>
      <c r="HY89" s="6"/>
      <c r="HZ89" s="6"/>
      <c r="IA89" s="6"/>
      <c r="IB89" s="6"/>
      <c r="IC89" s="6"/>
      <c r="ID89" s="6"/>
      <c r="IE89" s="6"/>
    </row>
    <row r="90" spans="1:239" ht="28.5" customHeight="1" x14ac:dyDescent="0.3">
      <c r="A90" s="262" t="s">
        <v>470</v>
      </c>
      <c r="B90" s="262" t="s">
        <v>471</v>
      </c>
      <c r="C90" s="263" t="s">
        <v>472</v>
      </c>
      <c r="D90" s="264"/>
      <c r="E90" s="265" t="s">
        <v>149</v>
      </c>
      <c r="F90" s="266"/>
      <c r="G90" s="267"/>
      <c r="H90" s="268"/>
      <c r="I90" s="269"/>
      <c r="J90" s="269"/>
      <c r="K90" s="270"/>
      <c r="L90" s="270"/>
      <c r="M90" s="269"/>
      <c r="N90" s="270"/>
      <c r="O90" s="270"/>
      <c r="P90" s="270"/>
      <c r="Q90" s="272"/>
      <c r="R90" s="273"/>
      <c r="S90" s="273"/>
      <c r="T90" s="273"/>
      <c r="U90" s="274"/>
      <c r="V90" s="273"/>
      <c r="W90" s="273"/>
      <c r="X90" s="275"/>
      <c r="Y90" s="272"/>
      <c r="Z90" s="273"/>
      <c r="AA90" s="273"/>
      <c r="AB90" s="273"/>
      <c r="AC90" s="274"/>
      <c r="AD90" s="273"/>
      <c r="AE90" s="273"/>
      <c r="AF90" s="273"/>
      <c r="AG90" s="276"/>
      <c r="HD90" s="6"/>
      <c r="HE90" s="6"/>
      <c r="HF90" s="6"/>
      <c r="HG90" s="6"/>
      <c r="HH90" s="6"/>
      <c r="HI90" s="6"/>
      <c r="HJ90" s="6"/>
      <c r="HK90" s="6"/>
      <c r="HL90" s="6"/>
    </row>
    <row r="91" spans="1:239" s="14" customFormat="1" ht="67.5" customHeight="1" x14ac:dyDescent="0.3">
      <c r="A91" s="112"/>
      <c r="B91" s="277" t="s">
        <v>473</v>
      </c>
      <c r="C91" s="278" t="s">
        <v>474</v>
      </c>
      <c r="D91" s="125" t="s">
        <v>475</v>
      </c>
      <c r="E91" s="279" t="s">
        <v>77</v>
      </c>
      <c r="F91" s="85"/>
      <c r="G91" s="279" t="s">
        <v>37</v>
      </c>
      <c r="H91" s="280"/>
      <c r="I91" s="281" t="s">
        <v>93</v>
      </c>
      <c r="J91" s="282">
        <v>2</v>
      </c>
      <c r="K91" s="283" t="s">
        <v>38</v>
      </c>
      <c r="L91" s="284">
        <v>11</v>
      </c>
      <c r="M91" s="282"/>
      <c r="N91" s="285"/>
      <c r="O91" s="287">
        <v>12</v>
      </c>
      <c r="P91" s="287"/>
      <c r="Q91" s="87">
        <v>1</v>
      </c>
      <c r="R91" s="288" t="s">
        <v>27</v>
      </c>
      <c r="S91" s="288" t="s">
        <v>28</v>
      </c>
      <c r="T91" s="288" t="s">
        <v>35</v>
      </c>
      <c r="U91" s="289">
        <v>1</v>
      </c>
      <c r="V91" s="290" t="s">
        <v>29</v>
      </c>
      <c r="W91" s="290" t="s">
        <v>28</v>
      </c>
      <c r="X91" s="75" t="s">
        <v>35</v>
      </c>
      <c r="Y91" s="87">
        <v>1</v>
      </c>
      <c r="Z91" s="288" t="s">
        <v>29</v>
      </c>
      <c r="AA91" s="288" t="s">
        <v>28</v>
      </c>
      <c r="AB91" s="288" t="s">
        <v>35</v>
      </c>
      <c r="AC91" s="289">
        <v>1</v>
      </c>
      <c r="AD91" s="290" t="s">
        <v>29</v>
      </c>
      <c r="AE91" s="290" t="s">
        <v>28</v>
      </c>
      <c r="AF91" s="290" t="s">
        <v>35</v>
      </c>
      <c r="AG91" s="291" t="s">
        <v>476</v>
      </c>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row>
    <row r="92" spans="1:239" s="14" customFormat="1" ht="67.5" customHeight="1" x14ac:dyDescent="0.3">
      <c r="A92" s="112"/>
      <c r="B92" s="277" t="s">
        <v>477</v>
      </c>
      <c r="C92" s="278" t="s">
        <v>478</v>
      </c>
      <c r="D92" s="292" t="s">
        <v>479</v>
      </c>
      <c r="E92" s="279" t="s">
        <v>77</v>
      </c>
      <c r="F92" s="85"/>
      <c r="G92" s="279" t="s">
        <v>37</v>
      </c>
      <c r="H92" s="280"/>
      <c r="I92" s="281" t="s">
        <v>93</v>
      </c>
      <c r="J92" s="282">
        <v>2</v>
      </c>
      <c r="K92" s="283" t="s">
        <v>57</v>
      </c>
      <c r="L92" s="284">
        <v>11</v>
      </c>
      <c r="M92" s="282"/>
      <c r="N92" s="285"/>
      <c r="O92" s="287">
        <v>0</v>
      </c>
      <c r="P92" s="287">
        <v>12</v>
      </c>
      <c r="Q92" s="87">
        <v>1</v>
      </c>
      <c r="R92" s="288" t="s">
        <v>27</v>
      </c>
      <c r="S92" s="288" t="s">
        <v>28</v>
      </c>
      <c r="T92" s="288" t="s">
        <v>480</v>
      </c>
      <c r="U92" s="289">
        <v>1</v>
      </c>
      <c r="V92" s="290" t="s">
        <v>29</v>
      </c>
      <c r="W92" s="290" t="s">
        <v>28</v>
      </c>
      <c r="X92" s="75" t="s">
        <v>35</v>
      </c>
      <c r="Y92" s="87">
        <v>1</v>
      </c>
      <c r="Z92" s="288" t="s">
        <v>29</v>
      </c>
      <c r="AA92" s="288" t="s">
        <v>28</v>
      </c>
      <c r="AB92" s="288" t="s">
        <v>35</v>
      </c>
      <c r="AC92" s="289">
        <v>1</v>
      </c>
      <c r="AD92" s="290" t="s">
        <v>29</v>
      </c>
      <c r="AE92" s="290" t="s">
        <v>28</v>
      </c>
      <c r="AF92" s="290" t="s">
        <v>35</v>
      </c>
      <c r="AG92" s="291" t="s">
        <v>481</v>
      </c>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GZ92" s="15"/>
      <c r="HA92" s="15"/>
      <c r="HB92" s="15"/>
      <c r="HC92" s="15"/>
    </row>
    <row r="93" spans="1:239" s="14" customFormat="1" ht="67.5" customHeight="1" x14ac:dyDescent="0.3">
      <c r="A93" s="112"/>
      <c r="B93" s="277" t="s">
        <v>482</v>
      </c>
      <c r="C93" s="278" t="s">
        <v>483</v>
      </c>
      <c r="D93" s="292" t="s">
        <v>484</v>
      </c>
      <c r="E93" s="279" t="s">
        <v>77</v>
      </c>
      <c r="F93" s="85"/>
      <c r="G93" s="279" t="s">
        <v>37</v>
      </c>
      <c r="H93" s="280"/>
      <c r="I93" s="281" t="s">
        <v>93</v>
      </c>
      <c r="J93" s="282">
        <v>2</v>
      </c>
      <c r="K93" s="283" t="s">
        <v>57</v>
      </c>
      <c r="L93" s="284">
        <v>11</v>
      </c>
      <c r="M93" s="282"/>
      <c r="N93" s="285"/>
      <c r="O93" s="287">
        <v>0</v>
      </c>
      <c r="P93" s="287">
        <v>12</v>
      </c>
      <c r="Q93" s="87">
        <v>1</v>
      </c>
      <c r="R93" s="288" t="s">
        <v>27</v>
      </c>
      <c r="S93" s="293" t="s">
        <v>39</v>
      </c>
      <c r="T93" s="293" t="s">
        <v>485</v>
      </c>
      <c r="U93" s="289">
        <v>1</v>
      </c>
      <c r="V93" s="290" t="s">
        <v>29</v>
      </c>
      <c r="W93" s="290" t="s">
        <v>39</v>
      </c>
      <c r="X93" s="75" t="s">
        <v>51</v>
      </c>
      <c r="Y93" s="87">
        <v>1</v>
      </c>
      <c r="Z93" s="288" t="s">
        <v>29</v>
      </c>
      <c r="AA93" s="288" t="s">
        <v>39</v>
      </c>
      <c r="AB93" s="288" t="s">
        <v>51</v>
      </c>
      <c r="AC93" s="289">
        <v>1</v>
      </c>
      <c r="AD93" s="290" t="s">
        <v>29</v>
      </c>
      <c r="AE93" s="290" t="s">
        <v>39</v>
      </c>
      <c r="AF93" s="290" t="s">
        <v>51</v>
      </c>
      <c r="AG93" s="291" t="s">
        <v>486</v>
      </c>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E93" s="15"/>
      <c r="GF93" s="15"/>
      <c r="GG93" s="15"/>
      <c r="GH93" s="15"/>
      <c r="GI93" s="15"/>
      <c r="GJ93" s="15"/>
      <c r="GK93" s="15"/>
      <c r="GL93" s="15"/>
      <c r="GM93" s="15"/>
      <c r="GN93" s="15"/>
      <c r="GO93" s="15"/>
      <c r="GP93" s="15"/>
      <c r="GQ93" s="15"/>
      <c r="GR93" s="15"/>
      <c r="GS93" s="15"/>
      <c r="GT93" s="15"/>
      <c r="GU93" s="15"/>
      <c r="GV93" s="15"/>
      <c r="GW93" s="15"/>
      <c r="GX93" s="15"/>
      <c r="GY93" s="15"/>
      <c r="GZ93" s="15"/>
      <c r="HA93" s="15"/>
      <c r="HB93" s="15"/>
      <c r="HC93" s="15"/>
    </row>
    <row r="94" spans="1:239" s="14" customFormat="1" ht="67.5" customHeight="1" x14ac:dyDescent="0.3">
      <c r="A94" s="112"/>
      <c r="B94" s="277" t="s">
        <v>487</v>
      </c>
      <c r="C94" s="278" t="s">
        <v>488</v>
      </c>
      <c r="D94" s="292" t="s">
        <v>489</v>
      </c>
      <c r="E94" s="279" t="s">
        <v>77</v>
      </c>
      <c r="F94" s="125"/>
      <c r="G94" s="279" t="s">
        <v>37</v>
      </c>
      <c r="H94" s="280"/>
      <c r="I94" s="281" t="s">
        <v>91</v>
      </c>
      <c r="J94" s="282">
        <v>3</v>
      </c>
      <c r="K94" s="283" t="s">
        <v>300</v>
      </c>
      <c r="L94" s="284">
        <v>11</v>
      </c>
      <c r="M94" s="282"/>
      <c r="N94" s="285"/>
      <c r="O94" s="295">
        <v>18</v>
      </c>
      <c r="P94" s="296"/>
      <c r="Q94" s="87">
        <v>1</v>
      </c>
      <c r="R94" s="288" t="s">
        <v>27</v>
      </c>
      <c r="S94" s="288" t="s">
        <v>28</v>
      </c>
      <c r="T94" s="288" t="s">
        <v>30</v>
      </c>
      <c r="U94" s="289">
        <v>1</v>
      </c>
      <c r="V94" s="290" t="s">
        <v>29</v>
      </c>
      <c r="W94" s="290" t="s">
        <v>28</v>
      </c>
      <c r="X94" s="75" t="s">
        <v>30</v>
      </c>
      <c r="Y94" s="87">
        <v>1</v>
      </c>
      <c r="Z94" s="288" t="s">
        <v>29</v>
      </c>
      <c r="AA94" s="288" t="s">
        <v>28</v>
      </c>
      <c r="AB94" s="288" t="s">
        <v>30</v>
      </c>
      <c r="AC94" s="289">
        <v>1</v>
      </c>
      <c r="AD94" s="290" t="s">
        <v>29</v>
      </c>
      <c r="AE94" s="290" t="s">
        <v>28</v>
      </c>
      <c r="AF94" s="290" t="s">
        <v>30</v>
      </c>
      <c r="AG94" s="291" t="s">
        <v>490</v>
      </c>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row>
    <row r="95" spans="1:239" s="14" customFormat="1" ht="67.5" customHeight="1" x14ac:dyDescent="0.3">
      <c r="A95" s="112"/>
      <c r="B95" s="112" t="s">
        <v>491</v>
      </c>
      <c r="C95" s="297" t="s">
        <v>492</v>
      </c>
      <c r="D95" s="292" t="s">
        <v>493</v>
      </c>
      <c r="E95" s="172" t="s">
        <v>77</v>
      </c>
      <c r="F95" s="94"/>
      <c r="G95" s="172" t="s">
        <v>37</v>
      </c>
      <c r="H95" s="95"/>
      <c r="I95" s="298" t="s">
        <v>91</v>
      </c>
      <c r="J95" s="101">
        <v>3</v>
      </c>
      <c r="K95" s="295" t="s">
        <v>61</v>
      </c>
      <c r="L95" s="287">
        <v>11</v>
      </c>
      <c r="M95" s="101"/>
      <c r="N95" s="286"/>
      <c r="O95" s="299">
        <v>24</v>
      </c>
      <c r="P95" s="287"/>
      <c r="Q95" s="87">
        <v>1</v>
      </c>
      <c r="R95" s="288" t="s">
        <v>27</v>
      </c>
      <c r="S95" s="288" t="s">
        <v>28</v>
      </c>
      <c r="T95" s="288" t="s">
        <v>32</v>
      </c>
      <c r="U95" s="289">
        <v>1</v>
      </c>
      <c r="V95" s="290" t="s">
        <v>29</v>
      </c>
      <c r="W95" s="290" t="s">
        <v>28</v>
      </c>
      <c r="X95" s="75" t="s">
        <v>32</v>
      </c>
      <c r="Y95" s="87">
        <v>1</v>
      </c>
      <c r="Z95" s="288" t="s">
        <v>29</v>
      </c>
      <c r="AA95" s="288" t="s">
        <v>28</v>
      </c>
      <c r="AB95" s="288" t="s">
        <v>32</v>
      </c>
      <c r="AC95" s="289">
        <v>1</v>
      </c>
      <c r="AD95" s="290" t="s">
        <v>29</v>
      </c>
      <c r="AE95" s="290" t="s">
        <v>28</v>
      </c>
      <c r="AF95" s="290" t="s">
        <v>32</v>
      </c>
      <c r="AG95" s="291" t="s">
        <v>494</v>
      </c>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row>
    <row r="96" spans="1:239" x14ac:dyDescent="0.3">
      <c r="A96" s="262"/>
      <c r="B96" s="262"/>
      <c r="C96" s="263" t="s">
        <v>151</v>
      </c>
      <c r="D96" s="264"/>
      <c r="E96" s="266"/>
      <c r="F96" s="266"/>
      <c r="G96" s="267"/>
      <c r="H96" s="268"/>
      <c r="I96" s="269"/>
      <c r="J96" s="269"/>
      <c r="K96" s="270"/>
      <c r="L96" s="270"/>
      <c r="M96" s="300"/>
      <c r="N96" s="270"/>
      <c r="O96" s="270"/>
      <c r="P96" s="270"/>
      <c r="Q96" s="272"/>
      <c r="R96" s="273"/>
      <c r="S96" s="273"/>
      <c r="T96" s="273"/>
      <c r="U96" s="274"/>
      <c r="V96" s="273"/>
      <c r="W96" s="273"/>
      <c r="X96" s="275"/>
      <c r="Y96" s="272"/>
      <c r="Z96" s="273"/>
      <c r="AA96" s="273"/>
      <c r="AB96" s="273"/>
      <c r="AC96" s="274"/>
      <c r="AD96" s="273"/>
      <c r="AE96" s="273"/>
      <c r="AF96" s="273"/>
      <c r="AG96" s="276"/>
      <c r="HD96" s="6"/>
      <c r="HE96" s="6"/>
      <c r="HF96" s="6"/>
      <c r="HG96" s="6"/>
      <c r="HH96" s="6"/>
      <c r="HI96" s="6"/>
      <c r="HJ96" s="6"/>
      <c r="HK96" s="6"/>
      <c r="HL96" s="6"/>
    </row>
    <row r="97" spans="1:239" ht="79.2" x14ac:dyDescent="0.3">
      <c r="A97" s="301"/>
      <c r="B97" s="301" t="s">
        <v>495</v>
      </c>
      <c r="C97" s="5" t="s">
        <v>496</v>
      </c>
      <c r="D97" s="125" t="s">
        <v>497</v>
      </c>
      <c r="E97" s="172" t="s">
        <v>77</v>
      </c>
      <c r="F97" s="86"/>
      <c r="G97" s="172" t="s">
        <v>37</v>
      </c>
      <c r="H97" s="81"/>
      <c r="I97" s="302" t="s">
        <v>91</v>
      </c>
      <c r="J97" s="67">
        <v>3</v>
      </c>
      <c r="K97" s="295" t="s">
        <v>356</v>
      </c>
      <c r="L97" s="303">
        <v>11</v>
      </c>
      <c r="M97" s="67"/>
      <c r="N97" s="304">
        <v>12</v>
      </c>
      <c r="O97" s="295">
        <v>6</v>
      </c>
      <c r="P97" s="295"/>
      <c r="Q97" s="87">
        <v>1</v>
      </c>
      <c r="R97" s="288" t="s">
        <v>27</v>
      </c>
      <c r="S97" s="305"/>
      <c r="T97" s="305"/>
      <c r="U97" s="289">
        <v>1</v>
      </c>
      <c r="V97" s="290" t="s">
        <v>29</v>
      </c>
      <c r="W97" s="290" t="s">
        <v>28</v>
      </c>
      <c r="X97" s="75" t="s">
        <v>32</v>
      </c>
      <c r="Y97" s="87">
        <v>1</v>
      </c>
      <c r="Z97" s="288" t="s">
        <v>29</v>
      </c>
      <c r="AA97" s="288" t="s">
        <v>28</v>
      </c>
      <c r="AB97" s="288" t="s">
        <v>32</v>
      </c>
      <c r="AC97" s="289">
        <v>1</v>
      </c>
      <c r="AD97" s="290" t="s">
        <v>29</v>
      </c>
      <c r="AE97" s="290" t="s">
        <v>28</v>
      </c>
      <c r="AF97" s="290" t="s">
        <v>32</v>
      </c>
      <c r="AG97" s="306" t="s">
        <v>498</v>
      </c>
    </row>
    <row r="98" spans="1:239" ht="28.5" customHeight="1" x14ac:dyDescent="0.3">
      <c r="A98" s="262" t="s">
        <v>499</v>
      </c>
      <c r="B98" s="262" t="s">
        <v>500</v>
      </c>
      <c r="C98" s="263" t="s">
        <v>501</v>
      </c>
      <c r="D98" s="264"/>
      <c r="E98" s="265" t="s">
        <v>149</v>
      </c>
      <c r="F98" s="266"/>
      <c r="G98" s="267"/>
      <c r="H98" s="268"/>
      <c r="I98" s="269"/>
      <c r="J98" s="269"/>
      <c r="K98" s="270"/>
      <c r="L98" s="270"/>
      <c r="M98" s="300"/>
      <c r="N98" s="270"/>
      <c r="O98" s="270"/>
      <c r="P98" s="270"/>
      <c r="Q98" s="272"/>
      <c r="R98" s="273"/>
      <c r="S98" s="273"/>
      <c r="T98" s="273"/>
      <c r="U98" s="274"/>
      <c r="V98" s="273"/>
      <c r="W98" s="273"/>
      <c r="X98" s="275"/>
      <c r="Y98" s="272"/>
      <c r="Z98" s="273"/>
      <c r="AA98" s="273"/>
      <c r="AB98" s="273"/>
      <c r="AC98" s="274"/>
      <c r="AD98" s="273"/>
      <c r="AE98" s="273"/>
      <c r="AF98" s="273"/>
      <c r="AG98" s="276"/>
      <c r="HD98" s="6"/>
      <c r="HE98" s="6"/>
      <c r="HF98" s="6"/>
      <c r="HG98" s="6"/>
      <c r="HH98" s="6"/>
      <c r="HI98" s="6"/>
      <c r="HJ98" s="6"/>
      <c r="HK98" s="6"/>
      <c r="HL98" s="6"/>
    </row>
    <row r="99" spans="1:239" ht="26.4" x14ac:dyDescent="0.3">
      <c r="A99" s="301"/>
      <c r="B99" s="301" t="s">
        <v>502</v>
      </c>
      <c r="C99" s="5" t="s">
        <v>503</v>
      </c>
      <c r="D99" s="125"/>
      <c r="E99" s="172" t="s">
        <v>77</v>
      </c>
      <c r="F99" s="86"/>
      <c r="G99" s="172" t="s">
        <v>37</v>
      </c>
      <c r="H99" s="81"/>
      <c r="I99" s="302" t="s">
        <v>91</v>
      </c>
      <c r="J99" s="67" t="s">
        <v>91</v>
      </c>
      <c r="K99" s="295" t="s">
        <v>504</v>
      </c>
      <c r="L99" s="303">
        <v>11</v>
      </c>
      <c r="M99" s="67"/>
      <c r="N99" s="304"/>
      <c r="O99" s="295">
        <v>12</v>
      </c>
      <c r="P99" s="295"/>
      <c r="Q99" s="87">
        <v>1</v>
      </c>
      <c r="R99" s="288" t="s">
        <v>27</v>
      </c>
      <c r="S99" s="305"/>
      <c r="T99" s="305"/>
      <c r="U99" s="289">
        <v>1</v>
      </c>
      <c r="V99" s="290" t="s">
        <v>29</v>
      </c>
      <c r="W99" s="290" t="s">
        <v>28</v>
      </c>
      <c r="X99" s="75" t="s">
        <v>35</v>
      </c>
      <c r="Y99" s="87">
        <v>1</v>
      </c>
      <c r="Z99" s="288" t="s">
        <v>29</v>
      </c>
      <c r="AA99" s="288" t="s">
        <v>28</v>
      </c>
      <c r="AB99" s="288" t="s">
        <v>35</v>
      </c>
      <c r="AC99" s="289">
        <v>1</v>
      </c>
      <c r="AD99" s="290" t="s">
        <v>29</v>
      </c>
      <c r="AE99" s="290" t="s">
        <v>28</v>
      </c>
      <c r="AF99" s="290" t="s">
        <v>35</v>
      </c>
      <c r="AG99" s="306"/>
    </row>
    <row r="100" spans="1:239" ht="26.4" x14ac:dyDescent="0.3">
      <c r="A100" s="262" t="s">
        <v>505</v>
      </c>
      <c r="B100" s="262" t="s">
        <v>506</v>
      </c>
      <c r="C100" s="263" t="s">
        <v>507</v>
      </c>
      <c r="D100" s="264"/>
      <c r="E100" s="265" t="s">
        <v>77</v>
      </c>
      <c r="F100" s="266"/>
      <c r="G100" s="267"/>
      <c r="H100" s="268"/>
      <c r="I100" s="307">
        <v>4</v>
      </c>
      <c r="J100" s="307">
        <v>4</v>
      </c>
      <c r="K100" s="270"/>
      <c r="L100" s="270"/>
      <c r="M100" s="300"/>
      <c r="N100" s="270"/>
      <c r="O100" s="270"/>
      <c r="P100" s="270"/>
      <c r="Q100" s="272"/>
      <c r="R100" s="273"/>
      <c r="S100" s="273"/>
      <c r="T100" s="273"/>
      <c r="U100" s="274"/>
      <c r="V100" s="273"/>
      <c r="W100" s="273"/>
      <c r="X100" s="275"/>
      <c r="Y100" s="272"/>
      <c r="Z100" s="273"/>
      <c r="AA100" s="273"/>
      <c r="AB100" s="273"/>
      <c r="AC100" s="274"/>
      <c r="AD100" s="273"/>
      <c r="AE100" s="273"/>
      <c r="AF100" s="273"/>
      <c r="AG100" s="276"/>
      <c r="HD100" s="6"/>
      <c r="HE100" s="6"/>
      <c r="HF100" s="6"/>
      <c r="HG100" s="6"/>
      <c r="HH100" s="6"/>
      <c r="HI100" s="6"/>
      <c r="HJ100" s="6"/>
      <c r="HK100" s="6"/>
      <c r="HL100" s="6"/>
    </row>
    <row r="101" spans="1:239" ht="66" x14ac:dyDescent="0.3">
      <c r="A101" s="301"/>
      <c r="B101" s="301" t="s">
        <v>508</v>
      </c>
      <c r="C101" s="308" t="s">
        <v>509</v>
      </c>
      <c r="D101" s="292" t="s">
        <v>510</v>
      </c>
      <c r="E101" s="172" t="s">
        <v>143</v>
      </c>
      <c r="F101" s="86"/>
      <c r="G101" s="172" t="s">
        <v>37</v>
      </c>
      <c r="H101" s="81"/>
      <c r="I101" s="302"/>
      <c r="J101" s="67">
        <v>0</v>
      </c>
      <c r="K101" s="295" t="s">
        <v>189</v>
      </c>
      <c r="L101" s="303">
        <v>11</v>
      </c>
      <c r="M101" s="67"/>
      <c r="N101" s="639">
        <v>18</v>
      </c>
      <c r="O101" s="295">
        <v>15</v>
      </c>
      <c r="P101" s="295"/>
      <c r="Q101" s="309" t="s">
        <v>511</v>
      </c>
      <c r="R101" s="310" t="s">
        <v>512</v>
      </c>
      <c r="S101" s="305"/>
      <c r="T101" s="310" t="s">
        <v>513</v>
      </c>
      <c r="U101" s="289">
        <v>1</v>
      </c>
      <c r="V101" s="290" t="s">
        <v>29</v>
      </c>
      <c r="W101" s="290" t="s">
        <v>28</v>
      </c>
      <c r="X101" s="640" t="s">
        <v>1117</v>
      </c>
      <c r="Y101" s="87">
        <v>1</v>
      </c>
      <c r="Z101" s="288" t="s">
        <v>29</v>
      </c>
      <c r="AA101" s="288" t="s">
        <v>28</v>
      </c>
      <c r="AB101" s="310" t="s">
        <v>1117</v>
      </c>
      <c r="AC101" s="289">
        <v>1</v>
      </c>
      <c r="AD101" s="290" t="s">
        <v>29</v>
      </c>
      <c r="AE101" s="290" t="s">
        <v>28</v>
      </c>
      <c r="AF101" s="640" t="s">
        <v>1117</v>
      </c>
      <c r="AG101" s="306" t="s">
        <v>514</v>
      </c>
    </row>
    <row r="102" spans="1:239" ht="52.8" x14ac:dyDescent="0.3">
      <c r="A102" s="641" t="s">
        <v>1118</v>
      </c>
      <c r="B102" s="301" t="s">
        <v>515</v>
      </c>
      <c r="C102" s="308" t="s">
        <v>516</v>
      </c>
      <c r="D102" s="292" t="s">
        <v>517</v>
      </c>
      <c r="E102" s="172" t="s">
        <v>143</v>
      </c>
      <c r="F102" s="86"/>
      <c r="G102" s="172" t="s">
        <v>37</v>
      </c>
      <c r="H102" s="81"/>
      <c r="I102" s="302"/>
      <c r="J102" s="67" t="s">
        <v>518</v>
      </c>
      <c r="K102" s="295" t="s">
        <v>59</v>
      </c>
      <c r="L102" s="303" t="s">
        <v>54</v>
      </c>
      <c r="M102" s="67"/>
      <c r="N102" s="304"/>
      <c r="O102" s="295">
        <v>15</v>
      </c>
      <c r="P102" s="295"/>
      <c r="Q102" s="309" t="s">
        <v>511</v>
      </c>
      <c r="R102" s="310" t="s">
        <v>512</v>
      </c>
      <c r="S102" s="305"/>
      <c r="T102" s="310" t="s">
        <v>513</v>
      </c>
      <c r="U102" s="289">
        <v>1</v>
      </c>
      <c r="V102" s="290" t="s">
        <v>29</v>
      </c>
      <c r="W102" s="290" t="s">
        <v>28</v>
      </c>
      <c r="X102" s="75" t="s">
        <v>32</v>
      </c>
      <c r="Y102" s="87">
        <v>1</v>
      </c>
      <c r="Z102" s="288" t="s">
        <v>29</v>
      </c>
      <c r="AA102" s="288" t="s">
        <v>28</v>
      </c>
      <c r="AB102" s="288" t="s">
        <v>32</v>
      </c>
      <c r="AC102" s="289">
        <v>1</v>
      </c>
      <c r="AD102" s="290" t="s">
        <v>29</v>
      </c>
      <c r="AE102" s="290" t="s">
        <v>28</v>
      </c>
      <c r="AF102" s="290" t="s">
        <v>32</v>
      </c>
      <c r="AG102" s="306" t="s">
        <v>519</v>
      </c>
    </row>
    <row r="103" spans="1:239" ht="28.5" customHeight="1" x14ac:dyDescent="0.3">
      <c r="A103" s="262" t="s">
        <v>520</v>
      </c>
      <c r="B103" s="262" t="s">
        <v>521</v>
      </c>
      <c r="C103" s="263" t="s">
        <v>522</v>
      </c>
      <c r="D103" s="264"/>
      <c r="E103" s="266" t="s">
        <v>56</v>
      </c>
      <c r="F103" s="266"/>
      <c r="G103" s="267"/>
      <c r="H103" s="268" t="s">
        <v>76</v>
      </c>
      <c r="I103" s="311" t="s">
        <v>93</v>
      </c>
      <c r="J103" s="311">
        <v>2</v>
      </c>
      <c r="K103" s="270"/>
      <c r="L103" s="270"/>
      <c r="M103" s="300"/>
      <c r="N103" s="270"/>
      <c r="O103" s="270"/>
      <c r="P103" s="270"/>
      <c r="Q103" s="272"/>
      <c r="R103" s="273"/>
      <c r="S103" s="273"/>
      <c r="T103" s="273"/>
      <c r="U103" s="274"/>
      <c r="V103" s="273"/>
      <c r="W103" s="273"/>
      <c r="X103" s="275"/>
      <c r="Y103" s="272"/>
      <c r="Z103" s="273"/>
      <c r="AA103" s="273"/>
      <c r="AB103" s="273"/>
      <c r="AC103" s="274"/>
      <c r="AD103" s="273"/>
      <c r="AE103" s="273"/>
      <c r="AF103" s="273"/>
      <c r="AG103" s="276"/>
      <c r="HD103" s="6"/>
      <c r="HE103" s="6"/>
      <c r="HF103" s="6"/>
      <c r="HG103" s="6"/>
      <c r="HH103" s="6"/>
      <c r="HI103" s="6"/>
      <c r="HJ103" s="6"/>
      <c r="HK103" s="6"/>
      <c r="HL103" s="6"/>
    </row>
    <row r="104" spans="1:239" ht="79.2" x14ac:dyDescent="0.3">
      <c r="A104" s="301"/>
      <c r="B104" s="301" t="s">
        <v>105</v>
      </c>
      <c r="C104" s="308" t="s">
        <v>106</v>
      </c>
      <c r="D104" s="292" t="s">
        <v>107</v>
      </c>
      <c r="E104" s="172" t="s">
        <v>98</v>
      </c>
      <c r="F104" s="86" t="s">
        <v>92</v>
      </c>
      <c r="G104" s="172" t="s">
        <v>37</v>
      </c>
      <c r="H104" s="81"/>
      <c r="I104" s="302">
        <v>2</v>
      </c>
      <c r="J104" s="67">
        <v>2</v>
      </c>
      <c r="K104" s="295" t="s">
        <v>50</v>
      </c>
      <c r="L104" s="303">
        <v>14</v>
      </c>
      <c r="M104" s="67">
        <v>6</v>
      </c>
      <c r="N104" s="304"/>
      <c r="O104" s="295">
        <v>18</v>
      </c>
      <c r="P104" s="295"/>
      <c r="Q104" s="87">
        <v>1</v>
      </c>
      <c r="R104" s="288" t="s">
        <v>27</v>
      </c>
      <c r="S104" s="305"/>
      <c r="T104" s="305"/>
      <c r="U104" s="289">
        <v>1</v>
      </c>
      <c r="V104" s="290" t="s">
        <v>29</v>
      </c>
      <c r="W104" s="290" t="s">
        <v>79</v>
      </c>
      <c r="X104" s="75" t="s">
        <v>32</v>
      </c>
      <c r="Y104" s="87">
        <v>1</v>
      </c>
      <c r="Z104" s="288" t="s">
        <v>29</v>
      </c>
      <c r="AA104" s="288" t="s">
        <v>79</v>
      </c>
      <c r="AB104" s="288" t="s">
        <v>32</v>
      </c>
      <c r="AC104" s="289">
        <v>1</v>
      </c>
      <c r="AD104" s="290" t="s">
        <v>29</v>
      </c>
      <c r="AE104" s="290" t="s">
        <v>79</v>
      </c>
      <c r="AF104" s="290" t="s">
        <v>32</v>
      </c>
      <c r="AG104" s="306" t="s">
        <v>104</v>
      </c>
    </row>
    <row r="105" spans="1:239" s="14" customFormat="1" ht="84.75" customHeight="1" x14ac:dyDescent="0.3">
      <c r="A105" s="107"/>
      <c r="B105" s="312" t="s">
        <v>523</v>
      </c>
      <c r="C105" s="313" t="s">
        <v>524</v>
      </c>
      <c r="D105" s="207"/>
      <c r="E105" s="207" t="s">
        <v>77</v>
      </c>
      <c r="F105" s="314" t="s">
        <v>525</v>
      </c>
      <c r="G105" s="315" t="s">
        <v>37</v>
      </c>
      <c r="H105" s="316"/>
      <c r="I105" s="317" t="s">
        <v>93</v>
      </c>
      <c r="J105" s="318">
        <v>2</v>
      </c>
      <c r="K105" s="319" t="s">
        <v>526</v>
      </c>
      <c r="L105" s="320" t="str">
        <f>"09"</f>
        <v>09</v>
      </c>
      <c r="M105" s="321"/>
      <c r="N105" s="322"/>
      <c r="O105" s="320">
        <v>15</v>
      </c>
      <c r="P105" s="320"/>
      <c r="Q105" s="87">
        <v>1</v>
      </c>
      <c r="R105" s="288" t="s">
        <v>27</v>
      </c>
      <c r="S105" s="288" t="s">
        <v>31</v>
      </c>
      <c r="T105" s="288" t="s">
        <v>527</v>
      </c>
      <c r="U105" s="289">
        <v>1</v>
      </c>
      <c r="V105" s="290" t="s">
        <v>29</v>
      </c>
      <c r="W105" s="290" t="s">
        <v>28</v>
      </c>
      <c r="X105" s="75" t="s">
        <v>32</v>
      </c>
      <c r="Y105" s="87">
        <v>1</v>
      </c>
      <c r="Z105" s="288" t="s">
        <v>29</v>
      </c>
      <c r="AA105" s="288" t="s">
        <v>28</v>
      </c>
      <c r="AB105" s="288" t="s">
        <v>32</v>
      </c>
      <c r="AC105" s="289">
        <v>1</v>
      </c>
      <c r="AD105" s="290" t="s">
        <v>29</v>
      </c>
      <c r="AE105" s="290" t="s">
        <v>28</v>
      </c>
      <c r="AF105" s="290" t="s">
        <v>32</v>
      </c>
      <c r="AG105" s="291"/>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c r="FD105" s="15"/>
      <c r="FE105" s="15"/>
      <c r="FF105" s="15"/>
      <c r="FG105" s="15"/>
      <c r="FH105" s="15"/>
      <c r="FI105" s="15"/>
      <c r="FJ105" s="15"/>
      <c r="FK105" s="15"/>
      <c r="FL105" s="15"/>
      <c r="FM105" s="15"/>
      <c r="FN105" s="15"/>
      <c r="FO105" s="15"/>
      <c r="FP105" s="15"/>
      <c r="FQ105" s="15"/>
      <c r="FR105" s="15"/>
      <c r="FS105" s="15"/>
      <c r="FT105" s="15"/>
      <c r="FU105" s="15"/>
      <c r="FV105" s="15"/>
      <c r="FW105" s="15"/>
      <c r="FX105" s="15"/>
      <c r="FY105" s="15"/>
      <c r="FZ105" s="15"/>
      <c r="GA105" s="15"/>
      <c r="GB105" s="15"/>
      <c r="GC105" s="15"/>
      <c r="GD105" s="15"/>
      <c r="GE105" s="15"/>
      <c r="GF105" s="15"/>
      <c r="GG105" s="15"/>
      <c r="GH105" s="15"/>
      <c r="GI105" s="15"/>
      <c r="GJ105" s="15"/>
      <c r="GK105" s="15"/>
      <c r="GL105" s="15"/>
      <c r="GM105" s="15"/>
      <c r="GN105" s="15"/>
      <c r="GO105" s="15"/>
      <c r="GP105" s="15"/>
      <c r="GQ105" s="15"/>
      <c r="GR105" s="15"/>
      <c r="GS105" s="15"/>
      <c r="GT105" s="15"/>
      <c r="GU105" s="15"/>
      <c r="GV105" s="15"/>
      <c r="GW105" s="15"/>
      <c r="GX105" s="15"/>
      <c r="GY105" s="15"/>
      <c r="GZ105" s="15"/>
      <c r="HA105" s="15"/>
      <c r="HB105" s="15"/>
      <c r="HC105" s="15"/>
    </row>
    <row r="106" spans="1:239" ht="30.75" customHeight="1" x14ac:dyDescent="0.3">
      <c r="A106" s="323" t="s">
        <v>528</v>
      </c>
      <c r="B106" s="323" t="s">
        <v>529</v>
      </c>
      <c r="C106" s="324" t="s">
        <v>530</v>
      </c>
      <c r="D106" s="138"/>
      <c r="E106" s="130" t="s">
        <v>36</v>
      </c>
      <c r="F106" s="130"/>
      <c r="G106" s="325"/>
      <c r="H106" s="127"/>
      <c r="I106" s="326">
        <v>6</v>
      </c>
      <c r="J106" s="327" t="s">
        <v>89</v>
      </c>
      <c r="K106" s="327"/>
      <c r="L106" s="327"/>
      <c r="M106" s="328"/>
      <c r="N106" s="329"/>
      <c r="O106" s="329"/>
      <c r="P106" s="329"/>
      <c r="Q106" s="330"/>
      <c r="R106" s="331"/>
      <c r="S106" s="332"/>
      <c r="T106" s="333"/>
      <c r="U106" s="332"/>
      <c r="V106" s="332"/>
      <c r="W106" s="332"/>
      <c r="X106" s="334"/>
      <c r="Y106" s="333"/>
      <c r="Z106" s="332"/>
      <c r="AA106" s="332"/>
      <c r="AB106" s="332"/>
      <c r="AC106" s="332"/>
      <c r="AD106" s="332"/>
      <c r="AE106" s="332"/>
      <c r="AF106" s="332"/>
      <c r="AG106" s="335"/>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row>
    <row r="107" spans="1:239" s="14" customFormat="1" ht="92.4" x14ac:dyDescent="0.3">
      <c r="A107" s="98"/>
      <c r="B107" s="98" t="s">
        <v>109</v>
      </c>
      <c r="C107" s="110" t="s">
        <v>139</v>
      </c>
      <c r="D107" s="141" t="s">
        <v>110</v>
      </c>
      <c r="E107" s="79" t="s">
        <v>144</v>
      </c>
      <c r="F107" s="336" t="s">
        <v>111</v>
      </c>
      <c r="G107" s="79" t="s">
        <v>112</v>
      </c>
      <c r="H107" s="79"/>
      <c r="I107" s="79" t="s">
        <v>91</v>
      </c>
      <c r="J107" s="79" t="s">
        <v>91</v>
      </c>
      <c r="K107" s="337" t="s">
        <v>113</v>
      </c>
      <c r="L107" s="337">
        <v>70</v>
      </c>
      <c r="M107" s="338">
        <v>79</v>
      </c>
      <c r="N107" s="304">
        <v>20</v>
      </c>
      <c r="O107" s="304"/>
      <c r="P107" s="304"/>
      <c r="Q107" s="72">
        <v>1</v>
      </c>
      <c r="R107" s="339" t="s">
        <v>73</v>
      </c>
      <c r="S107" s="340" t="s">
        <v>79</v>
      </c>
      <c r="T107" s="339" t="s">
        <v>30</v>
      </c>
      <c r="U107" s="341">
        <v>1</v>
      </c>
      <c r="V107" s="342" t="s">
        <v>29</v>
      </c>
      <c r="W107" s="342" t="s">
        <v>79</v>
      </c>
      <c r="X107" s="68" t="s">
        <v>30</v>
      </c>
      <c r="Y107" s="84">
        <v>1</v>
      </c>
      <c r="Z107" s="343" t="s">
        <v>29</v>
      </c>
      <c r="AA107" s="343" t="s">
        <v>79</v>
      </c>
      <c r="AB107" s="343" t="s">
        <v>30</v>
      </c>
      <c r="AC107" s="341">
        <v>1</v>
      </c>
      <c r="AD107" s="342" t="s">
        <v>29</v>
      </c>
      <c r="AE107" s="342" t="s">
        <v>79</v>
      </c>
      <c r="AF107" s="342" t="s">
        <v>30</v>
      </c>
      <c r="AG107" s="91" t="s">
        <v>140</v>
      </c>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c r="EH107" s="15"/>
      <c r="EI107" s="15"/>
      <c r="EJ107" s="15"/>
      <c r="EK107" s="15"/>
      <c r="EL107" s="15"/>
      <c r="EM107" s="15"/>
      <c r="EN107" s="15"/>
      <c r="EO107" s="15"/>
      <c r="EP107" s="15"/>
      <c r="EQ107" s="15"/>
      <c r="ER107" s="15"/>
      <c r="ES107" s="15"/>
      <c r="ET107" s="15"/>
      <c r="EU107" s="15"/>
      <c r="EV107" s="15"/>
      <c r="EW107" s="15"/>
      <c r="EX107" s="15"/>
      <c r="EY107" s="15"/>
      <c r="EZ107" s="15"/>
      <c r="FA107" s="15"/>
      <c r="FB107" s="15"/>
      <c r="FC107" s="15"/>
      <c r="FD107" s="15"/>
      <c r="FE107" s="15"/>
      <c r="FF107" s="15"/>
      <c r="FG107" s="15"/>
      <c r="FH107" s="15"/>
      <c r="FI107" s="15"/>
      <c r="FJ107" s="15"/>
      <c r="FK107" s="15"/>
      <c r="FL107" s="15"/>
      <c r="FM107" s="15"/>
      <c r="FN107" s="15"/>
      <c r="FO107" s="15"/>
      <c r="FP107" s="15"/>
      <c r="FQ107" s="15"/>
      <c r="FR107" s="15"/>
      <c r="FS107" s="15"/>
      <c r="FT107" s="15"/>
      <c r="FU107" s="15"/>
      <c r="FV107" s="15"/>
      <c r="FW107" s="15"/>
      <c r="FX107" s="15"/>
      <c r="FY107" s="15"/>
      <c r="FZ107" s="15"/>
      <c r="GA107" s="15"/>
      <c r="GB107" s="15"/>
      <c r="GC107" s="15"/>
      <c r="GD107" s="15"/>
      <c r="GE107" s="15"/>
      <c r="GF107" s="15"/>
      <c r="GG107" s="15"/>
      <c r="GH107" s="15"/>
      <c r="GI107" s="15"/>
      <c r="GJ107" s="15"/>
      <c r="GK107" s="15"/>
      <c r="GL107" s="15"/>
      <c r="GM107" s="15"/>
      <c r="GN107" s="15"/>
      <c r="GO107" s="15"/>
      <c r="GP107" s="15"/>
      <c r="GQ107" s="15"/>
      <c r="GR107" s="15"/>
      <c r="GS107" s="15"/>
      <c r="GT107" s="15"/>
      <c r="GU107" s="15"/>
      <c r="GV107" s="15"/>
      <c r="GW107" s="15"/>
      <c r="GX107" s="15"/>
      <c r="GY107" s="15"/>
      <c r="GZ107" s="15"/>
      <c r="HA107" s="15"/>
      <c r="HB107" s="15"/>
      <c r="HC107" s="15"/>
    </row>
    <row r="108" spans="1:239" s="35" customFormat="1" ht="52.8" x14ac:dyDescent="0.3">
      <c r="A108" s="112"/>
      <c r="B108" s="112" t="s">
        <v>175</v>
      </c>
      <c r="C108" s="291" t="s">
        <v>176</v>
      </c>
      <c r="D108" s="125" t="s">
        <v>177</v>
      </c>
      <c r="E108" s="94" t="s">
        <v>144</v>
      </c>
      <c r="F108" s="94" t="s">
        <v>531</v>
      </c>
      <c r="G108" s="172" t="s">
        <v>37</v>
      </c>
      <c r="H108" s="95"/>
      <c r="I108" s="298" t="s">
        <v>91</v>
      </c>
      <c r="J108" s="101">
        <v>3</v>
      </c>
      <c r="K108" s="295" t="s">
        <v>60</v>
      </c>
      <c r="L108" s="287">
        <v>11</v>
      </c>
      <c r="M108" s="101"/>
      <c r="N108" s="286"/>
      <c r="O108" s="287">
        <v>18</v>
      </c>
      <c r="P108" s="287"/>
      <c r="Q108" s="87">
        <v>1</v>
      </c>
      <c r="R108" s="288" t="s">
        <v>27</v>
      </c>
      <c r="S108" s="288" t="s">
        <v>28</v>
      </c>
      <c r="T108" s="288" t="s">
        <v>35</v>
      </c>
      <c r="U108" s="289">
        <v>1</v>
      </c>
      <c r="V108" s="290" t="s">
        <v>29</v>
      </c>
      <c r="W108" s="290" t="s">
        <v>28</v>
      </c>
      <c r="X108" s="75" t="s">
        <v>30</v>
      </c>
      <c r="Y108" s="87">
        <v>1</v>
      </c>
      <c r="Z108" s="288" t="s">
        <v>29</v>
      </c>
      <c r="AA108" s="288" t="s">
        <v>28</v>
      </c>
      <c r="AB108" s="288" t="s">
        <v>30</v>
      </c>
      <c r="AC108" s="289">
        <v>1</v>
      </c>
      <c r="AD108" s="290" t="s">
        <v>29</v>
      </c>
      <c r="AE108" s="290" t="s">
        <v>28</v>
      </c>
      <c r="AF108" s="290" t="s">
        <v>30</v>
      </c>
      <c r="AG108" s="291" t="s">
        <v>178</v>
      </c>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6"/>
      <c r="CR108" s="36"/>
      <c r="CS108" s="36"/>
      <c r="CT108" s="36"/>
      <c r="CU108" s="36"/>
      <c r="CV108" s="36"/>
      <c r="CW108" s="36"/>
      <c r="CX108" s="36"/>
      <c r="CY108" s="36"/>
      <c r="CZ108" s="36"/>
      <c r="DA108" s="36"/>
      <c r="DB108" s="36"/>
      <c r="DC108" s="36"/>
      <c r="DD108" s="36"/>
    </row>
    <row r="109" spans="1:239" ht="30.75" customHeight="1" x14ac:dyDescent="0.3">
      <c r="A109" s="323" t="s">
        <v>532</v>
      </c>
      <c r="B109" s="323" t="s">
        <v>533</v>
      </c>
      <c r="C109" s="324" t="s">
        <v>534</v>
      </c>
      <c r="D109" s="138"/>
      <c r="E109" s="130" t="s">
        <v>36</v>
      </c>
      <c r="F109" s="130"/>
      <c r="G109" s="344"/>
      <c r="H109" s="127"/>
      <c r="I109" s="326">
        <v>6</v>
      </c>
      <c r="J109" s="327" t="s">
        <v>89</v>
      </c>
      <c r="K109" s="327"/>
      <c r="L109" s="327"/>
      <c r="M109" s="328"/>
      <c r="N109" s="329"/>
      <c r="O109" s="329"/>
      <c r="P109" s="329"/>
      <c r="Q109" s="330"/>
      <c r="R109" s="331"/>
      <c r="S109" s="332"/>
      <c r="T109" s="333"/>
      <c r="U109" s="332"/>
      <c r="V109" s="332"/>
      <c r="W109" s="332"/>
      <c r="X109" s="334"/>
      <c r="Y109" s="333"/>
      <c r="Z109" s="332"/>
      <c r="AA109" s="332"/>
      <c r="AB109" s="332"/>
      <c r="AC109" s="332"/>
      <c r="AD109" s="332"/>
      <c r="AE109" s="332"/>
      <c r="AF109" s="332"/>
      <c r="AG109" s="335"/>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row>
    <row r="110" spans="1:239" s="14" customFormat="1" ht="79.2" x14ac:dyDescent="0.3">
      <c r="A110" s="112"/>
      <c r="B110" s="345" t="s">
        <v>157</v>
      </c>
      <c r="C110" s="346" t="s">
        <v>158</v>
      </c>
      <c r="D110" s="125"/>
      <c r="E110" s="94" t="s">
        <v>144</v>
      </c>
      <c r="F110" s="94" t="s">
        <v>159</v>
      </c>
      <c r="G110" s="115" t="s">
        <v>45</v>
      </c>
      <c r="H110" s="95"/>
      <c r="I110" s="298" t="s">
        <v>91</v>
      </c>
      <c r="J110" s="101">
        <v>3</v>
      </c>
      <c r="K110" s="287" t="s">
        <v>154</v>
      </c>
      <c r="L110" s="287" t="str">
        <f>"06"</f>
        <v>06</v>
      </c>
      <c r="M110" s="101"/>
      <c r="N110" s="299">
        <v>12</v>
      </c>
      <c r="O110" s="299">
        <v>12</v>
      </c>
      <c r="P110" s="299"/>
      <c r="Q110" s="87">
        <v>1</v>
      </c>
      <c r="R110" s="288" t="s">
        <v>27</v>
      </c>
      <c r="S110" s="288" t="s">
        <v>28</v>
      </c>
      <c r="T110" s="288" t="s">
        <v>30</v>
      </c>
      <c r="U110" s="289">
        <v>1</v>
      </c>
      <c r="V110" s="290" t="s">
        <v>29</v>
      </c>
      <c r="W110" s="290" t="s">
        <v>28</v>
      </c>
      <c r="X110" s="75" t="s">
        <v>30</v>
      </c>
      <c r="Y110" s="87">
        <v>1</v>
      </c>
      <c r="Z110" s="288" t="s">
        <v>29</v>
      </c>
      <c r="AA110" s="288" t="s">
        <v>28</v>
      </c>
      <c r="AB110" s="288" t="s">
        <v>30</v>
      </c>
      <c r="AC110" s="289">
        <v>1</v>
      </c>
      <c r="AD110" s="290" t="s">
        <v>29</v>
      </c>
      <c r="AE110" s="290" t="s">
        <v>28</v>
      </c>
      <c r="AF110" s="290" t="s">
        <v>30</v>
      </c>
      <c r="AG110" s="291" t="s">
        <v>160</v>
      </c>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15"/>
      <c r="DF110" s="15"/>
      <c r="DG110" s="15"/>
      <c r="DH110" s="15"/>
      <c r="DI110" s="15"/>
      <c r="DJ110" s="15"/>
      <c r="DK110" s="15"/>
      <c r="DL110" s="15"/>
      <c r="DM110" s="15"/>
      <c r="DN110" s="15"/>
      <c r="DO110" s="15"/>
      <c r="DP110" s="15"/>
      <c r="DQ110" s="15"/>
      <c r="DR110" s="15"/>
      <c r="DS110" s="15"/>
      <c r="DT110" s="15"/>
      <c r="DU110" s="15"/>
      <c r="DV110" s="15"/>
      <c r="DW110" s="15"/>
      <c r="DX110" s="15"/>
      <c r="DY110" s="15"/>
      <c r="DZ110" s="15"/>
      <c r="EA110" s="15"/>
      <c r="EB110" s="15"/>
      <c r="EC110" s="15"/>
      <c r="ED110" s="15"/>
      <c r="EE110" s="15"/>
      <c r="EF110" s="15"/>
      <c r="EG110" s="15"/>
      <c r="EH110" s="15"/>
      <c r="EI110" s="15"/>
      <c r="EJ110" s="15"/>
      <c r="EK110" s="15"/>
      <c r="EL110" s="15"/>
      <c r="EM110" s="15"/>
      <c r="EN110" s="15"/>
      <c r="EO110" s="15"/>
      <c r="EP110" s="15"/>
      <c r="EQ110" s="15"/>
      <c r="ER110" s="15"/>
      <c r="ES110" s="15"/>
      <c r="ET110" s="15"/>
      <c r="EU110" s="15"/>
      <c r="EV110" s="15"/>
      <c r="EW110" s="15"/>
      <c r="EX110" s="15"/>
      <c r="EY110" s="15"/>
      <c r="EZ110" s="15"/>
      <c r="FA110" s="15"/>
      <c r="FB110" s="15"/>
      <c r="FC110" s="15"/>
      <c r="FD110" s="15"/>
      <c r="FE110" s="15"/>
      <c r="FF110" s="15"/>
      <c r="FG110" s="15"/>
      <c r="FH110" s="15"/>
      <c r="FI110" s="15"/>
      <c r="FJ110" s="15"/>
      <c r="FK110" s="15"/>
      <c r="FL110" s="15"/>
      <c r="FM110" s="15"/>
      <c r="FN110" s="15"/>
      <c r="FO110" s="15"/>
      <c r="FP110" s="15"/>
      <c r="FQ110" s="15"/>
      <c r="FR110" s="15"/>
      <c r="FS110" s="15"/>
      <c r="FT110" s="15"/>
      <c r="FU110" s="15"/>
      <c r="FV110" s="15"/>
      <c r="FW110" s="15"/>
      <c r="FX110" s="15"/>
      <c r="FY110" s="15"/>
      <c r="FZ110" s="15"/>
      <c r="GA110" s="15"/>
      <c r="GB110" s="15"/>
      <c r="GC110" s="15"/>
      <c r="GD110" s="15"/>
      <c r="GE110" s="15"/>
      <c r="GF110" s="15"/>
      <c r="GG110" s="15"/>
      <c r="GH110" s="15"/>
      <c r="GI110" s="15"/>
      <c r="GJ110" s="15"/>
      <c r="GK110" s="15"/>
      <c r="GL110" s="15"/>
      <c r="GM110" s="15"/>
      <c r="GN110" s="15"/>
      <c r="GO110" s="15"/>
      <c r="GP110" s="15"/>
      <c r="GQ110" s="15"/>
      <c r="GR110" s="15"/>
      <c r="GS110" s="15"/>
      <c r="GT110" s="15"/>
      <c r="GU110" s="15"/>
      <c r="GV110" s="15"/>
      <c r="GW110" s="15"/>
      <c r="GX110" s="15"/>
      <c r="GY110" s="15"/>
      <c r="GZ110" s="15"/>
      <c r="HA110" s="15"/>
      <c r="HB110" s="15"/>
      <c r="HC110" s="15"/>
    </row>
    <row r="111" spans="1:239" s="12" customFormat="1" ht="54.75" customHeight="1" x14ac:dyDescent="0.25">
      <c r="A111" s="112"/>
      <c r="B111" s="347" t="s">
        <v>161</v>
      </c>
      <c r="C111" s="348" t="s">
        <v>162</v>
      </c>
      <c r="D111" s="125"/>
      <c r="E111" s="94" t="s">
        <v>144</v>
      </c>
      <c r="F111" s="94" t="s">
        <v>163</v>
      </c>
      <c r="G111" s="115" t="s">
        <v>45</v>
      </c>
      <c r="H111" s="95"/>
      <c r="I111" s="298" t="s">
        <v>91</v>
      </c>
      <c r="J111" s="101">
        <v>3</v>
      </c>
      <c r="K111" s="287" t="s">
        <v>68</v>
      </c>
      <c r="L111" s="287" t="s">
        <v>164</v>
      </c>
      <c r="M111" s="101"/>
      <c r="N111" s="299">
        <v>20</v>
      </c>
      <c r="O111" s="299"/>
      <c r="P111" s="299"/>
      <c r="Q111" s="87">
        <v>1</v>
      </c>
      <c r="R111" s="288" t="s">
        <v>29</v>
      </c>
      <c r="S111" s="288" t="s">
        <v>28</v>
      </c>
      <c r="T111" s="288" t="s">
        <v>35</v>
      </c>
      <c r="U111" s="289">
        <v>1</v>
      </c>
      <c r="V111" s="290" t="s">
        <v>29</v>
      </c>
      <c r="W111" s="290" t="s">
        <v>28</v>
      </c>
      <c r="X111" s="75" t="s">
        <v>35</v>
      </c>
      <c r="Y111" s="87">
        <v>1</v>
      </c>
      <c r="Z111" s="288" t="s">
        <v>29</v>
      </c>
      <c r="AA111" s="288" t="s">
        <v>28</v>
      </c>
      <c r="AB111" s="288" t="s">
        <v>35</v>
      </c>
      <c r="AC111" s="289">
        <v>1</v>
      </c>
      <c r="AD111" s="290" t="s">
        <v>29</v>
      </c>
      <c r="AE111" s="290" t="s">
        <v>28</v>
      </c>
      <c r="AF111" s="290" t="s">
        <v>35</v>
      </c>
      <c r="AG111" s="291" t="s">
        <v>165</v>
      </c>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c r="EB111" s="15"/>
      <c r="EC111" s="15"/>
      <c r="ED111" s="15"/>
      <c r="EE111" s="15"/>
      <c r="EF111" s="15"/>
      <c r="EG111" s="15"/>
      <c r="EH111" s="15"/>
      <c r="EI111" s="15"/>
      <c r="EJ111" s="15"/>
      <c r="EK111" s="15"/>
      <c r="EL111" s="15"/>
      <c r="EM111" s="15"/>
      <c r="EN111" s="15"/>
      <c r="EO111" s="15"/>
      <c r="EP111" s="15"/>
      <c r="EQ111" s="15"/>
      <c r="ER111" s="15"/>
      <c r="ES111" s="15"/>
      <c r="ET111" s="15"/>
      <c r="EU111" s="15"/>
      <c r="EV111" s="15"/>
      <c r="EW111" s="15"/>
      <c r="EX111" s="15"/>
      <c r="EY111" s="15"/>
      <c r="EZ111" s="15"/>
      <c r="FA111" s="15"/>
      <c r="FB111" s="15"/>
      <c r="FC111" s="15"/>
      <c r="FD111" s="15"/>
      <c r="FE111" s="15"/>
      <c r="FF111" s="15"/>
      <c r="FG111" s="15"/>
      <c r="FH111" s="15"/>
      <c r="FI111" s="15"/>
      <c r="FJ111" s="15"/>
      <c r="FK111" s="15"/>
      <c r="FL111" s="15"/>
      <c r="FM111" s="15"/>
      <c r="FN111" s="15"/>
      <c r="FO111" s="15"/>
      <c r="FP111" s="15"/>
      <c r="FQ111" s="15"/>
      <c r="FR111" s="15"/>
      <c r="FS111" s="15"/>
      <c r="FT111" s="15"/>
      <c r="FU111" s="15"/>
      <c r="FV111" s="15"/>
      <c r="FW111" s="15"/>
      <c r="FX111" s="15"/>
      <c r="FY111" s="15"/>
      <c r="FZ111" s="15"/>
      <c r="GA111" s="15"/>
      <c r="GB111" s="15"/>
      <c r="GC111" s="15"/>
      <c r="GD111" s="15"/>
      <c r="GE111" s="15"/>
      <c r="GF111" s="15"/>
      <c r="GG111" s="15"/>
      <c r="GH111" s="15"/>
      <c r="GI111" s="15"/>
      <c r="GJ111" s="15"/>
      <c r="GK111" s="15"/>
      <c r="GL111" s="15"/>
      <c r="GM111" s="15"/>
      <c r="GN111" s="15"/>
      <c r="GO111" s="15"/>
      <c r="GP111" s="15"/>
      <c r="GQ111" s="15"/>
      <c r="GR111" s="15"/>
      <c r="GS111" s="15"/>
      <c r="GT111" s="15"/>
      <c r="GU111" s="15"/>
      <c r="GV111" s="15"/>
      <c r="GW111" s="15"/>
      <c r="GX111" s="15"/>
      <c r="GY111" s="15"/>
      <c r="GZ111" s="15"/>
      <c r="HA111" s="15"/>
      <c r="HB111" s="15"/>
      <c r="HC111" s="15"/>
      <c r="HD111" s="14"/>
      <c r="HE111" s="14"/>
      <c r="HF111" s="14"/>
      <c r="HG111" s="14"/>
      <c r="HH111" s="14"/>
      <c r="HI111" s="14"/>
      <c r="HJ111" s="14"/>
      <c r="HK111" s="14"/>
      <c r="HL111" s="14"/>
      <c r="HM111" s="14"/>
      <c r="HN111" s="14"/>
      <c r="HO111" s="14"/>
      <c r="HP111" s="14"/>
      <c r="HQ111" s="14"/>
      <c r="HR111" s="14"/>
      <c r="HS111" s="14"/>
      <c r="HT111" s="14"/>
      <c r="HU111" s="14"/>
      <c r="HV111" s="14"/>
      <c r="HW111" s="14"/>
      <c r="HX111" s="14"/>
      <c r="HY111" s="14"/>
      <c r="HZ111" s="14"/>
      <c r="IA111" s="14"/>
      <c r="IB111" s="14"/>
      <c r="IC111" s="14"/>
      <c r="ID111" s="14"/>
      <c r="IE111" s="14"/>
    </row>
    <row r="112" spans="1:239" ht="30.75" customHeight="1" x14ac:dyDescent="0.3">
      <c r="A112" s="323" t="s">
        <v>535</v>
      </c>
      <c r="B112" s="323" t="s">
        <v>536</v>
      </c>
      <c r="C112" s="324" t="s">
        <v>537</v>
      </c>
      <c r="D112" s="138"/>
      <c r="E112" s="130" t="s">
        <v>36</v>
      </c>
      <c r="F112" s="130"/>
      <c r="G112" s="344"/>
      <c r="H112" s="127"/>
      <c r="I112" s="326">
        <v>6</v>
      </c>
      <c r="J112" s="327" t="s">
        <v>89</v>
      </c>
      <c r="K112" s="327"/>
      <c r="L112" s="327"/>
      <c r="M112" s="328"/>
      <c r="N112" s="329"/>
      <c r="O112" s="329"/>
      <c r="P112" s="329"/>
      <c r="Q112" s="330"/>
      <c r="R112" s="331"/>
      <c r="S112" s="332"/>
      <c r="T112" s="333"/>
      <c r="U112" s="332"/>
      <c r="V112" s="332"/>
      <c r="W112" s="332"/>
      <c r="X112" s="334"/>
      <c r="Y112" s="333"/>
      <c r="Z112" s="332"/>
      <c r="AA112" s="332"/>
      <c r="AB112" s="332"/>
      <c r="AC112" s="332"/>
      <c r="AD112" s="332"/>
      <c r="AE112" s="332"/>
      <c r="AF112" s="332"/>
      <c r="AG112" s="335"/>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row>
    <row r="113" spans="1:239" s="14" customFormat="1" ht="167.25" customHeight="1" x14ac:dyDescent="0.3">
      <c r="A113" s="98"/>
      <c r="B113" s="98" t="s">
        <v>109</v>
      </c>
      <c r="C113" s="110" t="s">
        <v>139</v>
      </c>
      <c r="D113" s="141" t="str">
        <f>IF(D107="","",D107)</f>
        <v>LOL3D7B
LOL3E7D
LOL3H7C</v>
      </c>
      <c r="E113" s="79" t="str">
        <f>IF(E107="","",E107)</f>
        <v>UE spécialisation</v>
      </c>
      <c r="F113" s="336" t="str">
        <f>IF(F107="","",F107)</f>
        <v>INSPE- L2 LEA parc. MEEF 2 et MEF FLM-FLE, L2 LLCER parc. MEEF 2 et MEF FLM-FLE, L2 Lettres, L2 Histoire parc. MEEF, L2 Géo parc. MEEF, L2 SDL parc. MEF FLM-FLE et LSF</v>
      </c>
      <c r="G113" s="336" t="str">
        <f>IF(G107="","",G107)</f>
        <v>INSPE</v>
      </c>
      <c r="H113" s="79" t="str">
        <f>IF(H107="","",H107)</f>
        <v/>
      </c>
      <c r="I113" s="79" t="s">
        <v>91</v>
      </c>
      <c r="J113" s="79">
        <v>3</v>
      </c>
      <c r="K113" s="337" t="str">
        <f>IF(K107="","",K107)</f>
        <v>QUITTELIER Sylvie</v>
      </c>
      <c r="L113" s="337">
        <f>IF(L107="","",L107)</f>
        <v>70</v>
      </c>
      <c r="M113" s="338">
        <f>IF(M107="","",M107)</f>
        <v>79</v>
      </c>
      <c r="N113" s="304">
        <f>IF(N107="","",N107)</f>
        <v>20</v>
      </c>
      <c r="O113" s="304" t="str">
        <f>IF(O107="","",O107)</f>
        <v/>
      </c>
      <c r="P113" s="304"/>
      <c r="Q113" s="72">
        <f t="shared" ref="Q113:AG113" si="0">IF(Q107="","",Q107)</f>
        <v>1</v>
      </c>
      <c r="R113" s="339" t="s">
        <v>73</v>
      </c>
      <c r="S113" s="340" t="s">
        <v>79</v>
      </c>
      <c r="T113" s="339" t="s">
        <v>30</v>
      </c>
      <c r="U113" s="341">
        <f t="shared" si="0"/>
        <v>1</v>
      </c>
      <c r="V113" s="342" t="str">
        <f t="shared" si="0"/>
        <v>CT</v>
      </c>
      <c r="W113" s="342" t="str">
        <f t="shared" si="0"/>
        <v>Ecrit</v>
      </c>
      <c r="X113" s="68" t="str">
        <f t="shared" si="0"/>
        <v>1h30</v>
      </c>
      <c r="Y113" s="84">
        <f t="shared" si="0"/>
        <v>1</v>
      </c>
      <c r="Z113" s="343" t="str">
        <f t="shared" si="0"/>
        <v>CT</v>
      </c>
      <c r="AA113" s="343" t="str">
        <f t="shared" si="0"/>
        <v>Ecrit</v>
      </c>
      <c r="AB113" s="343" t="str">
        <f t="shared" si="0"/>
        <v>1h30</v>
      </c>
      <c r="AC113" s="341">
        <f t="shared" si="0"/>
        <v>1</v>
      </c>
      <c r="AD113" s="342" t="str">
        <f t="shared" si="0"/>
        <v>CT</v>
      </c>
      <c r="AE113" s="342" t="str">
        <f t="shared" si="0"/>
        <v>Ecrit</v>
      </c>
      <c r="AF113" s="342" t="str">
        <f t="shared" si="0"/>
        <v>1h30</v>
      </c>
      <c r="AG113" s="91" t="str">
        <f t="shared" si="0"/>
        <v>Découvrir  les  institutions  éducatives  (école  primaire,  collège,  lycée,  établissement  spécialisé, structure à vocation éducative) leur cadre, leurs fonctions et les personnels. 
- Comprendre les enjeux de l’éducation : distinguer éduquer, instruire, enseigner et former. 
- Appréhender la relation pédagogique au travers d’exercices de communication. 
- Confronter ses représentations à la réalité des métiers de l'enseignement et construire son projet professionnel.</v>
      </c>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V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5"/>
      <c r="FZ113" s="15"/>
      <c r="GA113" s="15"/>
      <c r="GB113" s="15"/>
      <c r="GC113" s="15"/>
      <c r="GD113" s="15"/>
      <c r="GE113" s="15"/>
      <c r="GF113" s="15"/>
      <c r="GG113" s="15"/>
      <c r="GH113" s="15"/>
      <c r="GI113" s="15"/>
      <c r="GJ113" s="15"/>
      <c r="GK113" s="15"/>
      <c r="GL113" s="15"/>
      <c r="GM113" s="15"/>
      <c r="GN113" s="15"/>
      <c r="GO113" s="15"/>
      <c r="GP113" s="15"/>
      <c r="GQ113" s="15"/>
      <c r="GR113" s="15"/>
      <c r="GS113" s="15"/>
      <c r="GT113" s="15"/>
      <c r="GU113" s="15"/>
      <c r="GV113" s="15"/>
      <c r="GW113" s="15"/>
      <c r="GX113" s="15"/>
      <c r="GY113" s="15"/>
      <c r="GZ113" s="15"/>
      <c r="HA113" s="15"/>
      <c r="HB113" s="15"/>
      <c r="HC113" s="15"/>
    </row>
    <row r="114" spans="1:239" s="14" customFormat="1" ht="92.4" x14ac:dyDescent="0.3">
      <c r="A114" s="287"/>
      <c r="B114" s="287" t="s">
        <v>166</v>
      </c>
      <c r="C114" s="291" t="s">
        <v>167</v>
      </c>
      <c r="D114" s="125"/>
      <c r="E114" s="79" t="s">
        <v>144</v>
      </c>
      <c r="F114" s="79" t="s">
        <v>538</v>
      </c>
      <c r="G114" s="79" t="s">
        <v>25</v>
      </c>
      <c r="H114" s="80"/>
      <c r="I114" s="79" t="s">
        <v>91</v>
      </c>
      <c r="J114" s="79" t="s">
        <v>91</v>
      </c>
      <c r="K114" s="295" t="s">
        <v>26</v>
      </c>
      <c r="L114" s="79" t="str">
        <f>"07"</f>
        <v>07</v>
      </c>
      <c r="M114" s="349">
        <v>79</v>
      </c>
      <c r="N114" s="304">
        <v>10</v>
      </c>
      <c r="O114" s="304">
        <v>15</v>
      </c>
      <c r="P114" s="304"/>
      <c r="Q114" s="87">
        <v>1</v>
      </c>
      <c r="R114" s="288" t="s">
        <v>27</v>
      </c>
      <c r="S114" s="288" t="s">
        <v>28</v>
      </c>
      <c r="T114" s="288" t="s">
        <v>539</v>
      </c>
      <c r="U114" s="289">
        <v>1</v>
      </c>
      <c r="V114" s="290" t="s">
        <v>29</v>
      </c>
      <c r="W114" s="290" t="s">
        <v>79</v>
      </c>
      <c r="X114" s="75" t="s">
        <v>30</v>
      </c>
      <c r="Y114" s="87">
        <v>1</v>
      </c>
      <c r="Z114" s="288" t="s">
        <v>29</v>
      </c>
      <c r="AA114" s="288" t="s">
        <v>81</v>
      </c>
      <c r="AB114" s="288" t="s">
        <v>168</v>
      </c>
      <c r="AC114" s="289">
        <v>1</v>
      </c>
      <c r="AD114" s="290" t="s">
        <v>29</v>
      </c>
      <c r="AE114" s="290" t="s">
        <v>81</v>
      </c>
      <c r="AF114" s="290" t="s">
        <v>168</v>
      </c>
      <c r="AG114" s="91" t="s">
        <v>169</v>
      </c>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c r="FW114" s="15"/>
      <c r="FX114" s="15"/>
      <c r="FY114" s="15"/>
      <c r="FZ114" s="15"/>
      <c r="GA114" s="15"/>
      <c r="GB114" s="15"/>
      <c r="GC114" s="15"/>
      <c r="GD114" s="15"/>
      <c r="GE114" s="15"/>
      <c r="GF114" s="15"/>
      <c r="GG114" s="15"/>
      <c r="GH114" s="15"/>
      <c r="GI114" s="15"/>
      <c r="GJ114" s="15"/>
      <c r="GK114" s="15"/>
      <c r="GL114" s="15"/>
      <c r="GM114" s="15"/>
      <c r="GN114" s="15"/>
      <c r="GO114" s="15"/>
      <c r="GP114" s="15"/>
      <c r="GQ114" s="15"/>
      <c r="GR114" s="15"/>
      <c r="GS114" s="15"/>
      <c r="GT114" s="15"/>
      <c r="GU114" s="15"/>
      <c r="GV114" s="15"/>
      <c r="GW114" s="15"/>
      <c r="GX114" s="15"/>
      <c r="GY114" s="15"/>
      <c r="GZ114" s="15"/>
      <c r="HA114" s="15"/>
      <c r="HB114" s="15"/>
      <c r="HC114" s="15"/>
    </row>
    <row r="115" spans="1:239" ht="55.5" customHeight="1" x14ac:dyDescent="0.3">
      <c r="A115" s="350" t="s">
        <v>540</v>
      </c>
      <c r="B115" s="350" t="s">
        <v>541</v>
      </c>
      <c r="C115" s="351" t="s">
        <v>542</v>
      </c>
      <c r="D115" s="138"/>
      <c r="E115" s="130" t="s">
        <v>36</v>
      </c>
      <c r="F115" s="130"/>
      <c r="G115" s="344"/>
      <c r="H115" s="127"/>
      <c r="I115" s="326">
        <v>6</v>
      </c>
      <c r="J115" s="327" t="s">
        <v>89</v>
      </c>
      <c r="K115" s="327"/>
      <c r="L115" s="327"/>
      <c r="M115" s="328"/>
      <c r="N115" s="329"/>
      <c r="O115" s="329"/>
      <c r="P115" s="329"/>
      <c r="Q115" s="330"/>
      <c r="R115" s="331"/>
      <c r="S115" s="332"/>
      <c r="T115" s="333"/>
      <c r="U115" s="332"/>
      <c r="V115" s="332"/>
      <c r="W115" s="332"/>
      <c r="X115" s="334"/>
      <c r="Y115" s="333"/>
      <c r="Z115" s="332"/>
      <c r="AA115" s="332"/>
      <c r="AB115" s="332"/>
      <c r="AC115" s="332"/>
      <c r="AD115" s="332"/>
      <c r="AE115" s="332"/>
      <c r="AF115" s="332"/>
      <c r="AG115" s="335"/>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row>
    <row r="116" spans="1:239" ht="78" customHeight="1" x14ac:dyDescent="0.3">
      <c r="A116" s="112"/>
      <c r="B116" s="277" t="s">
        <v>179</v>
      </c>
      <c r="C116" s="352" t="s">
        <v>543</v>
      </c>
      <c r="D116" s="125"/>
      <c r="E116" s="94" t="s">
        <v>144</v>
      </c>
      <c r="F116" s="94" t="s">
        <v>180</v>
      </c>
      <c r="G116" s="172" t="s">
        <v>37</v>
      </c>
      <c r="H116" s="95"/>
      <c r="I116" s="298" t="s">
        <v>91</v>
      </c>
      <c r="J116" s="101">
        <v>3</v>
      </c>
      <c r="K116" s="295" t="s">
        <v>44</v>
      </c>
      <c r="L116" s="287" t="s">
        <v>181</v>
      </c>
      <c r="M116" s="101"/>
      <c r="N116" s="286"/>
      <c r="O116" s="304">
        <v>18</v>
      </c>
      <c r="P116" s="299"/>
      <c r="Q116" s="87">
        <v>1</v>
      </c>
      <c r="R116" s="288" t="s">
        <v>27</v>
      </c>
      <c r="S116" s="288" t="s">
        <v>28</v>
      </c>
      <c r="T116" s="288" t="s">
        <v>30</v>
      </c>
      <c r="U116" s="289">
        <v>1</v>
      </c>
      <c r="V116" s="290" t="s">
        <v>29</v>
      </c>
      <c r="W116" s="290" t="s">
        <v>28</v>
      </c>
      <c r="X116" s="75" t="s">
        <v>30</v>
      </c>
      <c r="Y116" s="87">
        <v>1</v>
      </c>
      <c r="Z116" s="288" t="s">
        <v>29</v>
      </c>
      <c r="AA116" s="288" t="s">
        <v>28</v>
      </c>
      <c r="AB116" s="288" t="s">
        <v>30</v>
      </c>
      <c r="AC116" s="289">
        <v>1</v>
      </c>
      <c r="AD116" s="290" t="s">
        <v>29</v>
      </c>
      <c r="AE116" s="290" t="s">
        <v>28</v>
      </c>
      <c r="AF116" s="290" t="s">
        <v>30</v>
      </c>
      <c r="AG116" s="291" t="s">
        <v>182</v>
      </c>
    </row>
    <row r="117" spans="1:239" ht="78" customHeight="1" x14ac:dyDescent="0.3">
      <c r="A117" s="112"/>
      <c r="B117" s="347" t="s">
        <v>183</v>
      </c>
      <c r="C117" s="353" t="s">
        <v>184</v>
      </c>
      <c r="D117" s="125"/>
      <c r="E117" s="94" t="s">
        <v>144</v>
      </c>
      <c r="F117" s="94" t="s">
        <v>180</v>
      </c>
      <c r="G117" s="172" t="s">
        <v>37</v>
      </c>
      <c r="H117" s="95"/>
      <c r="I117" s="298" t="s">
        <v>91</v>
      </c>
      <c r="J117" s="101">
        <v>3</v>
      </c>
      <c r="K117" s="295" t="s">
        <v>58</v>
      </c>
      <c r="L117" s="287">
        <v>11</v>
      </c>
      <c r="M117" s="101"/>
      <c r="N117" s="286"/>
      <c r="O117" s="304">
        <v>18</v>
      </c>
      <c r="P117" s="299"/>
      <c r="Q117" s="87">
        <v>1</v>
      </c>
      <c r="R117" s="288" t="s">
        <v>27</v>
      </c>
      <c r="S117" s="288" t="s">
        <v>28</v>
      </c>
      <c r="T117" s="288" t="s">
        <v>30</v>
      </c>
      <c r="U117" s="289">
        <v>1</v>
      </c>
      <c r="V117" s="290" t="s">
        <v>29</v>
      </c>
      <c r="W117" s="290" t="s">
        <v>28</v>
      </c>
      <c r="X117" s="75" t="s">
        <v>30</v>
      </c>
      <c r="Y117" s="87">
        <v>1</v>
      </c>
      <c r="Z117" s="288" t="s">
        <v>29</v>
      </c>
      <c r="AA117" s="288" t="s">
        <v>28</v>
      </c>
      <c r="AB117" s="288" t="s">
        <v>30</v>
      </c>
      <c r="AC117" s="289">
        <v>1</v>
      </c>
      <c r="AD117" s="290" t="s">
        <v>29</v>
      </c>
      <c r="AE117" s="290" t="s">
        <v>28</v>
      </c>
      <c r="AF117" s="290" t="s">
        <v>30</v>
      </c>
      <c r="AG117" s="291" t="s">
        <v>185</v>
      </c>
    </row>
    <row r="118" spans="1:239" ht="30.75" customHeight="1" x14ac:dyDescent="0.3">
      <c r="A118" s="323" t="s">
        <v>544</v>
      </c>
      <c r="B118" s="323" t="s">
        <v>545</v>
      </c>
      <c r="C118" s="324" t="s">
        <v>546</v>
      </c>
      <c r="D118" s="138"/>
      <c r="E118" s="130" t="s">
        <v>36</v>
      </c>
      <c r="F118" s="130"/>
      <c r="G118" s="344"/>
      <c r="H118" s="127"/>
      <c r="I118" s="326">
        <v>6</v>
      </c>
      <c r="J118" s="327" t="s">
        <v>89</v>
      </c>
      <c r="K118" s="327"/>
      <c r="L118" s="327"/>
      <c r="M118" s="328"/>
      <c r="N118" s="329"/>
      <c r="O118" s="329"/>
      <c r="P118" s="329"/>
      <c r="Q118" s="330"/>
      <c r="R118" s="331"/>
      <c r="S118" s="332"/>
      <c r="T118" s="333"/>
      <c r="U118" s="332"/>
      <c r="V118" s="332"/>
      <c r="W118" s="332"/>
      <c r="X118" s="334"/>
      <c r="Y118" s="333"/>
      <c r="Z118" s="332"/>
      <c r="AA118" s="332"/>
      <c r="AB118" s="332"/>
      <c r="AC118" s="332"/>
      <c r="AD118" s="332"/>
      <c r="AE118" s="332"/>
      <c r="AF118" s="332"/>
      <c r="AG118" s="335"/>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row>
    <row r="119" spans="1:239" ht="51" customHeight="1" x14ac:dyDescent="0.3">
      <c r="A119" s="112"/>
      <c r="B119" s="345" t="s">
        <v>186</v>
      </c>
      <c r="C119" s="353" t="s">
        <v>187</v>
      </c>
      <c r="D119" s="141" t="s">
        <v>177</v>
      </c>
      <c r="E119" s="141" t="s">
        <v>144</v>
      </c>
      <c r="F119" s="141" t="s">
        <v>188</v>
      </c>
      <c r="G119" s="354" t="s">
        <v>37</v>
      </c>
      <c r="H119" s="99"/>
      <c r="I119" s="355" t="s">
        <v>91</v>
      </c>
      <c r="J119" s="66">
        <v>3</v>
      </c>
      <c r="K119" s="295" t="s">
        <v>189</v>
      </c>
      <c r="L119" s="287">
        <v>11</v>
      </c>
      <c r="M119" s="101"/>
      <c r="N119" s="286"/>
      <c r="O119" s="304">
        <v>18</v>
      </c>
      <c r="P119" s="287"/>
      <c r="Q119" s="87">
        <v>1</v>
      </c>
      <c r="R119" s="288" t="s">
        <v>27</v>
      </c>
      <c r="S119" s="288" t="s">
        <v>31</v>
      </c>
      <c r="T119" s="288" t="s">
        <v>103</v>
      </c>
      <c r="U119" s="289">
        <v>1</v>
      </c>
      <c r="V119" s="290" t="s">
        <v>29</v>
      </c>
      <c r="W119" s="290" t="s">
        <v>28</v>
      </c>
      <c r="X119" s="75" t="s">
        <v>30</v>
      </c>
      <c r="Y119" s="87">
        <v>1</v>
      </c>
      <c r="Z119" s="288" t="s">
        <v>29</v>
      </c>
      <c r="AA119" s="288" t="s">
        <v>28</v>
      </c>
      <c r="AB119" s="288" t="s">
        <v>30</v>
      </c>
      <c r="AC119" s="289">
        <v>1</v>
      </c>
      <c r="AD119" s="290" t="s">
        <v>29</v>
      </c>
      <c r="AE119" s="290" t="s">
        <v>28</v>
      </c>
      <c r="AF119" s="290" t="s">
        <v>30</v>
      </c>
      <c r="AG119" s="291"/>
    </row>
    <row r="120" spans="1:239" ht="26.4" x14ac:dyDescent="0.3">
      <c r="A120" s="262" t="s">
        <v>190</v>
      </c>
      <c r="B120" s="262" t="s">
        <v>191</v>
      </c>
      <c r="C120" s="263" t="s">
        <v>192</v>
      </c>
      <c r="D120" s="264"/>
      <c r="E120" s="266" t="s">
        <v>56</v>
      </c>
      <c r="F120" s="265" t="s">
        <v>188</v>
      </c>
      <c r="G120" s="267"/>
      <c r="H120" s="268" t="s">
        <v>83</v>
      </c>
      <c r="I120" s="269"/>
      <c r="J120" s="269"/>
      <c r="K120" s="270"/>
      <c r="L120" s="270"/>
      <c r="M120" s="300"/>
      <c r="N120" s="270"/>
      <c r="O120" s="270"/>
      <c r="P120" s="270"/>
      <c r="Q120" s="272"/>
      <c r="R120" s="273"/>
      <c r="S120" s="273"/>
      <c r="T120" s="273"/>
      <c r="U120" s="274"/>
      <c r="V120" s="273"/>
      <c r="W120" s="273"/>
      <c r="X120" s="275"/>
      <c r="Y120" s="272"/>
      <c r="Z120" s="273"/>
      <c r="AA120" s="273"/>
      <c r="AB120" s="273"/>
      <c r="AC120" s="274"/>
      <c r="AD120" s="273"/>
      <c r="AE120" s="273"/>
      <c r="AF120" s="273"/>
      <c r="AG120" s="276"/>
      <c r="HD120" s="6"/>
      <c r="HE120" s="6"/>
      <c r="HF120" s="6"/>
      <c r="HG120" s="6"/>
      <c r="HH120" s="6"/>
      <c r="HI120" s="6"/>
      <c r="HJ120" s="6"/>
      <c r="HK120" s="6"/>
      <c r="HL120" s="6"/>
    </row>
    <row r="121" spans="1:239" ht="73.5" customHeight="1" x14ac:dyDescent="0.3">
      <c r="A121" s="112"/>
      <c r="B121" s="347" t="s">
        <v>193</v>
      </c>
      <c r="C121" s="353" t="s">
        <v>194</v>
      </c>
      <c r="D121" s="292" t="s">
        <v>195</v>
      </c>
      <c r="E121" s="94" t="s">
        <v>144</v>
      </c>
      <c r="F121" s="94" t="s">
        <v>188</v>
      </c>
      <c r="G121" s="172" t="s">
        <v>37</v>
      </c>
      <c r="H121" s="95"/>
      <c r="I121" s="298" t="s">
        <v>91</v>
      </c>
      <c r="J121" s="101">
        <v>3</v>
      </c>
      <c r="K121" s="295" t="s">
        <v>57</v>
      </c>
      <c r="L121" s="287">
        <v>11</v>
      </c>
      <c r="M121" s="101"/>
      <c r="N121" s="286"/>
      <c r="O121" s="304">
        <v>18</v>
      </c>
      <c r="P121" s="287"/>
      <c r="Q121" s="87">
        <v>1</v>
      </c>
      <c r="R121" s="288" t="s">
        <v>27</v>
      </c>
      <c r="S121" s="288" t="s">
        <v>31</v>
      </c>
      <c r="T121" s="288" t="s">
        <v>103</v>
      </c>
      <c r="U121" s="289">
        <v>1</v>
      </c>
      <c r="V121" s="290" t="s">
        <v>29</v>
      </c>
      <c r="W121" s="290" t="s">
        <v>28</v>
      </c>
      <c r="X121" s="75" t="s">
        <v>30</v>
      </c>
      <c r="Y121" s="87">
        <v>1</v>
      </c>
      <c r="Z121" s="288" t="s">
        <v>29</v>
      </c>
      <c r="AA121" s="288" t="s">
        <v>28</v>
      </c>
      <c r="AB121" s="288" t="s">
        <v>30</v>
      </c>
      <c r="AC121" s="289">
        <v>1</v>
      </c>
      <c r="AD121" s="290" t="s">
        <v>29</v>
      </c>
      <c r="AE121" s="290" t="s">
        <v>28</v>
      </c>
      <c r="AF121" s="290" t="s">
        <v>30</v>
      </c>
      <c r="AG121" s="291"/>
    </row>
    <row r="122" spans="1:239" ht="39.6" x14ac:dyDescent="0.3">
      <c r="A122" s="112"/>
      <c r="B122" s="112" t="s">
        <v>170</v>
      </c>
      <c r="C122" s="291" t="s">
        <v>171</v>
      </c>
      <c r="D122" s="292" t="s">
        <v>172</v>
      </c>
      <c r="E122" s="94" t="s">
        <v>144</v>
      </c>
      <c r="F122" s="94" t="s">
        <v>188</v>
      </c>
      <c r="G122" s="172" t="s">
        <v>37</v>
      </c>
      <c r="H122" s="95"/>
      <c r="I122" s="298" t="s">
        <v>91</v>
      </c>
      <c r="J122" s="101">
        <v>3</v>
      </c>
      <c r="K122" s="295" t="s">
        <v>47</v>
      </c>
      <c r="L122" s="287">
        <v>14</v>
      </c>
      <c r="M122" s="101"/>
      <c r="N122" s="286"/>
      <c r="O122" s="287">
        <v>18</v>
      </c>
      <c r="P122" s="287"/>
      <c r="Q122" s="87">
        <v>1</v>
      </c>
      <c r="R122" s="288" t="s">
        <v>27</v>
      </c>
      <c r="S122" s="288" t="s">
        <v>31</v>
      </c>
      <c r="T122" s="288"/>
      <c r="U122" s="289">
        <v>1</v>
      </c>
      <c r="V122" s="290" t="s">
        <v>29</v>
      </c>
      <c r="W122" s="290" t="s">
        <v>28</v>
      </c>
      <c r="X122" s="75" t="s">
        <v>32</v>
      </c>
      <c r="Y122" s="87">
        <v>1</v>
      </c>
      <c r="Z122" s="288" t="s">
        <v>29</v>
      </c>
      <c r="AA122" s="288" t="s">
        <v>28</v>
      </c>
      <c r="AB122" s="288" t="s">
        <v>32</v>
      </c>
      <c r="AC122" s="289">
        <v>1</v>
      </c>
      <c r="AD122" s="290" t="s">
        <v>29</v>
      </c>
      <c r="AE122" s="290" t="s">
        <v>28</v>
      </c>
      <c r="AF122" s="290" t="s">
        <v>32</v>
      </c>
      <c r="AG122" s="291" t="s">
        <v>174</v>
      </c>
    </row>
    <row r="123" spans="1:239" ht="23.25" customHeight="1" x14ac:dyDescent="0.3">
      <c r="A123" s="235" t="s">
        <v>547</v>
      </c>
      <c r="B123" s="236" t="s">
        <v>548</v>
      </c>
      <c r="C123" s="237" t="s">
        <v>549</v>
      </c>
      <c r="D123" s="238"/>
      <c r="E123" s="239"/>
      <c r="F123" s="239"/>
      <c r="G123" s="239"/>
      <c r="H123" s="239"/>
      <c r="I123" s="239"/>
      <c r="J123" s="239"/>
      <c r="K123" s="240"/>
      <c r="L123" s="240"/>
      <c r="M123" s="356"/>
      <c r="N123" s="240"/>
      <c r="O123" s="240"/>
      <c r="P123" s="357"/>
      <c r="Q123" s="242"/>
      <c r="R123" s="242"/>
      <c r="S123" s="242"/>
      <c r="T123" s="242"/>
      <c r="U123" s="242"/>
      <c r="V123" s="242"/>
      <c r="W123" s="242"/>
      <c r="X123" s="241"/>
      <c r="Y123" s="242"/>
      <c r="Z123" s="242"/>
      <c r="AA123" s="242"/>
      <c r="AB123" s="242"/>
      <c r="AC123" s="242"/>
      <c r="AD123" s="242"/>
      <c r="AE123" s="242"/>
      <c r="AF123" s="242"/>
      <c r="AG123" s="243"/>
    </row>
    <row r="124" spans="1:239" ht="23.25" customHeight="1" x14ac:dyDescent="0.3">
      <c r="A124" s="244" t="s">
        <v>550</v>
      </c>
      <c r="B124" s="245" t="s">
        <v>551</v>
      </c>
      <c r="C124" s="246" t="s">
        <v>552</v>
      </c>
      <c r="D124" s="247" t="s">
        <v>553</v>
      </c>
      <c r="E124" s="248" t="s">
        <v>22</v>
      </c>
      <c r="F124" s="248"/>
      <c r="G124" s="249"/>
      <c r="H124" s="249"/>
      <c r="I124" s="249">
        <f>+I125+I142</f>
        <v>30</v>
      </c>
      <c r="J124" s="249">
        <f>+J125+J142</f>
        <v>30</v>
      </c>
      <c r="K124" s="250"/>
      <c r="L124" s="250"/>
      <c r="M124" s="358"/>
      <c r="N124" s="250"/>
      <c r="O124" s="250"/>
      <c r="P124" s="250"/>
      <c r="Q124" s="253"/>
      <c r="R124" s="254"/>
      <c r="S124" s="254"/>
      <c r="T124" s="254"/>
      <c r="U124" s="254"/>
      <c r="V124" s="254"/>
      <c r="W124" s="254"/>
      <c r="X124" s="252"/>
      <c r="Y124" s="253"/>
      <c r="Z124" s="254"/>
      <c r="AA124" s="254"/>
      <c r="AB124" s="254"/>
      <c r="AC124" s="254"/>
      <c r="AD124" s="254"/>
      <c r="AE124" s="254"/>
      <c r="AF124" s="254"/>
      <c r="AG124" s="255"/>
    </row>
    <row r="125" spans="1:239" ht="23.25" customHeight="1" x14ac:dyDescent="0.25">
      <c r="A125" s="256"/>
      <c r="B125" s="256"/>
      <c r="C125" s="257" t="s">
        <v>23</v>
      </c>
      <c r="D125" s="258"/>
      <c r="E125" s="259"/>
      <c r="F125" s="259"/>
      <c r="G125" s="260"/>
      <c r="H125" s="260"/>
      <c r="I125" s="260">
        <f>+I127+I128+I130+I129+I132+I133+I135+I136+I137</f>
        <v>24</v>
      </c>
      <c r="J125" s="260">
        <f>+J127+J128+J130+J129+J132+J133+J135+J136+J137</f>
        <v>24</v>
      </c>
      <c r="K125" s="260"/>
      <c r="L125" s="260"/>
      <c r="M125" s="70"/>
      <c r="N125" s="260"/>
      <c r="O125" s="260"/>
      <c r="P125" s="260"/>
      <c r="Q125" s="71"/>
      <c r="R125" s="260"/>
      <c r="S125" s="260"/>
      <c r="T125" s="260"/>
      <c r="U125" s="260"/>
      <c r="V125" s="260"/>
      <c r="W125" s="260"/>
      <c r="X125" s="70"/>
      <c r="Y125" s="71"/>
      <c r="Z125" s="260"/>
      <c r="AA125" s="260"/>
      <c r="AB125" s="260"/>
      <c r="AC125" s="260"/>
      <c r="AD125" s="260"/>
      <c r="AE125" s="260"/>
      <c r="AF125" s="260"/>
      <c r="AG125" s="261"/>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2"/>
      <c r="EV125" s="12"/>
      <c r="EW125" s="12"/>
      <c r="EX125" s="12"/>
      <c r="EY125" s="12"/>
      <c r="EZ125" s="12"/>
      <c r="FA125" s="12"/>
      <c r="FB125" s="12"/>
      <c r="FC125" s="12"/>
      <c r="FD125" s="12"/>
      <c r="FE125" s="12"/>
      <c r="FF125" s="12"/>
      <c r="FG125" s="12"/>
      <c r="FH125" s="12"/>
      <c r="FI125" s="12"/>
      <c r="FJ125" s="12"/>
      <c r="FK125" s="12"/>
      <c r="FL125" s="12"/>
      <c r="FM125" s="12"/>
      <c r="FN125" s="12"/>
      <c r="FO125" s="12"/>
      <c r="FP125" s="12"/>
      <c r="FQ125" s="12"/>
      <c r="FR125" s="12"/>
      <c r="FS125" s="12"/>
      <c r="FT125" s="12"/>
      <c r="FU125" s="12"/>
      <c r="FV125" s="12"/>
      <c r="FW125" s="12"/>
      <c r="FX125" s="12"/>
      <c r="FY125" s="12"/>
      <c r="FZ125" s="12"/>
      <c r="GA125" s="12"/>
      <c r="GB125" s="12"/>
      <c r="GC125" s="12"/>
      <c r="GD125" s="12"/>
      <c r="GE125" s="12"/>
      <c r="GF125" s="12"/>
      <c r="GG125" s="12"/>
      <c r="GH125" s="12"/>
      <c r="GI125" s="12"/>
      <c r="GJ125" s="12"/>
      <c r="GK125" s="12"/>
      <c r="GL125" s="12"/>
      <c r="GM125" s="12"/>
      <c r="GN125" s="12"/>
      <c r="GO125" s="12"/>
      <c r="GP125" s="12"/>
      <c r="GQ125" s="12"/>
      <c r="GR125" s="12"/>
      <c r="GS125" s="12"/>
      <c r="GT125" s="12"/>
      <c r="GU125" s="12"/>
      <c r="GV125" s="12"/>
      <c r="GW125" s="12"/>
      <c r="GX125" s="12"/>
      <c r="GY125" s="12"/>
      <c r="GZ125" s="12"/>
      <c r="HA125" s="12"/>
      <c r="HB125" s="12"/>
      <c r="HC125" s="12"/>
      <c r="HD125" s="12"/>
      <c r="HE125" s="12"/>
      <c r="HF125" s="12"/>
      <c r="HG125" s="12"/>
      <c r="HH125" s="12"/>
      <c r="HI125" s="12"/>
      <c r="HJ125" s="12"/>
      <c r="HK125" s="12"/>
      <c r="HL125" s="12"/>
      <c r="HM125" s="6"/>
      <c r="HN125" s="6"/>
      <c r="HO125" s="6"/>
      <c r="HP125" s="6"/>
      <c r="HQ125" s="6"/>
      <c r="HR125" s="6"/>
      <c r="HS125" s="6"/>
      <c r="HT125" s="6"/>
      <c r="HU125" s="6"/>
      <c r="HV125" s="6"/>
      <c r="HW125" s="6"/>
      <c r="HX125" s="6"/>
      <c r="HY125" s="6"/>
      <c r="HZ125" s="6"/>
      <c r="IA125" s="6"/>
      <c r="IB125" s="6"/>
      <c r="IC125" s="6"/>
      <c r="ID125" s="6"/>
      <c r="IE125" s="6"/>
    </row>
    <row r="126" spans="1:239" ht="26.4" x14ac:dyDescent="0.3">
      <c r="A126" s="262" t="s">
        <v>554</v>
      </c>
      <c r="B126" s="262" t="s">
        <v>555</v>
      </c>
      <c r="C126" s="263" t="s">
        <v>556</v>
      </c>
      <c r="D126" s="264" t="s">
        <v>557</v>
      </c>
      <c r="E126" s="265" t="s">
        <v>149</v>
      </c>
      <c r="F126" s="266"/>
      <c r="G126" s="267"/>
      <c r="H126" s="268"/>
      <c r="I126" s="359"/>
      <c r="J126" s="359"/>
      <c r="K126" s="270"/>
      <c r="L126" s="270"/>
      <c r="M126" s="300"/>
      <c r="N126" s="270"/>
      <c r="O126" s="270"/>
      <c r="P126" s="270"/>
      <c r="Q126" s="272"/>
      <c r="R126" s="273"/>
      <c r="S126" s="273"/>
      <c r="T126" s="273"/>
      <c r="U126" s="274"/>
      <c r="V126" s="273"/>
      <c r="W126" s="273"/>
      <c r="X126" s="275"/>
      <c r="Y126" s="272"/>
      <c r="Z126" s="273"/>
      <c r="AA126" s="273"/>
      <c r="AB126" s="273"/>
      <c r="AC126" s="274"/>
      <c r="AD126" s="273"/>
      <c r="AE126" s="273"/>
      <c r="AF126" s="273"/>
      <c r="AG126" s="276"/>
      <c r="HD126" s="6"/>
      <c r="HE126" s="6"/>
      <c r="HF126" s="6"/>
      <c r="HG126" s="6"/>
      <c r="HH126" s="6"/>
      <c r="HI126" s="6"/>
      <c r="HJ126" s="6"/>
      <c r="HK126" s="6"/>
      <c r="HL126" s="6"/>
    </row>
    <row r="127" spans="1:239" ht="70.5" customHeight="1" x14ac:dyDescent="0.3">
      <c r="A127" s="301"/>
      <c r="B127" s="301" t="s">
        <v>558</v>
      </c>
      <c r="C127" s="291" t="s">
        <v>559</v>
      </c>
      <c r="D127" s="125" t="s">
        <v>560</v>
      </c>
      <c r="E127" s="94" t="s">
        <v>77</v>
      </c>
      <c r="F127" s="79"/>
      <c r="G127" s="172" t="s">
        <v>37</v>
      </c>
      <c r="H127" s="81"/>
      <c r="I127" s="298" t="s">
        <v>93</v>
      </c>
      <c r="J127" s="101">
        <v>2</v>
      </c>
      <c r="K127" s="295" t="s">
        <v>52</v>
      </c>
      <c r="L127" s="303">
        <v>14</v>
      </c>
      <c r="M127" s="101"/>
      <c r="N127" s="287"/>
      <c r="O127" s="297"/>
      <c r="P127" s="287"/>
      <c r="Q127" s="87">
        <v>1</v>
      </c>
      <c r="R127" s="288" t="s">
        <v>27</v>
      </c>
      <c r="S127" s="288" t="s">
        <v>28</v>
      </c>
      <c r="T127" s="288"/>
      <c r="U127" s="289">
        <v>1</v>
      </c>
      <c r="V127" s="290" t="s">
        <v>29</v>
      </c>
      <c r="W127" s="290" t="s">
        <v>28</v>
      </c>
      <c r="X127" s="75" t="s">
        <v>32</v>
      </c>
      <c r="Y127" s="87">
        <v>1</v>
      </c>
      <c r="Z127" s="288" t="s">
        <v>29</v>
      </c>
      <c r="AA127" s="288" t="s">
        <v>28</v>
      </c>
      <c r="AB127" s="288" t="s">
        <v>32</v>
      </c>
      <c r="AC127" s="289">
        <v>1</v>
      </c>
      <c r="AD127" s="290" t="s">
        <v>29</v>
      </c>
      <c r="AE127" s="290" t="s">
        <v>28</v>
      </c>
      <c r="AF127" s="290" t="s">
        <v>32</v>
      </c>
      <c r="AG127" s="291" t="s">
        <v>561</v>
      </c>
    </row>
    <row r="128" spans="1:239" ht="54" customHeight="1" x14ac:dyDescent="0.3">
      <c r="A128" s="301"/>
      <c r="B128" s="301" t="s">
        <v>562</v>
      </c>
      <c r="C128" s="291" t="s">
        <v>563</v>
      </c>
      <c r="D128" s="125" t="s">
        <v>564</v>
      </c>
      <c r="E128" s="94" t="s">
        <v>77</v>
      </c>
      <c r="F128" s="86"/>
      <c r="G128" s="172" t="s">
        <v>37</v>
      </c>
      <c r="H128" s="81"/>
      <c r="I128" s="298" t="s">
        <v>93</v>
      </c>
      <c r="J128" s="101">
        <v>2</v>
      </c>
      <c r="K128" s="295" t="s">
        <v>565</v>
      </c>
      <c r="L128" s="303">
        <v>14</v>
      </c>
      <c r="M128" s="101"/>
      <c r="N128" s="287"/>
      <c r="O128" s="297"/>
      <c r="P128" s="360">
        <v>18</v>
      </c>
      <c r="Q128" s="87">
        <v>1</v>
      </c>
      <c r="R128" s="288" t="s">
        <v>27</v>
      </c>
      <c r="S128" s="288" t="s">
        <v>39</v>
      </c>
      <c r="T128" s="288"/>
      <c r="U128" s="289">
        <v>1</v>
      </c>
      <c r="V128" s="290" t="s">
        <v>29</v>
      </c>
      <c r="W128" s="290" t="s">
        <v>39</v>
      </c>
      <c r="X128" s="75" t="s">
        <v>114</v>
      </c>
      <c r="Y128" s="87">
        <v>1</v>
      </c>
      <c r="Z128" s="288" t="s">
        <v>29</v>
      </c>
      <c r="AA128" s="288" t="s">
        <v>39</v>
      </c>
      <c r="AB128" s="288" t="s">
        <v>114</v>
      </c>
      <c r="AC128" s="289">
        <v>1</v>
      </c>
      <c r="AD128" s="290" t="s">
        <v>29</v>
      </c>
      <c r="AE128" s="290" t="s">
        <v>39</v>
      </c>
      <c r="AF128" s="290" t="s">
        <v>114</v>
      </c>
      <c r="AG128" s="291" t="s">
        <v>566</v>
      </c>
    </row>
    <row r="129" spans="1:240" ht="54" customHeight="1" x14ac:dyDescent="0.3">
      <c r="A129" s="301"/>
      <c r="B129" s="301" t="s">
        <v>567</v>
      </c>
      <c r="C129" s="291" t="s">
        <v>568</v>
      </c>
      <c r="D129" s="125" t="s">
        <v>569</v>
      </c>
      <c r="E129" s="94" t="s">
        <v>77</v>
      </c>
      <c r="F129" s="86"/>
      <c r="G129" s="172" t="s">
        <v>37</v>
      </c>
      <c r="H129" s="81"/>
      <c r="I129" s="298" t="s">
        <v>91</v>
      </c>
      <c r="J129" s="101">
        <v>3</v>
      </c>
      <c r="K129" s="295" t="s">
        <v>49</v>
      </c>
      <c r="L129" s="303">
        <v>14</v>
      </c>
      <c r="M129" s="101"/>
      <c r="N129" s="287"/>
      <c r="O129" s="287">
        <v>18</v>
      </c>
      <c r="P129" s="287"/>
      <c r="Q129" s="87">
        <v>1</v>
      </c>
      <c r="R129" s="288" t="s">
        <v>27</v>
      </c>
      <c r="S129" s="288" t="s">
        <v>28</v>
      </c>
      <c r="T129" s="288"/>
      <c r="U129" s="289">
        <v>1</v>
      </c>
      <c r="V129" s="290" t="s">
        <v>29</v>
      </c>
      <c r="W129" s="290" t="s">
        <v>28</v>
      </c>
      <c r="X129" s="75" t="s">
        <v>30</v>
      </c>
      <c r="Y129" s="87">
        <v>1</v>
      </c>
      <c r="Z129" s="288" t="s">
        <v>29</v>
      </c>
      <c r="AA129" s="288" t="s">
        <v>28</v>
      </c>
      <c r="AB129" s="288" t="s">
        <v>30</v>
      </c>
      <c r="AC129" s="289">
        <v>1</v>
      </c>
      <c r="AD129" s="290" t="s">
        <v>29</v>
      </c>
      <c r="AE129" s="290" t="s">
        <v>28</v>
      </c>
      <c r="AF129" s="290" t="s">
        <v>30</v>
      </c>
      <c r="AG129" s="291" t="s">
        <v>570</v>
      </c>
    </row>
    <row r="130" spans="1:240" ht="54" customHeight="1" x14ac:dyDescent="0.3">
      <c r="A130" s="301"/>
      <c r="B130" s="301" t="s">
        <v>571</v>
      </c>
      <c r="C130" s="291" t="s">
        <v>572</v>
      </c>
      <c r="D130" s="125" t="s">
        <v>573</v>
      </c>
      <c r="E130" s="94" t="s">
        <v>77</v>
      </c>
      <c r="F130" s="86"/>
      <c r="G130" s="172" t="s">
        <v>37</v>
      </c>
      <c r="H130" s="81"/>
      <c r="I130" s="298" t="s">
        <v>91</v>
      </c>
      <c r="J130" s="101">
        <v>3</v>
      </c>
      <c r="K130" s="295" t="s">
        <v>47</v>
      </c>
      <c r="L130" s="303">
        <v>14</v>
      </c>
      <c r="M130" s="101"/>
      <c r="N130" s="287"/>
      <c r="O130" s="287">
        <v>18</v>
      </c>
      <c r="P130" s="287"/>
      <c r="Q130" s="87">
        <v>1</v>
      </c>
      <c r="R130" s="288" t="s">
        <v>27</v>
      </c>
      <c r="S130" s="288" t="s">
        <v>28</v>
      </c>
      <c r="T130" s="288"/>
      <c r="U130" s="289">
        <v>1</v>
      </c>
      <c r="V130" s="290" t="s">
        <v>29</v>
      </c>
      <c r="W130" s="290" t="s">
        <v>28</v>
      </c>
      <c r="X130" s="75" t="s">
        <v>30</v>
      </c>
      <c r="Y130" s="87">
        <v>1</v>
      </c>
      <c r="Z130" s="288" t="s">
        <v>29</v>
      </c>
      <c r="AA130" s="288" t="s">
        <v>28</v>
      </c>
      <c r="AB130" s="288" t="s">
        <v>30</v>
      </c>
      <c r="AC130" s="289">
        <v>1</v>
      </c>
      <c r="AD130" s="290" t="s">
        <v>29</v>
      </c>
      <c r="AE130" s="290" t="s">
        <v>28</v>
      </c>
      <c r="AF130" s="290" t="s">
        <v>30</v>
      </c>
      <c r="AG130" s="291" t="s">
        <v>574</v>
      </c>
    </row>
    <row r="131" spans="1:240" ht="28.5" customHeight="1" x14ac:dyDescent="0.3">
      <c r="A131" s="262" t="s">
        <v>575</v>
      </c>
      <c r="B131" s="262" t="s">
        <v>576</v>
      </c>
      <c r="C131" s="263" t="s">
        <v>577</v>
      </c>
      <c r="D131" s="264"/>
      <c r="E131" s="265" t="s">
        <v>149</v>
      </c>
      <c r="F131" s="266"/>
      <c r="G131" s="267"/>
      <c r="H131" s="268"/>
      <c r="I131" s="269"/>
      <c r="J131" s="269"/>
      <c r="K131" s="270"/>
      <c r="L131" s="270"/>
      <c r="M131" s="300"/>
      <c r="N131" s="270"/>
      <c r="O131" s="270"/>
      <c r="P131" s="270"/>
      <c r="Q131" s="272"/>
      <c r="R131" s="273"/>
      <c r="S131" s="273"/>
      <c r="T131" s="273"/>
      <c r="U131" s="274"/>
      <c r="V131" s="273"/>
      <c r="W131" s="273"/>
      <c r="X131" s="275"/>
      <c r="Y131" s="272"/>
      <c r="Z131" s="273"/>
      <c r="AA131" s="273"/>
      <c r="AB131" s="273"/>
      <c r="AC131" s="274"/>
      <c r="AD131" s="273"/>
      <c r="AE131" s="273"/>
      <c r="AF131" s="273"/>
      <c r="AG131" s="276"/>
      <c r="HD131" s="6"/>
      <c r="HE131" s="6"/>
      <c r="HF131" s="6"/>
      <c r="HG131" s="6"/>
      <c r="HH131" s="6"/>
      <c r="HI131" s="6"/>
      <c r="HJ131" s="6"/>
      <c r="HK131" s="6"/>
      <c r="HL131" s="6"/>
    </row>
    <row r="132" spans="1:240" ht="92.25" customHeight="1" x14ac:dyDescent="0.3">
      <c r="A132" s="301"/>
      <c r="B132" s="293" t="s">
        <v>1115</v>
      </c>
      <c r="C132" s="361" t="s">
        <v>578</v>
      </c>
      <c r="D132" s="125" t="s">
        <v>579</v>
      </c>
      <c r="E132" s="94" t="s">
        <v>77</v>
      </c>
      <c r="F132" s="79"/>
      <c r="G132" s="172" t="s">
        <v>37</v>
      </c>
      <c r="H132" s="81"/>
      <c r="I132" s="302" t="s">
        <v>91</v>
      </c>
      <c r="J132" s="362">
        <v>3</v>
      </c>
      <c r="K132" s="339" t="s">
        <v>580</v>
      </c>
      <c r="L132" s="303">
        <v>14</v>
      </c>
      <c r="M132" s="362"/>
      <c r="N132" s="287"/>
      <c r="O132" s="299"/>
      <c r="P132" s="287"/>
      <c r="Q132" s="87">
        <v>1</v>
      </c>
      <c r="R132" s="293" t="s">
        <v>581</v>
      </c>
      <c r="S132" s="288" t="s">
        <v>28</v>
      </c>
      <c r="T132" s="339" t="s">
        <v>32</v>
      </c>
      <c r="U132" s="289">
        <v>1</v>
      </c>
      <c r="V132" s="290" t="s">
        <v>29</v>
      </c>
      <c r="W132" s="290" t="s">
        <v>28</v>
      </c>
      <c r="X132" s="75" t="s">
        <v>32</v>
      </c>
      <c r="Y132" s="87">
        <v>1</v>
      </c>
      <c r="Z132" s="288" t="s">
        <v>29</v>
      </c>
      <c r="AA132" s="288" t="s">
        <v>28</v>
      </c>
      <c r="AB132" s="288" t="s">
        <v>32</v>
      </c>
      <c r="AC132" s="289">
        <v>1</v>
      </c>
      <c r="AD132" s="290" t="s">
        <v>29</v>
      </c>
      <c r="AE132" s="290" t="s">
        <v>28</v>
      </c>
      <c r="AF132" s="290" t="s">
        <v>32</v>
      </c>
      <c r="AG132" s="363" t="s">
        <v>582</v>
      </c>
    </row>
    <row r="133" spans="1:240" ht="41.25" customHeight="1" x14ac:dyDescent="0.3">
      <c r="A133" s="301"/>
      <c r="B133" s="301" t="s">
        <v>583</v>
      </c>
      <c r="C133" s="291" t="s">
        <v>584</v>
      </c>
      <c r="D133" s="125" t="s">
        <v>585</v>
      </c>
      <c r="E133" s="94" t="s">
        <v>77</v>
      </c>
      <c r="F133" s="79"/>
      <c r="G133" s="172" t="s">
        <v>37</v>
      </c>
      <c r="H133" s="81"/>
      <c r="I133" s="302" t="s">
        <v>91</v>
      </c>
      <c r="J133" s="362">
        <v>3</v>
      </c>
      <c r="K133" s="295" t="s">
        <v>47</v>
      </c>
      <c r="L133" s="303">
        <v>14</v>
      </c>
      <c r="M133" s="362"/>
      <c r="N133" s="364">
        <v>6</v>
      </c>
      <c r="O133" s="365" t="s">
        <v>586</v>
      </c>
      <c r="P133" s="287"/>
      <c r="Q133" s="87" t="s">
        <v>64</v>
      </c>
      <c r="R133" s="288" t="s">
        <v>29</v>
      </c>
      <c r="S133" s="288" t="s">
        <v>31</v>
      </c>
      <c r="T133" s="288" t="s">
        <v>82</v>
      </c>
      <c r="U133" s="289">
        <v>1</v>
      </c>
      <c r="V133" s="290" t="s">
        <v>29</v>
      </c>
      <c r="W133" s="290" t="s">
        <v>28</v>
      </c>
      <c r="X133" s="75" t="s">
        <v>66</v>
      </c>
      <c r="Y133" s="87">
        <v>1</v>
      </c>
      <c r="Z133" s="288" t="s">
        <v>29</v>
      </c>
      <c r="AA133" s="288" t="s">
        <v>28</v>
      </c>
      <c r="AB133" s="288" t="s">
        <v>66</v>
      </c>
      <c r="AC133" s="289">
        <v>1</v>
      </c>
      <c r="AD133" s="290" t="s">
        <v>29</v>
      </c>
      <c r="AE133" s="290" t="s">
        <v>28</v>
      </c>
      <c r="AF133" s="290" t="s">
        <v>66</v>
      </c>
      <c r="AG133" s="366" t="s">
        <v>587</v>
      </c>
    </row>
    <row r="134" spans="1:240" ht="28.5" customHeight="1" x14ac:dyDescent="0.3">
      <c r="A134" s="262" t="s">
        <v>588</v>
      </c>
      <c r="B134" s="262" t="s">
        <v>589</v>
      </c>
      <c r="C134" s="263" t="s">
        <v>590</v>
      </c>
      <c r="D134" s="264"/>
      <c r="E134" s="265" t="s">
        <v>149</v>
      </c>
      <c r="F134" s="266"/>
      <c r="G134" s="267"/>
      <c r="H134" s="268"/>
      <c r="I134" s="269"/>
      <c r="J134" s="269"/>
      <c r="K134" s="270"/>
      <c r="L134" s="270"/>
      <c r="M134" s="300"/>
      <c r="N134" s="270"/>
      <c r="O134" s="270"/>
      <c r="P134" s="270"/>
      <c r="Q134" s="272"/>
      <c r="R134" s="273"/>
      <c r="S134" s="273"/>
      <c r="T134" s="273"/>
      <c r="U134" s="274"/>
      <c r="V134" s="273"/>
      <c r="W134" s="273"/>
      <c r="X134" s="275"/>
      <c r="Y134" s="272"/>
      <c r="Z134" s="273"/>
      <c r="AA134" s="273"/>
      <c r="AB134" s="273"/>
      <c r="AC134" s="274"/>
      <c r="AD134" s="273"/>
      <c r="AE134" s="273"/>
      <c r="AF134" s="273"/>
      <c r="AG134" s="276"/>
      <c r="HD134" s="6"/>
      <c r="HE134" s="6"/>
      <c r="HF134" s="6"/>
      <c r="HG134" s="6"/>
      <c r="HH134" s="6"/>
      <c r="HI134" s="6"/>
      <c r="HJ134" s="6"/>
      <c r="HK134" s="6"/>
      <c r="HL134" s="6"/>
    </row>
    <row r="135" spans="1:240" ht="54.75" customHeight="1" x14ac:dyDescent="0.3">
      <c r="A135" s="301"/>
      <c r="B135" s="301" t="s">
        <v>591</v>
      </c>
      <c r="C135" s="291" t="s">
        <v>592</v>
      </c>
      <c r="D135" s="125" t="s">
        <v>593</v>
      </c>
      <c r="E135" s="94" t="s">
        <v>77</v>
      </c>
      <c r="F135" s="79"/>
      <c r="G135" s="172" t="s">
        <v>37</v>
      </c>
      <c r="H135" s="81"/>
      <c r="I135" s="298" t="s">
        <v>91</v>
      </c>
      <c r="J135" s="101">
        <v>3</v>
      </c>
      <c r="K135" s="287" t="s">
        <v>63</v>
      </c>
      <c r="L135" s="303">
        <v>14</v>
      </c>
      <c r="M135" s="101"/>
      <c r="N135" s="287"/>
      <c r="O135" s="287">
        <v>24</v>
      </c>
      <c r="P135" s="287"/>
      <c r="Q135" s="87">
        <v>1</v>
      </c>
      <c r="R135" s="288" t="s">
        <v>29</v>
      </c>
      <c r="S135" s="288" t="s">
        <v>28</v>
      </c>
      <c r="T135" s="288" t="s">
        <v>66</v>
      </c>
      <c r="U135" s="289">
        <v>1</v>
      </c>
      <c r="V135" s="290" t="s">
        <v>29</v>
      </c>
      <c r="W135" s="290" t="s">
        <v>28</v>
      </c>
      <c r="X135" s="75" t="s">
        <v>66</v>
      </c>
      <c r="Y135" s="87">
        <v>1</v>
      </c>
      <c r="Z135" s="288" t="s">
        <v>29</v>
      </c>
      <c r="AA135" s="288" t="s">
        <v>39</v>
      </c>
      <c r="AB135" s="288" t="s">
        <v>114</v>
      </c>
      <c r="AC135" s="289">
        <v>1</v>
      </c>
      <c r="AD135" s="290" t="s">
        <v>29</v>
      </c>
      <c r="AE135" s="290" t="s">
        <v>39</v>
      </c>
      <c r="AF135" s="290" t="s">
        <v>114</v>
      </c>
      <c r="AG135" s="291" t="s">
        <v>594</v>
      </c>
    </row>
    <row r="136" spans="1:240" ht="54.75" customHeight="1" x14ac:dyDescent="0.3">
      <c r="A136" s="301"/>
      <c r="B136" s="301" t="s">
        <v>595</v>
      </c>
      <c r="C136" s="291" t="s">
        <v>596</v>
      </c>
      <c r="D136" s="125" t="s">
        <v>597</v>
      </c>
      <c r="E136" s="94" t="s">
        <v>77</v>
      </c>
      <c r="F136" s="79"/>
      <c r="G136" s="172" t="s">
        <v>37</v>
      </c>
      <c r="H136" s="81"/>
      <c r="I136" s="298" t="s">
        <v>91</v>
      </c>
      <c r="J136" s="101">
        <v>3</v>
      </c>
      <c r="K136" s="295" t="s">
        <v>47</v>
      </c>
      <c r="L136" s="303">
        <v>14</v>
      </c>
      <c r="M136" s="101"/>
      <c r="N136" s="287"/>
      <c r="O136" s="287">
        <v>24</v>
      </c>
      <c r="P136" s="287"/>
      <c r="Q136" s="87">
        <v>1</v>
      </c>
      <c r="R136" s="288" t="s">
        <v>27</v>
      </c>
      <c r="S136" s="288" t="s">
        <v>53</v>
      </c>
      <c r="T136" s="288"/>
      <c r="U136" s="289">
        <v>1</v>
      </c>
      <c r="V136" s="290" t="s">
        <v>29</v>
      </c>
      <c r="W136" s="290" t="s">
        <v>28</v>
      </c>
      <c r="X136" s="75" t="s">
        <v>66</v>
      </c>
      <c r="Y136" s="87">
        <v>1</v>
      </c>
      <c r="Z136" s="288" t="s">
        <v>29</v>
      </c>
      <c r="AA136" s="288" t="s">
        <v>28</v>
      </c>
      <c r="AB136" s="288" t="s">
        <v>66</v>
      </c>
      <c r="AC136" s="289">
        <v>1</v>
      </c>
      <c r="AD136" s="290" t="s">
        <v>29</v>
      </c>
      <c r="AE136" s="290" t="s">
        <v>28</v>
      </c>
      <c r="AF136" s="290" t="s">
        <v>66</v>
      </c>
      <c r="AG136" s="291" t="s">
        <v>598</v>
      </c>
    </row>
    <row r="137" spans="1:240" ht="28.5" customHeight="1" x14ac:dyDescent="0.3">
      <c r="A137" s="262" t="s">
        <v>599</v>
      </c>
      <c r="B137" s="262" t="s">
        <v>600</v>
      </c>
      <c r="C137" s="263" t="s">
        <v>601</v>
      </c>
      <c r="D137" s="264"/>
      <c r="E137" s="266" t="s">
        <v>56</v>
      </c>
      <c r="F137" s="266"/>
      <c r="G137" s="267"/>
      <c r="H137" s="268" t="s">
        <v>76</v>
      </c>
      <c r="I137" s="269" t="s">
        <v>93</v>
      </c>
      <c r="J137" s="269">
        <v>2</v>
      </c>
      <c r="K137" s="270"/>
      <c r="L137" s="270"/>
      <c r="M137" s="300"/>
      <c r="N137" s="270"/>
      <c r="O137" s="270"/>
      <c r="P137" s="270"/>
      <c r="Q137" s="272"/>
      <c r="R137" s="273"/>
      <c r="S137" s="273"/>
      <c r="T137" s="273"/>
      <c r="U137" s="274"/>
      <c r="V137" s="273"/>
      <c r="W137" s="273"/>
      <c r="X137" s="275"/>
      <c r="Y137" s="272"/>
      <c r="Z137" s="273"/>
      <c r="AA137" s="273"/>
      <c r="AB137" s="273"/>
      <c r="AC137" s="274"/>
      <c r="AD137" s="273"/>
      <c r="AE137" s="273"/>
      <c r="AF137" s="273"/>
      <c r="AG137" s="276"/>
      <c r="HD137" s="6"/>
      <c r="HE137" s="6"/>
      <c r="HF137" s="6"/>
      <c r="HG137" s="6"/>
      <c r="HH137" s="6"/>
      <c r="HI137" s="6"/>
      <c r="HJ137" s="6"/>
      <c r="HK137" s="6"/>
      <c r="HL137" s="6"/>
    </row>
    <row r="138" spans="1:240" s="54" customFormat="1" ht="76.5" customHeight="1" x14ac:dyDescent="0.3">
      <c r="A138" s="287"/>
      <c r="B138" s="287" t="s">
        <v>100</v>
      </c>
      <c r="C138" s="367" t="s">
        <v>101</v>
      </c>
      <c r="D138" s="94" t="s">
        <v>102</v>
      </c>
      <c r="E138" s="94" t="s">
        <v>77</v>
      </c>
      <c r="F138" s="299" t="s">
        <v>92</v>
      </c>
      <c r="G138" s="96" t="s">
        <v>37</v>
      </c>
      <c r="H138" s="368"/>
      <c r="I138" s="298" t="s">
        <v>93</v>
      </c>
      <c r="J138" s="298">
        <v>2</v>
      </c>
      <c r="K138" s="304" t="s">
        <v>147</v>
      </c>
      <c r="L138" s="304">
        <v>11</v>
      </c>
      <c r="M138" s="294"/>
      <c r="N138" s="287"/>
      <c r="O138" s="287">
        <v>18</v>
      </c>
      <c r="P138" s="287"/>
      <c r="Q138" s="72">
        <v>1</v>
      </c>
      <c r="R138" s="343" t="s">
        <v>27</v>
      </c>
      <c r="S138" s="343" t="s">
        <v>31</v>
      </c>
      <c r="T138" s="343" t="s">
        <v>103</v>
      </c>
      <c r="U138" s="369">
        <v>1</v>
      </c>
      <c r="V138" s="342" t="s">
        <v>29</v>
      </c>
      <c r="W138" s="342" t="s">
        <v>28</v>
      </c>
      <c r="X138" s="68" t="s">
        <v>32</v>
      </c>
      <c r="Y138" s="72">
        <v>1</v>
      </c>
      <c r="Z138" s="343" t="s">
        <v>29</v>
      </c>
      <c r="AA138" s="343" t="s">
        <v>28</v>
      </c>
      <c r="AB138" s="343" t="s">
        <v>32</v>
      </c>
      <c r="AC138" s="369">
        <v>1</v>
      </c>
      <c r="AD138" s="342" t="s">
        <v>29</v>
      </c>
      <c r="AE138" s="342" t="s">
        <v>28</v>
      </c>
      <c r="AF138" s="342" t="s">
        <v>32</v>
      </c>
      <c r="AG138" s="370" t="s">
        <v>104</v>
      </c>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6"/>
      <c r="BY138" s="56"/>
      <c r="BZ138" s="56"/>
      <c r="CA138" s="56"/>
      <c r="CB138" s="56"/>
      <c r="CC138" s="56"/>
      <c r="CD138" s="56"/>
      <c r="CE138" s="56"/>
      <c r="CF138" s="56"/>
      <c r="CG138" s="56"/>
      <c r="CH138" s="56"/>
      <c r="CI138" s="56"/>
      <c r="CJ138" s="56"/>
      <c r="CK138" s="56"/>
      <c r="CL138" s="56"/>
      <c r="CM138" s="56"/>
      <c r="CN138" s="56"/>
      <c r="CO138" s="56"/>
      <c r="CP138" s="56"/>
      <c r="CQ138" s="56"/>
      <c r="CR138" s="56"/>
      <c r="CS138" s="56"/>
      <c r="CT138" s="56"/>
      <c r="CU138" s="56"/>
      <c r="CV138" s="56"/>
      <c r="CW138" s="56"/>
      <c r="CX138" s="56"/>
      <c r="CY138" s="56"/>
      <c r="CZ138" s="56"/>
      <c r="DA138" s="56"/>
      <c r="DB138" s="56"/>
      <c r="DC138" s="56"/>
      <c r="DD138" s="56"/>
      <c r="DE138" s="56"/>
      <c r="DF138" s="56"/>
      <c r="DG138" s="56"/>
      <c r="DH138" s="56"/>
      <c r="DI138" s="56"/>
      <c r="DJ138" s="56"/>
      <c r="DK138" s="56"/>
      <c r="DL138" s="56"/>
      <c r="DM138" s="56"/>
      <c r="DN138" s="56"/>
      <c r="DO138" s="56"/>
      <c r="DP138" s="56"/>
      <c r="DQ138" s="56"/>
      <c r="DR138" s="56"/>
      <c r="DS138" s="56"/>
      <c r="DT138" s="56"/>
      <c r="DU138" s="56"/>
      <c r="DV138" s="56"/>
      <c r="DW138" s="56"/>
      <c r="DX138" s="56"/>
      <c r="DY138" s="56"/>
      <c r="DZ138" s="56"/>
      <c r="EA138" s="56"/>
      <c r="EB138" s="56"/>
      <c r="EC138" s="56"/>
      <c r="ED138" s="56"/>
      <c r="EE138" s="56"/>
      <c r="EF138" s="56"/>
      <c r="EG138" s="56"/>
      <c r="EH138" s="56"/>
      <c r="EI138" s="56"/>
      <c r="EJ138" s="56"/>
      <c r="EK138" s="56"/>
      <c r="EL138" s="56"/>
      <c r="EM138" s="56"/>
      <c r="EN138" s="56"/>
      <c r="EO138" s="56"/>
      <c r="EP138" s="56"/>
      <c r="EQ138" s="56"/>
      <c r="ER138" s="56"/>
      <c r="ES138" s="56"/>
      <c r="ET138" s="56"/>
      <c r="EU138" s="56"/>
      <c r="EV138" s="56"/>
      <c r="EW138" s="56"/>
      <c r="EX138" s="56"/>
      <c r="EY138" s="56"/>
      <c r="EZ138" s="56"/>
      <c r="FA138" s="56"/>
      <c r="FB138" s="56"/>
      <c r="FC138" s="56"/>
      <c r="FD138" s="56"/>
      <c r="FE138" s="56"/>
      <c r="FF138" s="56"/>
      <c r="FG138" s="56"/>
      <c r="FH138" s="56"/>
      <c r="FI138" s="56"/>
      <c r="FJ138" s="56"/>
      <c r="FK138" s="56"/>
      <c r="FL138" s="56"/>
      <c r="FM138" s="56"/>
      <c r="FN138" s="56"/>
      <c r="FO138" s="56"/>
      <c r="FP138" s="56"/>
      <c r="FQ138" s="56"/>
      <c r="FR138" s="56"/>
      <c r="FS138" s="56"/>
      <c r="FT138" s="56"/>
      <c r="FU138" s="56"/>
      <c r="FV138" s="56"/>
      <c r="FW138" s="56"/>
      <c r="FX138" s="56"/>
      <c r="FY138" s="56"/>
      <c r="FZ138" s="56"/>
      <c r="GA138" s="56"/>
      <c r="GB138" s="56"/>
      <c r="GC138" s="56"/>
      <c r="GD138" s="56"/>
      <c r="GE138" s="56"/>
      <c r="GF138" s="56"/>
      <c r="GG138" s="56"/>
      <c r="GH138" s="56"/>
      <c r="GI138" s="56"/>
      <c r="GJ138" s="56"/>
      <c r="GK138" s="56"/>
      <c r="GL138" s="56"/>
      <c r="GM138" s="56"/>
      <c r="GN138" s="56"/>
      <c r="GO138" s="56"/>
      <c r="GP138" s="56"/>
      <c r="GQ138" s="56"/>
      <c r="GR138" s="56"/>
      <c r="GS138" s="56"/>
      <c r="GT138" s="56"/>
      <c r="GU138" s="56"/>
      <c r="GV138" s="56"/>
      <c r="GW138" s="56"/>
      <c r="GX138" s="56"/>
      <c r="GY138" s="56"/>
      <c r="GZ138" s="56"/>
      <c r="HA138" s="56"/>
      <c r="HB138" s="56"/>
      <c r="HC138" s="56"/>
      <c r="HD138" s="56"/>
      <c r="HE138" s="56"/>
      <c r="HF138" s="56"/>
      <c r="HG138" s="56"/>
      <c r="HH138" s="56"/>
      <c r="HI138" s="56"/>
      <c r="HJ138" s="56"/>
      <c r="HK138" s="56"/>
      <c r="HL138" s="56"/>
      <c r="HM138" s="56"/>
      <c r="HN138" s="56"/>
      <c r="HO138" s="56"/>
      <c r="HP138" s="56"/>
      <c r="HQ138" s="56"/>
      <c r="HR138" s="56"/>
      <c r="HS138" s="56"/>
      <c r="HT138" s="56"/>
      <c r="HU138" s="56"/>
      <c r="HV138" s="56"/>
      <c r="HW138" s="56"/>
      <c r="HX138" s="56"/>
      <c r="HY138" s="56"/>
      <c r="HZ138" s="56"/>
      <c r="IA138" s="56"/>
      <c r="IB138" s="56"/>
      <c r="IC138" s="56"/>
      <c r="ID138" s="56"/>
      <c r="IE138" s="56"/>
      <c r="IF138" s="56"/>
    </row>
    <row r="139" spans="1:240" s="35" customFormat="1" ht="66.75" customHeight="1" x14ac:dyDescent="0.3">
      <c r="A139" s="107"/>
      <c r="B139" s="111" t="s">
        <v>523</v>
      </c>
      <c r="C139" s="371" t="s">
        <v>524</v>
      </c>
      <c r="D139" s="141" t="str">
        <f t="shared" ref="D139:N139" si="1">IF(OR(D105="",D105=0),"",D105)</f>
        <v/>
      </c>
      <c r="E139" s="94" t="str">
        <f t="shared" si="1"/>
        <v>UE TRONC COMMUN</v>
      </c>
      <c r="F139" s="97" t="str">
        <f t="shared" si="1"/>
        <v>L2 LLCER</v>
      </c>
      <c r="G139" s="372" t="str">
        <f t="shared" si="1"/>
        <v>LLCER</v>
      </c>
      <c r="H139" s="373" t="str">
        <f t="shared" si="1"/>
        <v/>
      </c>
      <c r="I139" s="298" t="str">
        <f t="shared" si="1"/>
        <v>2</v>
      </c>
      <c r="J139" s="101">
        <f t="shared" si="1"/>
        <v>2</v>
      </c>
      <c r="K139" s="287" t="str">
        <f t="shared" si="1"/>
        <v>PELAGE Catherine
Nouveau directeur département ANG</v>
      </c>
      <c r="L139" s="287" t="str">
        <f t="shared" si="1"/>
        <v>09</v>
      </c>
      <c r="M139" s="101" t="str">
        <f t="shared" si="1"/>
        <v/>
      </c>
      <c r="N139" s="286" t="str">
        <f t="shared" si="1"/>
        <v/>
      </c>
      <c r="O139" s="287">
        <f>IF(OR(O105="",O105=0),"",O105)</f>
        <v>15</v>
      </c>
      <c r="P139" s="287"/>
      <c r="Q139" s="87">
        <f t="shared" ref="Q139:X139" si="2">IF(OR(Q105="",Q105=0),"",Q105)</f>
        <v>1</v>
      </c>
      <c r="R139" s="288" t="str">
        <f t="shared" si="2"/>
        <v>CC</v>
      </c>
      <c r="S139" s="288" t="str">
        <f t="shared" si="2"/>
        <v>écrit et oral</v>
      </c>
      <c r="T139" s="288" t="str">
        <f t="shared" si="2"/>
        <v>2 écrits 1h30 et 1 oral 15 min</v>
      </c>
      <c r="U139" s="289">
        <f t="shared" si="2"/>
        <v>1</v>
      </c>
      <c r="V139" s="290" t="str">
        <f t="shared" si="2"/>
        <v>CT</v>
      </c>
      <c r="W139" s="290" t="str">
        <f t="shared" si="2"/>
        <v>écrit</v>
      </c>
      <c r="X139" s="75" t="str">
        <f t="shared" si="2"/>
        <v>2h00</v>
      </c>
      <c r="Y139" s="87">
        <f t="shared" ref="Y139:AG139" si="3">IF(OR(Y105="",Y105=0),"",Y105)</f>
        <v>1</v>
      </c>
      <c r="Z139" s="288" t="str">
        <f t="shared" si="3"/>
        <v>CT</v>
      </c>
      <c r="AA139" s="288" t="str">
        <f t="shared" si="3"/>
        <v>écrit</v>
      </c>
      <c r="AB139" s="288" t="str">
        <f t="shared" si="3"/>
        <v>2h00</v>
      </c>
      <c r="AC139" s="289">
        <f t="shared" si="3"/>
        <v>1</v>
      </c>
      <c r="AD139" s="290" t="str">
        <f t="shared" si="3"/>
        <v>CT</v>
      </c>
      <c r="AE139" s="290" t="str">
        <f t="shared" si="3"/>
        <v>écrit</v>
      </c>
      <c r="AF139" s="290" t="str">
        <f t="shared" si="3"/>
        <v>2h00</v>
      </c>
      <c r="AG139" s="291" t="str">
        <f t="shared" si="3"/>
        <v/>
      </c>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36"/>
      <c r="CA139" s="36"/>
      <c r="CB139" s="36"/>
      <c r="CC139" s="36"/>
      <c r="CD139" s="36"/>
      <c r="CE139" s="36"/>
      <c r="CF139" s="36"/>
      <c r="CG139" s="36"/>
      <c r="CH139" s="36"/>
      <c r="CI139" s="36"/>
      <c r="CJ139" s="36"/>
      <c r="CK139" s="36"/>
      <c r="CL139" s="36"/>
      <c r="CM139" s="36"/>
      <c r="CN139" s="36"/>
      <c r="CO139" s="36"/>
      <c r="CP139" s="36"/>
      <c r="CQ139" s="36"/>
      <c r="CR139" s="36"/>
      <c r="CS139" s="36"/>
      <c r="CT139" s="36"/>
      <c r="CU139" s="36"/>
      <c r="CV139" s="36"/>
      <c r="CW139" s="36"/>
      <c r="CX139" s="36"/>
      <c r="CY139" s="36"/>
      <c r="CZ139" s="36"/>
      <c r="DA139" s="36"/>
      <c r="DB139" s="36"/>
      <c r="DC139" s="36"/>
      <c r="DD139" s="36"/>
    </row>
    <row r="140" spans="1:240" s="54" customFormat="1" ht="49.5" customHeight="1" x14ac:dyDescent="0.3">
      <c r="A140" s="284" t="s">
        <v>41</v>
      </c>
      <c r="B140" s="284" t="s">
        <v>602</v>
      </c>
      <c r="C140" s="374" t="s">
        <v>603</v>
      </c>
      <c r="D140" s="85" t="s">
        <v>604</v>
      </c>
      <c r="E140" s="125" t="s">
        <v>144</v>
      </c>
      <c r="F140" s="375" t="s">
        <v>605</v>
      </c>
      <c r="G140" s="85" t="s">
        <v>33</v>
      </c>
      <c r="H140" s="280" t="s">
        <v>145</v>
      </c>
      <c r="I140" s="85">
        <v>2</v>
      </c>
      <c r="J140" s="85">
        <v>2</v>
      </c>
      <c r="K140" s="285" t="s">
        <v>34</v>
      </c>
      <c r="L140" s="285" t="str">
        <f>"08"</f>
        <v>08</v>
      </c>
      <c r="M140" s="285"/>
      <c r="N140" s="284"/>
      <c r="O140" s="284">
        <v>18</v>
      </c>
      <c r="P140" s="284"/>
      <c r="Q140" s="72">
        <v>1</v>
      </c>
      <c r="R140" s="343" t="s">
        <v>27</v>
      </c>
      <c r="S140" s="343"/>
      <c r="T140" s="343"/>
      <c r="U140" s="369">
        <v>1</v>
      </c>
      <c r="V140" s="342" t="s">
        <v>29</v>
      </c>
      <c r="W140" s="342" t="s">
        <v>28</v>
      </c>
      <c r="X140" s="75" t="s">
        <v>32</v>
      </c>
      <c r="Y140" s="72">
        <v>1</v>
      </c>
      <c r="Z140" s="343" t="s">
        <v>29</v>
      </c>
      <c r="AA140" s="343" t="s">
        <v>28</v>
      </c>
      <c r="AB140" s="343" t="s">
        <v>32</v>
      </c>
      <c r="AC140" s="369">
        <v>1</v>
      </c>
      <c r="AD140" s="342" t="s">
        <v>29</v>
      </c>
      <c r="AE140" s="342" t="s">
        <v>28</v>
      </c>
      <c r="AF140" s="342" t="s">
        <v>32</v>
      </c>
      <c r="AG140" s="376" t="s">
        <v>606</v>
      </c>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c r="BI140" s="55"/>
      <c r="BJ140" s="55"/>
      <c r="BK140" s="55"/>
      <c r="BL140" s="55"/>
      <c r="BM140" s="55"/>
      <c r="BN140" s="55"/>
      <c r="BO140" s="55"/>
      <c r="BP140" s="55"/>
      <c r="BQ140" s="55"/>
      <c r="BR140" s="55"/>
      <c r="BS140" s="55"/>
      <c r="BT140" s="55"/>
      <c r="BU140" s="55"/>
      <c r="BV140" s="55"/>
      <c r="BW140" s="55"/>
      <c r="BX140" s="55"/>
      <c r="BY140" s="55"/>
      <c r="BZ140" s="55"/>
      <c r="CA140" s="55"/>
      <c r="CB140" s="55"/>
      <c r="CC140" s="55"/>
      <c r="CD140" s="55"/>
      <c r="CE140" s="55"/>
      <c r="CF140" s="55"/>
      <c r="CG140" s="55"/>
      <c r="CH140" s="55"/>
      <c r="CI140" s="55"/>
      <c r="CJ140" s="55"/>
      <c r="CK140" s="55"/>
      <c r="CL140" s="55"/>
      <c r="CM140" s="55"/>
      <c r="CN140" s="55"/>
      <c r="CO140" s="55"/>
      <c r="CP140" s="55"/>
      <c r="CQ140" s="55"/>
      <c r="CR140" s="55"/>
      <c r="CS140" s="55"/>
      <c r="CT140" s="55"/>
      <c r="CU140" s="55"/>
      <c r="CV140" s="55"/>
      <c r="CW140" s="55"/>
      <c r="CX140" s="55"/>
      <c r="CY140" s="55"/>
      <c r="CZ140" s="55"/>
      <c r="DA140" s="55"/>
      <c r="DB140" s="55"/>
      <c r="DC140" s="55"/>
      <c r="DD140" s="55"/>
      <c r="DE140" s="55"/>
      <c r="DF140" s="55"/>
      <c r="DG140" s="55"/>
      <c r="DH140" s="55"/>
      <c r="DI140" s="55"/>
      <c r="DJ140" s="55"/>
      <c r="DK140" s="55"/>
      <c r="DL140" s="55"/>
      <c r="DM140" s="55"/>
      <c r="DN140" s="55"/>
      <c r="DO140" s="55"/>
      <c r="DP140" s="55"/>
      <c r="DQ140" s="55"/>
      <c r="DR140" s="55"/>
      <c r="DS140" s="55"/>
      <c r="DT140" s="55"/>
      <c r="DU140" s="55"/>
      <c r="DV140" s="55"/>
      <c r="DW140" s="55"/>
      <c r="DX140" s="55"/>
      <c r="DY140" s="55"/>
      <c r="DZ140" s="55"/>
      <c r="EA140" s="55"/>
      <c r="EB140" s="55"/>
      <c r="EC140" s="55"/>
      <c r="ED140" s="55"/>
      <c r="EE140" s="55"/>
      <c r="EF140" s="55"/>
      <c r="EG140" s="55"/>
      <c r="EH140" s="55"/>
      <c r="EI140" s="55"/>
      <c r="EJ140" s="55"/>
      <c r="EK140" s="55"/>
      <c r="EL140" s="55"/>
      <c r="EM140" s="55"/>
      <c r="EN140" s="55"/>
      <c r="EO140" s="55"/>
      <c r="EP140" s="55"/>
      <c r="EQ140" s="55"/>
      <c r="ER140" s="55"/>
      <c r="ES140" s="55"/>
      <c r="ET140" s="55"/>
      <c r="EU140" s="55"/>
      <c r="EV140" s="55"/>
      <c r="EW140" s="55"/>
      <c r="EX140" s="55"/>
      <c r="EY140" s="55"/>
      <c r="EZ140" s="55"/>
      <c r="FA140" s="55"/>
      <c r="FB140" s="55"/>
      <c r="FC140" s="55"/>
      <c r="FD140" s="55"/>
      <c r="FE140" s="55"/>
      <c r="FF140" s="55"/>
      <c r="FG140" s="55"/>
      <c r="FH140" s="55"/>
      <c r="FI140" s="55"/>
      <c r="FJ140" s="55"/>
      <c r="FK140" s="55"/>
      <c r="FL140" s="55"/>
      <c r="FM140" s="55"/>
      <c r="FN140" s="55"/>
      <c r="FO140" s="55"/>
      <c r="FP140" s="55"/>
      <c r="FQ140" s="55"/>
      <c r="FR140" s="55"/>
      <c r="FS140" s="55"/>
      <c r="FT140" s="55"/>
      <c r="FU140" s="55"/>
      <c r="FV140" s="55"/>
      <c r="FW140" s="55"/>
      <c r="FX140" s="55"/>
      <c r="FY140" s="55"/>
      <c r="FZ140" s="55"/>
      <c r="GA140" s="55"/>
      <c r="GB140" s="55"/>
      <c r="GC140" s="55"/>
      <c r="GD140" s="55"/>
      <c r="GE140" s="55"/>
      <c r="GF140" s="55"/>
      <c r="GG140" s="55"/>
      <c r="GH140" s="55"/>
      <c r="GI140" s="55"/>
      <c r="GJ140" s="55"/>
      <c r="GK140" s="55"/>
      <c r="GL140" s="55"/>
      <c r="GM140" s="55"/>
      <c r="GN140" s="55"/>
      <c r="GO140" s="55"/>
      <c r="GP140" s="55"/>
      <c r="GQ140" s="55"/>
      <c r="GR140" s="55"/>
      <c r="GS140" s="55"/>
      <c r="GT140" s="55"/>
      <c r="GU140" s="55"/>
      <c r="GV140" s="55"/>
      <c r="GW140" s="55"/>
      <c r="GX140" s="55"/>
      <c r="GY140" s="55"/>
      <c r="GZ140" s="55"/>
      <c r="HA140" s="55"/>
      <c r="HB140" s="55"/>
      <c r="HC140" s="55"/>
      <c r="HD140" s="55"/>
      <c r="HE140" s="55"/>
      <c r="HF140" s="55"/>
      <c r="HG140" s="55"/>
      <c r="HH140" s="55"/>
      <c r="HI140" s="55"/>
      <c r="HJ140" s="55"/>
      <c r="HK140" s="55"/>
      <c r="HL140" s="55"/>
      <c r="HM140" s="55"/>
      <c r="HN140" s="55"/>
      <c r="HO140" s="55"/>
      <c r="HP140" s="55"/>
      <c r="HQ140" s="55"/>
      <c r="HR140" s="55"/>
      <c r="HS140" s="55"/>
      <c r="HT140" s="55"/>
      <c r="HU140" s="55"/>
      <c r="HV140" s="55"/>
      <c r="HW140" s="55"/>
      <c r="HX140" s="55"/>
      <c r="HY140" s="55"/>
      <c r="HZ140" s="55"/>
      <c r="IA140" s="55"/>
      <c r="IB140" s="55"/>
      <c r="IC140" s="55"/>
      <c r="ID140" s="55"/>
      <c r="IE140" s="55"/>
      <c r="IF140" s="55"/>
    </row>
    <row r="141" spans="1:240" s="36" customFormat="1" ht="8.25" customHeight="1" x14ac:dyDescent="0.3">
      <c r="A141" s="377"/>
      <c r="B141" s="377"/>
      <c r="C141" s="378"/>
      <c r="D141" s="295"/>
      <c r="E141" s="296"/>
      <c r="F141" s="296"/>
      <c r="G141" s="379"/>
      <c r="H141" s="380"/>
      <c r="I141" s="296"/>
      <c r="J141" s="381"/>
      <c r="K141" s="296"/>
      <c r="L141" s="296"/>
      <c r="M141" s="296"/>
      <c r="N141" s="382"/>
      <c r="O141" s="294"/>
      <c r="P141" s="294"/>
      <c r="Q141" s="383"/>
      <c r="R141" s="296"/>
      <c r="S141" s="296"/>
      <c r="T141" s="296"/>
      <c r="U141" s="384"/>
      <c r="V141" s="296"/>
      <c r="W141" s="296"/>
      <c r="X141" s="381"/>
      <c r="Y141" s="383"/>
      <c r="Z141" s="296"/>
      <c r="AA141" s="296"/>
      <c r="AB141" s="296"/>
      <c r="AC141" s="384"/>
      <c r="AD141" s="296"/>
      <c r="AE141" s="296"/>
      <c r="AF141" s="296"/>
      <c r="AG141" s="385"/>
    </row>
    <row r="142" spans="1:240" ht="30.75" customHeight="1" x14ac:dyDescent="0.3">
      <c r="A142" s="323" t="s">
        <v>607</v>
      </c>
      <c r="B142" s="323" t="s">
        <v>608</v>
      </c>
      <c r="C142" s="324" t="s">
        <v>609</v>
      </c>
      <c r="D142" s="138" t="s">
        <v>610</v>
      </c>
      <c r="E142" s="130" t="s">
        <v>36</v>
      </c>
      <c r="F142" s="130"/>
      <c r="G142" s="344"/>
      <c r="H142" s="127"/>
      <c r="I142" s="326">
        <f>+I143+I144</f>
        <v>6</v>
      </c>
      <c r="J142" s="326">
        <f>+J143+J144</f>
        <v>6</v>
      </c>
      <c r="K142" s="327"/>
      <c r="L142" s="327"/>
      <c r="M142" s="327"/>
      <c r="N142" s="329"/>
      <c r="O142" s="329"/>
      <c r="P142" s="329"/>
      <c r="Q142" s="330"/>
      <c r="R142" s="331"/>
      <c r="S142" s="332"/>
      <c r="T142" s="333"/>
      <c r="U142" s="332"/>
      <c r="V142" s="332"/>
      <c r="W142" s="332"/>
      <c r="X142" s="334"/>
      <c r="Y142" s="333"/>
      <c r="Z142" s="332"/>
      <c r="AA142" s="332"/>
      <c r="AB142" s="332"/>
      <c r="AC142" s="332"/>
      <c r="AD142" s="332"/>
      <c r="AE142" s="332"/>
      <c r="AF142" s="332"/>
      <c r="AG142" s="335"/>
      <c r="HD142" s="6"/>
      <c r="HE142" s="6"/>
      <c r="HF142" s="6"/>
      <c r="HG142" s="6"/>
      <c r="HH142" s="6"/>
      <c r="HI142" s="6"/>
      <c r="HJ142" s="6"/>
      <c r="HK142" s="6"/>
      <c r="HL142" s="6"/>
      <c r="HM142" s="6"/>
      <c r="HN142" s="6"/>
      <c r="HO142" s="6"/>
      <c r="HP142" s="6"/>
      <c r="HQ142" s="6"/>
      <c r="HR142" s="6"/>
      <c r="HS142" s="6"/>
      <c r="HT142" s="6"/>
      <c r="HU142" s="6"/>
      <c r="HV142" s="6"/>
      <c r="HW142" s="6"/>
      <c r="HX142" s="6"/>
      <c r="HY142" s="6"/>
      <c r="HZ142" s="6"/>
      <c r="IA142" s="6"/>
      <c r="IB142" s="6"/>
      <c r="IC142" s="6"/>
      <c r="ID142" s="6"/>
      <c r="IE142" s="6"/>
    </row>
    <row r="143" spans="1:240" s="14" customFormat="1" ht="84" customHeight="1" x14ac:dyDescent="0.3">
      <c r="A143" s="98"/>
      <c r="B143" s="98" t="s">
        <v>109</v>
      </c>
      <c r="C143" s="110" t="s">
        <v>139</v>
      </c>
      <c r="D143" s="125" t="str">
        <f>IF(D107="","",D107)</f>
        <v>LOL3D7B
LOL3E7D
LOL3H7C</v>
      </c>
      <c r="E143" s="94" t="str">
        <f>IF(E107="","",E107)</f>
        <v>UE spécialisation</v>
      </c>
      <c r="F143" s="94" t="str">
        <f>IF(F107="","",F107)</f>
        <v>INSPE- L2 LEA parc. MEEF 2 et MEF FLM-FLE, L2 LLCER parc. MEEF 2 et MEF FLM-FLE, L2 Lettres, L2 Histoire parc. MEEF, L2 Géo parc. MEEF, L2 SDL parc. MEF FLM-FLE et LSF</v>
      </c>
      <c r="G143" s="172" t="str">
        <f>IF(G107="","",G107)</f>
        <v>INSPE</v>
      </c>
      <c r="H143" s="94" t="str">
        <f>IF(H107="","",H107)</f>
        <v/>
      </c>
      <c r="I143" s="298" t="s">
        <v>91</v>
      </c>
      <c r="J143" s="101">
        <v>3</v>
      </c>
      <c r="K143" s="94" t="str">
        <f>IF(K107="","",K107)</f>
        <v>QUITTELIER Sylvie</v>
      </c>
      <c r="L143" s="94">
        <f>IF(L107="","",L107)</f>
        <v>70</v>
      </c>
      <c r="M143" s="94">
        <f>IF(M107="","",M107)</f>
        <v>79</v>
      </c>
      <c r="N143" s="94">
        <f>IF(N107="","",N107)</f>
        <v>20</v>
      </c>
      <c r="O143" s="94" t="str">
        <f>IF(O107="","",O107)</f>
        <v/>
      </c>
      <c r="P143" s="94"/>
      <c r="Q143" s="87">
        <f t="shared" ref="Q143:AG143" si="4">IF(Q107="","",Q107)</f>
        <v>1</v>
      </c>
      <c r="R143" s="339" t="s">
        <v>73</v>
      </c>
      <c r="S143" s="340" t="s">
        <v>79</v>
      </c>
      <c r="T143" s="339" t="s">
        <v>30</v>
      </c>
      <c r="U143" s="289">
        <f t="shared" si="4"/>
        <v>1</v>
      </c>
      <c r="V143" s="290" t="str">
        <f t="shared" si="4"/>
        <v>CT</v>
      </c>
      <c r="W143" s="290" t="str">
        <f t="shared" si="4"/>
        <v>Ecrit</v>
      </c>
      <c r="X143" s="75" t="str">
        <f t="shared" si="4"/>
        <v>1h30</v>
      </c>
      <c r="Y143" s="87">
        <f t="shared" si="4"/>
        <v>1</v>
      </c>
      <c r="Z143" s="288" t="str">
        <f t="shared" si="4"/>
        <v>CT</v>
      </c>
      <c r="AA143" s="288" t="str">
        <f t="shared" si="4"/>
        <v>Ecrit</v>
      </c>
      <c r="AB143" s="288" t="str">
        <f t="shared" si="4"/>
        <v>1h30</v>
      </c>
      <c r="AC143" s="289">
        <f t="shared" si="4"/>
        <v>1</v>
      </c>
      <c r="AD143" s="290" t="str">
        <f t="shared" si="4"/>
        <v>CT</v>
      </c>
      <c r="AE143" s="290" t="str">
        <f t="shared" si="4"/>
        <v>Ecrit</v>
      </c>
      <c r="AF143" s="290" t="str">
        <f t="shared" si="4"/>
        <v>1h30</v>
      </c>
      <c r="AG143" s="118" t="str">
        <f t="shared" si="4"/>
        <v>Découvrir  les  institutions  éducatives  (école  primaire,  collège,  lycée,  établissement  spécialisé, structure à vocation éducative) leur cadre, leurs fonctions et les personnels. 
- Comprendre les enjeux de l’éducation : distinguer éduquer, instruire, enseigner et former. 
- Appréhender la relation pédagogique au travers d’exercices de communication. 
- Confronter ses représentations à la réalité des métiers de l'enseignement et construire son projet professionnel.</v>
      </c>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row>
    <row r="144" spans="1:240" s="14" customFormat="1" ht="84" customHeight="1" x14ac:dyDescent="0.3">
      <c r="A144" s="287"/>
      <c r="B144" s="287" t="s">
        <v>170</v>
      </c>
      <c r="C144" s="297" t="s">
        <v>171</v>
      </c>
      <c r="D144" s="125" t="str">
        <f>IF(D122="","",D122)</f>
        <v>LOL3BC3
LOL3CC3
LOL3JC3</v>
      </c>
      <c r="E144" s="94" t="s">
        <v>144</v>
      </c>
      <c r="F144" s="94" t="s">
        <v>173</v>
      </c>
      <c r="G144" s="172" t="s">
        <v>37</v>
      </c>
      <c r="H144" s="94"/>
      <c r="I144" s="298" t="s">
        <v>91</v>
      </c>
      <c r="J144" s="101">
        <v>3</v>
      </c>
      <c r="K144" s="94" t="str">
        <f>IF(K122="","",K122)</f>
        <v>NATANSON Brigitte</v>
      </c>
      <c r="L144" s="94">
        <f>IF(L122="","",L122)</f>
        <v>14</v>
      </c>
      <c r="M144" s="94" t="str">
        <f>IF(M122="","",M122)</f>
        <v/>
      </c>
      <c r="N144" s="94" t="str">
        <f>IF(N122="","",N122)</f>
        <v/>
      </c>
      <c r="O144" s="94">
        <f>IF(O122="","",O122)</f>
        <v>18</v>
      </c>
      <c r="P144" s="94"/>
      <c r="Q144" s="87">
        <f t="shared" ref="Q144:AH144" si="5">IF(Q122="","",Q122)</f>
        <v>1</v>
      </c>
      <c r="R144" s="288" t="str">
        <f t="shared" si="5"/>
        <v>CC</v>
      </c>
      <c r="S144" s="288" t="str">
        <f t="shared" si="5"/>
        <v>écrit et oral</v>
      </c>
      <c r="T144" s="288" t="str">
        <f t="shared" si="5"/>
        <v/>
      </c>
      <c r="U144" s="289">
        <f t="shared" si="5"/>
        <v>1</v>
      </c>
      <c r="V144" s="290" t="str">
        <f t="shared" si="5"/>
        <v>CT</v>
      </c>
      <c r="W144" s="290" t="str">
        <f t="shared" si="5"/>
        <v>écrit</v>
      </c>
      <c r="X144" s="75" t="str">
        <f t="shared" si="5"/>
        <v>2h00</v>
      </c>
      <c r="Y144" s="87">
        <f t="shared" si="5"/>
        <v>1</v>
      </c>
      <c r="Z144" s="288" t="str">
        <f t="shared" si="5"/>
        <v>CT</v>
      </c>
      <c r="AA144" s="288" t="str">
        <f t="shared" si="5"/>
        <v>écrit</v>
      </c>
      <c r="AB144" s="288" t="str">
        <f t="shared" si="5"/>
        <v>2h00</v>
      </c>
      <c r="AC144" s="289">
        <f t="shared" si="5"/>
        <v>1</v>
      </c>
      <c r="AD144" s="290" t="str">
        <f t="shared" si="5"/>
        <v>CT</v>
      </c>
      <c r="AE144" s="290" t="str">
        <f t="shared" si="5"/>
        <v>écrit</v>
      </c>
      <c r="AF144" s="290" t="str">
        <f t="shared" si="5"/>
        <v>2h00</v>
      </c>
      <c r="AG144" s="118" t="str">
        <f t="shared" si="5"/>
        <v>Ce cours a pour principal objet l'étude d'articles de presse, de reportages télévisés et d'émissions de radio portant sur les thèmes contemporains de l'aire géographique étudiée.</v>
      </c>
      <c r="AH144" s="6" t="str">
        <f t="shared" si="5"/>
        <v/>
      </c>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row>
    <row r="145" spans="1:239" ht="30.75" customHeight="1" x14ac:dyDescent="0.3">
      <c r="A145" s="350" t="s">
        <v>611</v>
      </c>
      <c r="B145" s="350" t="s">
        <v>612</v>
      </c>
      <c r="C145" s="351" t="s">
        <v>534</v>
      </c>
      <c r="D145" s="138"/>
      <c r="E145" s="130" t="s">
        <v>36</v>
      </c>
      <c r="F145" s="130"/>
      <c r="G145" s="344"/>
      <c r="H145" s="127"/>
      <c r="I145" s="326">
        <f>+I146+I147</f>
        <v>6</v>
      </c>
      <c r="J145" s="326">
        <f>+J146+J147</f>
        <v>6</v>
      </c>
      <c r="K145" s="327"/>
      <c r="L145" s="327"/>
      <c r="M145" s="327"/>
      <c r="N145" s="329"/>
      <c r="O145" s="329"/>
      <c r="P145" s="329"/>
      <c r="Q145" s="330"/>
      <c r="R145" s="331"/>
      <c r="S145" s="332"/>
      <c r="T145" s="333"/>
      <c r="U145" s="332"/>
      <c r="V145" s="332"/>
      <c r="W145" s="332"/>
      <c r="X145" s="334"/>
      <c r="Y145" s="333"/>
      <c r="Z145" s="332"/>
      <c r="AA145" s="332"/>
      <c r="AB145" s="332"/>
      <c r="AC145" s="332"/>
      <c r="AD145" s="332"/>
      <c r="AE145" s="332"/>
      <c r="AF145" s="332"/>
      <c r="AG145" s="335"/>
      <c r="HD145" s="6"/>
      <c r="HE145" s="6"/>
      <c r="HF145" s="6"/>
      <c r="HG145" s="6"/>
      <c r="HH145" s="6"/>
      <c r="HI145" s="6"/>
      <c r="HJ145" s="6"/>
      <c r="HK145" s="6"/>
      <c r="HL145" s="6"/>
      <c r="HM145" s="6"/>
      <c r="HN145" s="6"/>
      <c r="HO145" s="6"/>
      <c r="HP145" s="6"/>
      <c r="HQ145" s="6"/>
      <c r="HR145" s="6"/>
      <c r="HS145" s="6"/>
      <c r="HT145" s="6"/>
      <c r="HU145" s="6"/>
      <c r="HV145" s="6"/>
      <c r="HW145" s="6"/>
      <c r="HX145" s="6"/>
      <c r="HY145" s="6"/>
      <c r="HZ145" s="6"/>
      <c r="IA145" s="6"/>
      <c r="IB145" s="6"/>
      <c r="IC145" s="6"/>
      <c r="ID145" s="6"/>
      <c r="IE145" s="6"/>
    </row>
    <row r="146" spans="1:239" s="14" customFormat="1" ht="84" customHeight="1" x14ac:dyDescent="0.3">
      <c r="A146" s="98"/>
      <c r="B146" s="98" t="str">
        <f t="shared" ref="B146:H147" si="6">IF(B110="","",B110)</f>
        <v>LLA3J8A</v>
      </c>
      <c r="C146" s="110" t="str">
        <f t="shared" si="6"/>
        <v xml:space="preserve">Achat, vente, négociation commerciale </v>
      </c>
      <c r="D146" s="125" t="str">
        <f t="shared" si="6"/>
        <v/>
      </c>
      <c r="E146" s="94" t="str">
        <f t="shared" si="6"/>
        <v>UE spécialisation</v>
      </c>
      <c r="F146" s="94" t="str">
        <f t="shared" si="6"/>
        <v>L2 LEA et LLCER parc. Commerce international, L2 LEA ANG/ALLD Siegen</v>
      </c>
      <c r="G146" s="172" t="str">
        <f t="shared" si="6"/>
        <v>LEA</v>
      </c>
      <c r="H146" s="94" t="str">
        <f t="shared" si="6"/>
        <v/>
      </c>
      <c r="I146" s="298" t="s">
        <v>91</v>
      </c>
      <c r="J146" s="101">
        <v>3</v>
      </c>
      <c r="K146" s="94" t="str">
        <f t="shared" ref="K146:N147" si="7">IF(K110="","",K110)</f>
        <v>KASWENGI Joseph</v>
      </c>
      <c r="L146" s="94" t="str">
        <f t="shared" si="7"/>
        <v>06</v>
      </c>
      <c r="M146" s="94" t="str">
        <f t="shared" si="7"/>
        <v/>
      </c>
      <c r="N146" s="94">
        <f t="shared" si="7"/>
        <v>12</v>
      </c>
      <c r="O146" s="94">
        <f t="shared" ref="O146:AG146" si="8">IF(O110="","",O110)</f>
        <v>12</v>
      </c>
      <c r="P146" s="94" t="str">
        <f t="shared" si="8"/>
        <v/>
      </c>
      <c r="Q146" s="87">
        <f t="shared" si="8"/>
        <v>1</v>
      </c>
      <c r="R146" s="288" t="str">
        <f t="shared" si="8"/>
        <v>CC</v>
      </c>
      <c r="S146" s="288" t="str">
        <f t="shared" si="8"/>
        <v>écrit</v>
      </c>
      <c r="T146" s="288" t="str">
        <f t="shared" si="8"/>
        <v>1h30</v>
      </c>
      <c r="U146" s="289">
        <f t="shared" si="8"/>
        <v>1</v>
      </c>
      <c r="V146" s="290" t="str">
        <f t="shared" si="8"/>
        <v>CT</v>
      </c>
      <c r="W146" s="290" t="str">
        <f t="shared" si="8"/>
        <v>écrit</v>
      </c>
      <c r="X146" s="75" t="str">
        <f t="shared" si="8"/>
        <v>1h30</v>
      </c>
      <c r="Y146" s="87">
        <f t="shared" si="8"/>
        <v>1</v>
      </c>
      <c r="Z146" s="288" t="str">
        <f t="shared" si="8"/>
        <v>CT</v>
      </c>
      <c r="AA146" s="288" t="str">
        <f t="shared" si="8"/>
        <v>écrit</v>
      </c>
      <c r="AB146" s="288" t="str">
        <f t="shared" si="8"/>
        <v>1h30</v>
      </c>
      <c r="AC146" s="289">
        <f t="shared" si="8"/>
        <v>1</v>
      </c>
      <c r="AD146" s="290" t="str">
        <f t="shared" si="8"/>
        <v>CT</v>
      </c>
      <c r="AE146" s="290" t="str">
        <f t="shared" si="8"/>
        <v>écrit</v>
      </c>
      <c r="AF146" s="290" t="str">
        <f t="shared" si="8"/>
        <v>1h30</v>
      </c>
      <c r="AG146" s="118" t="str">
        <f t="shared" si="8"/>
        <v>Dans un environnement des affaires mondialisé et sans cesse dépendant des changements permanents, ce cours examine, dans le contexte du commerce B to B, la gestion des achats, des ventes ainsi que les outils de la négociation commerciale. Les applications font des approfondissements sur les interactions et facteurs-clés de succès qui contribuent à assurer la performance d'une organisation, entreprise, ou équipe commerciale tant au niveau national qu'international.</v>
      </c>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row>
    <row r="147" spans="1:239" s="12" customFormat="1" ht="54.75" customHeight="1" x14ac:dyDescent="0.25">
      <c r="A147" s="112"/>
      <c r="B147" s="347" t="str">
        <f t="shared" si="6"/>
        <v>LLA3J8B</v>
      </c>
      <c r="C147" s="348" t="str">
        <f t="shared" si="6"/>
        <v>Introduction aux stratégies pour l'e-commerce</v>
      </c>
      <c r="D147" s="125" t="str">
        <f t="shared" si="6"/>
        <v/>
      </c>
      <c r="E147" s="94" t="str">
        <f t="shared" si="6"/>
        <v>UE spécialisation</v>
      </c>
      <c r="F147" s="94" t="str">
        <f t="shared" si="6"/>
        <v>L2 LEA et LLCER parc. Commerce international</v>
      </c>
      <c r="G147" s="115" t="str">
        <f t="shared" si="6"/>
        <v>LEA</v>
      </c>
      <c r="H147" s="95" t="str">
        <f t="shared" si="6"/>
        <v/>
      </c>
      <c r="I147" s="298" t="s">
        <v>91</v>
      </c>
      <c r="J147" s="101">
        <v>3</v>
      </c>
      <c r="K147" s="287" t="str">
        <f t="shared" si="7"/>
        <v>NOEL Isabelle</v>
      </c>
      <c r="L147" s="287" t="str">
        <f t="shared" si="7"/>
        <v>05 et 06</v>
      </c>
      <c r="M147" s="287" t="str">
        <f t="shared" si="7"/>
        <v/>
      </c>
      <c r="N147" s="386">
        <f t="shared" si="7"/>
        <v>20</v>
      </c>
      <c r="O147" s="299" t="str">
        <f t="shared" ref="O147:AG147" si="9">IF(O111="","",O111)</f>
        <v/>
      </c>
      <c r="P147" s="299" t="str">
        <f t="shared" si="9"/>
        <v/>
      </c>
      <c r="Q147" s="87">
        <f t="shared" si="9"/>
        <v>1</v>
      </c>
      <c r="R147" s="288" t="str">
        <f t="shared" si="9"/>
        <v>CT</v>
      </c>
      <c r="S147" s="288" t="str">
        <f t="shared" si="9"/>
        <v>écrit</v>
      </c>
      <c r="T147" s="288" t="str">
        <f t="shared" si="9"/>
        <v>1h00</v>
      </c>
      <c r="U147" s="289">
        <f t="shared" si="9"/>
        <v>1</v>
      </c>
      <c r="V147" s="290" t="str">
        <f t="shared" si="9"/>
        <v>CT</v>
      </c>
      <c r="W147" s="290" t="str">
        <f t="shared" si="9"/>
        <v>écrit</v>
      </c>
      <c r="X147" s="75" t="str">
        <f t="shared" si="9"/>
        <v>1h00</v>
      </c>
      <c r="Y147" s="87">
        <f t="shared" si="9"/>
        <v>1</v>
      </c>
      <c r="Z147" s="288" t="str">
        <f t="shared" si="9"/>
        <v>CT</v>
      </c>
      <c r="AA147" s="288" t="str">
        <f t="shared" si="9"/>
        <v>écrit</v>
      </c>
      <c r="AB147" s="288" t="str">
        <f t="shared" si="9"/>
        <v>1h00</v>
      </c>
      <c r="AC147" s="289">
        <f t="shared" si="9"/>
        <v>1</v>
      </c>
      <c r="AD147" s="290" t="str">
        <f t="shared" si="9"/>
        <v>CT</v>
      </c>
      <c r="AE147" s="290" t="str">
        <f t="shared" si="9"/>
        <v>écrit</v>
      </c>
      <c r="AF147" s="290" t="str">
        <f t="shared" si="9"/>
        <v>1h00</v>
      </c>
      <c r="AG147" s="291" t="str">
        <f t="shared" si="9"/>
        <v>Les concepts de base sont abordés :
- pourquoi choisir de vendre en ligne
- les différentes formes de vente en ligne
- le e-marketing mix et son intégration à la stratégie marketing de l'entreprise
- la gestion de la relation client sur internet
- les technologies digitales au service de l'e-commerce</v>
      </c>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4"/>
      <c r="HE147" s="14"/>
      <c r="HF147" s="14"/>
      <c r="HG147" s="14"/>
      <c r="HH147" s="14"/>
      <c r="HI147" s="14"/>
      <c r="HJ147" s="14"/>
      <c r="HK147" s="14"/>
      <c r="HL147" s="14"/>
      <c r="HM147" s="14"/>
      <c r="HN147" s="14"/>
      <c r="HO147" s="14"/>
      <c r="HP147" s="14"/>
      <c r="HQ147" s="14"/>
      <c r="HR147" s="14"/>
      <c r="HS147" s="14"/>
      <c r="HT147" s="14"/>
      <c r="HU147" s="14"/>
      <c r="HV147" s="14"/>
      <c r="HW147" s="14"/>
      <c r="HX147" s="14"/>
      <c r="HY147" s="14"/>
      <c r="HZ147" s="14"/>
      <c r="IA147" s="14"/>
      <c r="IB147" s="14"/>
      <c r="IC147" s="14"/>
      <c r="ID147" s="14"/>
      <c r="IE147" s="14"/>
    </row>
    <row r="148" spans="1:239" ht="30.75" customHeight="1" x14ac:dyDescent="0.3">
      <c r="A148" s="323" t="s">
        <v>613</v>
      </c>
      <c r="B148" s="323" t="s">
        <v>614</v>
      </c>
      <c r="C148" s="324" t="s">
        <v>537</v>
      </c>
      <c r="D148" s="138"/>
      <c r="E148" s="130" t="s">
        <v>36</v>
      </c>
      <c r="F148" s="130"/>
      <c r="G148" s="344"/>
      <c r="H148" s="127"/>
      <c r="I148" s="326">
        <f>+I149+I150</f>
        <v>6</v>
      </c>
      <c r="J148" s="326">
        <f>+J149+J150</f>
        <v>6</v>
      </c>
      <c r="K148" s="327"/>
      <c r="L148" s="327"/>
      <c r="M148" s="327"/>
      <c r="N148" s="329"/>
      <c r="O148" s="329"/>
      <c r="P148" s="329"/>
      <c r="Q148" s="330"/>
      <c r="R148" s="331"/>
      <c r="S148" s="332"/>
      <c r="T148" s="333"/>
      <c r="U148" s="332"/>
      <c r="V148" s="332"/>
      <c r="W148" s="332"/>
      <c r="X148" s="334"/>
      <c r="Y148" s="333"/>
      <c r="Z148" s="332"/>
      <c r="AA148" s="332"/>
      <c r="AB148" s="332"/>
      <c r="AC148" s="332"/>
      <c r="AD148" s="332"/>
      <c r="AE148" s="332"/>
      <c r="AF148" s="332"/>
      <c r="AG148" s="335"/>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row>
    <row r="149" spans="1:239" s="14" customFormat="1" ht="84" customHeight="1" x14ac:dyDescent="0.3">
      <c r="A149" s="98"/>
      <c r="B149" s="98" t="s">
        <v>109</v>
      </c>
      <c r="C149" s="110" t="s">
        <v>139</v>
      </c>
      <c r="D149" s="125" t="str">
        <f>IF(D107="","",D107)</f>
        <v>LOL3D7B
LOL3E7D
LOL3H7C</v>
      </c>
      <c r="E149" s="94" t="str">
        <f>IF(E107="","",E107)</f>
        <v>UE spécialisation</v>
      </c>
      <c r="F149" s="94" t="str">
        <f>IF(F107="","",F107)</f>
        <v>INSPE- L2 LEA parc. MEEF 2 et MEF FLM-FLE, L2 LLCER parc. MEEF 2 et MEF FLM-FLE, L2 Lettres, L2 Histoire parc. MEEF, L2 Géo parc. MEEF, L2 SDL parc. MEF FLM-FLE et LSF</v>
      </c>
      <c r="G149" s="172" t="str">
        <f>IF(G107="","",G107)</f>
        <v>INSPE</v>
      </c>
      <c r="H149" s="94" t="str">
        <f>IF(H107="","",H107)</f>
        <v/>
      </c>
      <c r="I149" s="298" t="s">
        <v>91</v>
      </c>
      <c r="J149" s="101">
        <v>3</v>
      </c>
      <c r="K149" s="94" t="str">
        <f>IF(K107="","",K107)</f>
        <v>QUITTELIER Sylvie</v>
      </c>
      <c r="L149" s="94">
        <f>IF(L107="","",L107)</f>
        <v>70</v>
      </c>
      <c r="M149" s="94">
        <f>IF(M107="","",M107)</f>
        <v>79</v>
      </c>
      <c r="N149" s="94">
        <f>IF(N107="","",N107)</f>
        <v>20</v>
      </c>
      <c r="O149" s="94"/>
      <c r="P149" s="94"/>
      <c r="Q149" s="87">
        <f t="shared" ref="Q149:AG149" si="10">IF(Q107="","",Q107)</f>
        <v>1</v>
      </c>
      <c r="R149" s="339" t="s">
        <v>73</v>
      </c>
      <c r="S149" s="288" t="str">
        <f t="shared" si="10"/>
        <v>Ecrit</v>
      </c>
      <c r="T149" s="288" t="str">
        <f t="shared" si="10"/>
        <v>1h30</v>
      </c>
      <c r="U149" s="289">
        <f t="shared" si="10"/>
        <v>1</v>
      </c>
      <c r="V149" s="290" t="str">
        <f t="shared" si="10"/>
        <v>CT</v>
      </c>
      <c r="W149" s="290" t="str">
        <f t="shared" si="10"/>
        <v>Ecrit</v>
      </c>
      <c r="X149" s="75" t="str">
        <f t="shared" si="10"/>
        <v>1h30</v>
      </c>
      <c r="Y149" s="87">
        <f t="shared" si="10"/>
        <v>1</v>
      </c>
      <c r="Z149" s="288" t="str">
        <f t="shared" si="10"/>
        <v>CT</v>
      </c>
      <c r="AA149" s="288" t="str">
        <f t="shared" si="10"/>
        <v>Ecrit</v>
      </c>
      <c r="AB149" s="288" t="str">
        <f t="shared" si="10"/>
        <v>1h30</v>
      </c>
      <c r="AC149" s="289">
        <f t="shared" si="10"/>
        <v>1</v>
      </c>
      <c r="AD149" s="290" t="str">
        <f t="shared" si="10"/>
        <v>CT</v>
      </c>
      <c r="AE149" s="290" t="str">
        <f t="shared" si="10"/>
        <v>Ecrit</v>
      </c>
      <c r="AF149" s="290" t="str">
        <f t="shared" si="10"/>
        <v>1h30</v>
      </c>
      <c r="AG149" s="118" t="str">
        <f t="shared" si="10"/>
        <v>Découvrir  les  institutions  éducatives  (école  primaire,  collège,  lycée,  établissement  spécialisé, structure à vocation éducative) leur cadre, leurs fonctions et les personnels. 
- Comprendre les enjeux de l’éducation : distinguer éduquer, instruire, enseigner et former. 
- Appréhender la relation pédagogique au travers d’exercices de communication. 
- Confronter ses représentations à la réalité des métiers de l'enseignement et construire son projet professionnel.</v>
      </c>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row>
    <row r="150" spans="1:239" ht="92.4" x14ac:dyDescent="0.3">
      <c r="A150" s="112"/>
      <c r="B150" s="112" t="s">
        <v>166</v>
      </c>
      <c r="C150" s="291" t="s">
        <v>167</v>
      </c>
      <c r="D150" s="125" t="str">
        <f>IF(D114="","",D114)</f>
        <v/>
      </c>
      <c r="E150" s="94" t="str">
        <f>IF(E114="","",E114)</f>
        <v>UE spécialisation</v>
      </c>
      <c r="F150" s="96" t="str">
        <f>IF(F114="","",F114)</f>
        <v xml:space="preserve">L2 SDL parc. MEF-FLE, L2 LLCER parc. MEF FLM-FLE, L2 LEA parc. MEF FLM-FLE, </v>
      </c>
      <c r="G150" s="172" t="str">
        <f>IF(G114="","",G114)</f>
        <v>SDL</v>
      </c>
      <c r="H150" s="95" t="str">
        <f>IF(H114="","",H114)</f>
        <v/>
      </c>
      <c r="I150" s="298" t="s">
        <v>91</v>
      </c>
      <c r="J150" s="101">
        <v>3</v>
      </c>
      <c r="K150" s="287" t="str">
        <f>IF(K114="","",K114)</f>
        <v>SKROVEC Marie</v>
      </c>
      <c r="L150" s="287" t="str">
        <f>IF(L114="","",L114)</f>
        <v>07</v>
      </c>
      <c r="M150" s="287">
        <f>IF(M114="","",M114)</f>
        <v>79</v>
      </c>
      <c r="N150" s="120">
        <f>IF(N114="","",N114)</f>
        <v>10</v>
      </c>
      <c r="O150" s="287">
        <f>IF(O114="","",O114)</f>
        <v>15</v>
      </c>
      <c r="P150" s="53"/>
      <c r="Q150" s="87">
        <f t="shared" ref="Q150:AG150" si="11">IF(Q114="","",Q114)</f>
        <v>1</v>
      </c>
      <c r="R150" s="288" t="str">
        <f t="shared" si="11"/>
        <v>CC</v>
      </c>
      <c r="S150" s="288" t="str">
        <f t="shared" si="11"/>
        <v>écrit</v>
      </c>
      <c r="T150" s="288" t="str">
        <f t="shared" si="11"/>
        <v>Ecrit + dossier</v>
      </c>
      <c r="U150" s="289">
        <f t="shared" si="11"/>
        <v>1</v>
      </c>
      <c r="V150" s="290" t="str">
        <f t="shared" si="11"/>
        <v>CT</v>
      </c>
      <c r="W150" s="290" t="str">
        <f t="shared" si="11"/>
        <v>Ecrit</v>
      </c>
      <c r="X150" s="75" t="str">
        <f t="shared" si="11"/>
        <v>1h30</v>
      </c>
      <c r="Y150" s="87">
        <f t="shared" si="11"/>
        <v>1</v>
      </c>
      <c r="Z150" s="288" t="str">
        <f t="shared" si="11"/>
        <v>CT</v>
      </c>
      <c r="AA150" s="288" t="str">
        <f t="shared" si="11"/>
        <v>Oral</v>
      </c>
      <c r="AB150" s="288" t="str">
        <f t="shared" si="11"/>
        <v>15-20 min</v>
      </c>
      <c r="AC150" s="289">
        <f t="shared" si="11"/>
        <v>1</v>
      </c>
      <c r="AD150" s="290" t="str">
        <f t="shared" si="11"/>
        <v>CT</v>
      </c>
      <c r="AE150" s="290" t="str">
        <f t="shared" si="11"/>
        <v>Oral</v>
      </c>
      <c r="AF150" s="290" t="str">
        <f t="shared" si="11"/>
        <v>15-20 min</v>
      </c>
      <c r="AG150" s="291" t="str">
        <f t="shared" si="11"/>
        <v>Il s'agit de présenter le champ du Français Langue Etrangère et Seconde : ses acteurs, la diversité des contextes d'enseignement, des publics et de leurs besoins, en France et à  l'étranger, les certifications et les documents de référence (Cadre Européen Commun de Référence pour les Langues, référentiels), etc.
Les étudiants analysenet différents documents (référentiels, supports didactiques) pour se familiariser avec les niveaux de compétence et la construction de séquences didactiques en FLE.</v>
      </c>
    </row>
    <row r="151" spans="1:239" ht="30.75" customHeight="1" x14ac:dyDescent="0.3">
      <c r="A151" s="323" t="s">
        <v>615</v>
      </c>
      <c r="B151" s="323" t="s">
        <v>616</v>
      </c>
      <c r="C151" s="324" t="s">
        <v>542</v>
      </c>
      <c r="D151" s="138"/>
      <c r="E151" s="130" t="s">
        <v>36</v>
      </c>
      <c r="F151" s="130"/>
      <c r="G151" s="344"/>
      <c r="H151" s="127"/>
      <c r="I151" s="326">
        <f>+I152+I153</f>
        <v>6</v>
      </c>
      <c r="J151" s="327">
        <f>+J152+J153</f>
        <v>6</v>
      </c>
      <c r="K151" s="327"/>
      <c r="L151" s="327"/>
      <c r="M151" s="327"/>
      <c r="N151" s="329"/>
      <c r="O151" s="329"/>
      <c r="P151" s="329"/>
      <c r="Q151" s="330"/>
      <c r="R151" s="331"/>
      <c r="S151" s="332"/>
      <c r="T151" s="333"/>
      <c r="U151" s="332"/>
      <c r="V151" s="332"/>
      <c r="W151" s="332"/>
      <c r="X151" s="334"/>
      <c r="Y151" s="333"/>
      <c r="Z151" s="332"/>
      <c r="AA151" s="332"/>
      <c r="AB151" s="332"/>
      <c r="AC151" s="332"/>
      <c r="AD151" s="332"/>
      <c r="AE151" s="332"/>
      <c r="AF151" s="332"/>
      <c r="AG151" s="335"/>
      <c r="HD151" s="6"/>
      <c r="HE151" s="6"/>
      <c r="HF151" s="6"/>
      <c r="HG151" s="6"/>
      <c r="HH151" s="6"/>
      <c r="HI151" s="6"/>
      <c r="HJ151" s="6"/>
      <c r="HK151" s="6"/>
      <c r="HL151" s="6"/>
      <c r="HM151" s="6"/>
      <c r="HN151" s="6"/>
      <c r="HO151" s="6"/>
      <c r="HP151" s="6"/>
      <c r="HQ151" s="6"/>
      <c r="HR151" s="6"/>
      <c r="HS151" s="6"/>
      <c r="HT151" s="6"/>
      <c r="HU151" s="6"/>
      <c r="HV151" s="6"/>
      <c r="HW151" s="6"/>
      <c r="HX151" s="6"/>
      <c r="HY151" s="6"/>
      <c r="HZ151" s="6"/>
      <c r="IA151" s="6"/>
      <c r="IB151" s="6"/>
      <c r="IC151" s="6"/>
      <c r="ID151" s="6"/>
      <c r="IE151" s="6"/>
    </row>
    <row r="152" spans="1:239" ht="80.25" customHeight="1" x14ac:dyDescent="0.3">
      <c r="A152" s="277" t="str">
        <f t="shared" ref="A152:N152" si="12">IF(A116="","",A116)</f>
        <v/>
      </c>
      <c r="B152" s="277" t="str">
        <f t="shared" si="12"/>
        <v>LLA3B50</v>
      </c>
      <c r="C152" s="352" t="str">
        <f t="shared" si="12"/>
        <v>Traduction et multimédias 1 (salle informatique - groupes de 25 étudiants)</v>
      </c>
      <c r="D152" s="125" t="str">
        <f t="shared" si="12"/>
        <v/>
      </c>
      <c r="E152" s="94" t="str">
        <f t="shared" si="12"/>
        <v>UE spécialisation</v>
      </c>
      <c r="F152" s="96" t="str">
        <f t="shared" si="12"/>
        <v>L2 LEA et LLCER parc. Traduction</v>
      </c>
      <c r="G152" s="172" t="str">
        <f t="shared" si="12"/>
        <v>LLCER</v>
      </c>
      <c r="H152" s="95" t="str">
        <f t="shared" si="12"/>
        <v/>
      </c>
      <c r="I152" s="298" t="str">
        <f t="shared" si="12"/>
        <v>3</v>
      </c>
      <c r="J152" s="101">
        <f t="shared" si="12"/>
        <v>3</v>
      </c>
      <c r="K152" s="287" t="str">
        <f t="shared" si="12"/>
        <v>CLOISEAU Gilles</v>
      </c>
      <c r="L152" s="287" t="str">
        <f t="shared" si="12"/>
        <v>71 et 11</v>
      </c>
      <c r="M152" s="287" t="str">
        <f t="shared" si="12"/>
        <v/>
      </c>
      <c r="N152" s="286" t="str">
        <f t="shared" si="12"/>
        <v/>
      </c>
      <c r="O152" s="287">
        <v>18</v>
      </c>
      <c r="P152" s="287"/>
      <c r="Q152" s="87">
        <f t="shared" ref="Q152:AG152" si="13">IF(Q116="","",Q116)</f>
        <v>1</v>
      </c>
      <c r="R152" s="288" t="str">
        <f t="shared" si="13"/>
        <v>CC</v>
      </c>
      <c r="S152" s="288" t="str">
        <f t="shared" si="13"/>
        <v>écrit</v>
      </c>
      <c r="T152" s="288" t="str">
        <f t="shared" si="13"/>
        <v>1h30</v>
      </c>
      <c r="U152" s="289">
        <f t="shared" si="13"/>
        <v>1</v>
      </c>
      <c r="V152" s="290" t="str">
        <f t="shared" si="13"/>
        <v>CT</v>
      </c>
      <c r="W152" s="290" t="str">
        <f t="shared" si="13"/>
        <v>écrit</v>
      </c>
      <c r="X152" s="75" t="str">
        <f t="shared" si="13"/>
        <v>1h30</v>
      </c>
      <c r="Y152" s="87">
        <f t="shared" si="13"/>
        <v>1</v>
      </c>
      <c r="Z152" s="288" t="str">
        <f t="shared" si="13"/>
        <v>CT</v>
      </c>
      <c r="AA152" s="288" t="str">
        <f t="shared" si="13"/>
        <v>écrit</v>
      </c>
      <c r="AB152" s="288" t="str">
        <f t="shared" si="13"/>
        <v>1h30</v>
      </c>
      <c r="AC152" s="289">
        <f t="shared" si="13"/>
        <v>1</v>
      </c>
      <c r="AD152" s="290" t="str">
        <f t="shared" si="13"/>
        <v>CT</v>
      </c>
      <c r="AE152" s="290" t="str">
        <f t="shared" si="13"/>
        <v>écrit</v>
      </c>
      <c r="AF152" s="290" t="str">
        <f t="shared" si="13"/>
        <v>1h30</v>
      </c>
      <c r="AG152" s="291" t="str">
        <f t="shared" si="13"/>
        <v>Ce cours vise à amener à la pratique de la traduction écrite, en sous-titrage, et orale consécutive et simultanée à partir de documents multimédia, audio et vidéo.</v>
      </c>
    </row>
    <row r="153" spans="1:239" ht="80.25" customHeight="1" x14ac:dyDescent="0.3">
      <c r="A153" s="112" t="str">
        <f t="shared" ref="A153:N153" si="14">IF(A117="","",A117)</f>
        <v/>
      </c>
      <c r="B153" s="112" t="str">
        <f t="shared" si="14"/>
        <v>LLA3B51</v>
      </c>
      <c r="C153" s="291" t="str">
        <f t="shared" si="14"/>
        <v>Traduction renforcée Anglais/Français 1</v>
      </c>
      <c r="D153" s="125" t="str">
        <f t="shared" si="14"/>
        <v/>
      </c>
      <c r="E153" s="94" t="str">
        <f t="shared" si="14"/>
        <v>UE spécialisation</v>
      </c>
      <c r="F153" s="96" t="str">
        <f t="shared" si="14"/>
        <v>L2 LEA et LLCER parc. Traduction</v>
      </c>
      <c r="G153" s="172" t="str">
        <f t="shared" si="14"/>
        <v>LLCER</v>
      </c>
      <c r="H153" s="95" t="str">
        <f t="shared" si="14"/>
        <v/>
      </c>
      <c r="I153" s="298" t="str">
        <f t="shared" si="14"/>
        <v>3</v>
      </c>
      <c r="J153" s="101">
        <f t="shared" si="14"/>
        <v>3</v>
      </c>
      <c r="K153" s="287" t="str">
        <f t="shared" si="14"/>
        <v>SCAILLET Agnès</v>
      </c>
      <c r="L153" s="287">
        <f t="shared" si="14"/>
        <v>11</v>
      </c>
      <c r="M153" s="287" t="str">
        <f t="shared" si="14"/>
        <v/>
      </c>
      <c r="N153" s="286" t="str">
        <f t="shared" si="14"/>
        <v/>
      </c>
      <c r="O153" s="287">
        <v>18</v>
      </c>
      <c r="P153" s="287"/>
      <c r="Q153" s="87">
        <f t="shared" ref="Q153:AG153" si="15">IF(Q117="","",Q117)</f>
        <v>1</v>
      </c>
      <c r="R153" s="288" t="str">
        <f t="shared" si="15"/>
        <v>CC</v>
      </c>
      <c r="S153" s="288" t="str">
        <f t="shared" si="15"/>
        <v>écrit</v>
      </c>
      <c r="T153" s="288" t="str">
        <f t="shared" si="15"/>
        <v>1h30</v>
      </c>
      <c r="U153" s="289">
        <f t="shared" si="15"/>
        <v>1</v>
      </c>
      <c r="V153" s="290" t="str">
        <f t="shared" si="15"/>
        <v>CT</v>
      </c>
      <c r="W153" s="290" t="str">
        <f t="shared" si="15"/>
        <v>écrit</v>
      </c>
      <c r="X153" s="75" t="str">
        <f t="shared" si="15"/>
        <v>1h30</v>
      </c>
      <c r="Y153" s="87">
        <f t="shared" si="15"/>
        <v>1</v>
      </c>
      <c r="Z153" s="288" t="str">
        <f t="shared" si="15"/>
        <v>CT</v>
      </c>
      <c r="AA153" s="288" t="str">
        <f t="shared" si="15"/>
        <v>écrit</v>
      </c>
      <c r="AB153" s="288" t="str">
        <f t="shared" si="15"/>
        <v>1h30</v>
      </c>
      <c r="AC153" s="289">
        <f t="shared" si="15"/>
        <v>1</v>
      </c>
      <c r="AD153" s="290" t="str">
        <f t="shared" si="15"/>
        <v>CT</v>
      </c>
      <c r="AE153" s="290" t="str">
        <f t="shared" si="15"/>
        <v>écrit</v>
      </c>
      <c r="AF153" s="290" t="str">
        <f t="shared" si="15"/>
        <v>1h30</v>
      </c>
      <c r="AG153" s="291" t="str">
        <f t="shared" si="15"/>
        <v>Dans ce premier semestre du parcours de spécialisation en traduction, ce cours propose un entraînement soutenu, pour une pratique renforcée de l'exercice, sur des supports variés, en abordant des registres diversifiés.</v>
      </c>
    </row>
    <row r="154" spans="1:239" ht="30.75" customHeight="1" x14ac:dyDescent="0.3">
      <c r="A154" s="323" t="s">
        <v>617</v>
      </c>
      <c r="B154" s="323" t="s">
        <v>618</v>
      </c>
      <c r="C154" s="324" t="s">
        <v>546</v>
      </c>
      <c r="D154" s="138"/>
      <c r="E154" s="130" t="s">
        <v>36</v>
      </c>
      <c r="F154" s="130"/>
      <c r="G154" s="344"/>
      <c r="H154" s="127"/>
      <c r="I154" s="326">
        <f>+I155+I156</f>
        <v>6</v>
      </c>
      <c r="J154" s="326">
        <f>+J155+J156</f>
        <v>6</v>
      </c>
      <c r="K154" s="327"/>
      <c r="L154" s="327"/>
      <c r="M154" s="327"/>
      <c r="N154" s="387"/>
      <c r="O154" s="387"/>
      <c r="P154" s="387"/>
      <c r="Q154" s="330"/>
      <c r="R154" s="331"/>
      <c r="S154" s="332"/>
      <c r="T154" s="333"/>
      <c r="U154" s="332"/>
      <c r="V154" s="332"/>
      <c r="W154" s="332"/>
      <c r="X154" s="334"/>
      <c r="Y154" s="333"/>
      <c r="Z154" s="332"/>
      <c r="AA154" s="332"/>
      <c r="AB154" s="332"/>
      <c r="AC154" s="332"/>
      <c r="AD154" s="332"/>
      <c r="AE154" s="332"/>
      <c r="AF154" s="332"/>
      <c r="AG154" s="388"/>
      <c r="HD154" s="6"/>
      <c r="HE154" s="6"/>
      <c r="HF154" s="6"/>
      <c r="HG154" s="6"/>
      <c r="HH154" s="6"/>
      <c r="HI154" s="6"/>
      <c r="HJ154" s="6"/>
      <c r="HK154" s="6"/>
      <c r="HL154" s="6"/>
      <c r="HM154" s="6"/>
      <c r="HN154" s="6"/>
      <c r="HO154" s="6"/>
      <c r="HP154" s="6"/>
      <c r="HQ154" s="6"/>
      <c r="HR154" s="6"/>
      <c r="HS154" s="6"/>
      <c r="HT154" s="6"/>
      <c r="HU154" s="6"/>
      <c r="HV154" s="6"/>
      <c r="HW154" s="6"/>
      <c r="HX154" s="6"/>
      <c r="HY154" s="6"/>
      <c r="HZ154" s="6"/>
      <c r="IA154" s="6"/>
      <c r="IB154" s="6"/>
      <c r="IC154" s="6"/>
      <c r="ID154" s="6"/>
      <c r="IE154" s="6"/>
    </row>
    <row r="155" spans="1:239" ht="65.25" customHeight="1" x14ac:dyDescent="0.3">
      <c r="A155" s="112"/>
      <c r="B155" s="112" t="s">
        <v>186</v>
      </c>
      <c r="C155" s="291" t="s">
        <v>187</v>
      </c>
      <c r="D155" s="125" t="str">
        <f t="shared" ref="D155:H158" si="16">IF(D119="","",D119)</f>
        <v>LOL3BB1
LOL3CB1
LOL3JB1</v>
      </c>
      <c r="E155" s="94" t="str">
        <f t="shared" si="16"/>
        <v>UE spécialisation</v>
      </c>
      <c r="F155" s="96" t="str">
        <f t="shared" si="16"/>
        <v>L2 LEA et LLCER parc. Médiation interculturelle</v>
      </c>
      <c r="G155" s="172" t="str">
        <f t="shared" si="16"/>
        <v>LLCER</v>
      </c>
      <c r="H155" s="95" t="str">
        <f t="shared" si="16"/>
        <v/>
      </c>
      <c r="I155" s="298" t="s">
        <v>91</v>
      </c>
      <c r="J155" s="101">
        <v>3</v>
      </c>
      <c r="K155" s="287" t="str">
        <f t="shared" ref="K155:N158" si="17">IF(K119="","",K119)</f>
        <v>HABRAN Augustin</v>
      </c>
      <c r="L155" s="287">
        <f t="shared" si="17"/>
        <v>11</v>
      </c>
      <c r="M155" s="287" t="str">
        <f t="shared" si="17"/>
        <v/>
      </c>
      <c r="N155" s="286" t="str">
        <f t="shared" si="17"/>
        <v/>
      </c>
      <c r="O155" s="287">
        <v>18</v>
      </c>
      <c r="P155" s="287"/>
      <c r="Q155" s="87">
        <f t="shared" ref="Q155:AG155" si="18">IF(Q119="","",Q119)</f>
        <v>1</v>
      </c>
      <c r="R155" s="288" t="str">
        <f t="shared" si="18"/>
        <v>CC</v>
      </c>
      <c r="S155" s="288" t="str">
        <f t="shared" si="18"/>
        <v>écrit et oral</v>
      </c>
      <c r="T155" s="288" t="str">
        <f t="shared" si="18"/>
        <v>écrit 1h30 + oral 15 min</v>
      </c>
      <c r="U155" s="289">
        <f t="shared" si="18"/>
        <v>1</v>
      </c>
      <c r="V155" s="290" t="str">
        <f t="shared" si="18"/>
        <v>CT</v>
      </c>
      <c r="W155" s="290" t="str">
        <f t="shared" si="18"/>
        <v>écrit</v>
      </c>
      <c r="X155" s="75" t="str">
        <f t="shared" si="18"/>
        <v>1h30</v>
      </c>
      <c r="Y155" s="87">
        <f t="shared" si="18"/>
        <v>1</v>
      </c>
      <c r="Z155" s="288" t="str">
        <f t="shared" si="18"/>
        <v>CT</v>
      </c>
      <c r="AA155" s="288" t="str">
        <f t="shared" si="18"/>
        <v>écrit</v>
      </c>
      <c r="AB155" s="288" t="str">
        <f t="shared" si="18"/>
        <v>1h30</v>
      </c>
      <c r="AC155" s="289">
        <f t="shared" si="18"/>
        <v>1</v>
      </c>
      <c r="AD155" s="290" t="str">
        <f t="shared" si="18"/>
        <v>CT</v>
      </c>
      <c r="AE155" s="290" t="str">
        <f t="shared" si="18"/>
        <v>écrit</v>
      </c>
      <c r="AF155" s="290" t="str">
        <f t="shared" si="18"/>
        <v>1h30</v>
      </c>
      <c r="AG155" s="291" t="str">
        <f t="shared" si="18"/>
        <v/>
      </c>
    </row>
    <row r="156" spans="1:239" ht="26.4" x14ac:dyDescent="0.3">
      <c r="A156" s="262" t="str">
        <f>+A120</f>
        <v>LCLA3B03</v>
      </c>
      <c r="B156" s="262" t="s">
        <v>191</v>
      </c>
      <c r="C156" s="263" t="s">
        <v>192</v>
      </c>
      <c r="D156" s="262" t="str">
        <f t="shared" si="16"/>
        <v/>
      </c>
      <c r="E156" s="262" t="str">
        <f t="shared" si="16"/>
        <v>BLOC</v>
      </c>
      <c r="F156" s="262" t="str">
        <f t="shared" si="16"/>
        <v>L2 LEA et LLCER parc. Médiation interculturelle</v>
      </c>
      <c r="G156" s="262" t="str">
        <f t="shared" si="16"/>
        <v/>
      </c>
      <c r="H156" s="262" t="str">
        <f t="shared" si="16"/>
        <v>1 UE 3 ECTS</v>
      </c>
      <c r="I156" s="269">
        <v>3</v>
      </c>
      <c r="J156" s="269">
        <v>3</v>
      </c>
      <c r="K156" s="262" t="str">
        <f t="shared" si="17"/>
        <v/>
      </c>
      <c r="L156" s="262" t="str">
        <f t="shared" si="17"/>
        <v/>
      </c>
      <c r="M156" s="262" t="str">
        <f t="shared" si="17"/>
        <v/>
      </c>
      <c r="N156" s="262" t="str">
        <f t="shared" si="17"/>
        <v/>
      </c>
      <c r="O156" s="262" t="str">
        <f>IF(O120="","",O120)</f>
        <v/>
      </c>
      <c r="P156" s="262"/>
      <c r="Q156" s="390" t="str">
        <f t="shared" ref="Q156:AG156" si="19">IF(Q120="","",Q120)</f>
        <v/>
      </c>
      <c r="R156" s="262" t="str">
        <f t="shared" si="19"/>
        <v/>
      </c>
      <c r="S156" s="262" t="str">
        <f t="shared" si="19"/>
        <v/>
      </c>
      <c r="T156" s="262" t="str">
        <f t="shared" si="19"/>
        <v/>
      </c>
      <c r="U156" s="262" t="str">
        <f t="shared" si="19"/>
        <v/>
      </c>
      <c r="V156" s="262" t="str">
        <f t="shared" si="19"/>
        <v/>
      </c>
      <c r="W156" s="262" t="str">
        <f t="shared" si="19"/>
        <v/>
      </c>
      <c r="X156" s="389" t="str">
        <f t="shared" si="19"/>
        <v/>
      </c>
      <c r="Y156" s="390" t="str">
        <f t="shared" si="19"/>
        <v/>
      </c>
      <c r="Z156" s="262" t="str">
        <f t="shared" si="19"/>
        <v/>
      </c>
      <c r="AA156" s="262" t="str">
        <f t="shared" si="19"/>
        <v/>
      </c>
      <c r="AB156" s="262" t="str">
        <f t="shared" si="19"/>
        <v/>
      </c>
      <c r="AC156" s="262" t="str">
        <f t="shared" si="19"/>
        <v/>
      </c>
      <c r="AD156" s="262" t="str">
        <f t="shared" si="19"/>
        <v/>
      </c>
      <c r="AE156" s="262" t="str">
        <f t="shared" si="19"/>
        <v/>
      </c>
      <c r="AF156" s="262" t="str">
        <f t="shared" si="19"/>
        <v/>
      </c>
      <c r="AG156" s="262" t="str">
        <f t="shared" si="19"/>
        <v/>
      </c>
      <c r="HD156" s="6"/>
      <c r="HE156" s="6"/>
      <c r="HF156" s="6"/>
      <c r="HG156" s="6"/>
      <c r="HH156" s="6"/>
      <c r="HI156" s="6"/>
      <c r="HJ156" s="6"/>
      <c r="HK156" s="6"/>
      <c r="HL156" s="6"/>
    </row>
    <row r="157" spans="1:239" ht="65.25" customHeight="1" x14ac:dyDescent="0.3">
      <c r="A157" s="112"/>
      <c r="B157" s="141" t="str">
        <f>IF(B121="","",B121)</f>
        <v>LLA3B61A</v>
      </c>
      <c r="C157" s="391" t="str">
        <f>IF(C121="","",C121)</f>
        <v>Littératures anglophones diasporiques S3</v>
      </c>
      <c r="D157" s="141" t="str">
        <f t="shared" si="16"/>
        <v>LOL3BB2
LOL3CB2
LOL3JB2</v>
      </c>
      <c r="E157" s="141" t="str">
        <f t="shared" si="16"/>
        <v>UE spécialisation</v>
      </c>
      <c r="F157" s="141" t="str">
        <f t="shared" si="16"/>
        <v>L2 LEA et LLCER parc. Médiation interculturelle</v>
      </c>
      <c r="G157" s="354" t="str">
        <f t="shared" si="16"/>
        <v>LLCER</v>
      </c>
      <c r="H157" s="99" t="str">
        <f t="shared" si="16"/>
        <v/>
      </c>
      <c r="I157" s="355" t="s">
        <v>91</v>
      </c>
      <c r="J157" s="66">
        <v>3</v>
      </c>
      <c r="K157" s="295" t="str">
        <f t="shared" si="17"/>
        <v>WALLART Kerry-Jane</v>
      </c>
      <c r="L157" s="299">
        <f t="shared" si="17"/>
        <v>11</v>
      </c>
      <c r="M157" s="287" t="str">
        <f t="shared" si="17"/>
        <v/>
      </c>
      <c r="N157" s="286" t="str">
        <f t="shared" si="17"/>
        <v/>
      </c>
      <c r="O157" s="287">
        <v>18</v>
      </c>
      <c r="P157" s="287"/>
      <c r="Q157" s="87">
        <f t="shared" ref="Q157:AG157" si="20">IF(Q121="","",Q121)</f>
        <v>1</v>
      </c>
      <c r="R157" s="288" t="str">
        <f t="shared" si="20"/>
        <v>CC</v>
      </c>
      <c r="S157" s="288" t="str">
        <f t="shared" si="20"/>
        <v>écrit et oral</v>
      </c>
      <c r="T157" s="288" t="str">
        <f t="shared" si="20"/>
        <v>écrit 1h30 + oral 15 min</v>
      </c>
      <c r="U157" s="289">
        <f t="shared" si="20"/>
        <v>1</v>
      </c>
      <c r="V157" s="290" t="str">
        <f t="shared" si="20"/>
        <v>CT</v>
      </c>
      <c r="W157" s="290" t="str">
        <f t="shared" si="20"/>
        <v>écrit</v>
      </c>
      <c r="X157" s="75" t="str">
        <f t="shared" si="20"/>
        <v>1h30</v>
      </c>
      <c r="Y157" s="87">
        <f t="shared" si="20"/>
        <v>1</v>
      </c>
      <c r="Z157" s="288" t="str">
        <f t="shared" si="20"/>
        <v>CT</v>
      </c>
      <c r="AA157" s="288" t="str">
        <f t="shared" si="20"/>
        <v>écrit</v>
      </c>
      <c r="AB157" s="288" t="str">
        <f t="shared" si="20"/>
        <v>1h30</v>
      </c>
      <c r="AC157" s="289">
        <f t="shared" si="20"/>
        <v>1</v>
      </c>
      <c r="AD157" s="290" t="str">
        <f t="shared" si="20"/>
        <v>CT</v>
      </c>
      <c r="AE157" s="290" t="str">
        <f t="shared" si="20"/>
        <v>écrit</v>
      </c>
      <c r="AF157" s="290" t="str">
        <f t="shared" si="20"/>
        <v>1h30</v>
      </c>
      <c r="AG157" s="291" t="str">
        <f t="shared" si="20"/>
        <v/>
      </c>
    </row>
    <row r="158" spans="1:239" ht="47.25" customHeight="1" x14ac:dyDescent="0.3">
      <c r="A158" s="112"/>
      <c r="B158" s="112" t="s">
        <v>170</v>
      </c>
      <c r="C158" s="291" t="s">
        <v>171</v>
      </c>
      <c r="D158" s="125" t="str">
        <f t="shared" si="16"/>
        <v>LOL3BC3
LOL3CC3
LOL3JC3</v>
      </c>
      <c r="E158" s="94" t="str">
        <f t="shared" si="16"/>
        <v>UE spécialisation</v>
      </c>
      <c r="F158" s="96" t="str">
        <f t="shared" si="16"/>
        <v>L2 LEA et LLCER parc. Médiation interculturelle</v>
      </c>
      <c r="G158" s="172" t="str">
        <f t="shared" si="16"/>
        <v>LLCER</v>
      </c>
      <c r="H158" s="95" t="str">
        <f t="shared" si="16"/>
        <v/>
      </c>
      <c r="I158" s="298" t="s">
        <v>91</v>
      </c>
      <c r="J158" s="101">
        <v>3</v>
      </c>
      <c r="K158" s="287" t="str">
        <f t="shared" si="17"/>
        <v>NATANSON Brigitte</v>
      </c>
      <c r="L158" s="287">
        <f t="shared" si="17"/>
        <v>14</v>
      </c>
      <c r="M158" s="287" t="str">
        <f t="shared" si="17"/>
        <v/>
      </c>
      <c r="N158" s="286" t="str">
        <f t="shared" si="17"/>
        <v/>
      </c>
      <c r="O158" s="287">
        <f>IF(O122="","",O122)</f>
        <v>18</v>
      </c>
      <c r="P158" s="287"/>
      <c r="Q158" s="87">
        <f t="shared" ref="Q158:AG158" si="21">IF(Q122="","",Q122)</f>
        <v>1</v>
      </c>
      <c r="R158" s="288" t="str">
        <f t="shared" si="21"/>
        <v>CC</v>
      </c>
      <c r="S158" s="288" t="str">
        <f t="shared" si="21"/>
        <v>écrit et oral</v>
      </c>
      <c r="T158" s="288" t="str">
        <f t="shared" si="21"/>
        <v/>
      </c>
      <c r="U158" s="289">
        <f t="shared" si="21"/>
        <v>1</v>
      </c>
      <c r="V158" s="290" t="str">
        <f t="shared" si="21"/>
        <v>CT</v>
      </c>
      <c r="W158" s="290" t="str">
        <f t="shared" si="21"/>
        <v>écrit</v>
      </c>
      <c r="X158" s="75" t="str">
        <f t="shared" si="21"/>
        <v>2h00</v>
      </c>
      <c r="Y158" s="87">
        <f t="shared" si="21"/>
        <v>1</v>
      </c>
      <c r="Z158" s="288" t="str">
        <f t="shared" si="21"/>
        <v>CT</v>
      </c>
      <c r="AA158" s="288" t="str">
        <f t="shared" si="21"/>
        <v>écrit</v>
      </c>
      <c r="AB158" s="288" t="str">
        <f t="shared" si="21"/>
        <v>2h00</v>
      </c>
      <c r="AC158" s="289">
        <f t="shared" si="21"/>
        <v>1</v>
      </c>
      <c r="AD158" s="290" t="str">
        <f t="shared" si="21"/>
        <v>CT</v>
      </c>
      <c r="AE158" s="290" t="str">
        <f t="shared" si="21"/>
        <v>écrit</v>
      </c>
      <c r="AF158" s="290" t="str">
        <f t="shared" si="21"/>
        <v>2h00</v>
      </c>
      <c r="AG158" s="291" t="str">
        <f t="shared" si="21"/>
        <v>Ce cours a pour principal objet l'étude d'articles de presse, de reportages télévisés et d'émissions de radio portant sur les thèmes contemporains de l'aire géographique étudiée.</v>
      </c>
    </row>
    <row r="159" spans="1:239" ht="30.75" customHeight="1" x14ac:dyDescent="0.3">
      <c r="A159" s="178"/>
      <c r="B159" s="178"/>
      <c r="C159" s="179"/>
      <c r="D159" s="180"/>
      <c r="E159" s="181"/>
      <c r="F159" s="181"/>
      <c r="G159" s="181"/>
      <c r="H159" s="181"/>
      <c r="I159" s="181"/>
      <c r="J159" s="392" t="s">
        <v>619</v>
      </c>
      <c r="K159" s="393"/>
      <c r="L159" s="393"/>
      <c r="M159" s="393"/>
      <c r="N159" s="394"/>
      <c r="O159" s="394"/>
      <c r="P159" s="395"/>
      <c r="Q159" s="396"/>
      <c r="R159" s="396"/>
      <c r="S159" s="396"/>
      <c r="T159" s="396"/>
      <c r="U159" s="396"/>
      <c r="V159" s="396"/>
      <c r="W159" s="396"/>
      <c r="X159" s="184"/>
      <c r="Y159" s="396"/>
      <c r="Z159" s="396"/>
      <c r="AA159" s="396"/>
      <c r="AB159" s="396"/>
      <c r="AC159" s="396"/>
      <c r="AD159" s="396"/>
      <c r="AE159" s="396"/>
      <c r="AF159" s="396"/>
      <c r="AG159" s="397"/>
    </row>
    <row r="160" spans="1:239" ht="30.75" customHeight="1" x14ac:dyDescent="0.3">
      <c r="A160" s="398"/>
      <c r="B160" s="398"/>
      <c r="C160" s="399"/>
      <c r="D160" s="400"/>
      <c r="E160" s="401"/>
      <c r="F160" s="401"/>
      <c r="G160" s="401"/>
      <c r="H160" s="401"/>
      <c r="I160" s="401"/>
      <c r="J160" s="401"/>
      <c r="K160" s="402"/>
      <c r="L160" s="402"/>
      <c r="M160" s="402"/>
      <c r="N160" s="401"/>
      <c r="O160" s="401"/>
      <c r="P160" s="403"/>
      <c r="Q160" s="404"/>
      <c r="R160" s="404"/>
      <c r="S160" s="404"/>
      <c r="T160" s="404"/>
      <c r="U160" s="404"/>
      <c r="V160" s="404"/>
      <c r="W160" s="404"/>
      <c r="X160" s="403"/>
      <c r="Y160" s="404"/>
      <c r="Z160" s="404"/>
      <c r="AA160" s="404"/>
      <c r="AB160" s="404"/>
      <c r="AC160" s="404"/>
      <c r="AD160" s="404"/>
      <c r="AE160" s="404"/>
      <c r="AF160" s="404"/>
      <c r="AG160" s="405"/>
    </row>
    <row r="161" spans="1:239" ht="23.25" customHeight="1" x14ac:dyDescent="0.3">
      <c r="A161" s="244" t="s">
        <v>620</v>
      </c>
      <c r="B161" s="245" t="s">
        <v>621</v>
      </c>
      <c r="C161" s="246" t="s">
        <v>622</v>
      </c>
      <c r="D161" s="247"/>
      <c r="E161" s="248" t="s">
        <v>22</v>
      </c>
      <c r="F161" s="248"/>
      <c r="G161" s="249"/>
      <c r="H161" s="249"/>
      <c r="I161" s="249"/>
      <c r="J161" s="252"/>
      <c r="K161" s="250"/>
      <c r="L161" s="250"/>
      <c r="M161" s="250"/>
      <c r="N161" s="251"/>
      <c r="O161" s="249"/>
      <c r="P161" s="252"/>
      <c r="Q161" s="253"/>
      <c r="R161" s="254"/>
      <c r="S161" s="254"/>
      <c r="T161" s="254"/>
      <c r="U161" s="254"/>
      <c r="V161" s="254"/>
      <c r="W161" s="254"/>
      <c r="X161" s="252"/>
      <c r="Y161" s="253"/>
      <c r="Z161" s="254"/>
      <c r="AA161" s="254"/>
      <c r="AB161" s="254"/>
      <c r="AC161" s="254"/>
      <c r="AD161" s="254"/>
      <c r="AE161" s="254"/>
      <c r="AF161" s="254"/>
      <c r="AG161" s="255"/>
    </row>
    <row r="162" spans="1:239" ht="23.25" customHeight="1" x14ac:dyDescent="0.25">
      <c r="A162" s="256"/>
      <c r="B162" s="256"/>
      <c r="C162" s="257" t="s">
        <v>23</v>
      </c>
      <c r="D162" s="258"/>
      <c r="E162" s="259"/>
      <c r="F162" s="259"/>
      <c r="G162" s="260"/>
      <c r="H162" s="260"/>
      <c r="I162" s="260"/>
      <c r="J162" s="260"/>
      <c r="K162" s="260"/>
      <c r="L162" s="260"/>
      <c r="M162" s="260"/>
      <c r="N162" s="260"/>
      <c r="O162" s="260"/>
      <c r="P162" s="260"/>
      <c r="Q162" s="71"/>
      <c r="R162" s="260"/>
      <c r="S162" s="260"/>
      <c r="T162" s="260"/>
      <c r="U162" s="260"/>
      <c r="V162" s="260"/>
      <c r="W162" s="260"/>
      <c r="X162" s="70"/>
      <c r="Y162" s="71"/>
      <c r="Z162" s="260"/>
      <c r="AA162" s="260"/>
      <c r="AB162" s="260"/>
      <c r="AC162" s="260"/>
      <c r="AD162" s="260"/>
      <c r="AE162" s="260"/>
      <c r="AF162" s="260"/>
      <c r="AG162" s="261"/>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c r="DA162" s="12"/>
      <c r="DB162" s="12"/>
      <c r="DC162" s="12"/>
      <c r="DD162" s="12"/>
      <c r="DE162" s="12"/>
      <c r="DF162" s="12"/>
      <c r="DG162" s="12"/>
      <c r="DH162" s="12"/>
      <c r="DI162" s="12"/>
      <c r="DJ162" s="12"/>
      <c r="DK162" s="12"/>
      <c r="DL162" s="12"/>
      <c r="DM162" s="12"/>
      <c r="DN162" s="12"/>
      <c r="DO162" s="12"/>
      <c r="DP162" s="12"/>
      <c r="DQ162" s="12"/>
      <c r="DR162" s="12"/>
      <c r="DS162" s="12"/>
      <c r="DT162" s="12"/>
      <c r="DU162" s="12"/>
      <c r="DV162" s="12"/>
      <c r="DW162" s="12"/>
      <c r="DX162" s="12"/>
      <c r="DY162" s="12"/>
      <c r="DZ162" s="12"/>
      <c r="EA162" s="12"/>
      <c r="EB162" s="12"/>
      <c r="EC162" s="12"/>
      <c r="ED162" s="12"/>
      <c r="EE162" s="12"/>
      <c r="EF162" s="12"/>
      <c r="EG162" s="12"/>
      <c r="EH162" s="12"/>
      <c r="EI162" s="12"/>
      <c r="EJ162" s="12"/>
      <c r="EK162" s="12"/>
      <c r="EL162" s="12"/>
      <c r="EM162" s="12"/>
      <c r="EN162" s="12"/>
      <c r="EO162" s="12"/>
      <c r="EP162" s="12"/>
      <c r="EQ162" s="12"/>
      <c r="ER162" s="12"/>
      <c r="ES162" s="12"/>
      <c r="ET162" s="12"/>
      <c r="EU162" s="12"/>
      <c r="EV162" s="12"/>
      <c r="EW162" s="12"/>
      <c r="EX162" s="12"/>
      <c r="EY162" s="12"/>
      <c r="EZ162" s="12"/>
      <c r="FA162" s="12"/>
      <c r="FB162" s="12"/>
      <c r="FC162" s="12"/>
      <c r="FD162" s="12"/>
      <c r="FE162" s="12"/>
      <c r="FF162" s="12"/>
      <c r="FG162" s="12"/>
      <c r="FH162" s="12"/>
      <c r="FI162" s="12"/>
      <c r="FJ162" s="12"/>
      <c r="FK162" s="12"/>
      <c r="FL162" s="12"/>
      <c r="FM162" s="12"/>
      <c r="FN162" s="12"/>
      <c r="FO162" s="12"/>
      <c r="FP162" s="12"/>
      <c r="FQ162" s="12"/>
      <c r="FR162" s="12"/>
      <c r="FS162" s="12"/>
      <c r="FT162" s="12"/>
      <c r="FU162" s="12"/>
      <c r="FV162" s="12"/>
      <c r="FW162" s="12"/>
      <c r="FX162" s="12"/>
      <c r="FY162" s="12"/>
      <c r="FZ162" s="12"/>
      <c r="GA162" s="12"/>
      <c r="GB162" s="12"/>
      <c r="GC162" s="12"/>
      <c r="GD162" s="12"/>
      <c r="GE162" s="12"/>
      <c r="GF162" s="12"/>
      <c r="GG162" s="12"/>
      <c r="GH162" s="12"/>
      <c r="GI162" s="12"/>
      <c r="GJ162" s="12"/>
      <c r="GK162" s="12"/>
      <c r="GL162" s="12"/>
      <c r="GM162" s="12"/>
      <c r="GN162" s="12"/>
      <c r="GO162" s="12"/>
      <c r="GP162" s="12"/>
      <c r="GQ162" s="12"/>
      <c r="GR162" s="12"/>
      <c r="GS162" s="12"/>
      <c r="GT162" s="12"/>
      <c r="GU162" s="12"/>
      <c r="GV162" s="12"/>
      <c r="GW162" s="12"/>
      <c r="GX162" s="12"/>
      <c r="GY162" s="12"/>
      <c r="GZ162" s="12"/>
      <c r="HA162" s="12"/>
      <c r="HB162" s="12"/>
      <c r="HC162" s="12"/>
      <c r="HD162" s="12"/>
      <c r="HE162" s="12"/>
      <c r="HF162" s="12"/>
      <c r="HG162" s="12"/>
      <c r="HH162" s="12"/>
      <c r="HI162" s="12"/>
      <c r="HJ162" s="12"/>
      <c r="HK162" s="12"/>
      <c r="HL162" s="12"/>
      <c r="HM162" s="6"/>
      <c r="HN162" s="6"/>
      <c r="HO162" s="6"/>
      <c r="HP162" s="6"/>
      <c r="HQ162" s="6"/>
      <c r="HR162" s="6"/>
      <c r="HS162" s="6"/>
      <c r="HT162" s="6"/>
      <c r="HU162" s="6"/>
      <c r="HV162" s="6"/>
      <c r="HW162" s="6"/>
      <c r="HX162" s="6"/>
      <c r="HY162" s="6"/>
      <c r="HZ162" s="6"/>
      <c r="IA162" s="6"/>
      <c r="IB162" s="6"/>
      <c r="IC162" s="6"/>
      <c r="ID162" s="6"/>
      <c r="IE162" s="6"/>
    </row>
    <row r="163" spans="1:239" x14ac:dyDescent="0.3">
      <c r="A163" s="262" t="s">
        <v>623</v>
      </c>
      <c r="B163" s="262" t="s">
        <v>624</v>
      </c>
      <c r="C163" s="263" t="s">
        <v>625</v>
      </c>
      <c r="D163" s="264"/>
      <c r="E163" s="265" t="s">
        <v>626</v>
      </c>
      <c r="F163" s="266"/>
      <c r="G163" s="267"/>
      <c r="H163" s="268"/>
      <c r="I163" s="359">
        <f>SUM(I164:I168)</f>
        <v>12</v>
      </c>
      <c r="J163" s="359">
        <f>SUM(J164:J168)</f>
        <v>12</v>
      </c>
      <c r="K163" s="270"/>
      <c r="L163" s="270"/>
      <c r="M163" s="269"/>
      <c r="N163" s="270"/>
      <c r="O163" s="270"/>
      <c r="P163" s="270"/>
      <c r="Q163" s="272"/>
      <c r="R163" s="273"/>
      <c r="S163" s="273"/>
      <c r="T163" s="273"/>
      <c r="U163" s="274"/>
      <c r="V163" s="273"/>
      <c r="W163" s="273"/>
      <c r="X163" s="275"/>
      <c r="Y163" s="272"/>
      <c r="Z163" s="273"/>
      <c r="AA163" s="273"/>
      <c r="AB163" s="273"/>
      <c r="AC163" s="274"/>
      <c r="AD163" s="273"/>
      <c r="AE163" s="273"/>
      <c r="AF163" s="273"/>
      <c r="AG163" s="276"/>
      <c r="HD163" s="6"/>
      <c r="HE163" s="6"/>
      <c r="HF163" s="6"/>
      <c r="HG163" s="6"/>
      <c r="HH163" s="6"/>
      <c r="HI163" s="6"/>
      <c r="HJ163" s="6"/>
      <c r="HK163" s="6"/>
      <c r="HL163" s="6"/>
    </row>
    <row r="164" spans="1:239" ht="39.6" x14ac:dyDescent="0.3">
      <c r="A164" s="90"/>
      <c r="B164" s="277" t="s">
        <v>627</v>
      </c>
      <c r="C164" s="352" t="s">
        <v>628</v>
      </c>
      <c r="D164" s="125" t="s">
        <v>629</v>
      </c>
      <c r="E164" s="279" t="s">
        <v>77</v>
      </c>
      <c r="F164" s="85"/>
      <c r="G164" s="279" t="str">
        <f>IF(G128="","",G128)</f>
        <v>LLCER</v>
      </c>
      <c r="H164" s="280"/>
      <c r="I164" s="284">
        <v>2</v>
      </c>
      <c r="J164" s="282">
        <v>2</v>
      </c>
      <c r="K164" s="283" t="s">
        <v>38</v>
      </c>
      <c r="L164" s="287">
        <v>11</v>
      </c>
      <c r="M164" s="287"/>
      <c r="N164" s="286"/>
      <c r="O164" s="299">
        <v>12</v>
      </c>
      <c r="P164" s="287"/>
      <c r="Q164" s="72">
        <v>1</v>
      </c>
      <c r="R164" s="343" t="s">
        <v>27</v>
      </c>
      <c r="S164" s="343" t="s">
        <v>28</v>
      </c>
      <c r="T164" s="343" t="s">
        <v>35</v>
      </c>
      <c r="U164" s="369">
        <v>1</v>
      </c>
      <c r="V164" s="342" t="s">
        <v>29</v>
      </c>
      <c r="W164" s="290" t="s">
        <v>28</v>
      </c>
      <c r="X164" s="68" t="s">
        <v>35</v>
      </c>
      <c r="Y164" s="72">
        <v>1</v>
      </c>
      <c r="Z164" s="343" t="s">
        <v>29</v>
      </c>
      <c r="AA164" s="343" t="s">
        <v>28</v>
      </c>
      <c r="AB164" s="343" t="s">
        <v>35</v>
      </c>
      <c r="AC164" s="369">
        <v>1</v>
      </c>
      <c r="AD164" s="342" t="s">
        <v>29</v>
      </c>
      <c r="AE164" s="342" t="s">
        <v>28</v>
      </c>
      <c r="AF164" s="342" t="s">
        <v>35</v>
      </c>
      <c r="AG164" s="291" t="s">
        <v>630</v>
      </c>
    </row>
    <row r="165" spans="1:239" ht="118.8" x14ac:dyDescent="0.3">
      <c r="A165" s="78"/>
      <c r="B165" s="277" t="s">
        <v>631</v>
      </c>
      <c r="C165" s="352" t="s">
        <v>632</v>
      </c>
      <c r="D165" s="292" t="s">
        <v>633</v>
      </c>
      <c r="E165" s="279" t="s">
        <v>77</v>
      </c>
      <c r="F165" s="85"/>
      <c r="G165" s="279" t="s">
        <v>37</v>
      </c>
      <c r="H165" s="280"/>
      <c r="I165" s="284">
        <v>2</v>
      </c>
      <c r="J165" s="282">
        <v>2</v>
      </c>
      <c r="K165" s="283" t="s">
        <v>57</v>
      </c>
      <c r="L165" s="287">
        <v>11</v>
      </c>
      <c r="M165" s="287"/>
      <c r="N165" s="286"/>
      <c r="O165" s="297"/>
      <c r="P165" s="360">
        <v>12</v>
      </c>
      <c r="Q165" s="72">
        <v>1</v>
      </c>
      <c r="R165" s="343" t="s">
        <v>27</v>
      </c>
      <c r="S165" s="406" t="s">
        <v>28</v>
      </c>
      <c r="T165" s="406" t="s">
        <v>480</v>
      </c>
      <c r="U165" s="369">
        <v>1</v>
      </c>
      <c r="V165" s="342" t="s">
        <v>29</v>
      </c>
      <c r="W165" s="342" t="s">
        <v>28</v>
      </c>
      <c r="X165" s="68" t="s">
        <v>35</v>
      </c>
      <c r="Y165" s="72">
        <v>1</v>
      </c>
      <c r="Z165" s="343" t="s">
        <v>29</v>
      </c>
      <c r="AA165" s="343" t="s">
        <v>28</v>
      </c>
      <c r="AB165" s="343" t="s">
        <v>35</v>
      </c>
      <c r="AC165" s="369">
        <v>1</v>
      </c>
      <c r="AD165" s="342" t="s">
        <v>29</v>
      </c>
      <c r="AE165" s="342" t="s">
        <v>28</v>
      </c>
      <c r="AF165" s="342" t="s">
        <v>35</v>
      </c>
      <c r="AG165" s="291" t="s">
        <v>634</v>
      </c>
    </row>
    <row r="166" spans="1:239" ht="132" x14ac:dyDescent="0.3">
      <c r="A166" s="92"/>
      <c r="B166" s="277" t="s">
        <v>635</v>
      </c>
      <c r="C166" s="352" t="s">
        <v>636</v>
      </c>
      <c r="D166" s="292" t="s">
        <v>637</v>
      </c>
      <c r="E166" s="279" t="s">
        <v>77</v>
      </c>
      <c r="F166" s="85"/>
      <c r="G166" s="279" t="str">
        <f>IF(G130="","",G130)</f>
        <v>LLCER</v>
      </c>
      <c r="H166" s="280"/>
      <c r="I166" s="284">
        <v>2</v>
      </c>
      <c r="J166" s="282">
        <v>2</v>
      </c>
      <c r="K166" s="283" t="s">
        <v>57</v>
      </c>
      <c r="L166" s="287">
        <v>11</v>
      </c>
      <c r="M166" s="287"/>
      <c r="N166" s="286"/>
      <c r="O166" s="299"/>
      <c r="P166" s="299">
        <v>12</v>
      </c>
      <c r="Q166" s="72">
        <v>1</v>
      </c>
      <c r="R166" s="343" t="s">
        <v>27</v>
      </c>
      <c r="S166" s="406" t="s">
        <v>39</v>
      </c>
      <c r="T166" s="406" t="s">
        <v>485</v>
      </c>
      <c r="U166" s="369">
        <v>1</v>
      </c>
      <c r="V166" s="342" t="s">
        <v>29</v>
      </c>
      <c r="W166" s="342" t="s">
        <v>39</v>
      </c>
      <c r="X166" s="68" t="s">
        <v>51</v>
      </c>
      <c r="Y166" s="72">
        <v>1</v>
      </c>
      <c r="Z166" s="343" t="s">
        <v>29</v>
      </c>
      <c r="AA166" s="343" t="s">
        <v>39</v>
      </c>
      <c r="AB166" s="343" t="s">
        <v>51</v>
      </c>
      <c r="AC166" s="369">
        <v>1</v>
      </c>
      <c r="AD166" s="342" t="s">
        <v>29</v>
      </c>
      <c r="AE166" s="342" t="s">
        <v>39</v>
      </c>
      <c r="AF166" s="342" t="s">
        <v>51</v>
      </c>
      <c r="AG166" s="291" t="s">
        <v>638</v>
      </c>
    </row>
    <row r="167" spans="1:239" ht="54.75" customHeight="1" x14ac:dyDescent="0.3">
      <c r="A167" s="92"/>
      <c r="B167" s="301" t="s">
        <v>639</v>
      </c>
      <c r="C167" s="291" t="s">
        <v>640</v>
      </c>
      <c r="D167" s="292" t="s">
        <v>641</v>
      </c>
      <c r="E167" s="172" t="s">
        <v>77</v>
      </c>
      <c r="F167" s="94"/>
      <c r="G167" s="172" t="s">
        <v>37</v>
      </c>
      <c r="H167" s="95"/>
      <c r="I167" s="287">
        <v>3</v>
      </c>
      <c r="J167" s="101">
        <v>3</v>
      </c>
      <c r="K167" s="295" t="s">
        <v>642</v>
      </c>
      <c r="L167" s="287">
        <v>11</v>
      </c>
      <c r="M167" s="287"/>
      <c r="N167" s="286"/>
      <c r="O167" s="287">
        <v>18</v>
      </c>
      <c r="P167" s="287"/>
      <c r="Q167" s="72">
        <v>1</v>
      </c>
      <c r="R167" s="343" t="s">
        <v>27</v>
      </c>
      <c r="S167" s="343" t="s">
        <v>28</v>
      </c>
      <c r="T167" s="343" t="s">
        <v>30</v>
      </c>
      <c r="U167" s="369">
        <v>1</v>
      </c>
      <c r="V167" s="342" t="s">
        <v>29</v>
      </c>
      <c r="W167" s="342" t="s">
        <v>28</v>
      </c>
      <c r="X167" s="68" t="s">
        <v>30</v>
      </c>
      <c r="Y167" s="72">
        <v>1</v>
      </c>
      <c r="Z167" s="343" t="s">
        <v>29</v>
      </c>
      <c r="AA167" s="343" t="s">
        <v>28</v>
      </c>
      <c r="AB167" s="343" t="s">
        <v>30</v>
      </c>
      <c r="AC167" s="369">
        <v>1</v>
      </c>
      <c r="AD167" s="342" t="s">
        <v>29</v>
      </c>
      <c r="AE167" s="342" t="s">
        <v>28</v>
      </c>
      <c r="AF167" s="342" t="s">
        <v>30</v>
      </c>
      <c r="AG167" s="291" t="s">
        <v>490</v>
      </c>
    </row>
    <row r="168" spans="1:239" ht="39.6" x14ac:dyDescent="0.3">
      <c r="A168" s="92"/>
      <c r="B168" s="301" t="s">
        <v>643</v>
      </c>
      <c r="C168" s="408" t="s">
        <v>644</v>
      </c>
      <c r="D168" s="292" t="s">
        <v>645</v>
      </c>
      <c r="E168" s="172" t="s">
        <v>77</v>
      </c>
      <c r="F168" s="94"/>
      <c r="G168" s="172" t="s">
        <v>37</v>
      </c>
      <c r="H168" s="95"/>
      <c r="I168" s="287">
        <v>3</v>
      </c>
      <c r="J168" s="101">
        <v>3</v>
      </c>
      <c r="K168" s="283" t="s">
        <v>58</v>
      </c>
      <c r="L168" s="287">
        <v>11</v>
      </c>
      <c r="M168" s="287"/>
      <c r="N168" s="286"/>
      <c r="O168" s="299">
        <v>24</v>
      </c>
      <c r="P168" s="287"/>
      <c r="Q168" s="72">
        <v>1</v>
      </c>
      <c r="R168" s="343" t="s">
        <v>27</v>
      </c>
      <c r="S168" s="343" t="s">
        <v>28</v>
      </c>
      <c r="T168" s="343" t="s">
        <v>32</v>
      </c>
      <c r="U168" s="369">
        <v>1</v>
      </c>
      <c r="V168" s="342" t="s">
        <v>29</v>
      </c>
      <c r="W168" s="342" t="s">
        <v>28</v>
      </c>
      <c r="X168" s="68" t="s">
        <v>32</v>
      </c>
      <c r="Y168" s="72">
        <v>1</v>
      </c>
      <c r="Z168" s="343" t="s">
        <v>29</v>
      </c>
      <c r="AA168" s="343" t="s">
        <v>28</v>
      </c>
      <c r="AB168" s="343" t="s">
        <v>32</v>
      </c>
      <c r="AC168" s="369">
        <v>1</v>
      </c>
      <c r="AD168" s="342" t="s">
        <v>29</v>
      </c>
      <c r="AE168" s="342" t="s">
        <v>28</v>
      </c>
      <c r="AF168" s="342" t="s">
        <v>32</v>
      </c>
      <c r="AG168" s="291" t="s">
        <v>646</v>
      </c>
    </row>
    <row r="169" spans="1:239" x14ac:dyDescent="0.3">
      <c r="A169" s="262"/>
      <c r="B169" s="262"/>
      <c r="C169" s="263" t="s">
        <v>151</v>
      </c>
      <c r="D169" s="264"/>
      <c r="E169" s="265"/>
      <c r="F169" s="266"/>
      <c r="G169" s="267"/>
      <c r="H169" s="268"/>
      <c r="I169" s="269"/>
      <c r="J169" s="269"/>
      <c r="K169" s="270"/>
      <c r="L169" s="270"/>
      <c r="M169" s="269"/>
      <c r="N169" s="270"/>
      <c r="O169" s="270"/>
      <c r="P169" s="270"/>
      <c r="Q169" s="272"/>
      <c r="R169" s="273"/>
      <c r="S169" s="273"/>
      <c r="T169" s="273"/>
      <c r="U169" s="274"/>
      <c r="V169" s="273"/>
      <c r="W169" s="273"/>
      <c r="X169" s="275"/>
      <c r="Y169" s="272"/>
      <c r="Z169" s="273"/>
      <c r="AA169" s="273"/>
      <c r="AB169" s="273"/>
      <c r="AC169" s="274"/>
      <c r="AD169" s="273"/>
      <c r="AE169" s="273"/>
      <c r="AF169" s="273"/>
      <c r="AG169" s="276"/>
      <c r="HD169" s="6"/>
      <c r="HE169" s="6"/>
      <c r="HF169" s="6"/>
      <c r="HG169" s="6"/>
      <c r="HH169" s="6"/>
      <c r="HI169" s="6"/>
      <c r="HJ169" s="6"/>
      <c r="HK169" s="6"/>
      <c r="HL169" s="6"/>
    </row>
    <row r="170" spans="1:239" ht="55.5" customHeight="1" x14ac:dyDescent="0.3">
      <c r="A170" s="409"/>
      <c r="B170" s="345" t="s">
        <v>647</v>
      </c>
      <c r="C170" s="410" t="s">
        <v>648</v>
      </c>
      <c r="D170" s="411" t="s">
        <v>649</v>
      </c>
      <c r="E170" s="141"/>
      <c r="F170" s="99"/>
      <c r="G170" s="354" t="s">
        <v>37</v>
      </c>
      <c r="H170" s="412"/>
      <c r="I170" s="355" t="s">
        <v>91</v>
      </c>
      <c r="J170" s="66">
        <v>3</v>
      </c>
      <c r="K170" s="299" t="s">
        <v>650</v>
      </c>
      <c r="L170" s="303">
        <v>11</v>
      </c>
      <c r="M170" s="303"/>
      <c r="N170" s="413">
        <v>12</v>
      </c>
      <c r="O170" s="303">
        <v>6</v>
      </c>
      <c r="P170" s="52"/>
      <c r="Q170" s="72">
        <v>1</v>
      </c>
      <c r="R170" s="343" t="s">
        <v>27</v>
      </c>
      <c r="S170" s="414"/>
      <c r="T170" s="414"/>
      <c r="U170" s="369">
        <v>1</v>
      </c>
      <c r="V170" s="342" t="s">
        <v>29</v>
      </c>
      <c r="W170" s="342" t="s">
        <v>28</v>
      </c>
      <c r="X170" s="68" t="s">
        <v>32</v>
      </c>
      <c r="Y170" s="72">
        <v>1</v>
      </c>
      <c r="Z170" s="343" t="s">
        <v>29</v>
      </c>
      <c r="AA170" s="343" t="s">
        <v>28</v>
      </c>
      <c r="AB170" s="343" t="s">
        <v>32</v>
      </c>
      <c r="AC170" s="369">
        <v>1</v>
      </c>
      <c r="AD170" s="342" t="s">
        <v>29</v>
      </c>
      <c r="AE170" s="342" t="s">
        <v>28</v>
      </c>
      <c r="AF170" s="342" t="s">
        <v>32</v>
      </c>
      <c r="AG170" s="306" t="s">
        <v>651</v>
      </c>
    </row>
    <row r="171" spans="1:239" x14ac:dyDescent="0.3">
      <c r="A171" s="262" t="s">
        <v>652</v>
      </c>
      <c r="B171" s="262" t="s">
        <v>653</v>
      </c>
      <c r="C171" s="263" t="s">
        <v>654</v>
      </c>
      <c r="D171" s="264"/>
      <c r="E171" s="265" t="s">
        <v>626</v>
      </c>
      <c r="F171" s="266"/>
      <c r="G171" s="267"/>
      <c r="H171" s="268"/>
      <c r="I171" s="269"/>
      <c r="J171" s="269"/>
      <c r="K171" s="270"/>
      <c r="L171" s="270"/>
      <c r="M171" s="269"/>
      <c r="N171" s="270"/>
      <c r="O171" s="270"/>
      <c r="P171" s="270"/>
      <c r="Q171" s="272"/>
      <c r="R171" s="273"/>
      <c r="S171" s="273"/>
      <c r="T171" s="273"/>
      <c r="U171" s="274"/>
      <c r="V171" s="273"/>
      <c r="W171" s="273"/>
      <c r="X171" s="275"/>
      <c r="Y171" s="272"/>
      <c r="Z171" s="273"/>
      <c r="AA171" s="273"/>
      <c r="AB171" s="273"/>
      <c r="AC171" s="274"/>
      <c r="AD171" s="273"/>
      <c r="AE171" s="273"/>
      <c r="AF171" s="273"/>
      <c r="AG171" s="276"/>
      <c r="HD171" s="6"/>
      <c r="HE171" s="6"/>
      <c r="HF171" s="6"/>
      <c r="HG171" s="6"/>
      <c r="HH171" s="6"/>
      <c r="HI171" s="6"/>
      <c r="HJ171" s="6"/>
      <c r="HK171" s="6"/>
      <c r="HL171" s="6"/>
    </row>
    <row r="172" spans="1:239" ht="69" customHeight="1" x14ac:dyDescent="0.3">
      <c r="A172" s="415"/>
      <c r="B172" s="301" t="s">
        <v>655</v>
      </c>
      <c r="C172" s="291" t="s">
        <v>656</v>
      </c>
      <c r="D172" s="416" t="s">
        <v>657</v>
      </c>
      <c r="E172" s="172" t="s">
        <v>77</v>
      </c>
      <c r="F172" s="172"/>
      <c r="G172" s="172" t="s">
        <v>37</v>
      </c>
      <c r="H172" s="171"/>
      <c r="I172" s="298" t="s">
        <v>93</v>
      </c>
      <c r="J172" s="417" t="s">
        <v>93</v>
      </c>
      <c r="K172" s="283" t="s">
        <v>356</v>
      </c>
      <c r="L172" s="298" t="s">
        <v>54</v>
      </c>
      <c r="M172" s="298"/>
      <c r="N172" s="418"/>
      <c r="O172" s="419">
        <v>18</v>
      </c>
      <c r="P172" s="420"/>
      <c r="Q172" s="72">
        <v>1</v>
      </c>
      <c r="R172" s="343" t="s">
        <v>27</v>
      </c>
      <c r="S172" s="343" t="s">
        <v>28</v>
      </c>
      <c r="T172" s="343" t="s">
        <v>30</v>
      </c>
      <c r="U172" s="369">
        <v>1</v>
      </c>
      <c r="V172" s="342" t="s">
        <v>29</v>
      </c>
      <c r="W172" s="342" t="s">
        <v>28</v>
      </c>
      <c r="X172" s="68" t="s">
        <v>32</v>
      </c>
      <c r="Y172" s="72">
        <v>1</v>
      </c>
      <c r="Z172" s="343" t="s">
        <v>29</v>
      </c>
      <c r="AA172" s="343" t="s">
        <v>28</v>
      </c>
      <c r="AB172" s="343" t="s">
        <v>32</v>
      </c>
      <c r="AC172" s="369">
        <v>1</v>
      </c>
      <c r="AD172" s="342" t="s">
        <v>29</v>
      </c>
      <c r="AE172" s="342" t="s">
        <v>28</v>
      </c>
      <c r="AF172" s="342" t="s">
        <v>32</v>
      </c>
      <c r="AG172" s="291" t="s">
        <v>658</v>
      </c>
    </row>
    <row r="173" spans="1:239" ht="26.4" x14ac:dyDescent="0.3">
      <c r="A173" s="262" t="s">
        <v>659</v>
      </c>
      <c r="B173" s="262" t="s">
        <v>660</v>
      </c>
      <c r="C173" s="263" t="s">
        <v>661</v>
      </c>
      <c r="D173" s="264"/>
      <c r="E173" s="265" t="s">
        <v>77</v>
      </c>
      <c r="F173" s="266"/>
      <c r="G173" s="267"/>
      <c r="H173" s="268"/>
      <c r="I173" s="307">
        <v>3</v>
      </c>
      <c r="J173" s="307">
        <v>3</v>
      </c>
      <c r="K173" s="270"/>
      <c r="L173" s="270"/>
      <c r="M173" s="269"/>
      <c r="N173" s="270"/>
      <c r="O173" s="270"/>
      <c r="P173" s="270"/>
      <c r="Q173" s="272"/>
      <c r="R173" s="273"/>
      <c r="S173" s="273"/>
      <c r="T173" s="273"/>
      <c r="U173" s="274"/>
      <c r="V173" s="273"/>
      <c r="W173" s="273"/>
      <c r="X173" s="275"/>
      <c r="Y173" s="272"/>
      <c r="Z173" s="273"/>
      <c r="AA173" s="273"/>
      <c r="AB173" s="273"/>
      <c r="AC173" s="274"/>
      <c r="AD173" s="273"/>
      <c r="AE173" s="273"/>
      <c r="AF173" s="273"/>
      <c r="AG173" s="276"/>
      <c r="HD173" s="6"/>
      <c r="HE173" s="6"/>
      <c r="HF173" s="6"/>
      <c r="HG173" s="6"/>
      <c r="HH173" s="6"/>
      <c r="HI173" s="6"/>
      <c r="HJ173" s="6"/>
      <c r="HK173" s="6"/>
      <c r="HL173" s="6"/>
    </row>
    <row r="174" spans="1:239" ht="63" customHeight="1" x14ac:dyDescent="0.3">
      <c r="A174" s="641" t="s">
        <v>1119</v>
      </c>
      <c r="B174" s="301" t="s">
        <v>662</v>
      </c>
      <c r="C174" s="421" t="s">
        <v>663</v>
      </c>
      <c r="D174" s="292" t="s">
        <v>510</v>
      </c>
      <c r="E174" s="79" t="s">
        <v>143</v>
      </c>
      <c r="F174" s="79"/>
      <c r="G174" s="172" t="s">
        <v>37</v>
      </c>
      <c r="H174" s="143"/>
      <c r="I174" s="302"/>
      <c r="J174" s="302" t="s">
        <v>518</v>
      </c>
      <c r="K174" s="283" t="s">
        <v>189</v>
      </c>
      <c r="L174" s="302" t="s">
        <v>54</v>
      </c>
      <c r="M174" s="422"/>
      <c r="N174" s="423"/>
      <c r="O174" s="419">
        <v>18</v>
      </c>
      <c r="P174" s="420"/>
      <c r="Q174" s="309" t="s">
        <v>511</v>
      </c>
      <c r="R174" s="310" t="s">
        <v>512</v>
      </c>
      <c r="S174" s="305"/>
      <c r="T174" s="310" t="s">
        <v>513</v>
      </c>
      <c r="U174" s="289">
        <v>1</v>
      </c>
      <c r="V174" s="290" t="s">
        <v>29</v>
      </c>
      <c r="W174" s="290" t="s">
        <v>28</v>
      </c>
      <c r="X174" s="640" t="s">
        <v>1117</v>
      </c>
      <c r="Y174" s="87">
        <v>1</v>
      </c>
      <c r="Z174" s="288" t="s">
        <v>29</v>
      </c>
      <c r="AA174" s="288" t="s">
        <v>28</v>
      </c>
      <c r="AB174" s="640" t="s">
        <v>1117</v>
      </c>
      <c r="AC174" s="289">
        <v>1</v>
      </c>
      <c r="AD174" s="290" t="s">
        <v>29</v>
      </c>
      <c r="AE174" s="290" t="s">
        <v>28</v>
      </c>
      <c r="AF174" s="640" t="s">
        <v>1117</v>
      </c>
      <c r="AG174" s="424" t="s">
        <v>664</v>
      </c>
    </row>
    <row r="175" spans="1:239" ht="63" customHeight="1" x14ac:dyDescent="0.3">
      <c r="A175" s="425"/>
      <c r="B175" s="301" t="s">
        <v>665</v>
      </c>
      <c r="C175" s="421" t="s">
        <v>666</v>
      </c>
      <c r="D175" s="426" t="s">
        <v>517</v>
      </c>
      <c r="E175" s="79" t="s">
        <v>143</v>
      </c>
      <c r="F175" s="82"/>
      <c r="G175" s="372" t="s">
        <v>37</v>
      </c>
      <c r="H175" s="149"/>
      <c r="I175" s="302"/>
      <c r="J175" s="302" t="s">
        <v>518</v>
      </c>
      <c r="K175" s="283" t="s">
        <v>59</v>
      </c>
      <c r="L175" s="302" t="s">
        <v>54</v>
      </c>
      <c r="M175" s="422"/>
      <c r="N175" s="423">
        <v>18</v>
      </c>
      <c r="O175" s="116" t="s">
        <v>667</v>
      </c>
      <c r="P175" s="420"/>
      <c r="Q175" s="309" t="s">
        <v>511</v>
      </c>
      <c r="R175" s="310" t="s">
        <v>512</v>
      </c>
      <c r="S175" s="305"/>
      <c r="T175" s="310" t="s">
        <v>513</v>
      </c>
      <c r="U175" s="289">
        <v>1</v>
      </c>
      <c r="V175" s="290" t="s">
        <v>29</v>
      </c>
      <c r="W175" s="290" t="s">
        <v>28</v>
      </c>
      <c r="X175" s="75" t="s">
        <v>32</v>
      </c>
      <c r="Y175" s="87">
        <v>1</v>
      </c>
      <c r="Z175" s="288" t="s">
        <v>29</v>
      </c>
      <c r="AA175" s="288" t="s">
        <v>28</v>
      </c>
      <c r="AB175" s="288" t="s">
        <v>32</v>
      </c>
      <c r="AC175" s="289">
        <v>1</v>
      </c>
      <c r="AD175" s="290" t="s">
        <v>29</v>
      </c>
      <c r="AE175" s="290" t="s">
        <v>28</v>
      </c>
      <c r="AF175" s="290" t="s">
        <v>32</v>
      </c>
      <c r="AG175" s="424" t="s">
        <v>668</v>
      </c>
    </row>
    <row r="176" spans="1:239" s="47" customFormat="1" ht="12.75" customHeight="1" x14ac:dyDescent="0.3">
      <c r="A176" s="427"/>
      <c r="B176" s="427"/>
      <c r="C176" s="291"/>
      <c r="D176" s="207"/>
      <c r="E176" s="428"/>
      <c r="F176" s="429"/>
      <c r="G176" s="430"/>
      <c r="H176" s="431"/>
      <c r="I176" s="360"/>
      <c r="J176" s="121"/>
      <c r="K176" s="360"/>
      <c r="L176" s="360"/>
      <c r="M176" s="121"/>
      <c r="N176" s="360"/>
      <c r="O176" s="286"/>
      <c r="P176" s="286"/>
      <c r="Q176" s="72"/>
      <c r="R176" s="343"/>
      <c r="S176" s="343"/>
      <c r="T176" s="343"/>
      <c r="U176" s="369"/>
      <c r="V176" s="342"/>
      <c r="W176" s="342"/>
      <c r="X176" s="68"/>
      <c r="Y176" s="72"/>
      <c r="Z176" s="343"/>
      <c r="AA176" s="343"/>
      <c r="AB176" s="343"/>
      <c r="AC176" s="369"/>
      <c r="AD176" s="342"/>
      <c r="AE176" s="342"/>
      <c r="AF176" s="342"/>
      <c r="AG176" s="51"/>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row>
    <row r="177" spans="1:239" ht="48" customHeight="1" x14ac:dyDescent="0.3">
      <c r="A177" s="425"/>
      <c r="B177" s="277" t="s">
        <v>669</v>
      </c>
      <c r="C177" s="352" t="s">
        <v>670</v>
      </c>
      <c r="D177" s="207" t="s">
        <v>671</v>
      </c>
      <c r="E177" s="207" t="s">
        <v>77</v>
      </c>
      <c r="F177" s="125" t="s">
        <v>525</v>
      </c>
      <c r="G177" s="85" t="s">
        <v>45</v>
      </c>
      <c r="H177" s="432"/>
      <c r="I177" s="281" t="s">
        <v>142</v>
      </c>
      <c r="J177" s="433" t="s">
        <v>142</v>
      </c>
      <c r="K177" s="283" t="s">
        <v>99</v>
      </c>
      <c r="L177" s="298" t="s">
        <v>197</v>
      </c>
      <c r="M177" s="417"/>
      <c r="N177" s="304">
        <v>0</v>
      </c>
      <c r="O177" s="287">
        <v>12</v>
      </c>
      <c r="P177" s="287"/>
      <c r="Q177" s="72">
        <v>1</v>
      </c>
      <c r="R177" s="343" t="s">
        <v>27</v>
      </c>
      <c r="S177" s="343" t="s">
        <v>28</v>
      </c>
      <c r="T177" s="343" t="s">
        <v>672</v>
      </c>
      <c r="U177" s="369">
        <v>1</v>
      </c>
      <c r="V177" s="342" t="s">
        <v>29</v>
      </c>
      <c r="W177" s="342" t="s">
        <v>28</v>
      </c>
      <c r="X177" s="68" t="s">
        <v>673</v>
      </c>
      <c r="Y177" s="72">
        <v>1</v>
      </c>
      <c r="Z177" s="343" t="s">
        <v>29</v>
      </c>
      <c r="AA177" s="343" t="s">
        <v>28</v>
      </c>
      <c r="AB177" s="343" t="s">
        <v>673</v>
      </c>
      <c r="AC177" s="369">
        <v>1</v>
      </c>
      <c r="AD177" s="342" t="s">
        <v>29</v>
      </c>
      <c r="AE177" s="342" t="s">
        <v>28</v>
      </c>
      <c r="AF177" s="342" t="s">
        <v>673</v>
      </c>
      <c r="AG177" s="424" t="s">
        <v>674</v>
      </c>
    </row>
    <row r="178" spans="1:239" x14ac:dyDescent="0.3">
      <c r="A178" s="262" t="s">
        <v>675</v>
      </c>
      <c r="B178" s="262" t="s">
        <v>676</v>
      </c>
      <c r="C178" s="263" t="s">
        <v>677</v>
      </c>
      <c r="D178" s="264"/>
      <c r="E178" s="265" t="s">
        <v>56</v>
      </c>
      <c r="F178" s="266"/>
      <c r="G178" s="267"/>
      <c r="H178" s="268" t="s">
        <v>67</v>
      </c>
      <c r="I178" s="307">
        <v>1</v>
      </c>
      <c r="J178" s="307">
        <v>1</v>
      </c>
      <c r="K178" s="270"/>
      <c r="L178" s="270"/>
      <c r="M178" s="300"/>
      <c r="N178" s="270"/>
      <c r="O178" s="270"/>
      <c r="P178" s="270"/>
      <c r="Q178" s="272"/>
      <c r="R178" s="273"/>
      <c r="S178" s="273"/>
      <c r="T178" s="273"/>
      <c r="U178" s="274"/>
      <c r="V178" s="273"/>
      <c r="W178" s="273"/>
      <c r="X178" s="275"/>
      <c r="Y178" s="272"/>
      <c r="Z178" s="273"/>
      <c r="AA178" s="273"/>
      <c r="AB178" s="273"/>
      <c r="AC178" s="274"/>
      <c r="AD178" s="273"/>
      <c r="AE178" s="273"/>
      <c r="AF178" s="273"/>
      <c r="AG178" s="276"/>
      <c r="HD178" s="6"/>
      <c r="HE178" s="6"/>
      <c r="HF178" s="6"/>
      <c r="HG178" s="6"/>
      <c r="HH178" s="6"/>
      <c r="HI178" s="6"/>
      <c r="HJ178" s="6"/>
      <c r="HK178" s="6"/>
      <c r="HL178" s="6"/>
    </row>
    <row r="179" spans="1:239" ht="132" x14ac:dyDescent="0.3">
      <c r="A179" s="148"/>
      <c r="B179" s="277" t="s">
        <v>678</v>
      </c>
      <c r="C179" s="434" t="s">
        <v>679</v>
      </c>
      <c r="D179" s="125" t="s">
        <v>680</v>
      </c>
      <c r="E179" s="211" t="s">
        <v>77</v>
      </c>
      <c r="F179" s="79" t="s">
        <v>525</v>
      </c>
      <c r="G179" s="96" t="s">
        <v>90</v>
      </c>
      <c r="H179" s="81"/>
      <c r="I179" s="298" t="s">
        <v>142</v>
      </c>
      <c r="J179" s="417" t="s">
        <v>142</v>
      </c>
      <c r="K179" s="298" t="s">
        <v>99</v>
      </c>
      <c r="L179" s="298" t="s">
        <v>681</v>
      </c>
      <c r="M179" s="417"/>
      <c r="N179" s="286"/>
      <c r="O179" s="287">
        <v>24</v>
      </c>
      <c r="P179" s="287"/>
      <c r="Q179" s="72">
        <v>1</v>
      </c>
      <c r="R179" s="435" t="s">
        <v>27</v>
      </c>
      <c r="S179" s="343"/>
      <c r="T179" s="343"/>
      <c r="U179" s="369">
        <v>1</v>
      </c>
      <c r="V179" s="342" t="s">
        <v>29</v>
      </c>
      <c r="W179" s="342" t="s">
        <v>28</v>
      </c>
      <c r="X179" s="68" t="s">
        <v>32</v>
      </c>
      <c r="Y179" s="72">
        <v>1</v>
      </c>
      <c r="Z179" s="343" t="s">
        <v>29</v>
      </c>
      <c r="AA179" s="343" t="s">
        <v>28</v>
      </c>
      <c r="AB179" s="343" t="s">
        <v>32</v>
      </c>
      <c r="AC179" s="369">
        <v>1</v>
      </c>
      <c r="AD179" s="342" t="s">
        <v>29</v>
      </c>
      <c r="AE179" s="342" t="s">
        <v>28</v>
      </c>
      <c r="AF179" s="342" t="s">
        <v>32</v>
      </c>
      <c r="AG179" s="291" t="s">
        <v>682</v>
      </c>
    </row>
    <row r="180" spans="1:239" s="49" customFormat="1" ht="36" customHeight="1" x14ac:dyDescent="0.3">
      <c r="A180" s="262" t="s">
        <v>121</v>
      </c>
      <c r="B180" s="262" t="s">
        <v>122</v>
      </c>
      <c r="C180" s="263" t="s">
        <v>683</v>
      </c>
      <c r="D180" s="269" t="s">
        <v>684</v>
      </c>
      <c r="E180" s="436" t="s">
        <v>98</v>
      </c>
      <c r="F180" s="262" t="s">
        <v>123</v>
      </c>
      <c r="G180" s="267"/>
      <c r="H180" s="268" t="s">
        <v>67</v>
      </c>
      <c r="I180" s="307">
        <v>1</v>
      </c>
      <c r="J180" s="307">
        <v>1</v>
      </c>
      <c r="K180" s="270"/>
      <c r="L180" s="270"/>
      <c r="M180" s="437"/>
      <c r="N180" s="265">
        <v>15</v>
      </c>
      <c r="O180" s="265"/>
      <c r="P180" s="265"/>
      <c r="Q180" s="272"/>
      <c r="R180" s="273"/>
      <c r="S180" s="273"/>
      <c r="T180" s="273"/>
      <c r="U180" s="274"/>
      <c r="V180" s="273"/>
      <c r="W180" s="273"/>
      <c r="X180" s="275"/>
      <c r="Y180" s="272"/>
      <c r="Z180" s="273"/>
      <c r="AA180" s="273"/>
      <c r="AB180" s="273"/>
      <c r="AC180" s="274"/>
      <c r="AD180" s="273"/>
      <c r="AE180" s="273"/>
      <c r="AF180" s="273"/>
      <c r="AG180" s="276"/>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row>
    <row r="181" spans="1:239" s="47" customFormat="1" ht="12.75" customHeight="1" x14ac:dyDescent="0.3">
      <c r="A181" s="427"/>
      <c r="B181" s="427"/>
      <c r="C181" s="291"/>
      <c r="D181" s="207"/>
      <c r="E181" s="428"/>
      <c r="F181" s="438"/>
      <c r="G181" s="439"/>
      <c r="H181" s="440"/>
      <c r="I181" s="360"/>
      <c r="J181" s="121"/>
      <c r="K181" s="360"/>
      <c r="L181" s="360"/>
      <c r="M181" s="121"/>
      <c r="N181" s="360"/>
      <c r="O181" s="286"/>
      <c r="P181" s="286"/>
      <c r="Q181" s="72"/>
      <c r="R181" s="343"/>
      <c r="S181" s="343"/>
      <c r="T181" s="343"/>
      <c r="U181" s="369"/>
      <c r="V181" s="342"/>
      <c r="W181" s="342"/>
      <c r="X181" s="68"/>
      <c r="Y181" s="441"/>
      <c r="Z181" s="442"/>
      <c r="AA181" s="442"/>
      <c r="AB181" s="442"/>
      <c r="AC181" s="443"/>
      <c r="AD181" s="444"/>
      <c r="AE181" s="444"/>
      <c r="AF181" s="444"/>
      <c r="AG181" s="51"/>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row>
    <row r="182" spans="1:239" ht="28.5" customHeight="1" x14ac:dyDescent="0.3">
      <c r="A182" s="445" t="s">
        <v>685</v>
      </c>
      <c r="B182" s="445" t="s">
        <v>686</v>
      </c>
      <c r="C182" s="446" t="s">
        <v>687</v>
      </c>
      <c r="D182" s="264"/>
      <c r="E182" s="265"/>
      <c r="F182" s="266"/>
      <c r="G182" s="267"/>
      <c r="H182" s="268" t="s">
        <v>76</v>
      </c>
      <c r="I182" s="269" t="s">
        <v>93</v>
      </c>
      <c r="J182" s="269">
        <v>2</v>
      </c>
      <c r="K182" s="270"/>
      <c r="L182" s="270"/>
      <c r="M182" s="300"/>
      <c r="N182" s="270"/>
      <c r="O182" s="270"/>
      <c r="P182" s="270"/>
      <c r="Q182" s="447"/>
      <c r="R182" s="270"/>
      <c r="S182" s="270"/>
      <c r="T182" s="270"/>
      <c r="U182" s="270"/>
      <c r="V182" s="270"/>
      <c r="W182" s="270"/>
      <c r="X182" s="271"/>
      <c r="Y182" s="447"/>
      <c r="Z182" s="270"/>
      <c r="AA182" s="270"/>
      <c r="AB182" s="270"/>
      <c r="AC182" s="270"/>
      <c r="AD182" s="270"/>
      <c r="AE182" s="270"/>
      <c r="AF182" s="270"/>
      <c r="AG182" s="270"/>
      <c r="HD182" s="6"/>
      <c r="HE182" s="6"/>
      <c r="HF182" s="6"/>
      <c r="HG182" s="6"/>
      <c r="HH182" s="6"/>
      <c r="HI182" s="6"/>
      <c r="HJ182" s="6"/>
      <c r="HK182" s="6"/>
      <c r="HL182" s="6"/>
    </row>
    <row r="183" spans="1:239" s="1" customFormat="1" ht="78" customHeight="1" x14ac:dyDescent="0.3">
      <c r="A183" s="448"/>
      <c r="B183" s="449" t="s">
        <v>688</v>
      </c>
      <c r="C183" s="450" t="s">
        <v>689</v>
      </c>
      <c r="D183" s="451" t="s">
        <v>690</v>
      </c>
      <c r="E183" s="452" t="s">
        <v>96</v>
      </c>
      <c r="F183" s="451" t="s">
        <v>92</v>
      </c>
      <c r="G183" s="451" t="s">
        <v>45</v>
      </c>
      <c r="H183" s="451"/>
      <c r="I183" s="451" t="s">
        <v>93</v>
      </c>
      <c r="J183" s="451" t="s">
        <v>93</v>
      </c>
      <c r="K183" s="453" t="s">
        <v>62</v>
      </c>
      <c r="L183" s="454">
        <v>12</v>
      </c>
      <c r="M183" s="455"/>
      <c r="N183" s="453"/>
      <c r="O183" s="456">
        <v>18</v>
      </c>
      <c r="P183" s="457"/>
      <c r="Q183" s="72">
        <v>1</v>
      </c>
      <c r="R183" s="343" t="s">
        <v>27</v>
      </c>
      <c r="S183" s="343" t="s">
        <v>691</v>
      </c>
      <c r="T183" s="343" t="s">
        <v>30</v>
      </c>
      <c r="U183" s="369">
        <v>1</v>
      </c>
      <c r="V183" s="342" t="s">
        <v>29</v>
      </c>
      <c r="W183" s="342" t="s">
        <v>79</v>
      </c>
      <c r="X183" s="68" t="s">
        <v>32</v>
      </c>
      <c r="Y183" s="72">
        <v>1</v>
      </c>
      <c r="Z183" s="343" t="s">
        <v>29</v>
      </c>
      <c r="AA183" s="343" t="s">
        <v>81</v>
      </c>
      <c r="AB183" s="343" t="s">
        <v>40</v>
      </c>
      <c r="AC183" s="341">
        <v>1</v>
      </c>
      <c r="AD183" s="342" t="s">
        <v>29</v>
      </c>
      <c r="AE183" s="342" t="s">
        <v>81</v>
      </c>
      <c r="AF183" s="342" t="s">
        <v>40</v>
      </c>
      <c r="AG183" s="291" t="s">
        <v>692</v>
      </c>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row>
    <row r="184" spans="1:239" ht="79.2" x14ac:dyDescent="0.3">
      <c r="A184" s="89"/>
      <c r="B184" s="458" t="s">
        <v>118</v>
      </c>
      <c r="C184" s="348" t="s">
        <v>119</v>
      </c>
      <c r="D184" s="125" t="s">
        <v>120</v>
      </c>
      <c r="E184" s="141" t="s">
        <v>77</v>
      </c>
      <c r="F184" s="79" t="s">
        <v>92</v>
      </c>
      <c r="G184" s="172" t="s">
        <v>37</v>
      </c>
      <c r="H184" s="95"/>
      <c r="I184" s="298" t="s">
        <v>93</v>
      </c>
      <c r="J184" s="101" t="s">
        <v>93</v>
      </c>
      <c r="K184" s="283" t="s">
        <v>50</v>
      </c>
      <c r="L184" s="287">
        <v>14</v>
      </c>
      <c r="M184" s="101"/>
      <c r="N184" s="423"/>
      <c r="O184" s="284">
        <v>18</v>
      </c>
      <c r="P184" s="303"/>
      <c r="Q184" s="72">
        <v>1</v>
      </c>
      <c r="R184" s="343" t="s">
        <v>27</v>
      </c>
      <c r="S184" s="343" t="s">
        <v>691</v>
      </c>
      <c r="T184" s="343" t="s">
        <v>103</v>
      </c>
      <c r="U184" s="369">
        <v>1</v>
      </c>
      <c r="V184" s="342" t="s">
        <v>29</v>
      </c>
      <c r="W184" s="342" t="s">
        <v>79</v>
      </c>
      <c r="X184" s="68" t="s">
        <v>32</v>
      </c>
      <c r="Y184" s="72">
        <v>1</v>
      </c>
      <c r="Z184" s="343" t="s">
        <v>29</v>
      </c>
      <c r="AA184" s="343" t="s">
        <v>79</v>
      </c>
      <c r="AB184" s="343" t="s">
        <v>32</v>
      </c>
      <c r="AC184" s="341">
        <v>1</v>
      </c>
      <c r="AD184" s="342" t="s">
        <v>29</v>
      </c>
      <c r="AE184" s="342" t="s">
        <v>79</v>
      </c>
      <c r="AF184" s="342" t="s">
        <v>32</v>
      </c>
      <c r="AG184" s="291" t="s">
        <v>104</v>
      </c>
    </row>
    <row r="185" spans="1:239" s="47" customFormat="1" ht="69" customHeight="1" x14ac:dyDescent="0.3">
      <c r="A185" s="459"/>
      <c r="B185" s="277" t="s">
        <v>693</v>
      </c>
      <c r="C185" s="460" t="s">
        <v>694</v>
      </c>
      <c r="D185" s="125"/>
      <c r="E185" s="207" t="s">
        <v>77</v>
      </c>
      <c r="F185" s="125" t="s">
        <v>525</v>
      </c>
      <c r="G185" s="125" t="s">
        <v>37</v>
      </c>
      <c r="H185" s="280"/>
      <c r="I185" s="283">
        <v>2</v>
      </c>
      <c r="J185" s="461">
        <v>2</v>
      </c>
      <c r="K185" s="284" t="s">
        <v>526</v>
      </c>
      <c r="L185" s="360" t="str">
        <f>"09"</f>
        <v>09</v>
      </c>
      <c r="M185" s="121"/>
      <c r="N185" s="286"/>
      <c r="O185" s="304">
        <v>15</v>
      </c>
      <c r="P185" s="286"/>
      <c r="Q185" s="72">
        <v>1</v>
      </c>
      <c r="R185" s="343" t="s">
        <v>27</v>
      </c>
      <c r="S185" s="343" t="s">
        <v>31</v>
      </c>
      <c r="T185" s="343"/>
      <c r="U185" s="369">
        <v>1</v>
      </c>
      <c r="V185" s="342" t="s">
        <v>29</v>
      </c>
      <c r="W185" s="342" t="s">
        <v>28</v>
      </c>
      <c r="X185" s="68" t="s">
        <v>32</v>
      </c>
      <c r="Y185" s="72">
        <v>1</v>
      </c>
      <c r="Z185" s="343" t="s">
        <v>29</v>
      </c>
      <c r="AA185" s="343" t="s">
        <v>28</v>
      </c>
      <c r="AB185" s="343" t="s">
        <v>32</v>
      </c>
      <c r="AC185" s="369">
        <v>1</v>
      </c>
      <c r="AD185" s="342" t="s">
        <v>29</v>
      </c>
      <c r="AE185" s="342" t="s">
        <v>28</v>
      </c>
      <c r="AF185" s="342" t="s">
        <v>32</v>
      </c>
      <c r="AG185" s="113"/>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row>
    <row r="186" spans="1:239" ht="30.75" customHeight="1" x14ac:dyDescent="0.3">
      <c r="A186" s="323" t="s">
        <v>695</v>
      </c>
      <c r="B186" s="323" t="s">
        <v>696</v>
      </c>
      <c r="C186" s="324" t="s">
        <v>697</v>
      </c>
      <c r="D186" s="138"/>
      <c r="E186" s="130" t="s">
        <v>36</v>
      </c>
      <c r="F186" s="130"/>
      <c r="G186" s="344"/>
      <c r="H186" s="127"/>
      <c r="I186" s="326">
        <v>6</v>
      </c>
      <c r="J186" s="327" t="s">
        <v>89</v>
      </c>
      <c r="K186" s="327"/>
      <c r="L186" s="327"/>
      <c r="M186" s="328"/>
      <c r="N186" s="329"/>
      <c r="O186" s="329"/>
      <c r="P186" s="329"/>
      <c r="Q186" s="330"/>
      <c r="R186" s="331"/>
      <c r="S186" s="332"/>
      <c r="T186" s="333"/>
      <c r="U186" s="332"/>
      <c r="V186" s="332"/>
      <c r="W186" s="332"/>
      <c r="X186" s="334"/>
      <c r="Y186" s="333"/>
      <c r="Z186" s="332"/>
      <c r="AA186" s="332"/>
      <c r="AB186" s="332"/>
      <c r="AC186" s="332"/>
      <c r="AD186" s="332"/>
      <c r="AE186" s="332"/>
      <c r="AF186" s="332"/>
      <c r="AG186" s="335"/>
      <c r="HD186" s="6"/>
      <c r="HE186" s="6"/>
      <c r="HF186" s="6"/>
      <c r="HG186" s="6"/>
      <c r="HH186" s="6"/>
      <c r="HI186" s="6"/>
      <c r="HJ186" s="6"/>
      <c r="HK186" s="6"/>
      <c r="HL186" s="6"/>
      <c r="HM186" s="6"/>
      <c r="HN186" s="6"/>
      <c r="HO186" s="6"/>
      <c r="HP186" s="6"/>
      <c r="HQ186" s="6"/>
      <c r="HR186" s="6"/>
      <c r="HS186" s="6"/>
      <c r="HT186" s="6"/>
      <c r="HU186" s="6"/>
      <c r="HV186" s="6"/>
      <c r="HW186" s="6"/>
      <c r="HX186" s="6"/>
      <c r="HY186" s="6"/>
      <c r="HZ186" s="6"/>
      <c r="IA186" s="6"/>
      <c r="IB186" s="6"/>
      <c r="IC186" s="6"/>
      <c r="ID186" s="6"/>
      <c r="IE186" s="6"/>
    </row>
    <row r="187" spans="1:239" ht="28.5" customHeight="1" x14ac:dyDescent="0.3">
      <c r="A187" s="445"/>
      <c r="B187" s="445" t="s">
        <v>698</v>
      </c>
      <c r="C187" s="446" t="s">
        <v>699</v>
      </c>
      <c r="D187" s="264"/>
      <c r="E187" s="265" t="s">
        <v>149</v>
      </c>
      <c r="F187" s="266"/>
      <c r="G187" s="267"/>
      <c r="H187" s="268"/>
      <c r="I187" s="269"/>
      <c r="J187" s="269"/>
      <c r="K187" s="270"/>
      <c r="L187" s="270"/>
      <c r="M187" s="300"/>
      <c r="N187" s="270"/>
      <c r="O187" s="270"/>
      <c r="P187" s="270"/>
      <c r="Q187" s="72"/>
      <c r="R187" s="343"/>
      <c r="S187" s="462"/>
      <c r="T187" s="343"/>
      <c r="U187" s="369"/>
      <c r="V187" s="342"/>
      <c r="W187" s="342"/>
      <c r="X187" s="68"/>
      <c r="Y187" s="72"/>
      <c r="Z187" s="343"/>
      <c r="AA187" s="343"/>
      <c r="AB187" s="343"/>
      <c r="AC187" s="369"/>
      <c r="AD187" s="342"/>
      <c r="AE187" s="342"/>
      <c r="AF187" s="342"/>
      <c r="AG187" s="91"/>
      <c r="HD187" s="6"/>
      <c r="HE187" s="6"/>
      <c r="HF187" s="6"/>
      <c r="HG187" s="6"/>
      <c r="HH187" s="6"/>
      <c r="HI187" s="6"/>
      <c r="HJ187" s="6"/>
      <c r="HK187" s="6"/>
      <c r="HL187" s="6"/>
    </row>
    <row r="188" spans="1:239" s="4" customFormat="1" ht="92.4" x14ac:dyDescent="0.3">
      <c r="A188" s="463"/>
      <c r="B188" s="88" t="s">
        <v>212</v>
      </c>
      <c r="C188" s="464" t="s">
        <v>213</v>
      </c>
      <c r="D188" s="354" t="s">
        <v>214</v>
      </c>
      <c r="E188" s="372" t="s">
        <v>108</v>
      </c>
      <c r="F188" s="99" t="s">
        <v>215</v>
      </c>
      <c r="G188" s="141" t="s">
        <v>112</v>
      </c>
      <c r="H188" s="465"/>
      <c r="I188" s="141" t="s">
        <v>91</v>
      </c>
      <c r="J188" s="141" t="s">
        <v>91</v>
      </c>
      <c r="K188" s="466" t="s">
        <v>131</v>
      </c>
      <c r="L188" s="337" t="s">
        <v>216</v>
      </c>
      <c r="M188" s="467">
        <v>15</v>
      </c>
      <c r="N188" s="304">
        <v>22</v>
      </c>
      <c r="O188" s="304"/>
      <c r="P188" s="304"/>
      <c r="Q188" s="72">
        <v>1</v>
      </c>
      <c r="R188" s="343" t="s">
        <v>29</v>
      </c>
      <c r="S188" s="462" t="s">
        <v>71</v>
      </c>
      <c r="T188" s="343"/>
      <c r="U188" s="369">
        <v>1</v>
      </c>
      <c r="V188" s="342" t="s">
        <v>29</v>
      </c>
      <c r="W188" s="342" t="s">
        <v>71</v>
      </c>
      <c r="X188" s="68"/>
      <c r="Y188" s="72">
        <v>1</v>
      </c>
      <c r="Z188" s="343" t="s">
        <v>29</v>
      </c>
      <c r="AA188" s="343" t="s">
        <v>71</v>
      </c>
      <c r="AB188" s="343"/>
      <c r="AC188" s="369">
        <v>1</v>
      </c>
      <c r="AD188" s="342" t="s">
        <v>29</v>
      </c>
      <c r="AE188" s="342" t="s">
        <v>71</v>
      </c>
      <c r="AF188" s="342"/>
      <c r="AG188" s="391" t="s">
        <v>132</v>
      </c>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row>
    <row r="189" spans="1:239" ht="39.6" x14ac:dyDescent="0.3">
      <c r="A189" s="89"/>
      <c r="B189" s="458" t="s">
        <v>226</v>
      </c>
      <c r="C189" s="348" t="s">
        <v>227</v>
      </c>
      <c r="D189" s="125"/>
      <c r="E189" s="141" t="s">
        <v>144</v>
      </c>
      <c r="F189" s="79" t="s">
        <v>228</v>
      </c>
      <c r="G189" s="172" t="s">
        <v>37</v>
      </c>
      <c r="H189" s="95"/>
      <c r="I189" s="298" t="s">
        <v>91</v>
      </c>
      <c r="J189" s="101">
        <v>3</v>
      </c>
      <c r="K189" s="283" t="s">
        <v>229</v>
      </c>
      <c r="L189" s="287">
        <v>11</v>
      </c>
      <c r="M189" s="101"/>
      <c r="N189" s="423"/>
      <c r="O189" s="284">
        <v>18</v>
      </c>
      <c r="P189" s="303"/>
      <c r="Q189" s="72">
        <v>1</v>
      </c>
      <c r="R189" s="343" t="s">
        <v>27</v>
      </c>
      <c r="S189" s="343" t="s">
        <v>28</v>
      </c>
      <c r="T189" s="343" t="s">
        <v>30</v>
      </c>
      <c r="U189" s="369">
        <v>1</v>
      </c>
      <c r="V189" s="342" t="s">
        <v>29</v>
      </c>
      <c r="W189" s="342" t="s">
        <v>28</v>
      </c>
      <c r="X189" s="68" t="s">
        <v>30</v>
      </c>
      <c r="Y189" s="72">
        <v>1</v>
      </c>
      <c r="Z189" s="343" t="s">
        <v>29</v>
      </c>
      <c r="AA189" s="343" t="s">
        <v>28</v>
      </c>
      <c r="AB189" s="343" t="s">
        <v>30</v>
      </c>
      <c r="AC189" s="341">
        <v>1</v>
      </c>
      <c r="AD189" s="342" t="s">
        <v>29</v>
      </c>
      <c r="AE189" s="342" t="s">
        <v>28</v>
      </c>
      <c r="AF189" s="342" t="s">
        <v>30</v>
      </c>
      <c r="AG189" s="291" t="s">
        <v>230</v>
      </c>
    </row>
    <row r="190" spans="1:239" ht="30.75" customHeight="1" x14ac:dyDescent="0.3">
      <c r="A190" s="323" t="s">
        <v>700</v>
      </c>
      <c r="B190" s="323" t="s">
        <v>701</v>
      </c>
      <c r="C190" s="324" t="s">
        <v>702</v>
      </c>
      <c r="D190" s="138"/>
      <c r="E190" s="130" t="s">
        <v>36</v>
      </c>
      <c r="F190" s="130"/>
      <c r="G190" s="344"/>
      <c r="H190" s="127"/>
      <c r="I190" s="326">
        <v>6</v>
      </c>
      <c r="J190" s="327" t="s">
        <v>89</v>
      </c>
      <c r="K190" s="327"/>
      <c r="L190" s="327"/>
      <c r="M190" s="328"/>
      <c r="N190" s="329"/>
      <c r="O190" s="329"/>
      <c r="P190" s="329"/>
      <c r="Q190" s="330"/>
      <c r="R190" s="331"/>
      <c r="S190" s="332"/>
      <c r="T190" s="333"/>
      <c r="U190" s="332"/>
      <c r="V190" s="332"/>
      <c r="W190" s="332"/>
      <c r="X190" s="334"/>
      <c r="Y190" s="333"/>
      <c r="Z190" s="332"/>
      <c r="AA190" s="332"/>
      <c r="AB190" s="332"/>
      <c r="AC190" s="332"/>
      <c r="AD190" s="332"/>
      <c r="AE190" s="332"/>
      <c r="AF190" s="332"/>
      <c r="AG190" s="335"/>
      <c r="HD190" s="6"/>
      <c r="HE190" s="6"/>
      <c r="HF190" s="6"/>
      <c r="HG190" s="6"/>
      <c r="HH190" s="6"/>
      <c r="HI190" s="6"/>
      <c r="HJ190" s="6"/>
      <c r="HK190" s="6"/>
      <c r="HL190" s="6"/>
      <c r="HM190" s="6"/>
      <c r="HN190" s="6"/>
      <c r="HO190" s="6"/>
      <c r="HP190" s="6"/>
      <c r="HQ190" s="6"/>
      <c r="HR190" s="6"/>
      <c r="HS190" s="6"/>
      <c r="HT190" s="6"/>
      <c r="HU190" s="6"/>
      <c r="HV190" s="6"/>
      <c r="HW190" s="6"/>
      <c r="HX190" s="6"/>
      <c r="HY190" s="6"/>
      <c r="HZ190" s="6"/>
      <c r="IA190" s="6"/>
      <c r="IB190" s="6"/>
      <c r="IC190" s="6"/>
      <c r="ID190" s="6"/>
      <c r="IE190" s="6"/>
    </row>
    <row r="191" spans="1:239" ht="105.6" x14ac:dyDescent="0.3">
      <c r="A191" s="126"/>
      <c r="B191" s="126" t="s">
        <v>202</v>
      </c>
      <c r="C191" s="468" t="s">
        <v>203</v>
      </c>
      <c r="D191" s="141"/>
      <c r="E191" s="141" t="s">
        <v>144</v>
      </c>
      <c r="F191" s="99" t="s">
        <v>204</v>
      </c>
      <c r="G191" s="79" t="s">
        <v>45</v>
      </c>
      <c r="H191" s="81"/>
      <c r="I191" s="302" t="s">
        <v>91</v>
      </c>
      <c r="J191" s="67">
        <v>3</v>
      </c>
      <c r="K191" s="285" t="s">
        <v>154</v>
      </c>
      <c r="L191" s="304" t="str">
        <f>"06"</f>
        <v>06</v>
      </c>
      <c r="M191" s="67"/>
      <c r="N191" s="284">
        <v>10</v>
      </c>
      <c r="O191" s="284">
        <v>10</v>
      </c>
      <c r="P191" s="284"/>
      <c r="Q191" s="72">
        <v>1</v>
      </c>
      <c r="R191" s="343" t="s">
        <v>27</v>
      </c>
      <c r="S191" s="343" t="s">
        <v>31</v>
      </c>
      <c r="T191" s="343"/>
      <c r="U191" s="369">
        <v>1</v>
      </c>
      <c r="V191" s="342" t="s">
        <v>29</v>
      </c>
      <c r="W191" s="342" t="s">
        <v>39</v>
      </c>
      <c r="X191" s="68" t="s">
        <v>51</v>
      </c>
      <c r="Y191" s="72">
        <v>1</v>
      </c>
      <c r="Z191" s="343" t="s">
        <v>29</v>
      </c>
      <c r="AA191" s="343" t="s">
        <v>39</v>
      </c>
      <c r="AB191" s="343" t="s">
        <v>51</v>
      </c>
      <c r="AC191" s="341">
        <v>1</v>
      </c>
      <c r="AD191" s="342" t="s">
        <v>29</v>
      </c>
      <c r="AE191" s="342" t="s">
        <v>39</v>
      </c>
      <c r="AF191" s="342" t="s">
        <v>51</v>
      </c>
      <c r="AG191" s="291" t="s">
        <v>205</v>
      </c>
    </row>
    <row r="192" spans="1:239" s="12" customFormat="1" ht="75" customHeight="1" x14ac:dyDescent="0.25">
      <c r="A192" s="90" t="s">
        <v>24</v>
      </c>
      <c r="B192" s="345" t="s">
        <v>206</v>
      </c>
      <c r="C192" s="346" t="s">
        <v>207</v>
      </c>
      <c r="D192" s="125" t="s">
        <v>24</v>
      </c>
      <c r="E192" s="141" t="s">
        <v>144</v>
      </c>
      <c r="F192" s="79" t="s">
        <v>204</v>
      </c>
      <c r="G192" s="79" t="s">
        <v>45</v>
      </c>
      <c r="H192" s="81" t="s">
        <v>24</v>
      </c>
      <c r="I192" s="302" t="s">
        <v>91</v>
      </c>
      <c r="J192" s="67">
        <v>3</v>
      </c>
      <c r="K192" s="303" t="s">
        <v>196</v>
      </c>
      <c r="L192" s="303">
        <v>11</v>
      </c>
      <c r="M192" s="67" t="s">
        <v>24</v>
      </c>
      <c r="N192" s="304">
        <v>12</v>
      </c>
      <c r="O192" s="304">
        <v>12</v>
      </c>
      <c r="P192" s="304"/>
      <c r="Q192" s="72">
        <v>1</v>
      </c>
      <c r="R192" s="343" t="s">
        <v>27</v>
      </c>
      <c r="S192" s="343" t="s">
        <v>31</v>
      </c>
      <c r="T192" s="343"/>
      <c r="U192" s="369">
        <v>1</v>
      </c>
      <c r="V192" s="342" t="s">
        <v>29</v>
      </c>
      <c r="W192" s="342" t="s">
        <v>703</v>
      </c>
      <c r="X192" s="68" t="s">
        <v>51</v>
      </c>
      <c r="Y192" s="72">
        <v>1</v>
      </c>
      <c r="Z192" s="469" t="s">
        <v>29</v>
      </c>
      <c r="AA192" s="469" t="s">
        <v>28</v>
      </c>
      <c r="AB192" s="469" t="s">
        <v>30</v>
      </c>
      <c r="AC192" s="369">
        <v>1</v>
      </c>
      <c r="AD192" s="470" t="s">
        <v>29</v>
      </c>
      <c r="AE192" s="470" t="s">
        <v>28</v>
      </c>
      <c r="AF192" s="470" t="s">
        <v>30</v>
      </c>
      <c r="AG192" s="391" t="s">
        <v>208</v>
      </c>
    </row>
    <row r="193" spans="1:239" ht="30.75" customHeight="1" x14ac:dyDescent="0.3">
      <c r="A193" s="350" t="s">
        <v>704</v>
      </c>
      <c r="B193" s="350" t="s">
        <v>705</v>
      </c>
      <c r="C193" s="351" t="s">
        <v>706</v>
      </c>
      <c r="D193" s="138"/>
      <c r="E193" s="130" t="s">
        <v>36</v>
      </c>
      <c r="F193" s="130"/>
      <c r="G193" s="344"/>
      <c r="H193" s="127"/>
      <c r="I193" s="326">
        <v>6</v>
      </c>
      <c r="J193" s="327" t="s">
        <v>89</v>
      </c>
      <c r="K193" s="327"/>
      <c r="L193" s="327"/>
      <c r="M193" s="328"/>
      <c r="N193" s="329"/>
      <c r="O193" s="329"/>
      <c r="P193" s="329"/>
      <c r="Q193" s="330"/>
      <c r="R193" s="331"/>
      <c r="S193" s="332"/>
      <c r="T193" s="333"/>
      <c r="U193" s="332"/>
      <c r="V193" s="332"/>
      <c r="W193" s="332"/>
      <c r="X193" s="334"/>
      <c r="Y193" s="333"/>
      <c r="Z193" s="332"/>
      <c r="AA193" s="332"/>
      <c r="AB193" s="332"/>
      <c r="AC193" s="332"/>
      <c r="AD193" s="332"/>
      <c r="AE193" s="332"/>
      <c r="AF193" s="332"/>
      <c r="AG193" s="335"/>
      <c r="HD193" s="6"/>
      <c r="HE193" s="6"/>
      <c r="HF193" s="6"/>
      <c r="HG193" s="6"/>
      <c r="HH193" s="6"/>
      <c r="HI193" s="6"/>
      <c r="HJ193" s="6"/>
      <c r="HK193" s="6"/>
      <c r="HL193" s="6"/>
      <c r="HM193" s="6"/>
      <c r="HN193" s="6"/>
      <c r="HO193" s="6"/>
      <c r="HP193" s="6"/>
      <c r="HQ193" s="6"/>
      <c r="HR193" s="6"/>
      <c r="HS193" s="6"/>
      <c r="HT193" s="6"/>
      <c r="HU193" s="6"/>
      <c r="HV193" s="6"/>
      <c r="HW193" s="6"/>
      <c r="HX193" s="6"/>
      <c r="HY193" s="6"/>
      <c r="HZ193" s="6"/>
      <c r="IA193" s="6"/>
      <c r="IB193" s="6"/>
      <c r="IC193" s="6"/>
      <c r="ID193" s="6"/>
      <c r="IE193" s="6"/>
    </row>
    <row r="194" spans="1:239" ht="30" customHeight="1" x14ac:dyDescent="0.3">
      <c r="A194" s="445" t="s">
        <v>209</v>
      </c>
      <c r="B194" s="445" t="s">
        <v>210</v>
      </c>
      <c r="C194" s="446" t="s">
        <v>211</v>
      </c>
      <c r="D194" s="264"/>
      <c r="E194" s="265" t="s">
        <v>149</v>
      </c>
      <c r="F194" s="266"/>
      <c r="G194" s="267"/>
      <c r="H194" s="268"/>
      <c r="I194" s="269"/>
      <c r="J194" s="269"/>
      <c r="K194" s="270"/>
      <c r="L194" s="270"/>
      <c r="M194" s="471"/>
      <c r="N194" s="472"/>
      <c r="O194" s="270"/>
      <c r="P194" s="270"/>
      <c r="Q194" s="447"/>
      <c r="R194" s="270"/>
      <c r="S194" s="270"/>
      <c r="T194" s="270"/>
      <c r="U194" s="270"/>
      <c r="V194" s="270"/>
      <c r="W194" s="270"/>
      <c r="X194" s="271"/>
      <c r="Y194" s="447"/>
      <c r="Z194" s="270"/>
      <c r="AA194" s="270"/>
      <c r="AB194" s="270"/>
      <c r="AC194" s="270"/>
      <c r="AD194" s="270"/>
      <c r="AE194" s="270"/>
      <c r="AF194" s="270"/>
      <c r="AG194" s="270"/>
      <c r="HD194" s="6"/>
      <c r="HE194" s="6"/>
      <c r="HF194" s="6"/>
      <c r="HG194" s="6"/>
      <c r="HH194" s="6"/>
      <c r="HI194" s="6"/>
      <c r="HJ194" s="6"/>
      <c r="HK194" s="6"/>
      <c r="HL194" s="6"/>
    </row>
    <row r="195" spans="1:239" s="12" customFormat="1" ht="75" customHeight="1" x14ac:dyDescent="0.25">
      <c r="A195" s="90"/>
      <c r="B195" s="88" t="s">
        <v>212</v>
      </c>
      <c r="C195" s="464" t="s">
        <v>213</v>
      </c>
      <c r="D195" s="125" t="s">
        <v>214</v>
      </c>
      <c r="E195" s="141" t="s">
        <v>108</v>
      </c>
      <c r="F195" s="79" t="s">
        <v>215</v>
      </c>
      <c r="G195" s="79" t="s">
        <v>112</v>
      </c>
      <c r="H195" s="81"/>
      <c r="I195" s="302" t="s">
        <v>91</v>
      </c>
      <c r="J195" s="67" t="s">
        <v>91</v>
      </c>
      <c r="K195" s="303" t="s">
        <v>131</v>
      </c>
      <c r="L195" s="303" t="s">
        <v>216</v>
      </c>
      <c r="M195" s="303">
        <v>15</v>
      </c>
      <c r="N195" s="423">
        <v>22</v>
      </c>
      <c r="O195" s="423"/>
      <c r="P195" s="423"/>
      <c r="Q195" s="72">
        <v>1</v>
      </c>
      <c r="R195" s="343" t="s">
        <v>29</v>
      </c>
      <c r="S195" s="343" t="s">
        <v>71</v>
      </c>
      <c r="T195" s="343"/>
      <c r="U195" s="369">
        <v>1</v>
      </c>
      <c r="V195" s="342" t="s">
        <v>29</v>
      </c>
      <c r="W195" s="342" t="s">
        <v>71</v>
      </c>
      <c r="X195" s="68"/>
      <c r="Y195" s="72">
        <v>1</v>
      </c>
      <c r="Z195" s="343" t="s">
        <v>29</v>
      </c>
      <c r="AA195" s="343" t="s">
        <v>71</v>
      </c>
      <c r="AB195" s="343"/>
      <c r="AC195" s="341">
        <v>1</v>
      </c>
      <c r="AD195" s="342" t="s">
        <v>29</v>
      </c>
      <c r="AE195" s="342" t="s">
        <v>71</v>
      </c>
      <c r="AF195" s="342"/>
      <c r="AG195" s="391" t="s">
        <v>132</v>
      </c>
    </row>
    <row r="196" spans="1:239" ht="100.5" customHeight="1" x14ac:dyDescent="0.3">
      <c r="A196" s="90"/>
      <c r="B196" s="301" t="s">
        <v>217</v>
      </c>
      <c r="C196" s="346" t="s">
        <v>218</v>
      </c>
      <c r="D196" s="125"/>
      <c r="E196" s="141" t="s">
        <v>144</v>
      </c>
      <c r="F196" s="79" t="s">
        <v>219</v>
      </c>
      <c r="G196" s="79" t="s">
        <v>25</v>
      </c>
      <c r="H196" s="81"/>
      <c r="I196" s="302" t="s">
        <v>91</v>
      </c>
      <c r="J196" s="67">
        <v>3</v>
      </c>
      <c r="K196" s="303" t="s">
        <v>55</v>
      </c>
      <c r="L196" s="303">
        <v>71</v>
      </c>
      <c r="M196" s="67"/>
      <c r="N196" s="423"/>
      <c r="O196" s="423">
        <v>24</v>
      </c>
      <c r="P196" s="423"/>
      <c r="Q196" s="72">
        <v>1</v>
      </c>
      <c r="R196" s="343" t="s">
        <v>27</v>
      </c>
      <c r="S196" s="343"/>
      <c r="T196" s="343"/>
      <c r="U196" s="369">
        <v>1</v>
      </c>
      <c r="V196" s="342" t="s">
        <v>29</v>
      </c>
      <c r="W196" s="342" t="s">
        <v>81</v>
      </c>
      <c r="X196" s="68" t="s">
        <v>168</v>
      </c>
      <c r="Y196" s="72">
        <v>1</v>
      </c>
      <c r="Z196" s="343" t="s">
        <v>29</v>
      </c>
      <c r="AA196" s="343" t="s">
        <v>81</v>
      </c>
      <c r="AB196" s="343" t="s">
        <v>168</v>
      </c>
      <c r="AC196" s="341">
        <v>1</v>
      </c>
      <c r="AD196" s="342" t="s">
        <v>29</v>
      </c>
      <c r="AE196" s="342" t="s">
        <v>81</v>
      </c>
      <c r="AF196" s="342" t="s">
        <v>168</v>
      </c>
      <c r="AG196" s="291" t="s">
        <v>220</v>
      </c>
    </row>
    <row r="197" spans="1:239" ht="30.75" customHeight="1" x14ac:dyDescent="0.3">
      <c r="A197" s="323" t="s">
        <v>707</v>
      </c>
      <c r="B197" s="323" t="s">
        <v>708</v>
      </c>
      <c r="C197" s="324" t="s">
        <v>709</v>
      </c>
      <c r="D197" s="138"/>
      <c r="E197" s="130" t="s">
        <v>36</v>
      </c>
      <c r="F197" s="130"/>
      <c r="G197" s="344"/>
      <c r="H197" s="127"/>
      <c r="I197" s="326">
        <v>6</v>
      </c>
      <c r="J197" s="327" t="s">
        <v>89</v>
      </c>
      <c r="K197" s="327"/>
      <c r="L197" s="327"/>
      <c r="M197" s="328"/>
      <c r="N197" s="329"/>
      <c r="O197" s="329"/>
      <c r="P197" s="329"/>
      <c r="Q197" s="330"/>
      <c r="R197" s="331"/>
      <c r="S197" s="332"/>
      <c r="T197" s="333"/>
      <c r="U197" s="332"/>
      <c r="V197" s="332"/>
      <c r="W197" s="332"/>
      <c r="X197" s="334"/>
      <c r="Y197" s="333"/>
      <c r="Z197" s="332"/>
      <c r="AA197" s="332"/>
      <c r="AB197" s="332"/>
      <c r="AC197" s="332"/>
      <c r="AD197" s="332"/>
      <c r="AE197" s="332"/>
      <c r="AF197" s="332"/>
      <c r="AG197" s="335"/>
      <c r="HD197" s="6"/>
      <c r="HE197" s="6"/>
      <c r="HF197" s="6"/>
      <c r="HG197" s="6"/>
      <c r="HH197" s="6"/>
      <c r="HI197" s="6"/>
      <c r="HJ197" s="6"/>
      <c r="HK197" s="6"/>
      <c r="HL197" s="6"/>
      <c r="HM197" s="6"/>
      <c r="HN197" s="6"/>
      <c r="HO197" s="6"/>
      <c r="HP197" s="6"/>
      <c r="HQ197" s="6"/>
      <c r="HR197" s="6"/>
      <c r="HS197" s="6"/>
      <c r="HT197" s="6"/>
      <c r="HU197" s="6"/>
      <c r="HV197" s="6"/>
      <c r="HW197" s="6"/>
      <c r="HX197" s="6"/>
      <c r="HY197" s="6"/>
      <c r="HZ197" s="6"/>
      <c r="IA197" s="6"/>
      <c r="IB197" s="6"/>
      <c r="IC197" s="6"/>
      <c r="ID197" s="6"/>
      <c r="IE197" s="6"/>
    </row>
    <row r="198" spans="1:239" ht="27" customHeight="1" x14ac:dyDescent="0.3">
      <c r="A198" s="445" t="s">
        <v>231</v>
      </c>
      <c r="B198" s="445" t="s">
        <v>232</v>
      </c>
      <c r="C198" s="446" t="s">
        <v>233</v>
      </c>
      <c r="D198" s="264"/>
      <c r="E198" s="265" t="s">
        <v>149</v>
      </c>
      <c r="F198" s="266"/>
      <c r="G198" s="264" t="s">
        <v>37</v>
      </c>
      <c r="H198" s="268"/>
      <c r="I198" s="269"/>
      <c r="J198" s="269"/>
      <c r="K198" s="270"/>
      <c r="L198" s="270"/>
      <c r="M198" s="300"/>
      <c r="N198" s="270"/>
      <c r="O198" s="270"/>
      <c r="P198" s="270"/>
      <c r="Q198" s="447"/>
      <c r="R198" s="270"/>
      <c r="S198" s="270"/>
      <c r="T198" s="270"/>
      <c r="U198" s="270"/>
      <c r="V198" s="270"/>
      <c r="W198" s="270"/>
      <c r="X198" s="271"/>
      <c r="Y198" s="447"/>
      <c r="Z198" s="270"/>
      <c r="AA198" s="270"/>
      <c r="AB198" s="270"/>
      <c r="AC198" s="270"/>
      <c r="AD198" s="270"/>
      <c r="AE198" s="270"/>
      <c r="AF198" s="270"/>
      <c r="AG198" s="270"/>
      <c r="HD198" s="6"/>
      <c r="HE198" s="6"/>
      <c r="HF198" s="6"/>
      <c r="HG198" s="6"/>
      <c r="HH198" s="6"/>
      <c r="HI198" s="6"/>
      <c r="HJ198" s="6"/>
      <c r="HK198" s="6"/>
      <c r="HL198" s="6"/>
    </row>
    <row r="199" spans="1:239" ht="40.5" customHeight="1" x14ac:dyDescent="0.3">
      <c r="A199" s="90"/>
      <c r="B199" s="301" t="s">
        <v>234</v>
      </c>
      <c r="C199" s="346" t="s">
        <v>710</v>
      </c>
      <c r="D199" s="125"/>
      <c r="E199" s="141" t="s">
        <v>144</v>
      </c>
      <c r="F199" s="79" t="s">
        <v>235</v>
      </c>
      <c r="G199" s="79" t="s">
        <v>37</v>
      </c>
      <c r="H199" s="81"/>
      <c r="I199" s="302" t="s">
        <v>91</v>
      </c>
      <c r="J199" s="67">
        <v>3</v>
      </c>
      <c r="K199" s="303" t="s">
        <v>44</v>
      </c>
      <c r="L199" s="303">
        <v>11</v>
      </c>
      <c r="M199" s="67"/>
      <c r="N199" s="423"/>
      <c r="O199" s="423">
        <v>18</v>
      </c>
      <c r="P199" s="423"/>
      <c r="Q199" s="72">
        <v>1</v>
      </c>
      <c r="R199" s="343" t="s">
        <v>27</v>
      </c>
      <c r="S199" s="343" t="s">
        <v>28</v>
      </c>
      <c r="T199" s="343" t="s">
        <v>30</v>
      </c>
      <c r="U199" s="369">
        <v>1</v>
      </c>
      <c r="V199" s="342" t="s">
        <v>29</v>
      </c>
      <c r="W199" s="342" t="s">
        <v>28</v>
      </c>
      <c r="X199" s="68" t="s">
        <v>30</v>
      </c>
      <c r="Y199" s="72">
        <v>1</v>
      </c>
      <c r="Z199" s="343" t="s">
        <v>29</v>
      </c>
      <c r="AA199" s="343" t="s">
        <v>28</v>
      </c>
      <c r="AB199" s="343" t="s">
        <v>30</v>
      </c>
      <c r="AC199" s="341">
        <v>1</v>
      </c>
      <c r="AD199" s="342" t="s">
        <v>29</v>
      </c>
      <c r="AE199" s="342" t="s">
        <v>28</v>
      </c>
      <c r="AF199" s="342" t="s">
        <v>30</v>
      </c>
      <c r="AG199" s="291" t="s">
        <v>236</v>
      </c>
    </row>
    <row r="200" spans="1:239" ht="28.5" customHeight="1" x14ac:dyDescent="0.3">
      <c r="A200" s="262" t="s">
        <v>237</v>
      </c>
      <c r="B200" s="262" t="s">
        <v>238</v>
      </c>
      <c r="C200" s="263" t="s">
        <v>239</v>
      </c>
      <c r="D200" s="264"/>
      <c r="E200" s="265" t="s">
        <v>56</v>
      </c>
      <c r="F200" s="266"/>
      <c r="G200" s="264" t="s">
        <v>37</v>
      </c>
      <c r="H200" s="268" t="s">
        <v>83</v>
      </c>
      <c r="I200" s="269">
        <v>3</v>
      </c>
      <c r="J200" s="269">
        <v>3</v>
      </c>
      <c r="K200" s="270"/>
      <c r="L200" s="270"/>
      <c r="M200" s="471"/>
      <c r="N200" s="472"/>
      <c r="O200" s="270"/>
      <c r="P200" s="270"/>
      <c r="Q200" s="447"/>
      <c r="R200" s="270"/>
      <c r="S200" s="270"/>
      <c r="T200" s="270"/>
      <c r="U200" s="270"/>
      <c r="V200" s="270"/>
      <c r="W200" s="270"/>
      <c r="X200" s="271"/>
      <c r="Y200" s="447"/>
      <c r="Z200" s="270"/>
      <c r="AA200" s="270"/>
      <c r="AB200" s="270"/>
      <c r="AC200" s="270"/>
      <c r="AD200" s="270"/>
      <c r="AE200" s="270"/>
      <c r="AF200" s="270"/>
      <c r="AG200" s="270"/>
      <c r="HD200" s="6"/>
      <c r="HE200" s="6"/>
      <c r="HF200" s="6"/>
      <c r="HG200" s="6"/>
      <c r="HH200" s="6"/>
      <c r="HI200" s="6"/>
      <c r="HJ200" s="6"/>
      <c r="HK200" s="6"/>
      <c r="HL200" s="6"/>
    </row>
    <row r="201" spans="1:239" s="46" customFormat="1" ht="26.4" x14ac:dyDescent="0.25">
      <c r="A201" s="473"/>
      <c r="B201" s="277" t="s">
        <v>240</v>
      </c>
      <c r="C201" s="352" t="s">
        <v>241</v>
      </c>
      <c r="D201" s="125"/>
      <c r="E201" s="125" t="s">
        <v>144</v>
      </c>
      <c r="F201" s="85" t="s">
        <v>242</v>
      </c>
      <c r="G201" s="85" t="s">
        <v>37</v>
      </c>
      <c r="H201" s="280"/>
      <c r="I201" s="281" t="s">
        <v>91</v>
      </c>
      <c r="J201" s="282">
        <v>3</v>
      </c>
      <c r="K201" s="284" t="s">
        <v>46</v>
      </c>
      <c r="L201" s="303">
        <v>12</v>
      </c>
      <c r="M201" s="303"/>
      <c r="N201" s="285"/>
      <c r="O201" s="303">
        <v>18</v>
      </c>
      <c r="P201" s="285"/>
      <c r="Q201" s="73">
        <v>1</v>
      </c>
      <c r="R201" s="435" t="s">
        <v>27</v>
      </c>
      <c r="S201" s="435" t="s">
        <v>28</v>
      </c>
      <c r="T201" s="435"/>
      <c r="U201" s="474">
        <v>1</v>
      </c>
      <c r="V201" s="475" t="s">
        <v>29</v>
      </c>
      <c r="W201" s="475" t="s">
        <v>28</v>
      </c>
      <c r="X201" s="69" t="s">
        <v>30</v>
      </c>
      <c r="Y201" s="73">
        <v>1</v>
      </c>
      <c r="Z201" s="435" t="s">
        <v>29</v>
      </c>
      <c r="AA201" s="435" t="s">
        <v>28</v>
      </c>
      <c r="AB201" s="435" t="s">
        <v>30</v>
      </c>
      <c r="AC201" s="476">
        <v>1</v>
      </c>
      <c r="AD201" s="475" t="s">
        <v>29</v>
      </c>
      <c r="AE201" s="475" t="s">
        <v>28</v>
      </c>
      <c r="AF201" s="475" t="s">
        <v>30</v>
      </c>
      <c r="AG201" s="306"/>
    </row>
    <row r="202" spans="1:239" s="46" customFormat="1" ht="39.6" x14ac:dyDescent="0.25">
      <c r="A202" s="473"/>
      <c r="B202" s="277" t="s">
        <v>243</v>
      </c>
      <c r="C202" s="352" t="s">
        <v>244</v>
      </c>
      <c r="D202" s="125" t="s">
        <v>245</v>
      </c>
      <c r="E202" s="125" t="s">
        <v>144</v>
      </c>
      <c r="F202" s="85" t="s">
        <v>242</v>
      </c>
      <c r="G202" s="85" t="s">
        <v>37</v>
      </c>
      <c r="H202" s="280"/>
      <c r="I202" s="281" t="s">
        <v>91</v>
      </c>
      <c r="J202" s="282">
        <v>3</v>
      </c>
      <c r="K202" s="284" t="s">
        <v>156</v>
      </c>
      <c r="L202" s="303">
        <v>14</v>
      </c>
      <c r="M202" s="303"/>
      <c r="N202" s="285"/>
      <c r="O202" s="303">
        <v>18</v>
      </c>
      <c r="P202" s="285"/>
      <c r="Q202" s="73">
        <v>1</v>
      </c>
      <c r="R202" s="435" t="s">
        <v>27</v>
      </c>
      <c r="S202" s="435" t="s">
        <v>31</v>
      </c>
      <c r="T202" s="435"/>
      <c r="U202" s="474">
        <v>1</v>
      </c>
      <c r="V202" s="475" t="s">
        <v>29</v>
      </c>
      <c r="W202" s="475" t="s">
        <v>28</v>
      </c>
      <c r="X202" s="69" t="s">
        <v>30</v>
      </c>
      <c r="Y202" s="73">
        <v>1</v>
      </c>
      <c r="Z202" s="435" t="s">
        <v>29</v>
      </c>
      <c r="AA202" s="435" t="s">
        <v>28</v>
      </c>
      <c r="AB202" s="435" t="s">
        <v>30</v>
      </c>
      <c r="AC202" s="476">
        <v>1</v>
      </c>
      <c r="AD202" s="475" t="s">
        <v>29</v>
      </c>
      <c r="AE202" s="475" t="s">
        <v>28</v>
      </c>
      <c r="AF202" s="475" t="s">
        <v>30</v>
      </c>
      <c r="AG202" s="306"/>
    </row>
    <row r="203" spans="1:239" s="46" customFormat="1" ht="26.4" x14ac:dyDescent="0.25">
      <c r="A203" s="473"/>
      <c r="B203" s="277" t="s">
        <v>246</v>
      </c>
      <c r="C203" s="352" t="s">
        <v>247</v>
      </c>
      <c r="D203" s="125"/>
      <c r="E203" s="125" t="s">
        <v>144</v>
      </c>
      <c r="F203" s="85" t="s">
        <v>242</v>
      </c>
      <c r="G203" s="85" t="s">
        <v>37</v>
      </c>
      <c r="H203" s="280"/>
      <c r="I203" s="281" t="s">
        <v>91</v>
      </c>
      <c r="J203" s="282">
        <v>3</v>
      </c>
      <c r="K203" s="284" t="s">
        <v>72</v>
      </c>
      <c r="L203" s="303">
        <v>15</v>
      </c>
      <c r="M203" s="303"/>
      <c r="N203" s="285"/>
      <c r="O203" s="303">
        <v>18</v>
      </c>
      <c r="P203" s="285"/>
      <c r="Q203" s="73">
        <v>1</v>
      </c>
      <c r="R203" s="435" t="s">
        <v>29</v>
      </c>
      <c r="S203" s="435" t="s">
        <v>28</v>
      </c>
      <c r="T203" s="435" t="s">
        <v>35</v>
      </c>
      <c r="U203" s="474">
        <v>1</v>
      </c>
      <c r="V203" s="475" t="s">
        <v>29</v>
      </c>
      <c r="W203" s="475" t="s">
        <v>28</v>
      </c>
      <c r="X203" s="69" t="s">
        <v>35</v>
      </c>
      <c r="Y203" s="73">
        <v>1</v>
      </c>
      <c r="Z203" s="435" t="s">
        <v>29</v>
      </c>
      <c r="AA203" s="435" t="s">
        <v>28</v>
      </c>
      <c r="AB203" s="435" t="s">
        <v>35</v>
      </c>
      <c r="AC203" s="476">
        <v>1</v>
      </c>
      <c r="AD203" s="475" t="s">
        <v>29</v>
      </c>
      <c r="AE203" s="475" t="s">
        <v>28</v>
      </c>
      <c r="AF203" s="475" t="s">
        <v>35</v>
      </c>
      <c r="AG203" s="306"/>
    </row>
    <row r="204" spans="1:239" s="46" customFormat="1" ht="26.4" x14ac:dyDescent="0.25">
      <c r="A204" s="473"/>
      <c r="B204" s="277" t="s">
        <v>248</v>
      </c>
      <c r="C204" s="352" t="s">
        <v>249</v>
      </c>
      <c r="D204" s="125"/>
      <c r="E204" s="125" t="s">
        <v>144</v>
      </c>
      <c r="F204" s="85" t="s">
        <v>242</v>
      </c>
      <c r="G204" s="85" t="s">
        <v>37</v>
      </c>
      <c r="H204" s="280"/>
      <c r="I204" s="281" t="s">
        <v>91</v>
      </c>
      <c r="J204" s="282">
        <v>3</v>
      </c>
      <c r="K204" s="284" t="s">
        <v>75</v>
      </c>
      <c r="L204" s="303">
        <v>15</v>
      </c>
      <c r="M204" s="303"/>
      <c r="N204" s="285"/>
      <c r="O204" s="303">
        <v>18</v>
      </c>
      <c r="P204" s="285"/>
      <c r="Q204" s="73">
        <v>1</v>
      </c>
      <c r="R204" s="435" t="s">
        <v>27</v>
      </c>
      <c r="S204" s="435" t="s">
        <v>28</v>
      </c>
      <c r="T204" s="435" t="s">
        <v>35</v>
      </c>
      <c r="U204" s="474">
        <v>1</v>
      </c>
      <c r="V204" s="475" t="s">
        <v>29</v>
      </c>
      <c r="W204" s="475" t="s">
        <v>28</v>
      </c>
      <c r="X204" s="69" t="s">
        <v>35</v>
      </c>
      <c r="Y204" s="73">
        <v>1</v>
      </c>
      <c r="Z204" s="435" t="s">
        <v>29</v>
      </c>
      <c r="AA204" s="435" t="s">
        <v>28</v>
      </c>
      <c r="AB204" s="435" t="s">
        <v>30</v>
      </c>
      <c r="AC204" s="476">
        <v>1</v>
      </c>
      <c r="AD204" s="475" t="s">
        <v>29</v>
      </c>
      <c r="AE204" s="475" t="s">
        <v>28</v>
      </c>
      <c r="AF204" s="475" t="s">
        <v>30</v>
      </c>
      <c r="AG204" s="306"/>
    </row>
    <row r="205" spans="1:239" ht="30.75" customHeight="1" x14ac:dyDescent="0.3">
      <c r="A205" s="323" t="s">
        <v>711</v>
      </c>
      <c r="B205" s="323" t="s">
        <v>712</v>
      </c>
      <c r="C205" s="324" t="s">
        <v>546</v>
      </c>
      <c r="D205" s="138"/>
      <c r="E205" s="130" t="s">
        <v>36</v>
      </c>
      <c r="F205" s="130"/>
      <c r="G205" s="344"/>
      <c r="H205" s="127"/>
      <c r="I205" s="326">
        <v>6</v>
      </c>
      <c r="J205" s="327" t="s">
        <v>89</v>
      </c>
      <c r="K205" s="327"/>
      <c r="L205" s="327"/>
      <c r="M205" s="328"/>
      <c r="N205" s="329"/>
      <c r="O205" s="329"/>
      <c r="P205" s="329"/>
      <c r="Q205" s="330"/>
      <c r="R205" s="331"/>
      <c r="S205" s="332"/>
      <c r="T205" s="333"/>
      <c r="U205" s="332"/>
      <c r="V205" s="332"/>
      <c r="W205" s="332"/>
      <c r="X205" s="334"/>
      <c r="Y205" s="333"/>
      <c r="Z205" s="332"/>
      <c r="AA205" s="332"/>
      <c r="AB205" s="332"/>
      <c r="AC205" s="332"/>
      <c r="AD205" s="332"/>
      <c r="AE205" s="332"/>
      <c r="AF205" s="332"/>
      <c r="AG205" s="335"/>
      <c r="HD205" s="6"/>
      <c r="HE205" s="6"/>
      <c r="HF205" s="6"/>
      <c r="HG205" s="6"/>
      <c r="HH205" s="6"/>
      <c r="HI205" s="6"/>
      <c r="HJ205" s="6"/>
      <c r="HK205" s="6"/>
      <c r="HL205" s="6"/>
      <c r="HM205" s="6"/>
      <c r="HN205" s="6"/>
      <c r="HO205" s="6"/>
      <c r="HP205" s="6"/>
      <c r="HQ205" s="6"/>
      <c r="HR205" s="6"/>
      <c r="HS205" s="6"/>
      <c r="HT205" s="6"/>
      <c r="HU205" s="6"/>
      <c r="HV205" s="6"/>
      <c r="HW205" s="6"/>
      <c r="HX205" s="6"/>
      <c r="HY205" s="6"/>
      <c r="HZ205" s="6"/>
      <c r="IA205" s="6"/>
      <c r="IB205" s="6"/>
      <c r="IC205" s="6"/>
      <c r="ID205" s="6"/>
      <c r="IE205" s="6"/>
    </row>
    <row r="206" spans="1:239" ht="62.25" customHeight="1" x14ac:dyDescent="0.3">
      <c r="A206" s="477"/>
      <c r="B206" s="301" t="s">
        <v>250</v>
      </c>
      <c r="C206" s="291" t="s">
        <v>251</v>
      </c>
      <c r="D206" s="292"/>
      <c r="E206" s="141" t="s">
        <v>144</v>
      </c>
      <c r="F206" s="86" t="s">
        <v>252</v>
      </c>
      <c r="G206" s="96" t="s">
        <v>37</v>
      </c>
      <c r="H206" s="81"/>
      <c r="I206" s="302" t="s">
        <v>91</v>
      </c>
      <c r="J206" s="67">
        <v>3</v>
      </c>
      <c r="K206" s="295" t="s">
        <v>189</v>
      </c>
      <c r="L206" s="303">
        <v>11</v>
      </c>
      <c r="M206" s="67"/>
      <c r="N206" s="423"/>
      <c r="O206" s="423">
        <v>18</v>
      </c>
      <c r="P206" s="423"/>
      <c r="Q206" s="84">
        <v>1</v>
      </c>
      <c r="R206" s="343" t="s">
        <v>27</v>
      </c>
      <c r="S206" s="343" t="s">
        <v>31</v>
      </c>
      <c r="T206" s="343" t="s">
        <v>103</v>
      </c>
      <c r="U206" s="341">
        <v>1</v>
      </c>
      <c r="V206" s="342" t="s">
        <v>29</v>
      </c>
      <c r="W206" s="342" t="s">
        <v>28</v>
      </c>
      <c r="X206" s="68" t="s">
        <v>30</v>
      </c>
      <c r="Y206" s="84">
        <v>1</v>
      </c>
      <c r="Z206" s="343" t="s">
        <v>29</v>
      </c>
      <c r="AA206" s="343" t="s">
        <v>28</v>
      </c>
      <c r="AB206" s="343" t="s">
        <v>30</v>
      </c>
      <c r="AC206" s="341">
        <v>1</v>
      </c>
      <c r="AD206" s="342" t="s">
        <v>29</v>
      </c>
      <c r="AE206" s="342" t="s">
        <v>28</v>
      </c>
      <c r="AF206" s="342" t="s">
        <v>30</v>
      </c>
      <c r="AG206" s="306"/>
    </row>
    <row r="207" spans="1:239" ht="30.75" customHeight="1" x14ac:dyDescent="0.3">
      <c r="A207" s="262" t="s">
        <v>253</v>
      </c>
      <c r="B207" s="262" t="s">
        <v>254</v>
      </c>
      <c r="C207" s="263" t="s">
        <v>255</v>
      </c>
      <c r="D207" s="264"/>
      <c r="E207" s="265" t="s">
        <v>56</v>
      </c>
      <c r="F207" s="266"/>
      <c r="G207" s="269" t="s">
        <v>37</v>
      </c>
      <c r="H207" s="268" t="s">
        <v>69</v>
      </c>
      <c r="I207" s="269">
        <v>3</v>
      </c>
      <c r="J207" s="269">
        <v>3</v>
      </c>
      <c r="K207" s="270"/>
      <c r="L207" s="270"/>
      <c r="M207" s="300"/>
      <c r="N207" s="270"/>
      <c r="O207" s="270"/>
      <c r="P207" s="270"/>
      <c r="Q207" s="447"/>
      <c r="R207" s="270"/>
      <c r="S207" s="270"/>
      <c r="T207" s="270"/>
      <c r="U207" s="270"/>
      <c r="V207" s="270"/>
      <c r="W207" s="270"/>
      <c r="X207" s="271"/>
      <c r="Y207" s="447"/>
      <c r="Z207" s="270"/>
      <c r="AA207" s="270"/>
      <c r="AB207" s="270"/>
      <c r="AC207" s="270"/>
      <c r="AD207" s="270"/>
      <c r="AE207" s="270"/>
      <c r="AF207" s="270"/>
      <c r="AG207" s="270"/>
      <c r="HD207" s="6"/>
      <c r="HE207" s="6"/>
      <c r="HF207" s="6"/>
      <c r="HG207" s="6"/>
      <c r="HH207" s="6"/>
      <c r="HI207" s="6"/>
      <c r="HJ207" s="6"/>
      <c r="HK207" s="6"/>
      <c r="HL207" s="6"/>
    </row>
    <row r="208" spans="1:239" ht="92.4" x14ac:dyDescent="0.3">
      <c r="A208" s="477"/>
      <c r="B208" s="301" t="s">
        <v>256</v>
      </c>
      <c r="C208" s="291" t="s">
        <v>257</v>
      </c>
      <c r="D208" s="292" t="s">
        <v>258</v>
      </c>
      <c r="E208" s="141" t="s">
        <v>144</v>
      </c>
      <c r="F208" s="86" t="s">
        <v>252</v>
      </c>
      <c r="G208" s="96" t="s">
        <v>37</v>
      </c>
      <c r="H208" s="86"/>
      <c r="I208" s="302" t="s">
        <v>91</v>
      </c>
      <c r="J208" s="67">
        <v>3</v>
      </c>
      <c r="K208" s="283" t="s">
        <v>259</v>
      </c>
      <c r="L208" s="303">
        <v>11</v>
      </c>
      <c r="M208" s="67"/>
      <c r="N208" s="423"/>
      <c r="O208" s="423">
        <v>18</v>
      </c>
      <c r="P208" s="423"/>
      <c r="Q208" s="84">
        <v>1</v>
      </c>
      <c r="R208" s="343" t="s">
        <v>27</v>
      </c>
      <c r="S208" s="343" t="s">
        <v>31</v>
      </c>
      <c r="T208" s="343" t="s">
        <v>155</v>
      </c>
      <c r="U208" s="341">
        <v>1</v>
      </c>
      <c r="V208" s="342" t="s">
        <v>29</v>
      </c>
      <c r="W208" s="342" t="s">
        <v>28</v>
      </c>
      <c r="X208" s="68" t="s">
        <v>30</v>
      </c>
      <c r="Y208" s="84">
        <v>1</v>
      </c>
      <c r="Z208" s="343" t="s">
        <v>29</v>
      </c>
      <c r="AA208" s="343" t="s">
        <v>28</v>
      </c>
      <c r="AB208" s="343" t="s">
        <v>30</v>
      </c>
      <c r="AC208" s="341">
        <v>1</v>
      </c>
      <c r="AD208" s="342" t="s">
        <v>29</v>
      </c>
      <c r="AE208" s="342" t="s">
        <v>28</v>
      </c>
      <c r="AF208" s="342" t="s">
        <v>30</v>
      </c>
      <c r="AG208" s="306" t="s">
        <v>260</v>
      </c>
    </row>
    <row r="209" spans="1:239" ht="52.5" customHeight="1" x14ac:dyDescent="0.3">
      <c r="A209" s="90"/>
      <c r="B209" s="301" t="s">
        <v>221</v>
      </c>
      <c r="C209" s="291" t="s">
        <v>222</v>
      </c>
      <c r="D209" s="125" t="s">
        <v>223</v>
      </c>
      <c r="E209" s="141" t="s">
        <v>144</v>
      </c>
      <c r="F209" s="86" t="s">
        <v>224</v>
      </c>
      <c r="G209" s="96" t="s">
        <v>37</v>
      </c>
      <c r="H209" s="81"/>
      <c r="I209" s="302" t="s">
        <v>91</v>
      </c>
      <c r="J209" s="67">
        <v>3</v>
      </c>
      <c r="K209" s="303" t="s">
        <v>50</v>
      </c>
      <c r="L209" s="303">
        <v>14</v>
      </c>
      <c r="M209" s="67"/>
      <c r="N209" s="423"/>
      <c r="O209" s="303">
        <v>18</v>
      </c>
      <c r="P209" s="303"/>
      <c r="Q209" s="72">
        <v>1</v>
      </c>
      <c r="R209" s="343" t="s">
        <v>27</v>
      </c>
      <c r="S209" s="343" t="s">
        <v>31</v>
      </c>
      <c r="T209" s="343"/>
      <c r="U209" s="369">
        <v>1</v>
      </c>
      <c r="V209" s="342" t="s">
        <v>29</v>
      </c>
      <c r="W209" s="342" t="s">
        <v>39</v>
      </c>
      <c r="X209" s="68" t="s">
        <v>114</v>
      </c>
      <c r="Y209" s="72">
        <v>1</v>
      </c>
      <c r="Z209" s="343" t="s">
        <v>29</v>
      </c>
      <c r="AA209" s="343" t="s">
        <v>39</v>
      </c>
      <c r="AB209" s="343" t="s">
        <v>114</v>
      </c>
      <c r="AC209" s="341">
        <v>1</v>
      </c>
      <c r="AD209" s="342" t="s">
        <v>29</v>
      </c>
      <c r="AE209" s="342" t="s">
        <v>39</v>
      </c>
      <c r="AF209" s="342" t="s">
        <v>114</v>
      </c>
      <c r="AG209" s="306" t="s">
        <v>225</v>
      </c>
    </row>
    <row r="210" spans="1:239" ht="23.25" customHeight="1" x14ac:dyDescent="0.3">
      <c r="A210" s="244" t="s">
        <v>713</v>
      </c>
      <c r="B210" s="245" t="s">
        <v>714</v>
      </c>
      <c r="C210" s="246" t="s">
        <v>715</v>
      </c>
      <c r="D210" s="247" t="s">
        <v>716</v>
      </c>
      <c r="E210" s="248" t="s">
        <v>22</v>
      </c>
      <c r="F210" s="248"/>
      <c r="G210" s="249"/>
      <c r="H210" s="249"/>
      <c r="I210" s="249">
        <f>+I211+I235</f>
        <v>30</v>
      </c>
      <c r="J210" s="249">
        <f>+J211+J235</f>
        <v>30</v>
      </c>
      <c r="K210" s="250"/>
      <c r="L210" s="250"/>
      <c r="M210" s="358"/>
      <c r="N210" s="250"/>
      <c r="O210" s="250"/>
      <c r="P210" s="250"/>
      <c r="Q210" s="253"/>
      <c r="R210" s="254"/>
      <c r="S210" s="254"/>
      <c r="T210" s="254"/>
      <c r="U210" s="254"/>
      <c r="V210" s="254"/>
      <c r="W210" s="254"/>
      <c r="X210" s="252"/>
      <c r="Y210" s="253"/>
      <c r="Z210" s="254"/>
      <c r="AA210" s="254"/>
      <c r="AB210" s="254"/>
      <c r="AC210" s="254"/>
      <c r="AD210" s="254"/>
      <c r="AE210" s="254"/>
      <c r="AF210" s="254"/>
      <c r="AG210" s="255"/>
    </row>
    <row r="211" spans="1:239" ht="23.25" customHeight="1" x14ac:dyDescent="0.25">
      <c r="A211" s="256"/>
      <c r="B211" s="256"/>
      <c r="C211" s="257" t="s">
        <v>23</v>
      </c>
      <c r="D211" s="258"/>
      <c r="E211" s="259"/>
      <c r="F211" s="259"/>
      <c r="G211" s="260"/>
      <c r="H211" s="260"/>
      <c r="I211" s="260">
        <f>+I213+I214+I215+I216+I218+I219+I221+I222+I224+I225+I229</f>
        <v>24</v>
      </c>
      <c r="J211" s="260">
        <f>+J213+J214+J215+J216+J218+J219+J221+J222+J224+J225+J229</f>
        <v>24</v>
      </c>
      <c r="K211" s="260"/>
      <c r="L211" s="260"/>
      <c r="M211" s="70"/>
      <c r="N211" s="260"/>
      <c r="O211" s="260"/>
      <c r="P211" s="260"/>
      <c r="Q211" s="71"/>
      <c r="R211" s="260"/>
      <c r="S211" s="260"/>
      <c r="T211" s="260"/>
      <c r="U211" s="260"/>
      <c r="V211" s="260"/>
      <c r="W211" s="260"/>
      <c r="X211" s="70"/>
      <c r="Y211" s="71"/>
      <c r="Z211" s="260"/>
      <c r="AA211" s="260"/>
      <c r="AB211" s="260"/>
      <c r="AC211" s="260"/>
      <c r="AD211" s="260"/>
      <c r="AE211" s="260"/>
      <c r="AF211" s="260"/>
      <c r="AG211" s="261"/>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c r="DR211" s="12"/>
      <c r="DS211" s="12"/>
      <c r="DT211" s="12"/>
      <c r="DU211" s="12"/>
      <c r="DV211" s="12"/>
      <c r="DW211" s="12"/>
      <c r="DX211" s="12"/>
      <c r="DY211" s="12"/>
      <c r="DZ211" s="12"/>
      <c r="EA211" s="12"/>
      <c r="EB211" s="12"/>
      <c r="EC211" s="12"/>
      <c r="ED211" s="12"/>
      <c r="EE211" s="12"/>
      <c r="EF211" s="12"/>
      <c r="EG211" s="12"/>
      <c r="EH211" s="12"/>
      <c r="EI211" s="12"/>
      <c r="EJ211" s="12"/>
      <c r="EK211" s="12"/>
      <c r="EL211" s="12"/>
      <c r="EM211" s="12"/>
      <c r="EN211" s="12"/>
      <c r="EO211" s="12"/>
      <c r="EP211" s="12"/>
      <c r="EQ211" s="12"/>
      <c r="ER211" s="12"/>
      <c r="ES211" s="12"/>
      <c r="ET211" s="12"/>
      <c r="EU211" s="12"/>
      <c r="EV211" s="12"/>
      <c r="EW211" s="12"/>
      <c r="EX211" s="12"/>
      <c r="EY211" s="12"/>
      <c r="EZ211" s="12"/>
      <c r="FA211" s="12"/>
      <c r="FB211" s="12"/>
      <c r="FC211" s="12"/>
      <c r="FD211" s="12"/>
      <c r="FE211" s="12"/>
      <c r="FF211" s="12"/>
      <c r="FG211" s="12"/>
      <c r="FH211" s="12"/>
      <c r="FI211" s="12"/>
      <c r="FJ211" s="12"/>
      <c r="FK211" s="12"/>
      <c r="FL211" s="12"/>
      <c r="FM211" s="12"/>
      <c r="FN211" s="12"/>
      <c r="FO211" s="12"/>
      <c r="FP211" s="12"/>
      <c r="FQ211" s="12"/>
      <c r="FR211" s="12"/>
      <c r="FS211" s="12"/>
      <c r="FT211" s="12"/>
      <c r="FU211" s="12"/>
      <c r="FV211" s="12"/>
      <c r="FW211" s="12"/>
      <c r="FX211" s="12"/>
      <c r="FY211" s="12"/>
      <c r="FZ211" s="12"/>
      <c r="GA211" s="12"/>
      <c r="GB211" s="12"/>
      <c r="GC211" s="12"/>
      <c r="GD211" s="12"/>
      <c r="GE211" s="12"/>
      <c r="GF211" s="12"/>
      <c r="GG211" s="12"/>
      <c r="GH211" s="12"/>
      <c r="GI211" s="12"/>
      <c r="GJ211" s="12"/>
      <c r="GK211" s="12"/>
      <c r="GL211" s="12"/>
      <c r="GM211" s="12"/>
      <c r="GN211" s="12"/>
      <c r="GO211" s="12"/>
      <c r="GP211" s="12"/>
      <c r="GQ211" s="12"/>
      <c r="GR211" s="12"/>
      <c r="GS211" s="12"/>
      <c r="GT211" s="12"/>
      <c r="GU211" s="12"/>
      <c r="GV211" s="12"/>
      <c r="GW211" s="12"/>
      <c r="GX211" s="12"/>
      <c r="GY211" s="12"/>
      <c r="GZ211" s="12"/>
      <c r="HA211" s="12"/>
      <c r="HB211" s="12"/>
      <c r="HC211" s="12"/>
      <c r="HD211" s="12"/>
      <c r="HE211" s="12"/>
      <c r="HF211" s="12"/>
      <c r="HG211" s="12"/>
      <c r="HH211" s="12"/>
      <c r="HI211" s="12"/>
      <c r="HJ211" s="12"/>
      <c r="HK211" s="12"/>
      <c r="HL211" s="12"/>
      <c r="HM211" s="6"/>
      <c r="HN211" s="6"/>
      <c r="HO211" s="6"/>
      <c r="HP211" s="6"/>
      <c r="HQ211" s="6"/>
      <c r="HR211" s="6"/>
      <c r="HS211" s="6"/>
      <c r="HT211" s="6"/>
      <c r="HU211" s="6"/>
      <c r="HV211" s="6"/>
      <c r="HW211" s="6"/>
      <c r="HX211" s="6"/>
      <c r="HY211" s="6"/>
      <c r="HZ211" s="6"/>
      <c r="IA211" s="6"/>
      <c r="IB211" s="6"/>
      <c r="IC211" s="6"/>
      <c r="ID211" s="6"/>
      <c r="IE211" s="6"/>
    </row>
    <row r="212" spans="1:239" ht="26.4" x14ac:dyDescent="0.3">
      <c r="A212" s="262" t="s">
        <v>717</v>
      </c>
      <c r="B212" s="262" t="s">
        <v>718</v>
      </c>
      <c r="C212" s="263" t="s">
        <v>719</v>
      </c>
      <c r="D212" s="264"/>
      <c r="E212" s="265" t="s">
        <v>149</v>
      </c>
      <c r="F212" s="266"/>
      <c r="G212" s="267" t="s">
        <v>37</v>
      </c>
      <c r="H212" s="268"/>
      <c r="I212" s="269"/>
      <c r="J212" s="269"/>
      <c r="K212" s="270"/>
      <c r="L212" s="270"/>
      <c r="M212" s="300"/>
      <c r="N212" s="270"/>
      <c r="O212" s="270"/>
      <c r="P212" s="270"/>
      <c r="Q212" s="447"/>
      <c r="R212" s="270"/>
      <c r="S212" s="270"/>
      <c r="T212" s="270"/>
      <c r="U212" s="270"/>
      <c r="V212" s="270"/>
      <c r="W212" s="270"/>
      <c r="X212" s="271"/>
      <c r="Y212" s="447"/>
      <c r="Z212" s="270"/>
      <c r="AA212" s="270"/>
      <c r="AB212" s="270"/>
      <c r="AC212" s="270"/>
      <c r="AD212" s="270"/>
      <c r="AE212" s="270"/>
      <c r="AF212" s="270"/>
      <c r="AG212" s="270"/>
      <c r="HD212" s="6"/>
      <c r="HE212" s="6"/>
      <c r="HF212" s="6"/>
      <c r="HG212" s="6"/>
      <c r="HH212" s="6"/>
      <c r="HI212" s="6"/>
      <c r="HJ212" s="6"/>
      <c r="HK212" s="6"/>
      <c r="HL212" s="6"/>
    </row>
    <row r="213" spans="1:239" ht="73.5" customHeight="1" x14ac:dyDescent="0.3">
      <c r="A213" s="90"/>
      <c r="B213" s="277" t="s">
        <v>720</v>
      </c>
      <c r="C213" s="352" t="s">
        <v>721</v>
      </c>
      <c r="D213" s="125" t="s">
        <v>722</v>
      </c>
      <c r="E213" s="141" t="s">
        <v>77</v>
      </c>
      <c r="F213" s="79"/>
      <c r="G213" s="79" t="s">
        <v>37</v>
      </c>
      <c r="H213" s="81"/>
      <c r="I213" s="302" t="s">
        <v>93</v>
      </c>
      <c r="J213" s="67">
        <v>2</v>
      </c>
      <c r="K213" s="303" t="s">
        <v>52</v>
      </c>
      <c r="L213" s="303">
        <v>14</v>
      </c>
      <c r="M213" s="67"/>
      <c r="N213" s="423"/>
      <c r="O213" s="304"/>
      <c r="P213" s="304"/>
      <c r="Q213" s="72">
        <v>1</v>
      </c>
      <c r="R213" s="343" t="s">
        <v>27</v>
      </c>
      <c r="S213" s="343" t="s">
        <v>28</v>
      </c>
      <c r="T213" s="343"/>
      <c r="U213" s="369">
        <v>1</v>
      </c>
      <c r="V213" s="342" t="s">
        <v>29</v>
      </c>
      <c r="W213" s="342" t="s">
        <v>28</v>
      </c>
      <c r="X213" s="68" t="s">
        <v>32</v>
      </c>
      <c r="Y213" s="72">
        <v>1</v>
      </c>
      <c r="Z213" s="343" t="s">
        <v>29</v>
      </c>
      <c r="AA213" s="343" t="s">
        <v>28</v>
      </c>
      <c r="AB213" s="343" t="s">
        <v>32</v>
      </c>
      <c r="AC213" s="341">
        <v>1</v>
      </c>
      <c r="AD213" s="342" t="s">
        <v>29</v>
      </c>
      <c r="AE213" s="342" t="s">
        <v>28</v>
      </c>
      <c r="AF213" s="342" t="s">
        <v>32</v>
      </c>
      <c r="AG213" s="291" t="s">
        <v>723</v>
      </c>
    </row>
    <row r="214" spans="1:239" ht="40.5" customHeight="1" x14ac:dyDescent="0.3">
      <c r="A214" s="90"/>
      <c r="B214" s="277" t="s">
        <v>724</v>
      </c>
      <c r="C214" s="352" t="s">
        <v>725</v>
      </c>
      <c r="D214" s="125" t="s">
        <v>726</v>
      </c>
      <c r="E214" s="141" t="s">
        <v>77</v>
      </c>
      <c r="F214" s="79"/>
      <c r="G214" s="79" t="s">
        <v>37</v>
      </c>
      <c r="H214" s="81"/>
      <c r="I214" s="302" t="s">
        <v>93</v>
      </c>
      <c r="J214" s="67">
        <v>2</v>
      </c>
      <c r="K214" s="303" t="s">
        <v>47</v>
      </c>
      <c r="L214" s="303">
        <v>14</v>
      </c>
      <c r="M214" s="67"/>
      <c r="N214" s="423"/>
      <c r="O214" s="423"/>
      <c r="P214" s="423">
        <v>18</v>
      </c>
      <c r="Q214" s="72">
        <v>1</v>
      </c>
      <c r="R214" s="343" t="s">
        <v>27</v>
      </c>
      <c r="S214" s="343" t="s">
        <v>31</v>
      </c>
      <c r="T214" s="343"/>
      <c r="U214" s="369">
        <v>1</v>
      </c>
      <c r="V214" s="342" t="s">
        <v>29</v>
      </c>
      <c r="W214" s="342" t="s">
        <v>39</v>
      </c>
      <c r="X214" s="68" t="s">
        <v>51</v>
      </c>
      <c r="Y214" s="72">
        <v>1</v>
      </c>
      <c r="Z214" s="343" t="s">
        <v>29</v>
      </c>
      <c r="AA214" s="343" t="s">
        <v>39</v>
      </c>
      <c r="AB214" s="343" t="s">
        <v>51</v>
      </c>
      <c r="AC214" s="341">
        <v>1</v>
      </c>
      <c r="AD214" s="342" t="s">
        <v>29</v>
      </c>
      <c r="AE214" s="342" t="s">
        <v>39</v>
      </c>
      <c r="AF214" s="342" t="s">
        <v>51</v>
      </c>
      <c r="AG214" s="291" t="s">
        <v>566</v>
      </c>
    </row>
    <row r="215" spans="1:239" ht="58.5" customHeight="1" x14ac:dyDescent="0.3">
      <c r="A215" s="90"/>
      <c r="B215" s="301" t="s">
        <v>727</v>
      </c>
      <c r="C215" s="346" t="s">
        <v>199</v>
      </c>
      <c r="D215" s="125" t="s">
        <v>728</v>
      </c>
      <c r="E215" s="141" t="s">
        <v>77</v>
      </c>
      <c r="F215" s="79"/>
      <c r="G215" s="79" t="s">
        <v>37</v>
      </c>
      <c r="H215" s="81"/>
      <c r="I215" s="302" t="s">
        <v>91</v>
      </c>
      <c r="J215" s="67">
        <v>3</v>
      </c>
      <c r="K215" s="303" t="s">
        <v>49</v>
      </c>
      <c r="L215" s="303">
        <v>14</v>
      </c>
      <c r="M215" s="67"/>
      <c r="N215" s="423"/>
      <c r="O215" s="423">
        <v>18</v>
      </c>
      <c r="P215" s="423"/>
      <c r="Q215" s="72">
        <v>1</v>
      </c>
      <c r="R215" s="343" t="s">
        <v>27</v>
      </c>
      <c r="S215" s="343" t="s">
        <v>28</v>
      </c>
      <c r="T215" s="343"/>
      <c r="U215" s="369">
        <v>1</v>
      </c>
      <c r="V215" s="342" t="s">
        <v>29</v>
      </c>
      <c r="W215" s="342" t="s">
        <v>28</v>
      </c>
      <c r="X215" s="68" t="s">
        <v>30</v>
      </c>
      <c r="Y215" s="72">
        <v>1</v>
      </c>
      <c r="Z215" s="343" t="s">
        <v>29</v>
      </c>
      <c r="AA215" s="343" t="s">
        <v>28</v>
      </c>
      <c r="AB215" s="343" t="s">
        <v>30</v>
      </c>
      <c r="AC215" s="341">
        <v>1</v>
      </c>
      <c r="AD215" s="342" t="s">
        <v>29</v>
      </c>
      <c r="AE215" s="342" t="s">
        <v>28</v>
      </c>
      <c r="AF215" s="342" t="s">
        <v>30</v>
      </c>
      <c r="AG215" s="291" t="s">
        <v>570</v>
      </c>
    </row>
    <row r="216" spans="1:239" ht="58.5" customHeight="1" x14ac:dyDescent="0.3">
      <c r="A216" s="90"/>
      <c r="B216" s="301" t="s">
        <v>729</v>
      </c>
      <c r="C216" s="346" t="s">
        <v>200</v>
      </c>
      <c r="D216" s="125" t="s">
        <v>730</v>
      </c>
      <c r="E216" s="141" t="s">
        <v>77</v>
      </c>
      <c r="F216" s="79"/>
      <c r="G216" s="79" t="s">
        <v>37</v>
      </c>
      <c r="H216" s="81"/>
      <c r="I216" s="302" t="s">
        <v>91</v>
      </c>
      <c r="J216" s="67">
        <v>3</v>
      </c>
      <c r="K216" s="303" t="s">
        <v>63</v>
      </c>
      <c r="L216" s="303">
        <v>14</v>
      </c>
      <c r="M216" s="67"/>
      <c r="N216" s="423"/>
      <c r="O216" s="423">
        <v>18</v>
      </c>
      <c r="P216" s="423"/>
      <c r="Q216" s="72">
        <v>1</v>
      </c>
      <c r="R216" s="343" t="s">
        <v>27</v>
      </c>
      <c r="S216" s="343" t="s">
        <v>28</v>
      </c>
      <c r="T216" s="343"/>
      <c r="U216" s="369">
        <v>1</v>
      </c>
      <c r="V216" s="342" t="s">
        <v>29</v>
      </c>
      <c r="W216" s="342" t="s">
        <v>28</v>
      </c>
      <c r="X216" s="68" t="s">
        <v>30</v>
      </c>
      <c r="Y216" s="72">
        <v>1</v>
      </c>
      <c r="Z216" s="343" t="s">
        <v>29</v>
      </c>
      <c r="AA216" s="343" t="s">
        <v>28</v>
      </c>
      <c r="AB216" s="343" t="s">
        <v>30</v>
      </c>
      <c r="AC216" s="341">
        <v>1</v>
      </c>
      <c r="AD216" s="342" t="s">
        <v>29</v>
      </c>
      <c r="AE216" s="342" t="s">
        <v>28</v>
      </c>
      <c r="AF216" s="342" t="s">
        <v>30</v>
      </c>
      <c r="AG216" s="291" t="s">
        <v>731</v>
      </c>
    </row>
    <row r="217" spans="1:239" ht="28.5" customHeight="1" x14ac:dyDescent="0.3">
      <c r="A217" s="262" t="s">
        <v>732</v>
      </c>
      <c r="B217" s="262" t="s">
        <v>733</v>
      </c>
      <c r="C217" s="263" t="s">
        <v>734</v>
      </c>
      <c r="D217" s="264" t="s">
        <v>735</v>
      </c>
      <c r="E217" s="265" t="s">
        <v>149</v>
      </c>
      <c r="F217" s="266"/>
      <c r="G217" s="267" t="s">
        <v>37</v>
      </c>
      <c r="H217" s="268"/>
      <c r="I217" s="269"/>
      <c r="J217" s="269"/>
      <c r="K217" s="270"/>
      <c r="L217" s="270"/>
      <c r="M217" s="300"/>
      <c r="N217" s="270"/>
      <c r="O217" s="270"/>
      <c r="P217" s="270"/>
      <c r="Q217" s="447"/>
      <c r="R217" s="270"/>
      <c r="S217" s="270"/>
      <c r="T217" s="270"/>
      <c r="U217" s="270"/>
      <c r="V217" s="270"/>
      <c r="W217" s="270"/>
      <c r="X217" s="271"/>
      <c r="Y217" s="447"/>
      <c r="Z217" s="270"/>
      <c r="AA217" s="270"/>
      <c r="AB217" s="270"/>
      <c r="AC217" s="270"/>
      <c r="AD217" s="270"/>
      <c r="AE217" s="270"/>
      <c r="AF217" s="270"/>
      <c r="AG217" s="270"/>
      <c r="HD217" s="6"/>
      <c r="HE217" s="6"/>
      <c r="HF217" s="6"/>
      <c r="HG217" s="6"/>
      <c r="HH217" s="6"/>
      <c r="HI217" s="6"/>
      <c r="HJ217" s="6"/>
      <c r="HK217" s="6"/>
      <c r="HL217" s="6"/>
    </row>
    <row r="218" spans="1:239" ht="54" customHeight="1" x14ac:dyDescent="0.3">
      <c r="A218" s="90"/>
      <c r="B218" s="119" t="s">
        <v>1116</v>
      </c>
      <c r="C218" s="478" t="s">
        <v>736</v>
      </c>
      <c r="D218" s="125" t="s">
        <v>737</v>
      </c>
      <c r="E218" s="125" t="s">
        <v>77</v>
      </c>
      <c r="F218" s="125"/>
      <c r="G218" s="125" t="s">
        <v>37</v>
      </c>
      <c r="H218" s="280"/>
      <c r="I218" s="281" t="s">
        <v>91</v>
      </c>
      <c r="J218" s="282">
        <v>3</v>
      </c>
      <c r="K218" s="339" t="s">
        <v>63</v>
      </c>
      <c r="L218" s="303">
        <v>14</v>
      </c>
      <c r="M218" s="67"/>
      <c r="N218" s="479">
        <v>6</v>
      </c>
      <c r="O218" s="339" t="s">
        <v>738</v>
      </c>
      <c r="P218" s="423"/>
      <c r="Q218" s="72">
        <v>1</v>
      </c>
      <c r="R218" s="343" t="s">
        <v>29</v>
      </c>
      <c r="S218" s="343" t="s">
        <v>79</v>
      </c>
      <c r="T218" s="406" t="s">
        <v>739</v>
      </c>
      <c r="U218" s="369">
        <v>1</v>
      </c>
      <c r="V218" s="342" t="s">
        <v>29</v>
      </c>
      <c r="W218" s="342" t="s">
        <v>28</v>
      </c>
      <c r="X218" s="406" t="s">
        <v>739</v>
      </c>
      <c r="Y218" s="72">
        <v>1</v>
      </c>
      <c r="Z218" s="343" t="s">
        <v>29</v>
      </c>
      <c r="AA218" s="343" t="s">
        <v>28</v>
      </c>
      <c r="AB218" s="406" t="s">
        <v>739</v>
      </c>
      <c r="AC218" s="341">
        <v>1</v>
      </c>
      <c r="AD218" s="342" t="s">
        <v>29</v>
      </c>
      <c r="AE218" s="342" t="s">
        <v>28</v>
      </c>
      <c r="AF218" s="406" t="s">
        <v>739</v>
      </c>
      <c r="AG218" s="363" t="s">
        <v>740</v>
      </c>
    </row>
    <row r="219" spans="1:239" ht="54" customHeight="1" x14ac:dyDescent="0.3">
      <c r="A219" s="90"/>
      <c r="B219" s="277" t="s">
        <v>741</v>
      </c>
      <c r="C219" s="352" t="s">
        <v>742</v>
      </c>
      <c r="D219" s="125" t="s">
        <v>585</v>
      </c>
      <c r="E219" s="207" t="s">
        <v>77</v>
      </c>
      <c r="F219" s="85"/>
      <c r="G219" s="85" t="s">
        <v>37</v>
      </c>
      <c r="H219" s="280"/>
      <c r="I219" s="281" t="s">
        <v>91</v>
      </c>
      <c r="J219" s="282">
        <v>3</v>
      </c>
      <c r="K219" s="480" t="s">
        <v>47</v>
      </c>
      <c r="L219" s="303">
        <v>14</v>
      </c>
      <c r="M219" s="101"/>
      <c r="N219" s="287">
        <v>6</v>
      </c>
      <c r="O219" s="287">
        <v>18</v>
      </c>
      <c r="P219" s="287"/>
      <c r="Q219" s="72" t="s">
        <v>64</v>
      </c>
      <c r="R219" s="343" t="s">
        <v>65</v>
      </c>
      <c r="S219" s="469" t="s">
        <v>31</v>
      </c>
      <c r="T219" s="108" t="s">
        <v>82</v>
      </c>
      <c r="U219" s="369">
        <v>1</v>
      </c>
      <c r="V219" s="342" t="s">
        <v>29</v>
      </c>
      <c r="W219" s="342" t="s">
        <v>28</v>
      </c>
      <c r="X219" s="68" t="s">
        <v>66</v>
      </c>
      <c r="Y219" s="72">
        <v>1</v>
      </c>
      <c r="Z219" s="343" t="s">
        <v>29</v>
      </c>
      <c r="AA219" s="481" t="s">
        <v>28</v>
      </c>
      <c r="AB219" s="481" t="s">
        <v>66</v>
      </c>
      <c r="AC219" s="369">
        <v>1</v>
      </c>
      <c r="AD219" s="342" t="s">
        <v>29</v>
      </c>
      <c r="AE219" s="342" t="s">
        <v>28</v>
      </c>
      <c r="AF219" s="342" t="s">
        <v>66</v>
      </c>
      <c r="AG219" s="291" t="s">
        <v>587</v>
      </c>
    </row>
    <row r="220" spans="1:239" ht="39.6" x14ac:dyDescent="0.3">
      <c r="A220" s="262" t="s">
        <v>743</v>
      </c>
      <c r="B220" s="262" t="s">
        <v>744</v>
      </c>
      <c r="C220" s="263" t="s">
        <v>745</v>
      </c>
      <c r="D220" s="264" t="s">
        <v>746</v>
      </c>
      <c r="E220" s="265" t="s">
        <v>149</v>
      </c>
      <c r="F220" s="266"/>
      <c r="G220" s="267" t="s">
        <v>37</v>
      </c>
      <c r="H220" s="268"/>
      <c r="I220" s="269"/>
      <c r="J220" s="269"/>
      <c r="K220" s="270"/>
      <c r="L220" s="270"/>
      <c r="M220" s="300"/>
      <c r="N220" s="270"/>
      <c r="O220" s="270"/>
      <c r="P220" s="270"/>
      <c r="Q220" s="447"/>
      <c r="R220" s="270"/>
      <c r="S220" s="270"/>
      <c r="T220" s="270"/>
      <c r="U220" s="270"/>
      <c r="V220" s="270"/>
      <c r="W220" s="270"/>
      <c r="X220" s="271"/>
      <c r="Y220" s="447"/>
      <c r="Z220" s="270"/>
      <c r="AA220" s="270"/>
      <c r="AB220" s="270"/>
      <c r="AC220" s="270"/>
      <c r="AD220" s="270"/>
      <c r="AE220" s="270"/>
      <c r="AF220" s="270"/>
      <c r="AG220" s="270"/>
      <c r="HD220" s="6"/>
      <c r="HE220" s="6"/>
      <c r="HF220" s="6"/>
      <c r="HG220" s="6"/>
      <c r="HH220" s="6"/>
      <c r="HI220" s="6"/>
      <c r="HJ220" s="6"/>
      <c r="HK220" s="6"/>
      <c r="HL220" s="6"/>
    </row>
    <row r="221" spans="1:239" ht="39.6" x14ac:dyDescent="0.3">
      <c r="A221" s="90"/>
      <c r="B221" s="277" t="s">
        <v>747</v>
      </c>
      <c r="C221" s="482" t="s">
        <v>748</v>
      </c>
      <c r="D221" s="125" t="s">
        <v>749</v>
      </c>
      <c r="E221" s="207" t="s">
        <v>77</v>
      </c>
      <c r="F221" s="125"/>
      <c r="G221" s="85" t="s">
        <v>37</v>
      </c>
      <c r="H221" s="280"/>
      <c r="I221" s="281" t="s">
        <v>93</v>
      </c>
      <c r="J221" s="282">
        <v>2</v>
      </c>
      <c r="K221" s="284" t="s">
        <v>580</v>
      </c>
      <c r="L221" s="303">
        <v>14</v>
      </c>
      <c r="M221" s="67"/>
      <c r="N221" s="287"/>
      <c r="O221" s="287">
        <v>24</v>
      </c>
      <c r="P221" s="287"/>
      <c r="Q221" s="72">
        <v>1</v>
      </c>
      <c r="R221" s="343" t="s">
        <v>27</v>
      </c>
      <c r="S221" s="469" t="s">
        <v>31</v>
      </c>
      <c r="T221" s="108"/>
      <c r="U221" s="369">
        <v>1</v>
      </c>
      <c r="V221" s="342" t="s">
        <v>29</v>
      </c>
      <c r="W221" s="342" t="s">
        <v>28</v>
      </c>
      <c r="X221" s="68" t="s">
        <v>32</v>
      </c>
      <c r="Y221" s="72">
        <v>1</v>
      </c>
      <c r="Z221" s="343" t="s">
        <v>29</v>
      </c>
      <c r="AA221" s="481" t="s">
        <v>28</v>
      </c>
      <c r="AB221" s="481" t="s">
        <v>32</v>
      </c>
      <c r="AC221" s="369">
        <v>1</v>
      </c>
      <c r="AD221" s="342" t="s">
        <v>29</v>
      </c>
      <c r="AE221" s="342" t="s">
        <v>28</v>
      </c>
      <c r="AF221" s="342" t="s">
        <v>32</v>
      </c>
      <c r="AG221" s="352" t="s">
        <v>750</v>
      </c>
    </row>
    <row r="222" spans="1:239" ht="47.25" customHeight="1" x14ac:dyDescent="0.3">
      <c r="A222" s="90"/>
      <c r="B222" s="277" t="s">
        <v>751</v>
      </c>
      <c r="C222" s="482" t="s">
        <v>201</v>
      </c>
      <c r="D222" s="125" t="s">
        <v>752</v>
      </c>
      <c r="E222" s="207" t="s">
        <v>77</v>
      </c>
      <c r="F222" s="125"/>
      <c r="G222" s="85" t="s">
        <v>37</v>
      </c>
      <c r="H222" s="280"/>
      <c r="I222" s="281" t="s">
        <v>93</v>
      </c>
      <c r="J222" s="282">
        <v>2</v>
      </c>
      <c r="K222" s="480" t="s">
        <v>753</v>
      </c>
      <c r="L222" s="303">
        <v>14</v>
      </c>
      <c r="M222" s="67"/>
      <c r="N222" s="287"/>
      <c r="O222" s="287">
        <v>24</v>
      </c>
      <c r="P222" s="287"/>
      <c r="Q222" s="72">
        <v>1</v>
      </c>
      <c r="R222" s="343" t="s">
        <v>27</v>
      </c>
      <c r="S222" s="469" t="s">
        <v>31</v>
      </c>
      <c r="T222" s="108"/>
      <c r="U222" s="369">
        <v>1</v>
      </c>
      <c r="V222" s="342" t="s">
        <v>29</v>
      </c>
      <c r="W222" s="342" t="s">
        <v>28</v>
      </c>
      <c r="X222" s="68" t="s">
        <v>32</v>
      </c>
      <c r="Y222" s="72">
        <v>1</v>
      </c>
      <c r="Z222" s="343" t="s">
        <v>29</v>
      </c>
      <c r="AA222" s="481" t="s">
        <v>28</v>
      </c>
      <c r="AB222" s="481" t="s">
        <v>32</v>
      </c>
      <c r="AC222" s="369">
        <v>1</v>
      </c>
      <c r="AD222" s="342" t="s">
        <v>29</v>
      </c>
      <c r="AE222" s="342" t="s">
        <v>28</v>
      </c>
      <c r="AF222" s="342" t="s">
        <v>32</v>
      </c>
      <c r="AG222" s="306" t="s">
        <v>754</v>
      </c>
    </row>
    <row r="223" spans="1:239" s="50" customFormat="1" x14ac:dyDescent="0.3">
      <c r="A223" s="483"/>
      <c r="B223" s="460"/>
      <c r="C223" s="278"/>
      <c r="D223" s="284"/>
      <c r="E223" s="484"/>
      <c r="F223" s="484"/>
      <c r="G223" s="484"/>
      <c r="H223" s="484"/>
      <c r="I223" s="277"/>
      <c r="J223" s="485"/>
      <c r="K223" s="277"/>
      <c r="L223" s="347"/>
      <c r="M223" s="486"/>
      <c r="N223" s="355"/>
      <c r="O223" s="355"/>
      <c r="P223" s="355"/>
      <c r="Q223" s="386"/>
      <c r="R223" s="299"/>
      <c r="S223" s="299"/>
      <c r="T223" s="299"/>
      <c r="U223" s="299"/>
      <c r="V223" s="299"/>
      <c r="W223" s="299"/>
      <c r="X223" s="66"/>
      <c r="Y223" s="386"/>
      <c r="Z223" s="299"/>
      <c r="AA223" s="299"/>
      <c r="AB223" s="299"/>
      <c r="AC223" s="299"/>
      <c r="AD223" s="299"/>
      <c r="AE223" s="299"/>
      <c r="AF223" s="299"/>
      <c r="AG223" s="487"/>
    </row>
    <row r="224" spans="1:239" ht="48" customHeight="1" x14ac:dyDescent="0.3">
      <c r="A224" s="425" t="str">
        <f t="shared" ref="A224:N224" si="22">+IF(A177="","",A177)</f>
        <v/>
      </c>
      <c r="B224" s="277" t="str">
        <f t="shared" si="22"/>
        <v>LLA4I10</v>
      </c>
      <c r="C224" s="352" t="str">
        <f t="shared" si="22"/>
        <v>Informatique /Bureautique (Applied IT Skills) (salle informatique)</v>
      </c>
      <c r="D224" s="207" t="str">
        <f t="shared" si="22"/>
        <v>LOL4B40
LOL4C50</v>
      </c>
      <c r="E224" s="207" t="str">
        <f t="shared" si="22"/>
        <v>UE TRONC COMMUN</v>
      </c>
      <c r="F224" s="125" t="str">
        <f t="shared" si="22"/>
        <v>L2 LLCER</v>
      </c>
      <c r="G224" s="85" t="str">
        <f t="shared" si="22"/>
        <v>LEA</v>
      </c>
      <c r="H224" s="432" t="str">
        <f t="shared" si="22"/>
        <v/>
      </c>
      <c r="I224" s="281" t="str">
        <f t="shared" si="22"/>
        <v>1</v>
      </c>
      <c r="J224" s="433" t="str">
        <f t="shared" si="22"/>
        <v>1</v>
      </c>
      <c r="K224" s="283" t="str">
        <f t="shared" si="22"/>
        <v>LAGRANGE Maxime</v>
      </c>
      <c r="L224" s="298" t="str">
        <f t="shared" si="22"/>
        <v>27</v>
      </c>
      <c r="M224" s="417" t="str">
        <f t="shared" si="22"/>
        <v/>
      </c>
      <c r="N224" s="304">
        <f t="shared" si="22"/>
        <v>0</v>
      </c>
      <c r="O224" s="287">
        <f t="shared" ref="O224:O229" si="23">+IF(O177="","",O177)</f>
        <v>12</v>
      </c>
      <c r="P224" s="287"/>
      <c r="Q224" s="72">
        <f t="shared" ref="Q224:X224" si="24">+IF(Q177="","",Q177)</f>
        <v>1</v>
      </c>
      <c r="R224" s="343" t="str">
        <f t="shared" si="24"/>
        <v>CC</v>
      </c>
      <c r="S224" s="343" t="str">
        <f t="shared" si="24"/>
        <v>écrit</v>
      </c>
      <c r="T224" s="343" t="str">
        <f t="shared" si="24"/>
        <v>épreuve pratique + QCM 1h</v>
      </c>
      <c r="U224" s="369">
        <f t="shared" si="24"/>
        <v>1</v>
      </c>
      <c r="V224" s="342" t="str">
        <f t="shared" si="24"/>
        <v>CT</v>
      </c>
      <c r="W224" s="342" t="str">
        <f t="shared" si="24"/>
        <v>écrit</v>
      </c>
      <c r="X224" s="68" t="str">
        <f t="shared" si="24"/>
        <v>épreuve pratique + QCM 1h30</v>
      </c>
      <c r="Y224" s="72">
        <f t="shared" ref="Y224:AG224" si="25">+IF(Y177="","",Y177)</f>
        <v>1</v>
      </c>
      <c r="Z224" s="343" t="str">
        <f t="shared" si="25"/>
        <v>CT</v>
      </c>
      <c r="AA224" s="343" t="str">
        <f t="shared" si="25"/>
        <v>écrit</v>
      </c>
      <c r="AB224" s="343" t="str">
        <f t="shared" si="25"/>
        <v>épreuve pratique + QCM 1h30</v>
      </c>
      <c r="AC224" s="369">
        <f t="shared" si="25"/>
        <v>1</v>
      </c>
      <c r="AD224" s="342" t="str">
        <f t="shared" si="25"/>
        <v>CT</v>
      </c>
      <c r="AE224" s="342" t="str">
        <f t="shared" si="25"/>
        <v>écrit</v>
      </c>
      <c r="AF224" s="342" t="str">
        <f t="shared" si="25"/>
        <v>épreuve pratique + QCM 1h30</v>
      </c>
      <c r="AG224" s="482" t="str">
        <f t="shared" si="25"/>
        <v>Cet enseignement combine à la fois l’aspect culture et pratique de l’informatique. Cette articulation autour de ces deux axes permet à l’étudiant de maîtriser à la fois sa pratique et son environnement numérique. Cet objectif s’inscrit dans la démarche du développement des compétences numériques. TD machine : il s’agit de donner aux étudiants les compétences indispensables à l’élaboration d’un document complexe et structuré (compte rendu, rapport, mémoire, bibliographie) et à la maîtrise des fonctionnalités nécessaires à la structuration de documents complexes (notes de bas de page, index, tables des matières, styles). Des points cruciaux de la culture en informatique seront aussi abordés (notamment : aspects légaux et déontologique, identité numérique, sécurité, protocoles).</v>
      </c>
    </row>
    <row r="225" spans="1:239" ht="28.5" customHeight="1" x14ac:dyDescent="0.3">
      <c r="A225" s="262" t="str">
        <f t="shared" ref="A225:N225" si="26">+IF(A178="","",A178)</f>
        <v>LCLA4B05</v>
      </c>
      <c r="B225" s="262" t="str">
        <f t="shared" si="26"/>
        <v>LLA4B41</v>
      </c>
      <c r="C225" s="263" t="str">
        <f t="shared" si="26"/>
        <v>Choix UEOI S4 / Mathématiques</v>
      </c>
      <c r="D225" s="264" t="str">
        <f t="shared" si="26"/>
        <v/>
      </c>
      <c r="E225" s="265" t="str">
        <f t="shared" si="26"/>
        <v>BLOC</v>
      </c>
      <c r="F225" s="266" t="str">
        <f t="shared" si="26"/>
        <v/>
      </c>
      <c r="G225" s="267" t="str">
        <f t="shared" si="26"/>
        <v/>
      </c>
      <c r="H225" s="268" t="str">
        <f t="shared" si="26"/>
        <v>1 UE / 1 ECTS</v>
      </c>
      <c r="I225" s="269">
        <f t="shared" si="26"/>
        <v>1</v>
      </c>
      <c r="J225" s="269">
        <f t="shared" si="26"/>
        <v>1</v>
      </c>
      <c r="K225" s="270" t="str">
        <f t="shared" si="26"/>
        <v/>
      </c>
      <c r="L225" s="270" t="str">
        <f t="shared" si="26"/>
        <v/>
      </c>
      <c r="M225" s="300" t="str">
        <f t="shared" si="26"/>
        <v/>
      </c>
      <c r="N225" s="270" t="str">
        <f t="shared" si="26"/>
        <v/>
      </c>
      <c r="O225" s="270" t="str">
        <f t="shared" si="23"/>
        <v/>
      </c>
      <c r="P225" s="270"/>
      <c r="Q225" s="447"/>
      <c r="R225" s="270"/>
      <c r="S225" s="270"/>
      <c r="T225" s="270"/>
      <c r="U225" s="270"/>
      <c r="V225" s="270"/>
      <c r="W225" s="270"/>
      <c r="X225" s="271"/>
      <c r="Y225" s="447"/>
      <c r="Z225" s="270"/>
      <c r="AA225" s="270"/>
      <c r="AB225" s="270"/>
      <c r="AC225" s="270"/>
      <c r="AD225" s="270"/>
      <c r="AE225" s="270"/>
      <c r="AF225" s="270"/>
      <c r="AG225" s="270"/>
      <c r="HD225" s="6"/>
      <c r="HE225" s="6"/>
      <c r="HF225" s="6"/>
      <c r="HG225" s="6"/>
      <c r="HH225" s="6"/>
      <c r="HI225" s="6"/>
      <c r="HJ225" s="6"/>
      <c r="HK225" s="6"/>
      <c r="HL225" s="6"/>
    </row>
    <row r="226" spans="1:239" ht="82.5" customHeight="1" x14ac:dyDescent="0.3">
      <c r="A226" s="148" t="str">
        <f t="shared" ref="A226:N226" si="27">+IF(A179="","",A179)</f>
        <v/>
      </c>
      <c r="B226" s="277" t="str">
        <f t="shared" si="27"/>
        <v>LLA4MAT2</v>
      </c>
      <c r="C226" s="434" t="str">
        <f t="shared" si="27"/>
        <v>Mathématiques élémentaires S4</v>
      </c>
      <c r="D226" s="125" t="str">
        <f t="shared" si="27"/>
        <v>LOL2MAT2</v>
      </c>
      <c r="E226" s="211" t="str">
        <f t="shared" si="27"/>
        <v>UE TRONC COMMUN</v>
      </c>
      <c r="F226" s="79" t="str">
        <f t="shared" si="27"/>
        <v>L2 LLCER</v>
      </c>
      <c r="G226" s="96" t="str">
        <f t="shared" si="27"/>
        <v>oui</v>
      </c>
      <c r="H226" s="81" t="str">
        <f t="shared" si="27"/>
        <v/>
      </c>
      <c r="I226" s="298" t="str">
        <f t="shared" si="27"/>
        <v>1</v>
      </c>
      <c r="J226" s="417" t="str">
        <f t="shared" si="27"/>
        <v>1</v>
      </c>
      <c r="K226" s="298" t="str">
        <f t="shared" si="27"/>
        <v>LAGRANGE Maxime</v>
      </c>
      <c r="L226" s="298" t="str">
        <f t="shared" si="27"/>
        <v>25</v>
      </c>
      <c r="M226" s="417" t="str">
        <f t="shared" si="27"/>
        <v/>
      </c>
      <c r="N226" s="286" t="str">
        <f t="shared" si="27"/>
        <v/>
      </c>
      <c r="O226" s="287">
        <f t="shared" si="23"/>
        <v>24</v>
      </c>
      <c r="P226" s="287"/>
      <c r="Q226" s="72">
        <f t="shared" ref="Q226:AG226" si="28">+IF(Q179="","",Q179)</f>
        <v>1</v>
      </c>
      <c r="R226" s="435" t="str">
        <f t="shared" si="28"/>
        <v>CC</v>
      </c>
      <c r="S226" s="343" t="str">
        <f t="shared" si="28"/>
        <v/>
      </c>
      <c r="T226" s="343" t="str">
        <f t="shared" si="28"/>
        <v/>
      </c>
      <c r="U226" s="369">
        <f t="shared" si="28"/>
        <v>1</v>
      </c>
      <c r="V226" s="342" t="str">
        <f t="shared" si="28"/>
        <v>CT</v>
      </c>
      <c r="W226" s="342" t="str">
        <f t="shared" si="28"/>
        <v>écrit</v>
      </c>
      <c r="X226" s="68" t="str">
        <f t="shared" si="28"/>
        <v>2h00</v>
      </c>
      <c r="Y226" s="72">
        <f t="shared" si="28"/>
        <v>1</v>
      </c>
      <c r="Z226" s="343" t="str">
        <f t="shared" si="28"/>
        <v>CT</v>
      </c>
      <c r="AA226" s="343" t="str">
        <f t="shared" si="28"/>
        <v>écrit</v>
      </c>
      <c r="AB226" s="343" t="str">
        <f t="shared" si="28"/>
        <v>2h00</v>
      </c>
      <c r="AC226" s="369">
        <f t="shared" si="28"/>
        <v>1</v>
      </c>
      <c r="AD226" s="342" t="str">
        <f t="shared" si="28"/>
        <v>CT</v>
      </c>
      <c r="AE226" s="342" t="str">
        <f t="shared" si="28"/>
        <v>écrit</v>
      </c>
      <c r="AF226" s="342" t="str">
        <f t="shared" si="28"/>
        <v>2h00</v>
      </c>
      <c r="AG226" s="291" t="str">
        <f t="shared" si="28"/>
        <v>Il s'agit d'un cours de remise à niveau en mathématiques élémentaires, plus précisément en arithmétique, en vue de la préparation à divers concours -professorat des écoles, orthophonie, etc.
Programme (non exhaustif) :
- Numération : système de numération en base autre que dix, opérations élémentaires, conversions, ...
- Arithmétique : multiples, diviseurs, ppcm, pgcd, puissances,nombres premiers, ...
- Calcul : proprotionnalité et applications, mesures, conversions, ...
Le cours sera adapté au public : il s'agit de reprendre une à une ces notions élémentaires, de façon progressive.</v>
      </c>
    </row>
    <row r="227" spans="1:239" s="49" customFormat="1" ht="36" customHeight="1" x14ac:dyDescent="0.3">
      <c r="A227" s="262" t="str">
        <f t="shared" ref="A227:N227" si="29">+IF(A180="","",A180)</f>
        <v>LCLA4UO2</v>
      </c>
      <c r="B227" s="262" t="str">
        <f t="shared" si="29"/>
        <v>LLA4O02</v>
      </c>
      <c r="C227" s="263" t="str">
        <f t="shared" si="29"/>
        <v>Choix UE Ouverture Intégrée LLSH S4 Orléans</v>
      </c>
      <c r="D227" s="269" t="str">
        <f t="shared" si="29"/>
        <v>PAV4UL01</v>
      </c>
      <c r="E227" s="436" t="str">
        <f t="shared" si="29"/>
        <v>UE de tronc commun</v>
      </c>
      <c r="F227" s="262" t="str">
        <f t="shared" si="29"/>
        <v>LLSH + UEO tranverses</v>
      </c>
      <c r="G227" s="267" t="str">
        <f t="shared" si="29"/>
        <v/>
      </c>
      <c r="H227" s="268" t="str">
        <f t="shared" si="29"/>
        <v>1 UE / 1 ECTS</v>
      </c>
      <c r="I227" s="269">
        <f t="shared" si="29"/>
        <v>1</v>
      </c>
      <c r="J227" s="269">
        <f t="shared" si="29"/>
        <v>1</v>
      </c>
      <c r="K227" s="270" t="str">
        <f t="shared" si="29"/>
        <v/>
      </c>
      <c r="L227" s="270" t="str">
        <f t="shared" si="29"/>
        <v/>
      </c>
      <c r="M227" s="437" t="str">
        <f t="shared" si="29"/>
        <v/>
      </c>
      <c r="N227" s="265">
        <f t="shared" si="29"/>
        <v>15</v>
      </c>
      <c r="O227" s="265" t="str">
        <f t="shared" si="23"/>
        <v/>
      </c>
      <c r="P227" s="265"/>
      <c r="Q227" s="272" t="str">
        <f t="shared" ref="Q227:X228" si="30">+IF(Q180="","",Q180)</f>
        <v/>
      </c>
      <c r="R227" s="273" t="str">
        <f t="shared" si="30"/>
        <v/>
      </c>
      <c r="S227" s="273" t="str">
        <f t="shared" si="30"/>
        <v/>
      </c>
      <c r="T227" s="273" t="str">
        <f t="shared" si="30"/>
        <v/>
      </c>
      <c r="U227" s="274" t="str">
        <f t="shared" si="30"/>
        <v/>
      </c>
      <c r="V227" s="273" t="str">
        <f t="shared" si="30"/>
        <v/>
      </c>
      <c r="W227" s="273" t="str">
        <f t="shared" si="30"/>
        <v/>
      </c>
      <c r="X227" s="275" t="str">
        <f t="shared" si="30"/>
        <v/>
      </c>
      <c r="Y227" s="272" t="str">
        <f t="shared" ref="Y227:AG227" si="31">+IF(Y180="","",Y180)</f>
        <v/>
      </c>
      <c r="Z227" s="273" t="str">
        <f t="shared" si="31"/>
        <v/>
      </c>
      <c r="AA227" s="273" t="str">
        <f t="shared" si="31"/>
        <v/>
      </c>
      <c r="AB227" s="273" t="str">
        <f t="shared" si="31"/>
        <v/>
      </c>
      <c r="AC227" s="274" t="str">
        <f t="shared" si="31"/>
        <v/>
      </c>
      <c r="AD227" s="273" t="str">
        <f t="shared" si="31"/>
        <v/>
      </c>
      <c r="AE227" s="273" t="str">
        <f t="shared" si="31"/>
        <v/>
      </c>
      <c r="AF227" s="273" t="str">
        <f t="shared" si="31"/>
        <v/>
      </c>
      <c r="AG227" s="276" t="str">
        <f t="shared" si="31"/>
        <v/>
      </c>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c r="BV227" s="18"/>
      <c r="BW227" s="18"/>
      <c r="BX227" s="18"/>
      <c r="BY227" s="18"/>
      <c r="BZ227" s="18"/>
      <c r="CA227" s="18"/>
      <c r="CB227" s="18"/>
      <c r="CC227" s="18"/>
      <c r="CD227" s="18"/>
      <c r="CE227" s="18"/>
      <c r="CF227" s="18"/>
      <c r="CG227" s="18"/>
      <c r="CH227" s="18"/>
      <c r="CI227" s="18"/>
      <c r="CJ227" s="18"/>
      <c r="CK227" s="18"/>
      <c r="CL227" s="18"/>
      <c r="CM227" s="18"/>
      <c r="CN227" s="18"/>
      <c r="CO227" s="18"/>
      <c r="CP227" s="18"/>
      <c r="CQ227" s="18"/>
      <c r="CR227" s="18"/>
      <c r="CS227" s="18"/>
      <c r="CT227" s="18"/>
      <c r="CU227" s="18"/>
      <c r="CV227" s="18"/>
      <c r="CW227" s="18"/>
      <c r="CX227" s="18"/>
      <c r="CY227" s="18"/>
      <c r="CZ227" s="18"/>
      <c r="DA227" s="18"/>
      <c r="DB227" s="18"/>
      <c r="DC227" s="18"/>
      <c r="DD227" s="18"/>
    </row>
    <row r="228" spans="1:239" s="47" customFormat="1" ht="12.75" customHeight="1" x14ac:dyDescent="0.3">
      <c r="A228" s="427" t="str">
        <f t="shared" ref="A228:N228" si="32">+IF(A181="","",A181)</f>
        <v/>
      </c>
      <c r="B228" s="427" t="str">
        <f t="shared" si="32"/>
        <v/>
      </c>
      <c r="C228" s="291" t="str">
        <f t="shared" si="32"/>
        <v/>
      </c>
      <c r="D228" s="207" t="str">
        <f t="shared" si="32"/>
        <v/>
      </c>
      <c r="E228" s="428" t="str">
        <f t="shared" si="32"/>
        <v/>
      </c>
      <c r="F228" s="438" t="str">
        <f t="shared" si="32"/>
        <v/>
      </c>
      <c r="G228" s="439" t="str">
        <f t="shared" si="32"/>
        <v/>
      </c>
      <c r="H228" s="440" t="str">
        <f t="shared" si="32"/>
        <v/>
      </c>
      <c r="I228" s="360" t="str">
        <f t="shared" si="32"/>
        <v/>
      </c>
      <c r="J228" s="121" t="str">
        <f t="shared" si="32"/>
        <v/>
      </c>
      <c r="K228" s="360" t="str">
        <f t="shared" si="32"/>
        <v/>
      </c>
      <c r="L228" s="360" t="str">
        <f t="shared" si="32"/>
        <v/>
      </c>
      <c r="M228" s="121" t="str">
        <f t="shared" si="32"/>
        <v/>
      </c>
      <c r="N228" s="360" t="str">
        <f t="shared" si="32"/>
        <v/>
      </c>
      <c r="O228" s="286" t="str">
        <f t="shared" si="23"/>
        <v/>
      </c>
      <c r="P228" s="286"/>
      <c r="Q228" s="488" t="str">
        <f t="shared" si="30"/>
        <v/>
      </c>
      <c r="R228" s="343" t="str">
        <f t="shared" si="30"/>
        <v/>
      </c>
      <c r="S228" s="343" t="str">
        <f t="shared" si="30"/>
        <v/>
      </c>
      <c r="T228" s="343" t="str">
        <f t="shared" si="30"/>
        <v/>
      </c>
      <c r="U228" s="369" t="str">
        <f t="shared" si="30"/>
        <v/>
      </c>
      <c r="V228" s="342" t="str">
        <f t="shared" si="30"/>
        <v/>
      </c>
      <c r="W228" s="342" t="str">
        <f t="shared" si="30"/>
        <v/>
      </c>
      <c r="X228" s="489" t="str">
        <f t="shared" si="30"/>
        <v/>
      </c>
      <c r="Y228" s="488" t="str">
        <f t="shared" ref="Y228:AG228" si="33">+IF(Y181="","",Y181)</f>
        <v/>
      </c>
      <c r="Z228" s="343" t="str">
        <f t="shared" si="33"/>
        <v/>
      </c>
      <c r="AA228" s="343" t="str">
        <f t="shared" si="33"/>
        <v/>
      </c>
      <c r="AB228" s="343" t="str">
        <f t="shared" si="33"/>
        <v/>
      </c>
      <c r="AC228" s="369" t="str">
        <f t="shared" si="33"/>
        <v/>
      </c>
      <c r="AD228" s="342" t="str">
        <f t="shared" si="33"/>
        <v/>
      </c>
      <c r="AE228" s="342" t="str">
        <f t="shared" si="33"/>
        <v/>
      </c>
      <c r="AF228" s="342" t="str">
        <f t="shared" si="33"/>
        <v/>
      </c>
      <c r="AG228" s="113" t="str">
        <f t="shared" si="33"/>
        <v/>
      </c>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c r="BR228" s="48"/>
      <c r="BS228" s="48"/>
      <c r="BT228" s="48"/>
      <c r="BU228" s="48"/>
      <c r="BV228" s="48"/>
      <c r="BW228" s="48"/>
      <c r="BX228" s="48"/>
      <c r="BY228" s="48"/>
      <c r="BZ228" s="48"/>
      <c r="CA228" s="48"/>
      <c r="CB228" s="48"/>
      <c r="CC228" s="48"/>
      <c r="CD228" s="48"/>
      <c r="CE228" s="48"/>
      <c r="CF228" s="48"/>
      <c r="CG228" s="48"/>
      <c r="CH228" s="48"/>
      <c r="CI228" s="48"/>
      <c r="CJ228" s="48"/>
      <c r="CK228" s="48"/>
      <c r="CL228" s="48"/>
      <c r="CM228" s="48"/>
      <c r="CN228" s="48"/>
      <c r="CO228" s="48"/>
      <c r="CP228" s="48"/>
      <c r="CQ228" s="48"/>
      <c r="CR228" s="48"/>
      <c r="CS228" s="48"/>
      <c r="CT228" s="48"/>
      <c r="CU228" s="48"/>
      <c r="CV228" s="48"/>
      <c r="CW228" s="48"/>
      <c r="CX228" s="48"/>
      <c r="CY228" s="48"/>
      <c r="CZ228" s="48"/>
      <c r="DA228" s="48"/>
      <c r="DB228" s="48"/>
      <c r="DC228" s="48"/>
      <c r="DD228" s="48"/>
    </row>
    <row r="229" spans="1:239" ht="28.5" customHeight="1" x14ac:dyDescent="0.3">
      <c r="A229" s="262" t="s">
        <v>755</v>
      </c>
      <c r="B229" s="262" t="s">
        <v>756</v>
      </c>
      <c r="C229" s="263" t="str">
        <f t="shared" ref="C229:N229" si="34">+IF(C182="","",C182)</f>
        <v>Choix Langue Vivante S4</v>
      </c>
      <c r="D229" s="264" t="str">
        <f t="shared" si="34"/>
        <v/>
      </c>
      <c r="E229" s="265" t="str">
        <f t="shared" si="34"/>
        <v/>
      </c>
      <c r="F229" s="266" t="str">
        <f t="shared" si="34"/>
        <v/>
      </c>
      <c r="G229" s="267" t="str">
        <f t="shared" si="34"/>
        <v/>
      </c>
      <c r="H229" s="268" t="str">
        <f t="shared" si="34"/>
        <v>1 UE 2 ECTS</v>
      </c>
      <c r="I229" s="269" t="str">
        <f t="shared" si="34"/>
        <v>2</v>
      </c>
      <c r="J229" s="269">
        <f t="shared" si="34"/>
        <v>2</v>
      </c>
      <c r="K229" s="270" t="str">
        <f t="shared" si="34"/>
        <v/>
      </c>
      <c r="L229" s="270" t="str">
        <f t="shared" si="34"/>
        <v/>
      </c>
      <c r="M229" s="300" t="str">
        <f t="shared" si="34"/>
        <v/>
      </c>
      <c r="N229" s="270" t="str">
        <f t="shared" si="34"/>
        <v/>
      </c>
      <c r="O229" s="270" t="str">
        <f t="shared" si="23"/>
        <v/>
      </c>
      <c r="P229" s="270"/>
      <c r="Q229" s="447"/>
      <c r="R229" s="270"/>
      <c r="S229" s="270"/>
      <c r="T229" s="270"/>
      <c r="U229" s="270"/>
      <c r="V229" s="270"/>
      <c r="W229" s="270"/>
      <c r="X229" s="271"/>
      <c r="Y229" s="447"/>
      <c r="Z229" s="270"/>
      <c r="AA229" s="270"/>
      <c r="AB229" s="270"/>
      <c r="AC229" s="270"/>
      <c r="AD229" s="270"/>
      <c r="AE229" s="270"/>
      <c r="AF229" s="270"/>
      <c r="AG229" s="270"/>
      <c r="HD229" s="6"/>
      <c r="HE229" s="6"/>
      <c r="HF229" s="6"/>
      <c r="HG229" s="6"/>
      <c r="HH229" s="6"/>
      <c r="HI229" s="6"/>
      <c r="HJ229" s="6"/>
      <c r="HK229" s="6"/>
      <c r="HL229" s="6"/>
    </row>
    <row r="230" spans="1:239" s="1" customFormat="1" ht="78" customHeight="1" x14ac:dyDescent="0.3">
      <c r="A230" s="490"/>
      <c r="B230" s="449" t="s">
        <v>688</v>
      </c>
      <c r="C230" s="450" t="s">
        <v>689</v>
      </c>
      <c r="D230" s="451" t="s">
        <v>690</v>
      </c>
      <c r="E230" s="452" t="s">
        <v>96</v>
      </c>
      <c r="F230" s="451" t="s">
        <v>92</v>
      </c>
      <c r="G230" s="451" t="s">
        <v>45</v>
      </c>
      <c r="H230" s="451"/>
      <c r="I230" s="451" t="s">
        <v>93</v>
      </c>
      <c r="J230" s="451" t="s">
        <v>93</v>
      </c>
      <c r="K230" s="453" t="s">
        <v>62</v>
      </c>
      <c r="L230" s="454">
        <v>12</v>
      </c>
      <c r="M230" s="455"/>
      <c r="N230" s="453"/>
      <c r="O230" s="456">
        <v>18</v>
      </c>
      <c r="P230" s="457"/>
      <c r="Q230" s="72">
        <v>1</v>
      </c>
      <c r="R230" s="343" t="s">
        <v>27</v>
      </c>
      <c r="S230" s="343" t="s">
        <v>691</v>
      </c>
      <c r="T230" s="343" t="s">
        <v>30</v>
      </c>
      <c r="U230" s="369">
        <v>1</v>
      </c>
      <c r="V230" s="342" t="s">
        <v>29</v>
      </c>
      <c r="W230" s="342" t="s">
        <v>79</v>
      </c>
      <c r="X230" s="68" t="s">
        <v>32</v>
      </c>
      <c r="Y230" s="72">
        <v>1</v>
      </c>
      <c r="Z230" s="343" t="s">
        <v>29</v>
      </c>
      <c r="AA230" s="343" t="s">
        <v>81</v>
      </c>
      <c r="AB230" s="343" t="s">
        <v>40</v>
      </c>
      <c r="AC230" s="369">
        <v>1</v>
      </c>
      <c r="AD230" s="342" t="s">
        <v>29</v>
      </c>
      <c r="AE230" s="342" t="s">
        <v>81</v>
      </c>
      <c r="AF230" s="342" t="s">
        <v>40</v>
      </c>
      <c r="AG230" s="113" t="s">
        <v>692</v>
      </c>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row>
    <row r="231" spans="1:239" s="47" customFormat="1" ht="75" customHeight="1" x14ac:dyDescent="0.3">
      <c r="A231" s="459"/>
      <c r="B231" s="277" t="s">
        <v>115</v>
      </c>
      <c r="C231" s="460" t="s">
        <v>116</v>
      </c>
      <c r="D231" s="125" t="s">
        <v>117</v>
      </c>
      <c r="E231" s="207" t="str">
        <f>+IF(E184="","",E184)</f>
        <v>UE TRONC COMMUN</v>
      </c>
      <c r="F231" s="125" t="s">
        <v>92</v>
      </c>
      <c r="G231" s="125" t="s">
        <v>37</v>
      </c>
      <c r="H231" s="280"/>
      <c r="I231" s="491" t="s">
        <v>93</v>
      </c>
      <c r="J231" s="461" t="s">
        <v>93</v>
      </c>
      <c r="K231" s="491" t="s">
        <v>147</v>
      </c>
      <c r="L231" s="491">
        <v>11</v>
      </c>
      <c r="M231" s="461"/>
      <c r="N231" s="466"/>
      <c r="O231" s="466">
        <v>18</v>
      </c>
      <c r="P231" s="466"/>
      <c r="Q231" s="488">
        <v>1</v>
      </c>
      <c r="R231" s="492" t="s">
        <v>27</v>
      </c>
      <c r="S231" s="492" t="s">
        <v>691</v>
      </c>
      <c r="T231" s="492"/>
      <c r="U231" s="443">
        <v>1</v>
      </c>
      <c r="V231" s="444" t="s">
        <v>29</v>
      </c>
      <c r="W231" s="444" t="s">
        <v>79</v>
      </c>
      <c r="X231" s="489" t="s">
        <v>32</v>
      </c>
      <c r="Y231" s="488">
        <v>1</v>
      </c>
      <c r="Z231" s="492" t="s">
        <v>29</v>
      </c>
      <c r="AA231" s="492" t="s">
        <v>79</v>
      </c>
      <c r="AB231" s="492" t="s">
        <v>32</v>
      </c>
      <c r="AC231" s="443">
        <v>1</v>
      </c>
      <c r="AD231" s="444" t="s">
        <v>29</v>
      </c>
      <c r="AE231" s="444" t="s">
        <v>79</v>
      </c>
      <c r="AF231" s="444" t="s">
        <v>32</v>
      </c>
      <c r="AG231" s="408" t="s">
        <v>104</v>
      </c>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c r="BO231" s="48"/>
      <c r="BP231" s="48"/>
      <c r="BQ231" s="48"/>
      <c r="BR231" s="48"/>
      <c r="BS231" s="48"/>
      <c r="BT231" s="48"/>
      <c r="BU231" s="48"/>
      <c r="BV231" s="48"/>
      <c r="BW231" s="48"/>
      <c r="BX231" s="48"/>
      <c r="BY231" s="48"/>
      <c r="BZ231" s="48"/>
      <c r="CA231" s="48"/>
      <c r="CB231" s="48"/>
      <c r="CC231" s="48"/>
      <c r="CD231" s="48"/>
      <c r="CE231" s="48"/>
      <c r="CF231" s="48"/>
      <c r="CG231" s="48"/>
      <c r="CH231" s="48"/>
      <c r="CI231" s="48"/>
      <c r="CJ231" s="48"/>
      <c r="CK231" s="48"/>
      <c r="CL231" s="48"/>
      <c r="CM231" s="48"/>
      <c r="CN231" s="48"/>
      <c r="CO231" s="48"/>
      <c r="CP231" s="48"/>
      <c r="CQ231" s="48"/>
      <c r="CR231" s="48"/>
      <c r="CS231" s="48"/>
      <c r="CT231" s="48"/>
      <c r="CU231" s="48"/>
      <c r="CV231" s="48"/>
      <c r="CW231" s="48"/>
      <c r="CX231" s="48"/>
      <c r="CY231" s="48"/>
      <c r="CZ231" s="48"/>
      <c r="DA231" s="48"/>
      <c r="DB231" s="48"/>
      <c r="DC231" s="48"/>
      <c r="DD231" s="48"/>
    </row>
    <row r="232" spans="1:239" s="47" customFormat="1" ht="69" customHeight="1" x14ac:dyDescent="0.3">
      <c r="A232" s="493" t="str">
        <f>+IF(A185="","",A185)</f>
        <v/>
      </c>
      <c r="B232" s="494" t="str">
        <f>+IF(B185="","",B185)</f>
        <v>LLA4G90</v>
      </c>
      <c r="C232" s="495" t="str">
        <f>+IF(C185="","",C185)</f>
        <v xml:space="preserve">Français : Grammaire 2 </v>
      </c>
      <c r="D232" s="207" t="str">
        <f>+IF(D185="","",D185)</f>
        <v/>
      </c>
      <c r="E232" s="207" t="str">
        <f>+IF(E185="","",E185)</f>
        <v>UE TRONC COMMUN</v>
      </c>
      <c r="F232" s="207" t="str">
        <f t="shared" ref="F232:N232" si="35">+IF(F185="","",F185)</f>
        <v>L2 LLCER</v>
      </c>
      <c r="G232" s="207" t="str">
        <f t="shared" si="35"/>
        <v>LLCER</v>
      </c>
      <c r="H232" s="432" t="str">
        <f t="shared" si="35"/>
        <v/>
      </c>
      <c r="I232" s="315">
        <f t="shared" si="35"/>
        <v>2</v>
      </c>
      <c r="J232" s="496">
        <f t="shared" si="35"/>
        <v>2</v>
      </c>
      <c r="K232" s="497" t="str">
        <f t="shared" si="35"/>
        <v>PELAGE Catherine
Nouveau directeur département ANG</v>
      </c>
      <c r="L232" s="315" t="str">
        <f t="shared" si="35"/>
        <v>09</v>
      </c>
      <c r="M232" s="496" t="str">
        <f t="shared" si="35"/>
        <v/>
      </c>
      <c r="N232" s="498" t="str">
        <f t="shared" si="35"/>
        <v/>
      </c>
      <c r="O232" s="498">
        <f>+IF(O185="","",O185)</f>
        <v>15</v>
      </c>
      <c r="P232" s="498"/>
      <c r="Q232" s="72">
        <f t="shared" ref="Q232:AG232" si="36">+IF(Q185="","",Q185)</f>
        <v>1</v>
      </c>
      <c r="R232" s="343" t="str">
        <f t="shared" si="36"/>
        <v>CC</v>
      </c>
      <c r="S232" s="343" t="str">
        <f t="shared" si="36"/>
        <v>écrit et oral</v>
      </c>
      <c r="T232" s="343" t="str">
        <f t="shared" si="36"/>
        <v/>
      </c>
      <c r="U232" s="369">
        <f t="shared" si="36"/>
        <v>1</v>
      </c>
      <c r="V232" s="342" t="str">
        <f t="shared" si="36"/>
        <v>CT</v>
      </c>
      <c r="W232" s="342" t="str">
        <f t="shared" si="36"/>
        <v>écrit</v>
      </c>
      <c r="X232" s="68" t="str">
        <f t="shared" si="36"/>
        <v>2h00</v>
      </c>
      <c r="Y232" s="72">
        <f t="shared" si="36"/>
        <v>1</v>
      </c>
      <c r="Z232" s="343" t="str">
        <f t="shared" si="36"/>
        <v>CT</v>
      </c>
      <c r="AA232" s="343" t="str">
        <f t="shared" si="36"/>
        <v>écrit</v>
      </c>
      <c r="AB232" s="343" t="str">
        <f t="shared" si="36"/>
        <v>2h00</v>
      </c>
      <c r="AC232" s="369">
        <f t="shared" si="36"/>
        <v>1</v>
      </c>
      <c r="AD232" s="342" t="str">
        <f t="shared" si="36"/>
        <v>CT</v>
      </c>
      <c r="AE232" s="342" t="str">
        <f t="shared" si="36"/>
        <v>écrit</v>
      </c>
      <c r="AF232" s="342" t="str">
        <f t="shared" si="36"/>
        <v>2h00</v>
      </c>
      <c r="AG232" s="113" t="str">
        <f t="shared" si="36"/>
        <v/>
      </c>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c r="BR232" s="48"/>
      <c r="BS232" s="48"/>
      <c r="BT232" s="48"/>
      <c r="BU232" s="48"/>
      <c r="BV232" s="48"/>
      <c r="BW232" s="48"/>
      <c r="BX232" s="48"/>
      <c r="BY232" s="48"/>
      <c r="BZ232" s="48"/>
      <c r="CA232" s="48"/>
      <c r="CB232" s="48"/>
      <c r="CC232" s="48"/>
      <c r="CD232" s="48"/>
      <c r="CE232" s="48"/>
      <c r="CF232" s="48"/>
      <c r="CG232" s="48"/>
      <c r="CH232" s="48"/>
      <c r="CI232" s="48"/>
      <c r="CJ232" s="48"/>
      <c r="CK232" s="48"/>
      <c r="CL232" s="48"/>
      <c r="CM232" s="48"/>
      <c r="CN232" s="48"/>
      <c r="CO232" s="48"/>
      <c r="CP232" s="48"/>
      <c r="CQ232" s="48"/>
      <c r="CR232" s="48"/>
      <c r="CS232" s="48"/>
      <c r="CT232" s="48"/>
      <c r="CU232" s="48"/>
      <c r="CV232" s="48"/>
      <c r="CW232" s="48"/>
      <c r="CX232" s="48"/>
      <c r="CY232" s="48"/>
      <c r="CZ232" s="48"/>
      <c r="DA232" s="48"/>
      <c r="DB232" s="48"/>
      <c r="DC232" s="48"/>
      <c r="DD232" s="48"/>
    </row>
    <row r="233" spans="1:239" s="47" customFormat="1" ht="75" customHeight="1" x14ac:dyDescent="0.3">
      <c r="A233" s="459"/>
      <c r="B233" s="277" t="s">
        <v>757</v>
      </c>
      <c r="C233" s="460" t="s">
        <v>758</v>
      </c>
      <c r="D233" s="125" t="s">
        <v>757</v>
      </c>
      <c r="E233" s="207" t="s">
        <v>759</v>
      </c>
      <c r="F233" s="125" t="s">
        <v>760</v>
      </c>
      <c r="G233" s="125" t="s">
        <v>33</v>
      </c>
      <c r="H233" s="280"/>
      <c r="I233" s="283">
        <v>2</v>
      </c>
      <c r="J233" s="461">
        <v>2</v>
      </c>
      <c r="K233" s="283" t="s">
        <v>34</v>
      </c>
      <c r="L233" s="283" t="str">
        <f>"08"</f>
        <v>08</v>
      </c>
      <c r="M233" s="461"/>
      <c r="N233" s="285"/>
      <c r="O233" s="285">
        <v>24</v>
      </c>
      <c r="P233" s="285"/>
      <c r="Q233" s="72">
        <v>1</v>
      </c>
      <c r="R233" s="343" t="s">
        <v>27</v>
      </c>
      <c r="S233" s="343"/>
      <c r="T233" s="343"/>
      <c r="U233" s="369">
        <v>1</v>
      </c>
      <c r="V233" s="342" t="s">
        <v>29</v>
      </c>
      <c r="W233" s="342" t="s">
        <v>28</v>
      </c>
      <c r="X233" s="68" t="s">
        <v>32</v>
      </c>
      <c r="Y233" s="72">
        <v>1</v>
      </c>
      <c r="Z233" s="343" t="s">
        <v>29</v>
      </c>
      <c r="AA233" s="343" t="s">
        <v>28</v>
      </c>
      <c r="AB233" s="343" t="s">
        <v>32</v>
      </c>
      <c r="AC233" s="369">
        <v>1</v>
      </c>
      <c r="AD233" s="342" t="s">
        <v>29</v>
      </c>
      <c r="AE233" s="342" t="s">
        <v>28</v>
      </c>
      <c r="AF233" s="342" t="s">
        <v>32</v>
      </c>
      <c r="AG233" s="113" t="s">
        <v>761</v>
      </c>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c r="BU233" s="48"/>
      <c r="BV233" s="48"/>
      <c r="BW233" s="48"/>
      <c r="BX233" s="48"/>
      <c r="BY233" s="48"/>
      <c r="BZ233" s="48"/>
      <c r="CA233" s="48"/>
      <c r="CB233" s="48"/>
      <c r="CC233" s="48"/>
      <c r="CD233" s="48"/>
      <c r="CE233" s="48"/>
      <c r="CF233" s="48"/>
      <c r="CG233" s="48"/>
      <c r="CH233" s="48"/>
      <c r="CI233" s="48"/>
      <c r="CJ233" s="48"/>
      <c r="CK233" s="48"/>
      <c r="CL233" s="48"/>
      <c r="CM233" s="48"/>
      <c r="CN233" s="48"/>
      <c r="CO233" s="48"/>
      <c r="CP233" s="48"/>
      <c r="CQ233" s="48"/>
      <c r="CR233" s="48"/>
      <c r="CS233" s="48"/>
      <c r="CT233" s="48"/>
      <c r="CU233" s="48"/>
      <c r="CV233" s="48"/>
      <c r="CW233" s="48"/>
      <c r="CX233" s="48"/>
      <c r="CY233" s="48"/>
      <c r="CZ233" s="48"/>
      <c r="DA233" s="48"/>
      <c r="DB233" s="48"/>
      <c r="DC233" s="48"/>
      <c r="DD233" s="48"/>
    </row>
    <row r="234" spans="1:239" s="47" customFormat="1" ht="12.75" customHeight="1" x14ac:dyDescent="0.3">
      <c r="A234" s="427"/>
      <c r="B234" s="427"/>
      <c r="C234" s="291"/>
      <c r="D234" s="207"/>
      <c r="E234" s="428"/>
      <c r="F234" s="438"/>
      <c r="G234" s="439"/>
      <c r="H234" s="440"/>
      <c r="I234" s="360"/>
      <c r="J234" s="121"/>
      <c r="K234" s="360"/>
      <c r="L234" s="360"/>
      <c r="M234" s="121"/>
      <c r="N234" s="360"/>
      <c r="O234" s="286"/>
      <c r="P234" s="286"/>
      <c r="Q234" s="72"/>
      <c r="R234" s="343"/>
      <c r="S234" s="343"/>
      <c r="T234" s="343"/>
      <c r="U234" s="369"/>
      <c r="V234" s="342"/>
      <c r="W234" s="342"/>
      <c r="X234" s="68"/>
      <c r="Y234" s="72"/>
      <c r="Z234" s="343"/>
      <c r="AA234" s="343"/>
      <c r="AB234" s="343"/>
      <c r="AC234" s="369"/>
      <c r="AD234" s="342"/>
      <c r="AE234" s="342"/>
      <c r="AF234" s="342"/>
      <c r="AG234" s="113"/>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c r="BN234" s="48"/>
      <c r="BO234" s="48"/>
      <c r="BP234" s="48"/>
      <c r="BQ234" s="48"/>
      <c r="BR234" s="48"/>
      <c r="BS234" s="48"/>
      <c r="BT234" s="48"/>
      <c r="BU234" s="48"/>
      <c r="BV234" s="48"/>
      <c r="BW234" s="48"/>
      <c r="BX234" s="48"/>
      <c r="BY234" s="48"/>
      <c r="BZ234" s="48"/>
      <c r="CA234" s="48"/>
      <c r="CB234" s="48"/>
      <c r="CC234" s="48"/>
      <c r="CD234" s="48"/>
      <c r="CE234" s="48"/>
      <c r="CF234" s="48"/>
      <c r="CG234" s="48"/>
      <c r="CH234" s="48"/>
      <c r="CI234" s="48"/>
      <c r="CJ234" s="48"/>
      <c r="CK234" s="48"/>
      <c r="CL234" s="48"/>
      <c r="CM234" s="48"/>
      <c r="CN234" s="48"/>
      <c r="CO234" s="48"/>
      <c r="CP234" s="48"/>
      <c r="CQ234" s="48"/>
      <c r="CR234" s="48"/>
      <c r="CS234" s="48"/>
      <c r="CT234" s="48"/>
      <c r="CU234" s="48"/>
      <c r="CV234" s="48"/>
      <c r="CW234" s="48"/>
      <c r="CX234" s="48"/>
      <c r="CY234" s="48"/>
      <c r="CZ234" s="48"/>
      <c r="DA234" s="48"/>
      <c r="DB234" s="48"/>
      <c r="DC234" s="48"/>
      <c r="DD234" s="48"/>
    </row>
    <row r="235" spans="1:239" ht="30.75" customHeight="1" x14ac:dyDescent="0.3">
      <c r="A235" s="323" t="s">
        <v>762</v>
      </c>
      <c r="B235" s="323" t="s">
        <v>763</v>
      </c>
      <c r="C235" s="324" t="s">
        <v>609</v>
      </c>
      <c r="D235" s="138"/>
      <c r="E235" s="130" t="s">
        <v>36</v>
      </c>
      <c r="F235" s="130"/>
      <c r="G235" s="344"/>
      <c r="H235" s="127"/>
      <c r="I235" s="326">
        <f>+I237+I238</f>
        <v>6</v>
      </c>
      <c r="J235" s="326">
        <f>+J237+J238</f>
        <v>6</v>
      </c>
      <c r="K235" s="327"/>
      <c r="L235" s="327"/>
      <c r="M235" s="328"/>
      <c r="N235" s="329"/>
      <c r="O235" s="329"/>
      <c r="P235" s="329"/>
      <c r="Q235" s="330"/>
      <c r="R235" s="331"/>
      <c r="S235" s="332"/>
      <c r="T235" s="333"/>
      <c r="U235" s="332"/>
      <c r="V235" s="332"/>
      <c r="W235" s="332"/>
      <c r="X235" s="334"/>
      <c r="Y235" s="333"/>
      <c r="Z235" s="332"/>
      <c r="AA235" s="332"/>
      <c r="AB235" s="332"/>
      <c r="AC235" s="332"/>
      <c r="AD235" s="332"/>
      <c r="AE235" s="332"/>
      <c r="AF235" s="332"/>
      <c r="AG235" s="335"/>
      <c r="HD235" s="6"/>
      <c r="HE235" s="6"/>
      <c r="HF235" s="6"/>
      <c r="HG235" s="6"/>
      <c r="HH235" s="6"/>
      <c r="HI235" s="6"/>
      <c r="HJ235" s="6"/>
      <c r="HK235" s="6"/>
      <c r="HL235" s="6"/>
      <c r="HM235" s="6"/>
      <c r="HN235" s="6"/>
      <c r="HO235" s="6"/>
      <c r="HP235" s="6"/>
      <c r="HQ235" s="6"/>
      <c r="HR235" s="6"/>
      <c r="HS235" s="6"/>
      <c r="HT235" s="6"/>
      <c r="HU235" s="6"/>
      <c r="HV235" s="6"/>
      <c r="HW235" s="6"/>
      <c r="HX235" s="6"/>
      <c r="HY235" s="6"/>
      <c r="HZ235" s="6"/>
      <c r="IA235" s="6"/>
      <c r="IB235" s="6"/>
      <c r="IC235" s="6"/>
      <c r="ID235" s="6"/>
      <c r="IE235" s="6"/>
    </row>
    <row r="236" spans="1:239" ht="28.5" customHeight="1" x14ac:dyDescent="0.3">
      <c r="A236" s="445" t="s">
        <v>764</v>
      </c>
      <c r="B236" s="445" t="s">
        <v>765</v>
      </c>
      <c r="C236" s="446" t="s">
        <v>766</v>
      </c>
      <c r="D236" s="264"/>
      <c r="E236" s="265" t="s">
        <v>149</v>
      </c>
      <c r="F236" s="266"/>
      <c r="G236" s="267"/>
      <c r="H236" s="268"/>
      <c r="I236" s="269"/>
      <c r="J236" s="269"/>
      <c r="K236" s="270"/>
      <c r="L236" s="270"/>
      <c r="M236" s="300"/>
      <c r="N236" s="270"/>
      <c r="O236" s="270"/>
      <c r="P236" s="270"/>
      <c r="Q236" s="447"/>
      <c r="R236" s="270"/>
      <c r="S236" s="270"/>
      <c r="T236" s="270"/>
      <c r="U236" s="270"/>
      <c r="V236" s="270"/>
      <c r="W236" s="270"/>
      <c r="X236" s="271"/>
      <c r="Y236" s="447"/>
      <c r="Z236" s="270"/>
      <c r="AA236" s="270"/>
      <c r="AB236" s="270"/>
      <c r="AC236" s="270"/>
      <c r="AD236" s="270"/>
      <c r="AE236" s="270"/>
      <c r="AF236" s="270"/>
      <c r="AG236" s="270"/>
      <c r="HD236" s="6"/>
      <c r="HE236" s="6"/>
      <c r="HF236" s="6"/>
      <c r="HG236" s="6"/>
      <c r="HH236" s="6"/>
      <c r="HI236" s="6"/>
      <c r="HJ236" s="6"/>
      <c r="HK236" s="6"/>
      <c r="HL236" s="6"/>
    </row>
    <row r="237" spans="1:239" s="4" customFormat="1" ht="92.4" x14ac:dyDescent="0.3">
      <c r="A237" s="499" t="str">
        <f t="shared" ref="A237:N237" si="37">IF(A188="","",A188)</f>
        <v/>
      </c>
      <c r="B237" s="88" t="str">
        <f t="shared" si="37"/>
        <v>LLA4MF1</v>
      </c>
      <c r="C237" s="464" t="str">
        <f t="shared" si="37"/>
        <v>Psychologie et sociologie pour l’enseignement</v>
      </c>
      <c r="D237" s="354" t="str">
        <f t="shared" si="37"/>
        <v>LOL5H7E</v>
      </c>
      <c r="E237" s="372" t="str">
        <f t="shared" si="37"/>
        <v>UE de spécialisation</v>
      </c>
      <c r="F237" s="99" t="str">
        <f t="shared" si="37"/>
        <v>L2 SDL parc. MEF FLM-FLE et LSF,  L3 SDL parc. MEF FLM, L2 LLCER  et LEA parc. MEF FLM-FLE et MEEF 1er degré, L3 LLCER  et LEA parc. MEEF 1er degré</v>
      </c>
      <c r="G237" s="141" t="str">
        <f t="shared" si="37"/>
        <v>INSPE</v>
      </c>
      <c r="H237" s="465" t="str">
        <f t="shared" si="37"/>
        <v/>
      </c>
      <c r="I237" s="141" t="str">
        <f t="shared" si="37"/>
        <v>3</v>
      </c>
      <c r="J237" s="141" t="str">
        <f t="shared" si="37"/>
        <v>3</v>
      </c>
      <c r="K237" s="466" t="str">
        <f t="shared" si="37"/>
        <v>DOYEN Anne-Lise</v>
      </c>
      <c r="L237" s="337" t="str">
        <f t="shared" si="37"/>
        <v>16 et 70</v>
      </c>
      <c r="M237" s="467">
        <f t="shared" si="37"/>
        <v>15</v>
      </c>
      <c r="N237" s="304">
        <f t="shared" si="37"/>
        <v>22</v>
      </c>
      <c r="O237" s="304" t="str">
        <f>IF(O188="","",O188)</f>
        <v/>
      </c>
      <c r="P237" s="304"/>
      <c r="Q237" s="72">
        <f t="shared" ref="Q237:X237" si="38">IF(Q188="","",Q188)</f>
        <v>1</v>
      </c>
      <c r="R237" s="343" t="str">
        <f t="shared" si="38"/>
        <v>CT</v>
      </c>
      <c r="S237" s="343" t="str">
        <f t="shared" si="38"/>
        <v>Dossier</v>
      </c>
      <c r="T237" s="343" t="str">
        <f t="shared" si="38"/>
        <v/>
      </c>
      <c r="U237" s="369">
        <f t="shared" si="38"/>
        <v>1</v>
      </c>
      <c r="V237" s="342" t="str">
        <f t="shared" si="38"/>
        <v>CT</v>
      </c>
      <c r="W237" s="342" t="str">
        <f t="shared" si="38"/>
        <v>Dossier</v>
      </c>
      <c r="X237" s="68" t="str">
        <f t="shared" si="38"/>
        <v/>
      </c>
      <c r="Y237" s="72">
        <f t="shared" ref="Y237:AG237" si="39">IF(Y188="","",Y188)</f>
        <v>1</v>
      </c>
      <c r="Z237" s="343" t="str">
        <f t="shared" si="39"/>
        <v>CT</v>
      </c>
      <c r="AA237" s="343" t="str">
        <f t="shared" si="39"/>
        <v>Dossier</v>
      </c>
      <c r="AB237" s="343" t="str">
        <f t="shared" si="39"/>
        <v/>
      </c>
      <c r="AC237" s="341">
        <f t="shared" si="39"/>
        <v>1</v>
      </c>
      <c r="AD237" s="342" t="str">
        <f t="shared" si="39"/>
        <v>CT</v>
      </c>
      <c r="AE237" s="342" t="str">
        <f t="shared" si="39"/>
        <v>Dossier</v>
      </c>
      <c r="AF237" s="342" t="str">
        <f t="shared" si="39"/>
        <v/>
      </c>
      <c r="AG237" s="306" t="str">
        <f t="shared" si="39"/>
        <v>Découvrir quelques sous-domaines de la psychologie et de la sociologie, leurs démarches et leurs objets d'études.
Cet enseignement a pour objet de décrire et d’analyser des situations scolaires, issues du 1er et du 2nd degré, à partir de vidéos et de productions d’élèves, à partir de concepts issus de la psychologie des apprentissages, de la psychologie sociale, de la sociologie et de l’ethnographie de l’école.</v>
      </c>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3"/>
      <c r="FL237" s="3"/>
      <c r="FM237" s="3"/>
      <c r="FN237" s="3"/>
      <c r="FO237" s="3"/>
      <c r="FP237" s="3"/>
      <c r="FQ237" s="3"/>
      <c r="FR237" s="3"/>
      <c r="FS237" s="3"/>
      <c r="FT237" s="3"/>
      <c r="FU237" s="3"/>
      <c r="FV237" s="3"/>
      <c r="FW237" s="3"/>
      <c r="FX237" s="3"/>
      <c r="FY237" s="3"/>
      <c r="FZ237" s="3"/>
      <c r="GA237" s="3"/>
      <c r="GB237" s="3"/>
      <c r="GC237" s="3"/>
      <c r="GD237" s="3"/>
      <c r="GE237" s="3"/>
      <c r="GF237" s="3"/>
      <c r="GG237" s="3"/>
      <c r="GH237" s="3"/>
      <c r="GI237" s="3"/>
      <c r="GJ237" s="3"/>
      <c r="GK237" s="3"/>
      <c r="GL237" s="3"/>
      <c r="GM237" s="3"/>
      <c r="GN237" s="3"/>
      <c r="GO237" s="3"/>
      <c r="GP237" s="3"/>
      <c r="GQ237" s="3"/>
      <c r="GR237" s="3"/>
      <c r="GS237" s="3"/>
      <c r="GT237" s="3"/>
      <c r="GU237" s="3"/>
      <c r="GV237" s="3"/>
      <c r="GW237" s="3"/>
      <c r="GX237" s="3"/>
      <c r="GY237" s="3"/>
      <c r="GZ237" s="3"/>
      <c r="HA237" s="3"/>
      <c r="HB237" s="3"/>
      <c r="HC237" s="3"/>
      <c r="HD237" s="3"/>
      <c r="HE237" s="3"/>
      <c r="HF237" s="3"/>
      <c r="HG237" s="3"/>
      <c r="HH237" s="3"/>
      <c r="HI237" s="3"/>
      <c r="HJ237" s="3"/>
      <c r="HK237" s="3"/>
      <c r="HL237" s="3"/>
    </row>
    <row r="238" spans="1:239" ht="66" customHeight="1" x14ac:dyDescent="0.3">
      <c r="A238" s="90"/>
      <c r="B238" s="301" t="s">
        <v>221</v>
      </c>
      <c r="C238" s="291" t="s">
        <v>222</v>
      </c>
      <c r="D238" s="125" t="s">
        <v>223</v>
      </c>
      <c r="E238" s="141" t="s">
        <v>144</v>
      </c>
      <c r="F238" s="86" t="s">
        <v>224</v>
      </c>
      <c r="G238" s="96" t="s">
        <v>37</v>
      </c>
      <c r="H238" s="81"/>
      <c r="I238" s="302" t="s">
        <v>91</v>
      </c>
      <c r="J238" s="67">
        <v>3</v>
      </c>
      <c r="K238" s="303" t="s">
        <v>50</v>
      </c>
      <c r="L238" s="303">
        <v>14</v>
      </c>
      <c r="M238" s="67"/>
      <c r="N238" s="423"/>
      <c r="O238" s="303">
        <v>18</v>
      </c>
      <c r="P238" s="303"/>
      <c r="Q238" s="72">
        <f t="shared" ref="Q238:X238" si="40">IF(Q209="","",Q209)</f>
        <v>1</v>
      </c>
      <c r="R238" s="343" t="str">
        <f t="shared" si="40"/>
        <v>CC</v>
      </c>
      <c r="S238" s="343" t="str">
        <f t="shared" si="40"/>
        <v>écrit et oral</v>
      </c>
      <c r="T238" s="343" t="str">
        <f t="shared" si="40"/>
        <v/>
      </c>
      <c r="U238" s="369">
        <f t="shared" si="40"/>
        <v>1</v>
      </c>
      <c r="V238" s="342" t="str">
        <f t="shared" si="40"/>
        <v>CT</v>
      </c>
      <c r="W238" s="342" t="str">
        <f t="shared" si="40"/>
        <v>oral</v>
      </c>
      <c r="X238" s="68" t="str">
        <f t="shared" si="40"/>
        <v>20 min</v>
      </c>
      <c r="Y238" s="72">
        <v>1</v>
      </c>
      <c r="Z238" s="343" t="s">
        <v>29</v>
      </c>
      <c r="AA238" s="343" t="s">
        <v>39</v>
      </c>
      <c r="AB238" s="343" t="s">
        <v>114</v>
      </c>
      <c r="AC238" s="341">
        <v>1</v>
      </c>
      <c r="AD238" s="342" t="s">
        <v>29</v>
      </c>
      <c r="AE238" s="342" t="s">
        <v>39</v>
      </c>
      <c r="AF238" s="342" t="s">
        <v>114</v>
      </c>
      <c r="AG238" s="306" t="s">
        <v>225</v>
      </c>
    </row>
    <row r="239" spans="1:239" ht="30.75" customHeight="1" x14ac:dyDescent="0.3">
      <c r="A239" s="323" t="s">
        <v>767</v>
      </c>
      <c r="B239" s="323" t="s">
        <v>768</v>
      </c>
      <c r="C239" s="324" t="s">
        <v>534</v>
      </c>
      <c r="D239" s="138"/>
      <c r="E239" s="130" t="s">
        <v>36</v>
      </c>
      <c r="F239" s="130"/>
      <c r="G239" s="344"/>
      <c r="H239" s="127"/>
      <c r="I239" s="326">
        <f>+I240+I241</f>
        <v>6</v>
      </c>
      <c r="J239" s="326">
        <f>+J240+J241</f>
        <v>6</v>
      </c>
      <c r="K239" s="327"/>
      <c r="L239" s="327"/>
      <c r="M239" s="328"/>
      <c r="N239" s="329"/>
      <c r="O239" s="329"/>
      <c r="P239" s="329"/>
      <c r="Q239" s="330"/>
      <c r="R239" s="331"/>
      <c r="S239" s="332"/>
      <c r="T239" s="333"/>
      <c r="U239" s="332"/>
      <c r="V239" s="332"/>
      <c r="W239" s="332"/>
      <c r="X239" s="334"/>
      <c r="Y239" s="333"/>
      <c r="Z239" s="332"/>
      <c r="AA239" s="332"/>
      <c r="AB239" s="332"/>
      <c r="AC239" s="332"/>
      <c r="AD239" s="332"/>
      <c r="AE239" s="332"/>
      <c r="AF239" s="332"/>
      <c r="AG239" s="335"/>
      <c r="HD239" s="6"/>
      <c r="HE239" s="6"/>
      <c r="HF239" s="6"/>
      <c r="HG239" s="6"/>
      <c r="HH239" s="6"/>
      <c r="HI239" s="6"/>
      <c r="HJ239" s="6"/>
      <c r="HK239" s="6"/>
      <c r="HL239" s="6"/>
      <c r="HM239" s="6"/>
      <c r="HN239" s="6"/>
      <c r="HO239" s="6"/>
      <c r="HP239" s="6"/>
      <c r="HQ239" s="6"/>
      <c r="HR239" s="6"/>
      <c r="HS239" s="6"/>
      <c r="HT239" s="6"/>
      <c r="HU239" s="6"/>
      <c r="HV239" s="6"/>
      <c r="HW239" s="6"/>
      <c r="HX239" s="6"/>
      <c r="HY239" s="6"/>
      <c r="HZ239" s="6"/>
      <c r="IA239" s="6"/>
      <c r="IB239" s="6"/>
      <c r="IC239" s="6"/>
      <c r="ID239" s="6"/>
      <c r="IE239" s="6"/>
    </row>
    <row r="240" spans="1:239" ht="46.5" customHeight="1" x14ac:dyDescent="0.3">
      <c r="A240" s="126" t="str">
        <f t="shared" ref="A240:N240" si="41">IF(A191="","",A191)</f>
        <v/>
      </c>
      <c r="B240" s="301" t="str">
        <f t="shared" si="41"/>
        <v>LLA4J8B</v>
      </c>
      <c r="C240" s="122" t="str">
        <f t="shared" si="41"/>
        <v>Comportement du consommateur</v>
      </c>
      <c r="D240" s="125" t="str">
        <f t="shared" si="41"/>
        <v/>
      </c>
      <c r="E240" s="211" t="str">
        <f t="shared" si="41"/>
        <v>UE spécialisation</v>
      </c>
      <c r="F240" s="86" t="str">
        <f t="shared" si="41"/>
        <v>L2 LEA et L2 LLCER parc. Commerce international</v>
      </c>
      <c r="G240" s="79" t="str">
        <f t="shared" si="41"/>
        <v>LEA</v>
      </c>
      <c r="H240" s="81" t="str">
        <f t="shared" si="41"/>
        <v/>
      </c>
      <c r="I240" s="302" t="str">
        <f t="shared" si="41"/>
        <v>3</v>
      </c>
      <c r="J240" s="422">
        <f t="shared" si="41"/>
        <v>3</v>
      </c>
      <c r="K240" s="302" t="str">
        <f t="shared" si="41"/>
        <v>KASWENGI Joseph</v>
      </c>
      <c r="L240" s="302" t="str">
        <f t="shared" si="41"/>
        <v>06</v>
      </c>
      <c r="M240" s="422" t="str">
        <f t="shared" si="41"/>
        <v/>
      </c>
      <c r="N240" s="423">
        <f t="shared" si="41"/>
        <v>10</v>
      </c>
      <c r="O240" s="303">
        <f>IF(O191="","",O191)</f>
        <v>10</v>
      </c>
      <c r="P240" s="303"/>
      <c r="Q240" s="72">
        <f t="shared" ref="Q240:AG240" si="42">IF(Q191="","",Q191)</f>
        <v>1</v>
      </c>
      <c r="R240" s="343" t="str">
        <f t="shared" si="42"/>
        <v>CC</v>
      </c>
      <c r="S240" s="343" t="str">
        <f t="shared" si="42"/>
        <v>écrit et oral</v>
      </c>
      <c r="T240" s="343" t="str">
        <f t="shared" si="42"/>
        <v/>
      </c>
      <c r="U240" s="369">
        <f t="shared" si="42"/>
        <v>1</v>
      </c>
      <c r="V240" s="342" t="str">
        <f t="shared" si="42"/>
        <v>CT</v>
      </c>
      <c r="W240" s="342" t="str">
        <f t="shared" si="42"/>
        <v>oral</v>
      </c>
      <c r="X240" s="68" t="str">
        <f t="shared" si="42"/>
        <v>15 min</v>
      </c>
      <c r="Y240" s="72">
        <f t="shared" si="42"/>
        <v>1</v>
      </c>
      <c r="Z240" s="343" t="str">
        <f t="shared" si="42"/>
        <v>CT</v>
      </c>
      <c r="AA240" s="343" t="str">
        <f t="shared" si="42"/>
        <v>oral</v>
      </c>
      <c r="AB240" s="343" t="str">
        <f t="shared" si="42"/>
        <v>15 min</v>
      </c>
      <c r="AC240" s="369">
        <f t="shared" si="42"/>
        <v>1</v>
      </c>
      <c r="AD240" s="342" t="str">
        <f t="shared" si="42"/>
        <v>CT</v>
      </c>
      <c r="AE240" s="342" t="str">
        <f t="shared" si="42"/>
        <v>oral</v>
      </c>
      <c r="AF240" s="342" t="str">
        <f t="shared" si="42"/>
        <v>15 min</v>
      </c>
      <c r="AG240" s="291" t="str">
        <f t="shared" si="42"/>
        <v>Ce cours a pour objectif d'éclairer les comportements du consommateur dans l'univers marchand. Le processus de décision du consommateur sera étudié en détail, et ses étapes seront analysées.
Le cours permettra également de présenter les concepts clés du comportement du consommateur : les besoins et motivations, l'attitude, les émotions, la satisfaction, la fidélité, etc. Par ailleurs, à l'heure où la consommation et l'acte d'achat se font fréquemment en ligne (internet, mobile, ...), le cours traitera spécifiquement du comportement de l'internaute, et présentera les enjeux liés au cross-canal.</v>
      </c>
    </row>
    <row r="241" spans="1:239" s="12" customFormat="1" ht="75" customHeight="1" x14ac:dyDescent="0.25">
      <c r="A241" s="90" t="str">
        <f t="shared" ref="A241:N241" si="43">IF(A192="","",A192)</f>
        <v/>
      </c>
      <c r="B241" s="345" t="str">
        <f t="shared" si="43"/>
        <v>LLA4J8C</v>
      </c>
      <c r="C241" s="346" t="str">
        <f t="shared" si="43"/>
        <v>Communication for international tourism</v>
      </c>
      <c r="D241" s="141" t="str">
        <f t="shared" si="43"/>
        <v/>
      </c>
      <c r="E241" s="141" t="str">
        <f t="shared" si="43"/>
        <v>UE spécialisation</v>
      </c>
      <c r="F241" s="141" t="str">
        <f t="shared" si="43"/>
        <v>L2 LEA et L2 LLCER parc. Commerce international</v>
      </c>
      <c r="G241" s="141" t="str">
        <f t="shared" si="43"/>
        <v>LEA</v>
      </c>
      <c r="H241" s="412" t="str">
        <f t="shared" si="43"/>
        <v/>
      </c>
      <c r="I241" s="500" t="str">
        <f t="shared" si="43"/>
        <v>3</v>
      </c>
      <c r="J241" s="501">
        <f t="shared" si="43"/>
        <v>3</v>
      </c>
      <c r="K241" s="502" t="str">
        <f t="shared" si="43"/>
        <v>MICHEL Alice</v>
      </c>
      <c r="L241" s="502">
        <f t="shared" si="43"/>
        <v>11</v>
      </c>
      <c r="M241" s="501" t="str">
        <f t="shared" si="43"/>
        <v/>
      </c>
      <c r="N241" s="337">
        <f t="shared" si="43"/>
        <v>12</v>
      </c>
      <c r="O241" s="337">
        <f>IF(O192="","",O192)</f>
        <v>12</v>
      </c>
      <c r="P241" s="337"/>
      <c r="Q241" s="488">
        <f t="shared" ref="Q241:AG241" si="44">IF(Q192="","",Q192)</f>
        <v>1</v>
      </c>
      <c r="R241" s="492" t="str">
        <f t="shared" si="44"/>
        <v>CC</v>
      </c>
      <c r="S241" s="492" t="str">
        <f t="shared" si="44"/>
        <v>écrit et oral</v>
      </c>
      <c r="T241" s="492" t="str">
        <f t="shared" si="44"/>
        <v/>
      </c>
      <c r="U241" s="443">
        <f t="shared" si="44"/>
        <v>1</v>
      </c>
      <c r="V241" s="444" t="str">
        <f t="shared" si="44"/>
        <v>CT</v>
      </c>
      <c r="W241" s="444" t="str">
        <f t="shared" si="44"/>
        <v>oral sur dossier (prendre contact avec l'enseignant)</v>
      </c>
      <c r="X241" s="489" t="str">
        <f t="shared" si="44"/>
        <v>15 min</v>
      </c>
      <c r="Y241" s="488">
        <f t="shared" si="44"/>
        <v>1</v>
      </c>
      <c r="Z241" s="492" t="str">
        <f t="shared" si="44"/>
        <v>CT</v>
      </c>
      <c r="AA241" s="492" t="str">
        <f t="shared" si="44"/>
        <v>écrit</v>
      </c>
      <c r="AB241" s="492" t="str">
        <f t="shared" si="44"/>
        <v>1h30</v>
      </c>
      <c r="AC241" s="443">
        <f t="shared" si="44"/>
        <v>1</v>
      </c>
      <c r="AD241" s="444" t="str">
        <f t="shared" si="44"/>
        <v>CT</v>
      </c>
      <c r="AE241" s="444" t="str">
        <f t="shared" si="44"/>
        <v>écrit</v>
      </c>
      <c r="AF241" s="444" t="str">
        <f t="shared" si="44"/>
        <v>1h30</v>
      </c>
      <c r="AG241" s="291" t="str">
        <f t="shared" si="44"/>
        <v>Ce cours de communication professionnelle dans le domaine du tourisme international vise à acquérir les savoirs et savoir-faire nécessaires à un travail ou un stage dans le domaine du tourisme international. Il s’agit de développer ses connaissances de l’industrie du tourisme  ainsi que ses compétences culturelles et langagières, notamment en rapport avec les spécificités du tourisme en France et en Région Centre Val-de-Loire, ainsi que dans des domaines généraux du tourisme applicables en France et à l’international.</v>
      </c>
    </row>
    <row r="242" spans="1:239" ht="30.75" customHeight="1" x14ac:dyDescent="0.3">
      <c r="A242" s="350" t="s">
        <v>769</v>
      </c>
      <c r="B242" s="350" t="s">
        <v>770</v>
      </c>
      <c r="C242" s="351" t="s">
        <v>706</v>
      </c>
      <c r="D242" s="138"/>
      <c r="E242" s="130" t="s">
        <v>36</v>
      </c>
      <c r="F242" s="130"/>
      <c r="G242" s="344"/>
      <c r="H242" s="127"/>
      <c r="I242" s="326">
        <f>+I245+I244</f>
        <v>6</v>
      </c>
      <c r="J242" s="326">
        <f>+J245+J244</f>
        <v>6</v>
      </c>
      <c r="K242" s="327"/>
      <c r="L242" s="327"/>
      <c r="M242" s="328"/>
      <c r="N242" s="329"/>
      <c r="O242" s="329"/>
      <c r="P242" s="329"/>
      <c r="Q242" s="330"/>
      <c r="R242" s="331"/>
      <c r="S242" s="332"/>
      <c r="T242" s="333"/>
      <c r="U242" s="332"/>
      <c r="V242" s="332"/>
      <c r="W242" s="332"/>
      <c r="X242" s="334"/>
      <c r="Y242" s="333"/>
      <c r="Z242" s="332"/>
      <c r="AA242" s="332"/>
      <c r="AB242" s="332"/>
      <c r="AC242" s="332"/>
      <c r="AD242" s="332"/>
      <c r="AE242" s="332"/>
      <c r="AF242" s="332"/>
      <c r="AG242" s="335"/>
      <c r="HD242" s="6"/>
      <c r="HE242" s="6"/>
      <c r="HF242" s="6"/>
      <c r="HG242" s="6"/>
      <c r="HH242" s="6"/>
      <c r="HI242" s="6"/>
      <c r="HJ242" s="6"/>
      <c r="HK242" s="6"/>
      <c r="HL242" s="6"/>
      <c r="HM242" s="6"/>
      <c r="HN242" s="6"/>
      <c r="HO242" s="6"/>
      <c r="HP242" s="6"/>
      <c r="HQ242" s="6"/>
      <c r="HR242" s="6"/>
      <c r="HS242" s="6"/>
      <c r="HT242" s="6"/>
      <c r="HU242" s="6"/>
      <c r="HV242" s="6"/>
      <c r="HW242" s="6"/>
      <c r="HX242" s="6"/>
      <c r="HY242" s="6"/>
      <c r="HZ242" s="6"/>
      <c r="IA242" s="6"/>
      <c r="IB242" s="6"/>
      <c r="IC242" s="6"/>
      <c r="ID242" s="6"/>
      <c r="IE242" s="6"/>
    </row>
    <row r="243" spans="1:239" ht="30" customHeight="1" x14ac:dyDescent="0.3">
      <c r="A243" s="445" t="s">
        <v>209</v>
      </c>
      <c r="B243" s="445" t="s">
        <v>210</v>
      </c>
      <c r="C243" s="446" t="s">
        <v>211</v>
      </c>
      <c r="D243" s="264"/>
      <c r="E243" s="265" t="s">
        <v>149</v>
      </c>
      <c r="F243" s="266"/>
      <c r="G243" s="267"/>
      <c r="H243" s="268"/>
      <c r="I243" s="269"/>
      <c r="J243" s="269"/>
      <c r="K243" s="270"/>
      <c r="L243" s="270"/>
      <c r="M243" s="300"/>
      <c r="N243" s="270"/>
      <c r="O243" s="270"/>
      <c r="P243" s="270"/>
      <c r="Q243" s="447"/>
      <c r="R243" s="270"/>
      <c r="S243" s="270"/>
      <c r="T243" s="270"/>
      <c r="U243" s="270"/>
      <c r="V243" s="270"/>
      <c r="W243" s="270"/>
      <c r="X243" s="271"/>
      <c r="Y243" s="447"/>
      <c r="Z243" s="270"/>
      <c r="AA243" s="270"/>
      <c r="AB243" s="270"/>
      <c r="AC243" s="270"/>
      <c r="AD243" s="270"/>
      <c r="AE243" s="270"/>
      <c r="AF243" s="270"/>
      <c r="AG243" s="270"/>
      <c r="HD243" s="6"/>
      <c r="HE243" s="6"/>
      <c r="HF243" s="6"/>
      <c r="HG243" s="6"/>
      <c r="HH243" s="6"/>
      <c r="HI243" s="6"/>
      <c r="HJ243" s="6"/>
      <c r="HK243" s="6"/>
      <c r="HL243" s="6"/>
    </row>
    <row r="244" spans="1:239" s="4" customFormat="1" ht="92.4" x14ac:dyDescent="0.3">
      <c r="A244" s="499" t="str">
        <f t="shared" ref="A244:H244" si="45">IF(A188="","",A188)</f>
        <v/>
      </c>
      <c r="B244" s="88" t="str">
        <f t="shared" si="45"/>
        <v>LLA4MF1</v>
      </c>
      <c r="C244" s="464" t="str">
        <f t="shared" si="45"/>
        <v>Psychologie et sociologie pour l’enseignement</v>
      </c>
      <c r="D244" s="354" t="str">
        <f t="shared" si="45"/>
        <v>LOL5H7E</v>
      </c>
      <c r="E244" s="372" t="str">
        <f t="shared" si="45"/>
        <v>UE de spécialisation</v>
      </c>
      <c r="F244" s="99" t="str">
        <f t="shared" si="45"/>
        <v>L2 SDL parc. MEF FLM-FLE et LSF,  L3 SDL parc. MEF FLM, L2 LLCER  et LEA parc. MEF FLM-FLE et MEEF 1er degré, L3 LLCER  et LEA parc. MEEF 1er degré</v>
      </c>
      <c r="G244" s="141" t="str">
        <f t="shared" si="45"/>
        <v>INSPE</v>
      </c>
      <c r="H244" s="465" t="str">
        <f t="shared" si="45"/>
        <v/>
      </c>
      <c r="I244" s="141" t="s">
        <v>91</v>
      </c>
      <c r="J244" s="141">
        <v>3</v>
      </c>
      <c r="K244" s="466" t="str">
        <f>IF(K188="","",K188)</f>
        <v>DOYEN Anne-Lise</v>
      </c>
      <c r="L244" s="337" t="str">
        <f>IF(L188="","",L188)</f>
        <v>16 et 70</v>
      </c>
      <c r="M244" s="467">
        <f>IF(M188="","",M188)</f>
        <v>15</v>
      </c>
      <c r="N244" s="304">
        <f>IF(N188="","",N188)</f>
        <v>22</v>
      </c>
      <c r="O244" s="304"/>
      <c r="P244" s="304"/>
      <c r="Q244" s="72">
        <f t="shared" ref="Q244:AG244" si="46">IF(Q188="","",Q188)</f>
        <v>1</v>
      </c>
      <c r="R244" s="343" t="str">
        <f t="shared" si="46"/>
        <v>CT</v>
      </c>
      <c r="S244" s="343" t="str">
        <f t="shared" si="46"/>
        <v>Dossier</v>
      </c>
      <c r="T244" s="343" t="str">
        <f t="shared" si="46"/>
        <v/>
      </c>
      <c r="U244" s="369">
        <f t="shared" si="46"/>
        <v>1</v>
      </c>
      <c r="V244" s="342" t="str">
        <f t="shared" si="46"/>
        <v>CT</v>
      </c>
      <c r="W244" s="342" t="str">
        <f t="shared" si="46"/>
        <v>Dossier</v>
      </c>
      <c r="X244" s="68" t="str">
        <f t="shared" si="46"/>
        <v/>
      </c>
      <c r="Y244" s="72">
        <f t="shared" si="46"/>
        <v>1</v>
      </c>
      <c r="Z244" s="343" t="str">
        <f t="shared" si="46"/>
        <v>CT</v>
      </c>
      <c r="AA244" s="343" t="str">
        <f t="shared" si="46"/>
        <v>Dossier</v>
      </c>
      <c r="AB244" s="343" t="str">
        <f t="shared" si="46"/>
        <v/>
      </c>
      <c r="AC244" s="369">
        <f t="shared" si="46"/>
        <v>1</v>
      </c>
      <c r="AD244" s="342" t="str">
        <f t="shared" si="46"/>
        <v>CT</v>
      </c>
      <c r="AE244" s="342" t="str">
        <f t="shared" si="46"/>
        <v>Dossier</v>
      </c>
      <c r="AF244" s="342" t="str">
        <f t="shared" si="46"/>
        <v/>
      </c>
      <c r="AG244" s="291" t="str">
        <f t="shared" si="46"/>
        <v>Découvrir quelques sous-domaines de la psychologie et de la sociologie, leurs démarches et leurs objets d'études.
Cet enseignement a pour objet de décrire et d’analyser des situations scolaires, issues du 1er et du 2nd degré, à partir de vidéos et de productions d’élèves, à partir de concepts issus de la psychologie des apprentissages, de la psychologie sociale, de la sociologie et de l’ethnographie de l’école.</v>
      </c>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3"/>
      <c r="FL244" s="3"/>
      <c r="FM244" s="3"/>
      <c r="FN244" s="3"/>
      <c r="FO244" s="3"/>
      <c r="FP244" s="3"/>
      <c r="FQ244" s="3"/>
      <c r="FR244" s="3"/>
      <c r="FS244" s="3"/>
      <c r="FT244" s="3"/>
      <c r="FU244" s="3"/>
      <c r="FV244" s="3"/>
      <c r="FW244" s="3"/>
      <c r="FX244" s="3"/>
      <c r="FY244" s="3"/>
      <c r="FZ244" s="3"/>
      <c r="GA244" s="3"/>
      <c r="GB244" s="3"/>
      <c r="GC244" s="3"/>
      <c r="GD244" s="3"/>
      <c r="GE244" s="3"/>
      <c r="GF244" s="3"/>
      <c r="GG244" s="3"/>
      <c r="GH244" s="3"/>
      <c r="GI244" s="3"/>
      <c r="GJ244" s="3"/>
      <c r="GK244" s="3"/>
      <c r="GL244" s="3"/>
      <c r="GM244" s="3"/>
      <c r="GN244" s="3"/>
      <c r="GO244" s="3"/>
      <c r="GP244" s="3"/>
      <c r="GQ244" s="3"/>
      <c r="GR244" s="3"/>
      <c r="GS244" s="3"/>
      <c r="GT244" s="3"/>
      <c r="GU244" s="3"/>
      <c r="GV244" s="3"/>
      <c r="GW244" s="3"/>
      <c r="GX244" s="3"/>
      <c r="GY244" s="3"/>
      <c r="GZ244" s="3"/>
      <c r="HA244" s="3"/>
      <c r="HB244" s="3"/>
      <c r="HC244" s="3"/>
      <c r="HD244" s="3"/>
      <c r="HE244" s="3"/>
      <c r="HF244" s="3"/>
      <c r="HG244" s="3"/>
      <c r="HH244" s="3"/>
      <c r="HI244" s="3"/>
      <c r="HJ244" s="3"/>
      <c r="HK244" s="3"/>
      <c r="HL244" s="3"/>
    </row>
    <row r="245" spans="1:239" ht="92.4" x14ac:dyDescent="0.3">
      <c r="A245" s="126" t="str">
        <f t="shared" ref="A245:N245" si="47">IF(A196="","",A196)</f>
        <v/>
      </c>
      <c r="B245" s="126" t="str">
        <f t="shared" si="47"/>
        <v>LLA4H6A</v>
      </c>
      <c r="C245" s="468" t="str">
        <f t="shared" si="47"/>
        <v>Communication interculturelle</v>
      </c>
      <c r="D245" s="141" t="str">
        <f t="shared" si="47"/>
        <v/>
      </c>
      <c r="E245" s="141" t="str">
        <f t="shared" si="47"/>
        <v>UE spécialisation</v>
      </c>
      <c r="F245" s="86" t="str">
        <f t="shared" si="47"/>
        <v>L2 SDL,  L2 LLCER parc. MEF FLM-FLE, L2 LEA parc. MEF FLM-FLE, L2 LEA ANG/ALLD parc. Siegen, L3 Lettres parc. Métiers des lettres</v>
      </c>
      <c r="G245" s="79" t="str">
        <f t="shared" si="47"/>
        <v>SDL</v>
      </c>
      <c r="H245" s="81" t="str">
        <f t="shared" si="47"/>
        <v/>
      </c>
      <c r="I245" s="302" t="str">
        <f t="shared" si="47"/>
        <v>3</v>
      </c>
      <c r="J245" s="67">
        <f t="shared" si="47"/>
        <v>3</v>
      </c>
      <c r="K245" s="303" t="str">
        <f t="shared" si="47"/>
        <v>ENGUEHARD Guillaume</v>
      </c>
      <c r="L245" s="303">
        <f t="shared" si="47"/>
        <v>71</v>
      </c>
      <c r="M245" s="67" t="str">
        <f t="shared" si="47"/>
        <v/>
      </c>
      <c r="N245" s="286" t="str">
        <f t="shared" si="47"/>
        <v/>
      </c>
      <c r="O245" s="286">
        <f>IF(O196="","",O196)</f>
        <v>24</v>
      </c>
      <c r="P245" s="286"/>
      <c r="Q245" s="72">
        <f t="shared" ref="Q245:AG245" si="48">IF(Q196="","",Q196)</f>
        <v>1</v>
      </c>
      <c r="R245" s="343" t="str">
        <f t="shared" si="48"/>
        <v>CC</v>
      </c>
      <c r="S245" s="343" t="str">
        <f t="shared" si="48"/>
        <v/>
      </c>
      <c r="T245" s="343" t="str">
        <f t="shared" si="48"/>
        <v/>
      </c>
      <c r="U245" s="369">
        <f t="shared" si="48"/>
        <v>1</v>
      </c>
      <c r="V245" s="342" t="str">
        <f t="shared" si="48"/>
        <v>CT</v>
      </c>
      <c r="W245" s="342" t="str">
        <f t="shared" si="48"/>
        <v>Oral</v>
      </c>
      <c r="X245" s="68" t="str">
        <f t="shared" si="48"/>
        <v>15-20 min</v>
      </c>
      <c r="Y245" s="72">
        <f t="shared" si="48"/>
        <v>1</v>
      </c>
      <c r="Z245" s="343" t="str">
        <f t="shared" si="48"/>
        <v>CT</v>
      </c>
      <c r="AA245" s="343" t="str">
        <f t="shared" si="48"/>
        <v>Oral</v>
      </c>
      <c r="AB245" s="343" t="str">
        <f t="shared" si="48"/>
        <v>15-20 min</v>
      </c>
      <c r="AC245" s="341">
        <f t="shared" si="48"/>
        <v>1</v>
      </c>
      <c r="AD245" s="342" t="str">
        <f t="shared" si="48"/>
        <v>CT</v>
      </c>
      <c r="AE245" s="342" t="str">
        <f t="shared" si="48"/>
        <v>Oral</v>
      </c>
      <c r="AF245" s="342" t="str">
        <f t="shared" si="48"/>
        <v>15-20 min</v>
      </c>
      <c r="AG245" s="306" t="str">
        <f t="shared" si="48"/>
        <v>Ce cours présente et discute les principaux concepts et problématiques en jeu dans la communication interculturelle (culture, communication, valeurs, représentations, stéréotypes…). Les étudiants devront analyser des situations concrètes de communication interculturelle (communication interpersonnelle, communication médiatique...) en se basant sur différents supports (textes, documents iconographiques, documents audiovisuels...). Suivant leur parcours et leur profil, une réflexion spécifique sera menée sur des problématiques telles que : enseignement et interculturalité, marketin et interculturalité....</v>
      </c>
    </row>
    <row r="246" spans="1:239" ht="30.75" customHeight="1" x14ac:dyDescent="0.3">
      <c r="A246" s="323" t="s">
        <v>771</v>
      </c>
      <c r="B246" s="323" t="s">
        <v>772</v>
      </c>
      <c r="C246" s="324" t="s">
        <v>709</v>
      </c>
      <c r="D246" s="138"/>
      <c r="E246" s="130" t="s">
        <v>36</v>
      </c>
      <c r="F246" s="130"/>
      <c r="G246" s="344"/>
      <c r="H246" s="127"/>
      <c r="I246" s="326"/>
      <c r="J246" s="327"/>
      <c r="K246" s="327"/>
      <c r="L246" s="327"/>
      <c r="M246" s="328"/>
      <c r="N246" s="329"/>
      <c r="O246" s="329"/>
      <c r="P246" s="329"/>
      <c r="Q246" s="330"/>
      <c r="R246" s="331"/>
      <c r="S246" s="332"/>
      <c r="T246" s="333"/>
      <c r="U246" s="332"/>
      <c r="V246" s="332"/>
      <c r="W246" s="332"/>
      <c r="X246" s="334"/>
      <c r="Y246" s="333"/>
      <c r="Z246" s="332"/>
      <c r="AA246" s="332"/>
      <c r="AB246" s="332"/>
      <c r="AC246" s="332"/>
      <c r="AD246" s="332"/>
      <c r="AE246" s="332"/>
      <c r="AF246" s="332"/>
      <c r="AG246" s="335"/>
      <c r="HD246" s="6"/>
      <c r="HE246" s="6"/>
      <c r="HF246" s="6"/>
      <c r="HG246" s="6"/>
      <c r="HH246" s="6"/>
      <c r="HI246" s="6"/>
      <c r="HJ246" s="6"/>
      <c r="HK246" s="6"/>
      <c r="HL246" s="6"/>
      <c r="HM246" s="6"/>
      <c r="HN246" s="6"/>
      <c r="HO246" s="6"/>
      <c r="HP246" s="6"/>
      <c r="HQ246" s="6"/>
      <c r="HR246" s="6"/>
      <c r="HS246" s="6"/>
      <c r="HT246" s="6"/>
      <c r="HU246" s="6"/>
      <c r="HV246" s="6"/>
      <c r="HW246" s="6"/>
      <c r="HX246" s="6"/>
      <c r="HY246" s="6"/>
      <c r="HZ246" s="6"/>
      <c r="IA246" s="6"/>
      <c r="IB246" s="6"/>
      <c r="IC246" s="6"/>
      <c r="ID246" s="6"/>
      <c r="IE246" s="6"/>
    </row>
    <row r="247" spans="1:239" ht="28.5" customHeight="1" x14ac:dyDescent="0.3">
      <c r="A247" s="445" t="str">
        <f t="shared" ref="A247:N247" si="49">IF(A198="","",A198)</f>
        <v>LOLA4B06</v>
      </c>
      <c r="B247" s="445" t="str">
        <f t="shared" si="49"/>
        <v>LLA4B50</v>
      </c>
      <c r="C247" s="446" t="str">
        <f t="shared" si="49"/>
        <v>UE spécialisation parcours Traduction S4</v>
      </c>
      <c r="D247" s="264" t="str">
        <f t="shared" si="49"/>
        <v/>
      </c>
      <c r="E247" s="265" t="str">
        <f t="shared" si="49"/>
        <v>BLOC / CHAPEAU</v>
      </c>
      <c r="F247" s="266" t="str">
        <f t="shared" si="49"/>
        <v/>
      </c>
      <c r="G247" s="264" t="str">
        <f t="shared" si="49"/>
        <v>LLCER</v>
      </c>
      <c r="H247" s="268" t="str">
        <f t="shared" si="49"/>
        <v/>
      </c>
      <c r="I247" s="269" t="str">
        <f t="shared" si="49"/>
        <v/>
      </c>
      <c r="J247" s="269" t="str">
        <f t="shared" si="49"/>
        <v/>
      </c>
      <c r="K247" s="270" t="str">
        <f t="shared" si="49"/>
        <v/>
      </c>
      <c r="L247" s="270" t="str">
        <f t="shared" si="49"/>
        <v/>
      </c>
      <c r="M247" s="300" t="str">
        <f t="shared" si="49"/>
        <v/>
      </c>
      <c r="N247" s="270" t="str">
        <f t="shared" si="49"/>
        <v/>
      </c>
      <c r="O247" s="270" t="str">
        <f t="shared" ref="O247:O253" si="50">IF(O198="","",O198)</f>
        <v/>
      </c>
      <c r="P247" s="270"/>
      <c r="Q247" s="447"/>
      <c r="R247" s="270"/>
      <c r="S247" s="270"/>
      <c r="T247" s="270"/>
      <c r="U247" s="270"/>
      <c r="V247" s="270"/>
      <c r="W247" s="270"/>
      <c r="X247" s="271"/>
      <c r="Y247" s="447"/>
      <c r="Z247" s="270"/>
      <c r="AA247" s="270"/>
      <c r="AB247" s="270"/>
      <c r="AC247" s="270"/>
      <c r="AD247" s="270"/>
      <c r="AE247" s="270"/>
      <c r="AF247" s="270"/>
      <c r="AG247" s="270"/>
      <c r="HD247" s="6"/>
      <c r="HE247" s="6"/>
      <c r="HF247" s="6"/>
      <c r="HG247" s="6"/>
      <c r="HH247" s="6"/>
      <c r="HI247" s="6"/>
      <c r="HJ247" s="6"/>
      <c r="HK247" s="6"/>
      <c r="HL247" s="6"/>
    </row>
    <row r="248" spans="1:239" ht="41.25" customHeight="1" x14ac:dyDescent="0.3">
      <c r="A248" s="126" t="str">
        <f t="shared" ref="A248:N248" si="51">IF(A199="","",A199)</f>
        <v/>
      </c>
      <c r="B248" s="126" t="str">
        <f t="shared" si="51"/>
        <v>LLA4B5A</v>
      </c>
      <c r="C248" s="468" t="str">
        <f t="shared" si="51"/>
        <v>Traduction et multimédias 2</v>
      </c>
      <c r="D248" s="141" t="str">
        <f t="shared" si="51"/>
        <v/>
      </c>
      <c r="E248" s="141" t="str">
        <f t="shared" si="51"/>
        <v>UE spécialisation</v>
      </c>
      <c r="F248" s="86" t="str">
        <f t="shared" si="51"/>
        <v>L2 LEA et L2 LLCER parc. Traduction, L2 LEA ANG/ALLD Siegen</v>
      </c>
      <c r="G248" s="79" t="str">
        <f t="shared" si="51"/>
        <v>LLCER</v>
      </c>
      <c r="H248" s="81" t="str">
        <f t="shared" si="51"/>
        <v/>
      </c>
      <c r="I248" s="302" t="str">
        <f t="shared" si="51"/>
        <v>3</v>
      </c>
      <c r="J248" s="67">
        <f t="shared" si="51"/>
        <v>3</v>
      </c>
      <c r="K248" s="303" t="str">
        <f t="shared" si="51"/>
        <v>CLOISEAU Gilles</v>
      </c>
      <c r="L248" s="303">
        <f t="shared" si="51"/>
        <v>11</v>
      </c>
      <c r="M248" s="67" t="str">
        <f t="shared" si="51"/>
        <v/>
      </c>
      <c r="N248" s="286" t="str">
        <f t="shared" si="51"/>
        <v/>
      </c>
      <c r="O248" s="286">
        <f t="shared" si="50"/>
        <v>18</v>
      </c>
      <c r="P248" s="286"/>
      <c r="Q248" s="72">
        <f t="shared" ref="Q248:AG248" si="52">IF(Q199="","",Q199)</f>
        <v>1</v>
      </c>
      <c r="R248" s="343" t="str">
        <f t="shared" si="52"/>
        <v>CC</v>
      </c>
      <c r="S248" s="343" t="str">
        <f t="shared" si="52"/>
        <v>écrit</v>
      </c>
      <c r="T248" s="343" t="str">
        <f t="shared" si="52"/>
        <v>1h30</v>
      </c>
      <c r="U248" s="369">
        <f t="shared" si="52"/>
        <v>1</v>
      </c>
      <c r="V248" s="342" t="str">
        <f t="shared" si="52"/>
        <v>CT</v>
      </c>
      <c r="W248" s="342" t="str">
        <f t="shared" si="52"/>
        <v>écrit</v>
      </c>
      <c r="X248" s="68" t="str">
        <f t="shared" si="52"/>
        <v>1h30</v>
      </c>
      <c r="Y248" s="72">
        <f t="shared" si="52"/>
        <v>1</v>
      </c>
      <c r="Z248" s="343" t="str">
        <f t="shared" si="52"/>
        <v>CT</v>
      </c>
      <c r="AA248" s="343" t="str">
        <f t="shared" si="52"/>
        <v>écrit</v>
      </c>
      <c r="AB248" s="343" t="str">
        <f t="shared" si="52"/>
        <v>1h30</v>
      </c>
      <c r="AC248" s="341">
        <f t="shared" si="52"/>
        <v>1</v>
      </c>
      <c r="AD248" s="342" t="str">
        <f t="shared" si="52"/>
        <v>CT</v>
      </c>
      <c r="AE248" s="342" t="str">
        <f t="shared" si="52"/>
        <v>écrit</v>
      </c>
      <c r="AF248" s="342" t="str">
        <f t="shared" si="52"/>
        <v>1h30</v>
      </c>
      <c r="AG248" s="306" t="str">
        <f t="shared" si="52"/>
        <v>Dans le prolongement du semestre 3, ce cours vise à amener à la pratique de la traduction orale consécutive et simultanée à partir de documents multimédia, audio et vidéo.</v>
      </c>
    </row>
    <row r="249" spans="1:239" ht="28.5" customHeight="1" x14ac:dyDescent="0.3">
      <c r="A249" s="262" t="str">
        <f t="shared" ref="A249:N249" si="53">IF(A200="","",A200)</f>
        <v>LCLA4B06</v>
      </c>
      <c r="B249" s="262" t="str">
        <f t="shared" si="53"/>
        <v>LLA4B5B</v>
      </c>
      <c r="C249" s="263" t="str">
        <f t="shared" si="53"/>
        <v>Choix traduction renforcée 1 S4</v>
      </c>
      <c r="D249" s="264" t="str">
        <f t="shared" si="53"/>
        <v/>
      </c>
      <c r="E249" s="265" t="str">
        <f t="shared" si="53"/>
        <v>BLOC</v>
      </c>
      <c r="F249" s="266" t="str">
        <f t="shared" si="53"/>
        <v/>
      </c>
      <c r="G249" s="264" t="str">
        <f t="shared" si="53"/>
        <v>LLCER</v>
      </c>
      <c r="H249" s="268" t="str">
        <f t="shared" si="53"/>
        <v>1 UE 3 ECTS</v>
      </c>
      <c r="I249" s="269">
        <f t="shared" si="53"/>
        <v>3</v>
      </c>
      <c r="J249" s="269">
        <f t="shared" si="53"/>
        <v>3</v>
      </c>
      <c r="K249" s="270" t="str">
        <f t="shared" si="53"/>
        <v/>
      </c>
      <c r="L249" s="270" t="str">
        <f t="shared" si="53"/>
        <v/>
      </c>
      <c r="M249" s="300" t="str">
        <f t="shared" si="53"/>
        <v/>
      </c>
      <c r="N249" s="270" t="str">
        <f t="shared" si="53"/>
        <v/>
      </c>
      <c r="O249" s="270" t="str">
        <f t="shared" si="50"/>
        <v/>
      </c>
      <c r="P249" s="270"/>
      <c r="Q249" s="447"/>
      <c r="R249" s="270"/>
      <c r="S249" s="270"/>
      <c r="T249" s="270"/>
      <c r="U249" s="270"/>
      <c r="V249" s="270"/>
      <c r="W249" s="270"/>
      <c r="X249" s="271"/>
      <c r="Y249" s="447"/>
      <c r="Z249" s="270"/>
      <c r="AA249" s="270"/>
      <c r="AB249" s="270"/>
      <c r="AC249" s="270"/>
      <c r="AD249" s="270"/>
      <c r="AE249" s="270"/>
      <c r="AF249" s="270"/>
      <c r="AG249" s="270"/>
      <c r="HD249" s="6"/>
      <c r="HE249" s="6"/>
      <c r="HF249" s="6"/>
      <c r="HG249" s="6"/>
      <c r="HH249" s="6"/>
      <c r="HI249" s="6"/>
      <c r="HJ249" s="6"/>
      <c r="HK249" s="6"/>
      <c r="HL249" s="6"/>
    </row>
    <row r="250" spans="1:239" s="46" customFormat="1" ht="26.4" x14ac:dyDescent="0.25">
      <c r="A250" s="473" t="str">
        <f t="shared" ref="A250:N250" si="54">IF(A201="","",A201)</f>
        <v/>
      </c>
      <c r="B250" s="277" t="str">
        <f t="shared" si="54"/>
        <v>LLA4B5B1</v>
      </c>
      <c r="C250" s="352" t="str">
        <f t="shared" si="54"/>
        <v>Traduction renforcée Allemand/Français 1</v>
      </c>
      <c r="D250" s="125" t="str">
        <f t="shared" si="54"/>
        <v/>
      </c>
      <c r="E250" s="125" t="str">
        <f t="shared" si="54"/>
        <v>UE spécialisation</v>
      </c>
      <c r="F250" s="85" t="str">
        <f t="shared" si="54"/>
        <v>L2 LEA et L2 LLCER parc. Traduction</v>
      </c>
      <c r="G250" s="85" t="str">
        <f t="shared" si="54"/>
        <v>LLCER</v>
      </c>
      <c r="H250" s="280" t="str">
        <f t="shared" si="54"/>
        <v/>
      </c>
      <c r="I250" s="281" t="str">
        <f t="shared" si="54"/>
        <v>3</v>
      </c>
      <c r="J250" s="282">
        <f t="shared" si="54"/>
        <v>3</v>
      </c>
      <c r="K250" s="284" t="str">
        <f t="shared" si="54"/>
        <v>DELOUIS Anne</v>
      </c>
      <c r="L250" s="284">
        <f t="shared" si="54"/>
        <v>12</v>
      </c>
      <c r="M250" s="303" t="str">
        <f t="shared" si="54"/>
        <v/>
      </c>
      <c r="N250" s="285" t="str">
        <f t="shared" si="54"/>
        <v/>
      </c>
      <c r="O250" s="303">
        <f t="shared" si="50"/>
        <v>18</v>
      </c>
      <c r="P250" s="285"/>
      <c r="Q250" s="73">
        <f t="shared" ref="Q250:X250" si="55">IF(Q201="","",Q201)</f>
        <v>1</v>
      </c>
      <c r="R250" s="435" t="str">
        <f t="shared" si="55"/>
        <v>CC</v>
      </c>
      <c r="S250" s="435" t="str">
        <f t="shared" si="55"/>
        <v>écrit</v>
      </c>
      <c r="T250" s="435" t="str">
        <f t="shared" si="55"/>
        <v/>
      </c>
      <c r="U250" s="474">
        <f t="shared" si="55"/>
        <v>1</v>
      </c>
      <c r="V250" s="475" t="str">
        <f t="shared" si="55"/>
        <v>CT</v>
      </c>
      <c r="W250" s="475" t="str">
        <f t="shared" si="55"/>
        <v>écrit</v>
      </c>
      <c r="X250" s="69" t="str">
        <f t="shared" si="55"/>
        <v>1h30</v>
      </c>
      <c r="Y250" s="73">
        <f t="shared" ref="Y250:AG250" si="56">IF(Y201="","",Y201)</f>
        <v>1</v>
      </c>
      <c r="Z250" s="435" t="str">
        <f t="shared" si="56"/>
        <v>CT</v>
      </c>
      <c r="AA250" s="435" t="str">
        <f t="shared" si="56"/>
        <v>écrit</v>
      </c>
      <c r="AB250" s="435" t="str">
        <f t="shared" si="56"/>
        <v>1h30</v>
      </c>
      <c r="AC250" s="476">
        <f t="shared" si="56"/>
        <v>1</v>
      </c>
      <c r="AD250" s="475" t="str">
        <f t="shared" si="56"/>
        <v>CT</v>
      </c>
      <c r="AE250" s="475" t="str">
        <f t="shared" si="56"/>
        <v>écrit</v>
      </c>
      <c r="AF250" s="475" t="str">
        <f t="shared" si="56"/>
        <v>1h30</v>
      </c>
      <c r="AG250" s="306" t="str">
        <f t="shared" si="56"/>
        <v/>
      </c>
    </row>
    <row r="251" spans="1:239" s="46" customFormat="1" ht="39.6" x14ac:dyDescent="0.25">
      <c r="A251" s="473" t="str">
        <f t="shared" ref="A251:N251" si="57">IF(A202="","",A202)</f>
        <v/>
      </c>
      <c r="B251" s="277" t="str">
        <f t="shared" si="57"/>
        <v>LLA4B5B2</v>
      </c>
      <c r="C251" s="352" t="str">
        <f t="shared" si="57"/>
        <v>Traduction renforcée Espagnol/Français 1</v>
      </c>
      <c r="D251" s="125" t="str">
        <f t="shared" si="57"/>
        <v>LOL4BC5
LOL4CC5
LOL4JC5</v>
      </c>
      <c r="E251" s="125" t="str">
        <f t="shared" si="57"/>
        <v>UE spécialisation</v>
      </c>
      <c r="F251" s="85" t="str">
        <f t="shared" si="57"/>
        <v>L2 LEA et L2 LLCER parc. Traduction</v>
      </c>
      <c r="G251" s="85" t="str">
        <f t="shared" si="57"/>
        <v>LLCER</v>
      </c>
      <c r="H251" s="280" t="str">
        <f t="shared" si="57"/>
        <v/>
      </c>
      <c r="I251" s="281" t="str">
        <f t="shared" si="57"/>
        <v>3</v>
      </c>
      <c r="J251" s="282">
        <f t="shared" si="57"/>
        <v>3</v>
      </c>
      <c r="K251" s="284" t="str">
        <f t="shared" si="57"/>
        <v>FOURNIE-CHABOCHE Sylvie</v>
      </c>
      <c r="L251" s="284">
        <f t="shared" si="57"/>
        <v>14</v>
      </c>
      <c r="M251" s="303" t="str">
        <f t="shared" si="57"/>
        <v/>
      </c>
      <c r="N251" s="285" t="str">
        <f t="shared" si="57"/>
        <v/>
      </c>
      <c r="O251" s="303">
        <f t="shared" si="50"/>
        <v>18</v>
      </c>
      <c r="P251" s="285"/>
      <c r="Q251" s="73">
        <f t="shared" ref="Q251:X251" si="58">IF(Q202="","",Q202)</f>
        <v>1</v>
      </c>
      <c r="R251" s="435" t="str">
        <f t="shared" si="58"/>
        <v>CC</v>
      </c>
      <c r="S251" s="435" t="str">
        <f t="shared" si="58"/>
        <v>écrit et oral</v>
      </c>
      <c r="T251" s="435" t="str">
        <f t="shared" si="58"/>
        <v/>
      </c>
      <c r="U251" s="474">
        <f t="shared" si="58"/>
        <v>1</v>
      </c>
      <c r="V251" s="475" t="str">
        <f t="shared" si="58"/>
        <v>CT</v>
      </c>
      <c r="W251" s="475" t="str">
        <f t="shared" si="58"/>
        <v>écrit</v>
      </c>
      <c r="X251" s="69" t="str">
        <f t="shared" si="58"/>
        <v>1h30</v>
      </c>
      <c r="Y251" s="73">
        <f t="shared" ref="Y251:AG251" si="59">IF(Y202="","",Y202)</f>
        <v>1</v>
      </c>
      <c r="Z251" s="435" t="str">
        <f t="shared" si="59"/>
        <v>CT</v>
      </c>
      <c r="AA251" s="435" t="str">
        <f t="shared" si="59"/>
        <v>écrit</v>
      </c>
      <c r="AB251" s="435" t="str">
        <f t="shared" si="59"/>
        <v>1h30</v>
      </c>
      <c r="AC251" s="476">
        <f t="shared" si="59"/>
        <v>1</v>
      </c>
      <c r="AD251" s="475" t="str">
        <f t="shared" si="59"/>
        <v>CT</v>
      </c>
      <c r="AE251" s="475" t="str">
        <f t="shared" si="59"/>
        <v>écrit</v>
      </c>
      <c r="AF251" s="475" t="str">
        <f t="shared" si="59"/>
        <v>1h30</v>
      </c>
      <c r="AG251" s="306" t="str">
        <f t="shared" si="59"/>
        <v/>
      </c>
    </row>
    <row r="252" spans="1:239" s="46" customFormat="1" ht="26.4" x14ac:dyDescent="0.25">
      <c r="A252" s="473" t="str">
        <f t="shared" ref="A252:N252" si="60">IF(A203="","",A203)</f>
        <v/>
      </c>
      <c r="B252" s="277" t="str">
        <f t="shared" si="60"/>
        <v>LLA4B5B3</v>
      </c>
      <c r="C252" s="352" t="str">
        <f t="shared" si="60"/>
        <v>Traduction  renforcée Japonais/Français 1</v>
      </c>
      <c r="D252" s="125" t="str">
        <f t="shared" si="60"/>
        <v/>
      </c>
      <c r="E252" s="125" t="str">
        <f t="shared" si="60"/>
        <v>UE spécialisation</v>
      </c>
      <c r="F252" s="85" t="str">
        <f t="shared" si="60"/>
        <v>L2 LEA et L2 LLCER parc. Traduction</v>
      </c>
      <c r="G252" s="85" t="str">
        <f t="shared" si="60"/>
        <v>LLCER</v>
      </c>
      <c r="H252" s="280" t="str">
        <f t="shared" si="60"/>
        <v/>
      </c>
      <c r="I252" s="281" t="str">
        <f t="shared" si="60"/>
        <v>3</v>
      </c>
      <c r="J252" s="282">
        <f t="shared" si="60"/>
        <v>3</v>
      </c>
      <c r="K252" s="284" t="str">
        <f t="shared" si="60"/>
        <v>DURRINGER Fabien</v>
      </c>
      <c r="L252" s="284">
        <f t="shared" si="60"/>
        <v>15</v>
      </c>
      <c r="M252" s="303" t="str">
        <f t="shared" si="60"/>
        <v/>
      </c>
      <c r="N252" s="285" t="str">
        <f t="shared" si="60"/>
        <v/>
      </c>
      <c r="O252" s="303">
        <f t="shared" si="50"/>
        <v>18</v>
      </c>
      <c r="P252" s="285"/>
      <c r="Q252" s="72">
        <f t="shared" ref="Q252:X252" si="61">IF(Q203="","",Q203)</f>
        <v>1</v>
      </c>
      <c r="R252" s="343" t="str">
        <f t="shared" si="61"/>
        <v>CT</v>
      </c>
      <c r="S252" s="343" t="str">
        <f t="shared" si="61"/>
        <v>écrit</v>
      </c>
      <c r="T252" s="343" t="str">
        <f t="shared" si="61"/>
        <v>1h00</v>
      </c>
      <c r="U252" s="369">
        <f t="shared" si="61"/>
        <v>1</v>
      </c>
      <c r="V252" s="342" t="str">
        <f t="shared" si="61"/>
        <v>CT</v>
      </c>
      <c r="W252" s="342" t="str">
        <f t="shared" si="61"/>
        <v>écrit</v>
      </c>
      <c r="X252" s="68" t="str">
        <f t="shared" si="61"/>
        <v>1h00</v>
      </c>
      <c r="Y252" s="72">
        <f t="shared" ref="Y252:AG252" si="62">IF(Y203="","",Y203)</f>
        <v>1</v>
      </c>
      <c r="Z252" s="343" t="str">
        <f t="shared" si="62"/>
        <v>CT</v>
      </c>
      <c r="AA252" s="343" t="str">
        <f t="shared" si="62"/>
        <v>écrit</v>
      </c>
      <c r="AB252" s="343" t="str">
        <f t="shared" si="62"/>
        <v>1h00</v>
      </c>
      <c r="AC252" s="369">
        <f t="shared" si="62"/>
        <v>1</v>
      </c>
      <c r="AD252" s="342" t="str">
        <f t="shared" si="62"/>
        <v>CT</v>
      </c>
      <c r="AE252" s="342" t="str">
        <f t="shared" si="62"/>
        <v>écrit</v>
      </c>
      <c r="AF252" s="342" t="str">
        <f t="shared" si="62"/>
        <v>1h00</v>
      </c>
      <c r="AG252" s="291" t="str">
        <f t="shared" si="62"/>
        <v/>
      </c>
    </row>
    <row r="253" spans="1:239" s="46" customFormat="1" ht="26.4" x14ac:dyDescent="0.25">
      <c r="A253" s="473" t="str">
        <f t="shared" ref="A253:N253" si="63">IF(A204="","",A204)</f>
        <v/>
      </c>
      <c r="B253" s="277" t="str">
        <f t="shared" si="63"/>
        <v>LLA4B5B4</v>
      </c>
      <c r="C253" s="352" t="str">
        <f t="shared" si="63"/>
        <v>Traduction  renforcée Chinois/Français 1</v>
      </c>
      <c r="D253" s="125" t="str">
        <f t="shared" si="63"/>
        <v/>
      </c>
      <c r="E253" s="125" t="str">
        <f t="shared" si="63"/>
        <v>UE spécialisation</v>
      </c>
      <c r="F253" s="85" t="str">
        <f t="shared" si="63"/>
        <v>L2 LEA et L2 LLCER parc. Traduction</v>
      </c>
      <c r="G253" s="85" t="str">
        <f t="shared" si="63"/>
        <v>LLCER</v>
      </c>
      <c r="H253" s="280" t="str">
        <f t="shared" si="63"/>
        <v/>
      </c>
      <c r="I253" s="281" t="str">
        <f t="shared" si="63"/>
        <v>3</v>
      </c>
      <c r="J253" s="282">
        <f t="shared" si="63"/>
        <v>3</v>
      </c>
      <c r="K253" s="284" t="str">
        <f t="shared" si="63"/>
        <v>LUO Xiaoliang</v>
      </c>
      <c r="L253" s="284">
        <f t="shared" si="63"/>
        <v>15</v>
      </c>
      <c r="M253" s="303" t="str">
        <f t="shared" si="63"/>
        <v/>
      </c>
      <c r="N253" s="285" t="str">
        <f t="shared" si="63"/>
        <v/>
      </c>
      <c r="O253" s="303">
        <f t="shared" si="50"/>
        <v>18</v>
      </c>
      <c r="P253" s="285"/>
      <c r="Q253" s="72">
        <f t="shared" ref="Q253:X253" si="64">IF(Q204="","",Q204)</f>
        <v>1</v>
      </c>
      <c r="R253" s="343" t="str">
        <f t="shared" si="64"/>
        <v>CC</v>
      </c>
      <c r="S253" s="343" t="str">
        <f t="shared" si="64"/>
        <v>écrit</v>
      </c>
      <c r="T253" s="343" t="str">
        <f t="shared" si="64"/>
        <v>1h00</v>
      </c>
      <c r="U253" s="369">
        <f t="shared" si="64"/>
        <v>1</v>
      </c>
      <c r="V253" s="342" t="str">
        <f t="shared" si="64"/>
        <v>CT</v>
      </c>
      <c r="W253" s="342" t="str">
        <f t="shared" si="64"/>
        <v>écrit</v>
      </c>
      <c r="X253" s="68" t="str">
        <f t="shared" si="64"/>
        <v>1h00</v>
      </c>
      <c r="Y253" s="73">
        <f t="shared" ref="Y253:AG253" si="65">IF(Y204="","",Y204)</f>
        <v>1</v>
      </c>
      <c r="Z253" s="435" t="str">
        <f t="shared" si="65"/>
        <v>CT</v>
      </c>
      <c r="AA253" s="435" t="str">
        <f t="shared" si="65"/>
        <v>écrit</v>
      </c>
      <c r="AB253" s="435" t="str">
        <f t="shared" si="65"/>
        <v>1h30</v>
      </c>
      <c r="AC253" s="476">
        <f t="shared" si="65"/>
        <v>1</v>
      </c>
      <c r="AD253" s="475" t="str">
        <f t="shared" si="65"/>
        <v>CT</v>
      </c>
      <c r="AE253" s="475" t="str">
        <f t="shared" si="65"/>
        <v>écrit</v>
      </c>
      <c r="AF253" s="475" t="str">
        <f t="shared" si="65"/>
        <v>1h30</v>
      </c>
      <c r="AG253" s="306" t="str">
        <f t="shared" si="65"/>
        <v/>
      </c>
    </row>
    <row r="254" spans="1:239" ht="21" customHeight="1" x14ac:dyDescent="0.3">
      <c r="A254" s="323" t="s">
        <v>773</v>
      </c>
      <c r="B254" s="323" t="s">
        <v>774</v>
      </c>
      <c r="C254" s="324" t="s">
        <v>546</v>
      </c>
      <c r="D254" s="138"/>
      <c r="E254" s="130" t="s">
        <v>36</v>
      </c>
      <c r="F254" s="130"/>
      <c r="G254" s="344"/>
      <c r="H254" s="127"/>
      <c r="I254" s="326"/>
      <c r="J254" s="327"/>
      <c r="K254" s="327"/>
      <c r="L254" s="327"/>
      <c r="M254" s="328"/>
      <c r="N254" s="329"/>
      <c r="O254" s="329"/>
      <c r="P254" s="329"/>
      <c r="Q254" s="330"/>
      <c r="R254" s="331"/>
      <c r="S254" s="332"/>
      <c r="T254" s="333"/>
      <c r="U254" s="332"/>
      <c r="V254" s="332"/>
      <c r="W254" s="332"/>
      <c r="X254" s="334"/>
      <c r="Y254" s="333"/>
      <c r="Z254" s="332"/>
      <c r="AA254" s="332"/>
      <c r="AB254" s="332"/>
      <c r="AC254" s="332"/>
      <c r="AD254" s="332"/>
      <c r="AE254" s="332"/>
      <c r="AF254" s="332"/>
      <c r="AG254" s="335"/>
      <c r="HD254" s="6"/>
      <c r="HE254" s="6"/>
      <c r="HF254" s="6"/>
      <c r="HG254" s="6"/>
      <c r="HH254" s="6"/>
      <c r="HI254" s="6"/>
      <c r="HJ254" s="6"/>
      <c r="HK254" s="6"/>
      <c r="HL254" s="6"/>
      <c r="HM254" s="6"/>
      <c r="HN254" s="6"/>
      <c r="HO254" s="6"/>
      <c r="HP254" s="6"/>
      <c r="HQ254" s="6"/>
      <c r="HR254" s="6"/>
      <c r="HS254" s="6"/>
      <c r="HT254" s="6"/>
      <c r="HU254" s="6"/>
      <c r="HV254" s="6"/>
      <c r="HW254" s="6"/>
      <c r="HX254" s="6"/>
      <c r="HY254" s="6"/>
      <c r="HZ254" s="6"/>
      <c r="IA254" s="6"/>
      <c r="IB254" s="6"/>
      <c r="IC254" s="6"/>
      <c r="ID254" s="6"/>
      <c r="IE254" s="6"/>
    </row>
    <row r="255" spans="1:239" ht="39" customHeight="1" x14ac:dyDescent="0.3">
      <c r="A255" s="477" t="str">
        <f t="shared" ref="A255:N255" si="66">+IF(A206="","",A206)</f>
        <v/>
      </c>
      <c r="B255" s="301" t="str">
        <f t="shared" si="66"/>
        <v>LLA4B60</v>
      </c>
      <c r="C255" s="291" t="str">
        <f t="shared" si="66"/>
        <v>Cultures populaires états-uniennes / American Popular Culture</v>
      </c>
      <c r="D255" s="292" t="str">
        <f t="shared" si="66"/>
        <v/>
      </c>
      <c r="E255" s="141" t="str">
        <f t="shared" si="66"/>
        <v>UE spécialisation</v>
      </c>
      <c r="F255" s="79" t="str">
        <f t="shared" si="66"/>
        <v>L2 LEA et L2 LLCER parc. Médiation interculturelle</v>
      </c>
      <c r="G255" s="96" t="str">
        <f t="shared" si="66"/>
        <v>LLCER</v>
      </c>
      <c r="H255" s="81" t="str">
        <f t="shared" si="66"/>
        <v/>
      </c>
      <c r="I255" s="302" t="str">
        <f t="shared" si="66"/>
        <v>3</v>
      </c>
      <c r="J255" s="67">
        <f t="shared" si="66"/>
        <v>3</v>
      </c>
      <c r="K255" s="303" t="str">
        <f t="shared" si="66"/>
        <v>HABRAN Augustin</v>
      </c>
      <c r="L255" s="303">
        <f t="shared" si="66"/>
        <v>11</v>
      </c>
      <c r="M255" s="67" t="str">
        <f t="shared" si="66"/>
        <v/>
      </c>
      <c r="N255" s="423" t="str">
        <f t="shared" si="66"/>
        <v/>
      </c>
      <c r="O255" s="303">
        <f>+IF(O206="","",O206)</f>
        <v>18</v>
      </c>
      <c r="P255" s="303"/>
      <c r="Q255" s="84">
        <f t="shared" ref="Q255:AG255" si="67">+IF(Q206="","",Q206)</f>
        <v>1</v>
      </c>
      <c r="R255" s="343" t="str">
        <f t="shared" si="67"/>
        <v>CC</v>
      </c>
      <c r="S255" s="343" t="str">
        <f t="shared" si="67"/>
        <v>écrit et oral</v>
      </c>
      <c r="T255" s="343" t="str">
        <f t="shared" si="67"/>
        <v>écrit 1h30 + oral 15 min</v>
      </c>
      <c r="U255" s="341">
        <f t="shared" si="67"/>
        <v>1</v>
      </c>
      <c r="V255" s="342" t="str">
        <f t="shared" si="67"/>
        <v>CT</v>
      </c>
      <c r="W255" s="342" t="str">
        <f t="shared" si="67"/>
        <v>écrit</v>
      </c>
      <c r="X255" s="68" t="str">
        <f t="shared" si="67"/>
        <v>1h30</v>
      </c>
      <c r="Y255" s="84">
        <f t="shared" si="67"/>
        <v>1</v>
      </c>
      <c r="Z255" s="343" t="str">
        <f t="shared" si="67"/>
        <v>CT</v>
      </c>
      <c r="AA255" s="343" t="str">
        <f t="shared" si="67"/>
        <v>écrit</v>
      </c>
      <c r="AB255" s="343" t="str">
        <f t="shared" si="67"/>
        <v>1h30</v>
      </c>
      <c r="AC255" s="341">
        <f t="shared" si="67"/>
        <v>1</v>
      </c>
      <c r="AD255" s="342" t="str">
        <f t="shared" si="67"/>
        <v>CT</v>
      </c>
      <c r="AE255" s="342" t="str">
        <f t="shared" si="67"/>
        <v>écrit</v>
      </c>
      <c r="AF255" s="342" t="str">
        <f t="shared" si="67"/>
        <v>1h30</v>
      </c>
      <c r="AG255" s="306" t="str">
        <f t="shared" si="67"/>
        <v/>
      </c>
    </row>
    <row r="256" spans="1:239" ht="30" customHeight="1" x14ac:dyDescent="0.3">
      <c r="A256" s="262" t="str">
        <f t="shared" ref="A256:N256" si="68">+IF(A207="","",A207)</f>
        <v>LCLA4B04</v>
      </c>
      <c r="B256" s="262" t="str">
        <f t="shared" si="68"/>
        <v>LLA4B61</v>
      </c>
      <c r="C256" s="263" t="str">
        <f t="shared" si="68"/>
        <v>Choix UE spécialisation parcours Médiation S4</v>
      </c>
      <c r="D256" s="264" t="str">
        <f t="shared" si="68"/>
        <v/>
      </c>
      <c r="E256" s="265" t="str">
        <f t="shared" si="68"/>
        <v>BLOC</v>
      </c>
      <c r="F256" s="266" t="str">
        <f t="shared" si="68"/>
        <v/>
      </c>
      <c r="G256" s="267" t="str">
        <f t="shared" si="68"/>
        <v>LLCER</v>
      </c>
      <c r="H256" s="268" t="str">
        <f t="shared" si="68"/>
        <v>1 UE / 3 ECTS</v>
      </c>
      <c r="I256" s="269">
        <f t="shared" si="68"/>
        <v>3</v>
      </c>
      <c r="J256" s="269">
        <f t="shared" si="68"/>
        <v>3</v>
      </c>
      <c r="K256" s="270" t="str">
        <f t="shared" si="68"/>
        <v/>
      </c>
      <c r="L256" s="270" t="str">
        <f t="shared" si="68"/>
        <v/>
      </c>
      <c r="M256" s="300" t="str">
        <f t="shared" si="68"/>
        <v/>
      </c>
      <c r="N256" s="270" t="str">
        <f t="shared" si="68"/>
        <v/>
      </c>
      <c r="O256" s="270" t="str">
        <f>+IF(O207="","",O207)</f>
        <v/>
      </c>
      <c r="P256" s="270"/>
      <c r="Q256" s="447"/>
      <c r="R256" s="270"/>
      <c r="S256" s="270"/>
      <c r="T256" s="270"/>
      <c r="U256" s="270"/>
      <c r="V256" s="270"/>
      <c r="W256" s="270"/>
      <c r="X256" s="271"/>
      <c r="Y256" s="447"/>
      <c r="Z256" s="270"/>
      <c r="AA256" s="270"/>
      <c r="AB256" s="270"/>
      <c r="AC256" s="270"/>
      <c r="AD256" s="270"/>
      <c r="AE256" s="270"/>
      <c r="AF256" s="270"/>
      <c r="AG256" s="270"/>
      <c r="HD256" s="6"/>
      <c r="HE256" s="6"/>
      <c r="HF256" s="6"/>
      <c r="HG256" s="6"/>
      <c r="HH256" s="6"/>
      <c r="HI256" s="6"/>
      <c r="HJ256" s="6"/>
      <c r="HK256" s="6"/>
      <c r="HL256" s="6"/>
    </row>
    <row r="257" spans="1:239" ht="92.4" x14ac:dyDescent="0.3">
      <c r="A257" s="477" t="str">
        <f t="shared" ref="A257:N257" si="69">+IF(A208="","",A208)</f>
        <v/>
      </c>
      <c r="B257" s="301" t="str">
        <f t="shared" si="69"/>
        <v>LLA4B61A</v>
      </c>
      <c r="C257" s="291" t="str">
        <f t="shared" si="69"/>
        <v>Introduction aux études irlandaises / Introduction to Irish History and Society</v>
      </c>
      <c r="D257" s="292" t="str">
        <f t="shared" si="69"/>
        <v>LOL3BB5
LOL3CB5
LOL3JB5</v>
      </c>
      <c r="E257" s="141" t="str">
        <f t="shared" si="69"/>
        <v>UE spécialisation</v>
      </c>
      <c r="F257" s="79" t="str">
        <f t="shared" si="69"/>
        <v>L2 LEA et L2 LLCER parc. Médiation interculturelle</v>
      </c>
      <c r="G257" s="96" t="str">
        <f t="shared" si="69"/>
        <v>LLCER</v>
      </c>
      <c r="H257" s="86" t="str">
        <f t="shared" si="69"/>
        <v/>
      </c>
      <c r="I257" s="302" t="str">
        <f t="shared" si="69"/>
        <v>3</v>
      </c>
      <c r="J257" s="67">
        <f t="shared" si="69"/>
        <v>3</v>
      </c>
      <c r="K257" s="303" t="str">
        <f t="shared" si="69"/>
        <v>FISCHER Karin</v>
      </c>
      <c r="L257" s="303">
        <f t="shared" si="69"/>
        <v>11</v>
      </c>
      <c r="M257" s="67" t="str">
        <f t="shared" si="69"/>
        <v/>
      </c>
      <c r="N257" s="423" t="str">
        <f t="shared" si="69"/>
        <v/>
      </c>
      <c r="O257" s="303">
        <f>+IF(O208="","",O208)</f>
        <v>18</v>
      </c>
      <c r="P257" s="303"/>
      <c r="Q257" s="84">
        <f t="shared" ref="Q257:X257" si="70">+IF(Q208="","",Q208)</f>
        <v>1</v>
      </c>
      <c r="R257" s="343" t="str">
        <f t="shared" si="70"/>
        <v>CC</v>
      </c>
      <c r="S257" s="343" t="str">
        <f t="shared" si="70"/>
        <v>écrit et oral</v>
      </c>
      <c r="T257" s="343" t="str">
        <f t="shared" si="70"/>
        <v>écrit 1h30 et oral 15 min</v>
      </c>
      <c r="U257" s="341">
        <f t="shared" si="70"/>
        <v>1</v>
      </c>
      <c r="V257" s="342" t="str">
        <f t="shared" si="70"/>
        <v>CT</v>
      </c>
      <c r="W257" s="342" t="str">
        <f t="shared" si="70"/>
        <v>écrit</v>
      </c>
      <c r="X257" s="68" t="str">
        <f t="shared" si="70"/>
        <v>1h30</v>
      </c>
      <c r="Y257" s="84">
        <f t="shared" ref="Y257:AG257" si="71">+IF(Y208="","",Y208)</f>
        <v>1</v>
      </c>
      <c r="Z257" s="343" t="str">
        <f t="shared" si="71"/>
        <v>CT</v>
      </c>
      <c r="AA257" s="343" t="str">
        <f t="shared" si="71"/>
        <v>écrit</v>
      </c>
      <c r="AB257" s="343" t="str">
        <f t="shared" si="71"/>
        <v>1h30</v>
      </c>
      <c r="AC257" s="341">
        <f t="shared" si="71"/>
        <v>1</v>
      </c>
      <c r="AD257" s="342" t="str">
        <f t="shared" si="71"/>
        <v>CT</v>
      </c>
      <c r="AE257" s="342" t="str">
        <f t="shared" si="71"/>
        <v>écrit</v>
      </c>
      <c r="AF257" s="342" t="str">
        <f t="shared" si="71"/>
        <v>1h30</v>
      </c>
      <c r="AG257" s="306" t="str">
        <f t="shared" si="71"/>
        <v>This course aims at giving an insight into the main historical, social and cultural developments in Ireland from the 19th century to the present, with a specific focus on the Republic of Ireland for the contemporary period, and with a special emphasis on the contrast between Irish myths and realities. A set of documents will be provided in the tutorial and students will be encouraged to explore particular aspects or issues through oral presentations and/or dossiers with the aim to getting them to practice and improve their English and their analytical skills.</v>
      </c>
    </row>
    <row r="258" spans="1:239" ht="76.5" customHeight="1" x14ac:dyDescent="0.3">
      <c r="A258" s="90" t="str">
        <f t="shared" ref="A258:N258" si="72">+IF(A209="","",A209)</f>
        <v/>
      </c>
      <c r="B258" s="301" t="str">
        <f t="shared" si="72"/>
        <v>LLA4C7A</v>
      </c>
      <c r="C258" s="291" t="str">
        <f t="shared" si="72"/>
        <v>Introduction à l'iconographie Espagnol S4</v>
      </c>
      <c r="D258" s="125" t="str">
        <f t="shared" si="72"/>
        <v>LOL4BC4
LOL4CC4
LOL4JC4</v>
      </c>
      <c r="E258" s="141" t="str">
        <f t="shared" si="72"/>
        <v>UE spécialisation</v>
      </c>
      <c r="F258" s="86" t="str">
        <f t="shared" si="72"/>
        <v>L2 LEA et L2 LLCER parc. MEEF 2 Espagnol et Médiation interculturelle</v>
      </c>
      <c r="G258" s="96" t="str">
        <f t="shared" si="72"/>
        <v>LLCER</v>
      </c>
      <c r="H258" s="81" t="str">
        <f t="shared" si="72"/>
        <v/>
      </c>
      <c r="I258" s="302" t="str">
        <f t="shared" si="72"/>
        <v>3</v>
      </c>
      <c r="J258" s="67">
        <f t="shared" si="72"/>
        <v>3</v>
      </c>
      <c r="K258" s="303" t="str">
        <f t="shared" si="72"/>
        <v>EYMAR Marcos</v>
      </c>
      <c r="L258" s="303">
        <f t="shared" si="72"/>
        <v>14</v>
      </c>
      <c r="M258" s="67" t="str">
        <f t="shared" si="72"/>
        <v/>
      </c>
      <c r="N258" s="423" t="str">
        <f t="shared" si="72"/>
        <v/>
      </c>
      <c r="O258" s="303">
        <f>+IF(O209="","",O209)</f>
        <v>18</v>
      </c>
      <c r="P258" s="303"/>
      <c r="Q258" s="72">
        <f t="shared" ref="Q258:X258" si="73">+IF(Q209="","",Q209)</f>
        <v>1</v>
      </c>
      <c r="R258" s="343" t="str">
        <f t="shared" si="73"/>
        <v>CC</v>
      </c>
      <c r="S258" s="343" t="str">
        <f t="shared" si="73"/>
        <v>écrit et oral</v>
      </c>
      <c r="T258" s="343" t="str">
        <f t="shared" si="73"/>
        <v/>
      </c>
      <c r="U258" s="369">
        <f t="shared" si="73"/>
        <v>1</v>
      </c>
      <c r="V258" s="342" t="str">
        <f t="shared" si="73"/>
        <v>CT</v>
      </c>
      <c r="W258" s="342" t="str">
        <f t="shared" si="73"/>
        <v>oral</v>
      </c>
      <c r="X258" s="68" t="str">
        <f t="shared" si="73"/>
        <v>20 min</v>
      </c>
      <c r="Y258" s="72">
        <f t="shared" ref="Y258:AG258" si="74">+IF(Y209="","",Y209)</f>
        <v>1</v>
      </c>
      <c r="Z258" s="343" t="str">
        <f t="shared" si="74"/>
        <v>CT</v>
      </c>
      <c r="AA258" s="343" t="str">
        <f t="shared" si="74"/>
        <v>oral</v>
      </c>
      <c r="AB258" s="343" t="str">
        <f t="shared" si="74"/>
        <v>20 min</v>
      </c>
      <c r="AC258" s="341">
        <f t="shared" si="74"/>
        <v>1</v>
      </c>
      <c r="AD258" s="342" t="str">
        <f t="shared" si="74"/>
        <v>CT</v>
      </c>
      <c r="AE258" s="342" t="str">
        <f t="shared" si="74"/>
        <v>oral</v>
      </c>
      <c r="AF258" s="342" t="str">
        <f t="shared" si="74"/>
        <v>20 min</v>
      </c>
      <c r="AG258" s="306" t="str">
        <f t="shared" si="74"/>
        <v>Initiation à l'étude de tableaux espagnols et latino-américains.</v>
      </c>
    </row>
    <row r="259" spans="1:239" ht="30.75" customHeight="1" x14ac:dyDescent="0.3">
      <c r="A259" s="178"/>
      <c r="B259" s="178"/>
      <c r="C259" s="179"/>
      <c r="D259" s="180"/>
      <c r="E259" s="181"/>
      <c r="F259" s="181"/>
      <c r="G259" s="181"/>
      <c r="H259" s="181"/>
      <c r="I259" s="181"/>
      <c r="J259" s="392" t="s">
        <v>124</v>
      </c>
      <c r="K259" s="393"/>
      <c r="L259" s="393"/>
      <c r="M259" s="503"/>
      <c r="N259" s="504"/>
      <c r="O259" s="504"/>
      <c r="P259" s="505"/>
      <c r="Q259" s="396"/>
      <c r="R259" s="396"/>
      <c r="S259" s="396"/>
      <c r="T259" s="396"/>
      <c r="U259" s="396"/>
      <c r="V259" s="396"/>
      <c r="W259" s="396"/>
      <c r="X259" s="184"/>
      <c r="Y259" s="396"/>
      <c r="Z259" s="396"/>
      <c r="AA259" s="396"/>
      <c r="AB259" s="396"/>
      <c r="AC259" s="396"/>
      <c r="AD259" s="396"/>
      <c r="AE259" s="396"/>
      <c r="AF259" s="396"/>
      <c r="AG259" s="397"/>
    </row>
    <row r="260" spans="1:239" ht="23.25" customHeight="1" x14ac:dyDescent="0.3">
      <c r="A260" s="235" t="s">
        <v>775</v>
      </c>
      <c r="B260" s="236" t="s">
        <v>776</v>
      </c>
      <c r="C260" s="237" t="s">
        <v>777</v>
      </c>
      <c r="D260" s="238"/>
      <c r="E260" s="239"/>
      <c r="F260" s="239"/>
      <c r="G260" s="239"/>
      <c r="H260" s="239"/>
      <c r="I260" s="239"/>
      <c r="J260" s="239"/>
      <c r="K260" s="240"/>
      <c r="L260" s="240"/>
      <c r="M260" s="356"/>
      <c r="N260" s="240"/>
      <c r="O260" s="240"/>
      <c r="P260" s="357"/>
      <c r="Q260" s="242"/>
      <c r="R260" s="242"/>
      <c r="S260" s="242"/>
      <c r="T260" s="242"/>
      <c r="U260" s="242"/>
      <c r="V260" s="242"/>
      <c r="W260" s="242"/>
      <c r="X260" s="241"/>
      <c r="Y260" s="242"/>
      <c r="Z260" s="242"/>
      <c r="AA260" s="242"/>
      <c r="AB260" s="242"/>
      <c r="AC260" s="242"/>
      <c r="AD260" s="242"/>
      <c r="AE260" s="242"/>
      <c r="AF260" s="242"/>
      <c r="AG260" s="243"/>
    </row>
    <row r="261" spans="1:239" ht="23.25" customHeight="1" x14ac:dyDescent="0.3">
      <c r="A261" s="244" t="s">
        <v>778</v>
      </c>
      <c r="B261" s="245" t="s">
        <v>779</v>
      </c>
      <c r="C261" s="246" t="s">
        <v>780</v>
      </c>
      <c r="D261" s="247"/>
      <c r="E261" s="248" t="s">
        <v>22</v>
      </c>
      <c r="F261" s="248"/>
      <c r="G261" s="249"/>
      <c r="H261" s="249"/>
      <c r="I261" s="249"/>
      <c r="J261" s="252"/>
      <c r="K261" s="250"/>
      <c r="L261" s="250"/>
      <c r="M261" s="358"/>
      <c r="N261" s="250"/>
      <c r="O261" s="250"/>
      <c r="P261" s="250"/>
      <c r="Q261" s="253"/>
      <c r="R261" s="254"/>
      <c r="S261" s="254"/>
      <c r="T261" s="254"/>
      <c r="U261" s="254"/>
      <c r="V261" s="254"/>
      <c r="W261" s="254"/>
      <c r="X261" s="252"/>
      <c r="Y261" s="253"/>
      <c r="Z261" s="254"/>
      <c r="AA261" s="254"/>
      <c r="AB261" s="254"/>
      <c r="AC261" s="254"/>
      <c r="AD261" s="254"/>
      <c r="AE261" s="254"/>
      <c r="AF261" s="254"/>
      <c r="AG261" s="255"/>
    </row>
    <row r="262" spans="1:239" ht="23.25" customHeight="1" x14ac:dyDescent="0.25">
      <c r="A262" s="256"/>
      <c r="B262" s="256"/>
      <c r="C262" s="257" t="s">
        <v>23</v>
      </c>
      <c r="D262" s="258"/>
      <c r="E262" s="259"/>
      <c r="F262" s="259"/>
      <c r="G262" s="260"/>
      <c r="H262" s="260"/>
      <c r="I262" s="260">
        <f>+I263+I268+I271+I276+I277</f>
        <v>24</v>
      </c>
      <c r="J262" s="260">
        <f>+J263+J268+J271+J276+J277</f>
        <v>24</v>
      </c>
      <c r="K262" s="260"/>
      <c r="L262" s="260"/>
      <c r="M262" s="70"/>
      <c r="N262" s="260"/>
      <c r="O262" s="260"/>
      <c r="P262" s="260"/>
      <c r="Q262" s="71"/>
      <c r="R262" s="260"/>
      <c r="S262" s="260"/>
      <c r="T262" s="260"/>
      <c r="U262" s="260"/>
      <c r="V262" s="260"/>
      <c r="W262" s="260"/>
      <c r="X262" s="70"/>
      <c r="Y262" s="71"/>
      <c r="Z262" s="260"/>
      <c r="AA262" s="260"/>
      <c r="AB262" s="260"/>
      <c r="AC262" s="260"/>
      <c r="AD262" s="260"/>
      <c r="AE262" s="260"/>
      <c r="AF262" s="260"/>
      <c r="AG262" s="261"/>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c r="CT262" s="12"/>
      <c r="CU262" s="12"/>
      <c r="CV262" s="12"/>
      <c r="CW262" s="12"/>
      <c r="CX262" s="12"/>
      <c r="CY262" s="12"/>
      <c r="CZ262" s="12"/>
      <c r="DA262" s="12"/>
      <c r="DB262" s="12"/>
      <c r="DC262" s="12"/>
      <c r="DD262" s="12"/>
      <c r="DE262" s="12"/>
      <c r="DF262" s="12"/>
      <c r="DG262" s="12"/>
      <c r="DH262" s="12"/>
      <c r="DI262" s="12"/>
      <c r="DJ262" s="12"/>
      <c r="DK262" s="12"/>
      <c r="DL262" s="12"/>
      <c r="DM262" s="12"/>
      <c r="DN262" s="12"/>
      <c r="DO262" s="12"/>
      <c r="DP262" s="12"/>
      <c r="DQ262" s="12"/>
      <c r="DR262" s="12"/>
      <c r="DS262" s="12"/>
      <c r="DT262" s="12"/>
      <c r="DU262" s="12"/>
      <c r="DV262" s="12"/>
      <c r="DW262" s="12"/>
      <c r="DX262" s="12"/>
      <c r="DY262" s="12"/>
      <c r="DZ262" s="12"/>
      <c r="EA262" s="12"/>
      <c r="EB262" s="12"/>
      <c r="EC262" s="12"/>
      <c r="ED262" s="12"/>
      <c r="EE262" s="12"/>
      <c r="EF262" s="12"/>
      <c r="EG262" s="12"/>
      <c r="EH262" s="12"/>
      <c r="EI262" s="12"/>
      <c r="EJ262" s="12"/>
      <c r="EK262" s="12"/>
      <c r="EL262" s="12"/>
      <c r="EM262" s="12"/>
      <c r="EN262" s="12"/>
      <c r="EO262" s="12"/>
      <c r="EP262" s="12"/>
      <c r="EQ262" s="12"/>
      <c r="ER262" s="12"/>
      <c r="ES262" s="12"/>
      <c r="ET262" s="12"/>
      <c r="EU262" s="12"/>
      <c r="EV262" s="12"/>
      <c r="EW262" s="12"/>
      <c r="EX262" s="12"/>
      <c r="EY262" s="12"/>
      <c r="EZ262" s="12"/>
      <c r="FA262" s="12"/>
      <c r="FB262" s="12"/>
      <c r="FC262" s="12"/>
      <c r="FD262" s="12"/>
      <c r="FE262" s="12"/>
      <c r="FF262" s="12"/>
      <c r="FG262" s="12"/>
      <c r="FH262" s="12"/>
      <c r="FI262" s="12"/>
      <c r="FJ262" s="12"/>
      <c r="FK262" s="12"/>
      <c r="FL262" s="12"/>
      <c r="FM262" s="12"/>
      <c r="FN262" s="12"/>
      <c r="FO262" s="12"/>
      <c r="FP262" s="12"/>
      <c r="FQ262" s="12"/>
      <c r="FR262" s="12"/>
      <c r="FS262" s="12"/>
      <c r="FT262" s="12"/>
      <c r="FU262" s="12"/>
      <c r="FV262" s="12"/>
      <c r="FW262" s="12"/>
      <c r="FX262" s="12"/>
      <c r="FY262" s="12"/>
      <c r="FZ262" s="12"/>
      <c r="GA262" s="12"/>
      <c r="GB262" s="12"/>
      <c r="GC262" s="12"/>
      <c r="GD262" s="12"/>
      <c r="GE262" s="12"/>
      <c r="GF262" s="12"/>
      <c r="GG262" s="12"/>
      <c r="GH262" s="12"/>
      <c r="GI262" s="12"/>
      <c r="GJ262" s="12"/>
      <c r="GK262" s="12"/>
      <c r="GL262" s="12"/>
      <c r="GM262" s="12"/>
      <c r="GN262" s="12"/>
      <c r="GO262" s="12"/>
      <c r="GP262" s="12"/>
      <c r="GQ262" s="12"/>
      <c r="GR262" s="12"/>
      <c r="GS262" s="12"/>
      <c r="GT262" s="12"/>
      <c r="GU262" s="12"/>
      <c r="GV262" s="12"/>
      <c r="GW262" s="12"/>
      <c r="GX262" s="12"/>
      <c r="GY262" s="12"/>
      <c r="GZ262" s="12"/>
      <c r="HA262" s="12"/>
      <c r="HB262" s="12"/>
      <c r="HC262" s="12"/>
      <c r="HD262" s="12"/>
      <c r="HE262" s="12"/>
      <c r="HF262" s="12"/>
      <c r="HG262" s="12"/>
      <c r="HH262" s="12"/>
      <c r="HI262" s="12"/>
      <c r="HJ262" s="12"/>
      <c r="HK262" s="12"/>
      <c r="HL262" s="12"/>
      <c r="HM262" s="6"/>
      <c r="HN262" s="6"/>
      <c r="HO262" s="6"/>
      <c r="HP262" s="6"/>
      <c r="HQ262" s="6"/>
      <c r="HR262" s="6"/>
      <c r="HS262" s="6"/>
      <c r="HT262" s="6"/>
      <c r="HU262" s="6"/>
      <c r="HV262" s="6"/>
      <c r="HW262" s="6"/>
      <c r="HX262" s="6"/>
      <c r="HY262" s="6"/>
      <c r="HZ262" s="6"/>
      <c r="IA262" s="6"/>
      <c r="IB262" s="6"/>
      <c r="IC262" s="6"/>
      <c r="ID262" s="6"/>
      <c r="IE262" s="6"/>
    </row>
    <row r="263" spans="1:239" ht="28.5" customHeight="1" x14ac:dyDescent="0.3">
      <c r="A263" s="262" t="s">
        <v>781</v>
      </c>
      <c r="B263" s="262" t="s">
        <v>782</v>
      </c>
      <c r="C263" s="263" t="s">
        <v>783</v>
      </c>
      <c r="D263" s="264"/>
      <c r="E263" s="265" t="s">
        <v>149</v>
      </c>
      <c r="F263" s="266"/>
      <c r="G263" s="267"/>
      <c r="H263" s="268"/>
      <c r="I263" s="269">
        <f>+SUM(I264:I267)</f>
        <v>11</v>
      </c>
      <c r="J263" s="269">
        <f>+SUM(J264:J267)</f>
        <v>11</v>
      </c>
      <c r="K263" s="270"/>
      <c r="L263" s="270"/>
      <c r="M263" s="300"/>
      <c r="N263" s="270"/>
      <c r="O263" s="270"/>
      <c r="P263" s="270"/>
      <c r="Q263" s="447"/>
      <c r="R263" s="270"/>
      <c r="S263" s="270"/>
      <c r="T263" s="270"/>
      <c r="U263" s="270"/>
      <c r="V263" s="270"/>
      <c r="W263" s="270"/>
      <c r="X263" s="271"/>
      <c r="Y263" s="447"/>
      <c r="Z263" s="270"/>
      <c r="AA263" s="270"/>
      <c r="AB263" s="270"/>
      <c r="AC263" s="270"/>
      <c r="AD263" s="270"/>
      <c r="AE263" s="270"/>
      <c r="AF263" s="270"/>
      <c r="AG263" s="270"/>
      <c r="HD263" s="6"/>
      <c r="HE263" s="6"/>
      <c r="HF263" s="6"/>
      <c r="HG263" s="6"/>
      <c r="HH263" s="6"/>
      <c r="HI263" s="6"/>
      <c r="HJ263" s="6"/>
      <c r="HK263" s="6"/>
      <c r="HL263" s="6"/>
    </row>
    <row r="264" spans="1:239" ht="75.75" customHeight="1" x14ac:dyDescent="0.3">
      <c r="A264" s="277"/>
      <c r="B264" s="277" t="s">
        <v>784</v>
      </c>
      <c r="C264" s="278" t="s">
        <v>785</v>
      </c>
      <c r="D264" s="125" t="s">
        <v>786</v>
      </c>
      <c r="E264" s="207" t="s">
        <v>77</v>
      </c>
      <c r="F264" s="85"/>
      <c r="G264" s="85" t="s">
        <v>37</v>
      </c>
      <c r="H264" s="284"/>
      <c r="I264" s="282">
        <v>3</v>
      </c>
      <c r="J264" s="284">
        <v>3</v>
      </c>
      <c r="K264" s="284" t="s">
        <v>300</v>
      </c>
      <c r="L264" s="303">
        <v>11</v>
      </c>
      <c r="M264" s="67"/>
      <c r="N264" s="294"/>
      <c r="O264" s="299">
        <v>18</v>
      </c>
      <c r="P264" s="303"/>
      <c r="Q264" s="87">
        <v>1</v>
      </c>
      <c r="R264" s="288" t="s">
        <v>27</v>
      </c>
      <c r="S264" s="288" t="s">
        <v>28</v>
      </c>
      <c r="T264" s="288" t="s">
        <v>30</v>
      </c>
      <c r="U264" s="289">
        <v>1</v>
      </c>
      <c r="V264" s="290" t="s">
        <v>29</v>
      </c>
      <c r="W264" s="290" t="s">
        <v>28</v>
      </c>
      <c r="X264" s="75" t="s">
        <v>30</v>
      </c>
      <c r="Y264" s="87">
        <v>1</v>
      </c>
      <c r="Z264" s="288" t="s">
        <v>29</v>
      </c>
      <c r="AA264" s="288" t="s">
        <v>28</v>
      </c>
      <c r="AB264" s="288" t="s">
        <v>30</v>
      </c>
      <c r="AC264" s="289">
        <v>1</v>
      </c>
      <c r="AD264" s="290" t="s">
        <v>29</v>
      </c>
      <c r="AE264" s="290" t="s">
        <v>28</v>
      </c>
      <c r="AF264" s="290" t="s">
        <v>30</v>
      </c>
      <c r="AG264" s="306" t="s">
        <v>787</v>
      </c>
    </row>
    <row r="265" spans="1:239" ht="80.25" customHeight="1" x14ac:dyDescent="0.3">
      <c r="A265" s="277"/>
      <c r="B265" s="277" t="s">
        <v>788</v>
      </c>
      <c r="C265" s="278" t="s">
        <v>789</v>
      </c>
      <c r="D265" s="125" t="s">
        <v>790</v>
      </c>
      <c r="E265" s="207" t="s">
        <v>77</v>
      </c>
      <c r="F265" s="85"/>
      <c r="G265" s="85" t="s">
        <v>37</v>
      </c>
      <c r="H265" s="280"/>
      <c r="I265" s="284">
        <v>2</v>
      </c>
      <c r="J265" s="282">
        <v>2</v>
      </c>
      <c r="K265" s="284" t="s">
        <v>57</v>
      </c>
      <c r="L265" s="303">
        <v>11</v>
      </c>
      <c r="M265" s="67"/>
      <c r="N265" s="423"/>
      <c r="O265" s="308"/>
      <c r="P265" s="114">
        <v>18</v>
      </c>
      <c r="Q265" s="507" t="s">
        <v>791</v>
      </c>
      <c r="R265" s="288" t="s">
        <v>27</v>
      </c>
      <c r="S265" s="293" t="s">
        <v>31</v>
      </c>
      <c r="T265" s="293" t="s">
        <v>792</v>
      </c>
      <c r="U265" s="289">
        <v>1</v>
      </c>
      <c r="V265" s="290" t="s">
        <v>29</v>
      </c>
      <c r="W265" s="290" t="s">
        <v>39</v>
      </c>
      <c r="X265" s="75" t="s">
        <v>793</v>
      </c>
      <c r="Y265" s="87">
        <v>1</v>
      </c>
      <c r="Z265" s="288" t="s">
        <v>29</v>
      </c>
      <c r="AA265" s="288" t="s">
        <v>39</v>
      </c>
      <c r="AB265" s="288" t="s">
        <v>793</v>
      </c>
      <c r="AC265" s="289">
        <v>1</v>
      </c>
      <c r="AD265" s="290" t="s">
        <v>29</v>
      </c>
      <c r="AE265" s="290" t="s">
        <v>39</v>
      </c>
      <c r="AF265" s="290" t="s">
        <v>793</v>
      </c>
      <c r="AG265" s="306" t="s">
        <v>794</v>
      </c>
    </row>
    <row r="266" spans="1:239" ht="52.8" x14ac:dyDescent="0.3">
      <c r="A266" s="277"/>
      <c r="B266" s="277" t="s">
        <v>795</v>
      </c>
      <c r="C266" s="278" t="s">
        <v>796</v>
      </c>
      <c r="D266" s="85" t="s">
        <v>797</v>
      </c>
      <c r="E266" s="207" t="s">
        <v>77</v>
      </c>
      <c r="F266" s="85"/>
      <c r="G266" s="85" t="s">
        <v>37</v>
      </c>
      <c r="H266" s="280"/>
      <c r="I266" s="284">
        <v>3</v>
      </c>
      <c r="J266" s="282">
        <v>3</v>
      </c>
      <c r="K266" s="284" t="s">
        <v>44</v>
      </c>
      <c r="L266" s="303">
        <v>11</v>
      </c>
      <c r="M266" s="67"/>
      <c r="N266" s="423"/>
      <c r="O266" s="299">
        <v>18</v>
      </c>
      <c r="P266" s="303"/>
      <c r="Q266" s="87">
        <v>1</v>
      </c>
      <c r="R266" s="288" t="s">
        <v>27</v>
      </c>
      <c r="S266" s="288" t="s">
        <v>28</v>
      </c>
      <c r="T266" s="288" t="s">
        <v>30</v>
      </c>
      <c r="U266" s="289">
        <v>1</v>
      </c>
      <c r="V266" s="290" t="s">
        <v>29</v>
      </c>
      <c r="W266" s="290" t="s">
        <v>28</v>
      </c>
      <c r="X266" s="75" t="s">
        <v>30</v>
      </c>
      <c r="Y266" s="87">
        <v>1</v>
      </c>
      <c r="Z266" s="288" t="s">
        <v>29</v>
      </c>
      <c r="AA266" s="288" t="s">
        <v>28</v>
      </c>
      <c r="AB266" s="288" t="s">
        <v>30</v>
      </c>
      <c r="AC266" s="289">
        <v>1</v>
      </c>
      <c r="AD266" s="290" t="s">
        <v>29</v>
      </c>
      <c r="AE266" s="290" t="s">
        <v>28</v>
      </c>
      <c r="AF266" s="290" t="s">
        <v>30</v>
      </c>
      <c r="AG266" s="306" t="s">
        <v>798</v>
      </c>
    </row>
    <row r="267" spans="1:239" ht="66" x14ac:dyDescent="0.3">
      <c r="A267" s="277"/>
      <c r="B267" s="277" t="s">
        <v>799</v>
      </c>
      <c r="C267" s="278" t="s">
        <v>800</v>
      </c>
      <c r="D267" s="125" t="s">
        <v>801</v>
      </c>
      <c r="E267" s="207" t="s">
        <v>77</v>
      </c>
      <c r="F267" s="125"/>
      <c r="G267" s="85" t="s">
        <v>37</v>
      </c>
      <c r="H267" s="280"/>
      <c r="I267" s="284">
        <v>3</v>
      </c>
      <c r="J267" s="282">
        <v>3</v>
      </c>
      <c r="K267" s="284" t="s">
        <v>44</v>
      </c>
      <c r="L267" s="303">
        <v>11</v>
      </c>
      <c r="M267" s="67"/>
      <c r="N267" s="423"/>
      <c r="O267" s="303">
        <v>18</v>
      </c>
      <c r="P267" s="303"/>
      <c r="Q267" s="87">
        <v>1</v>
      </c>
      <c r="R267" s="288" t="s">
        <v>27</v>
      </c>
      <c r="S267" s="288" t="s">
        <v>28</v>
      </c>
      <c r="T267" s="288" t="s">
        <v>30</v>
      </c>
      <c r="U267" s="289">
        <v>1</v>
      </c>
      <c r="V267" s="290" t="s">
        <v>29</v>
      </c>
      <c r="W267" s="290" t="s">
        <v>28</v>
      </c>
      <c r="X267" s="75" t="s">
        <v>30</v>
      </c>
      <c r="Y267" s="87">
        <v>1</v>
      </c>
      <c r="Z267" s="288" t="s">
        <v>29</v>
      </c>
      <c r="AA267" s="288" t="s">
        <v>28</v>
      </c>
      <c r="AB267" s="288" t="s">
        <v>30</v>
      </c>
      <c r="AC267" s="289">
        <v>1</v>
      </c>
      <c r="AD267" s="290" t="s">
        <v>29</v>
      </c>
      <c r="AE267" s="290" t="s">
        <v>28</v>
      </c>
      <c r="AF267" s="290" t="s">
        <v>30</v>
      </c>
      <c r="AG267" s="306" t="s">
        <v>802</v>
      </c>
    </row>
    <row r="268" spans="1:239" ht="28.5" customHeight="1" x14ac:dyDescent="0.3">
      <c r="A268" s="262" t="s">
        <v>803</v>
      </c>
      <c r="B268" s="262" t="s">
        <v>804</v>
      </c>
      <c r="C268" s="263" t="s">
        <v>805</v>
      </c>
      <c r="D268" s="264"/>
      <c r="E268" s="265" t="s">
        <v>149</v>
      </c>
      <c r="F268" s="266"/>
      <c r="G268" s="267"/>
      <c r="H268" s="268"/>
      <c r="I268" s="269">
        <f>SUM(I269:I270)</f>
        <v>4</v>
      </c>
      <c r="J268" s="269">
        <f>SUM(J269:J270)</f>
        <v>4</v>
      </c>
      <c r="K268" s="270"/>
      <c r="L268" s="270"/>
      <c r="M268" s="300"/>
      <c r="N268" s="270"/>
      <c r="O268" s="270"/>
      <c r="P268" s="270"/>
      <c r="Q268" s="447"/>
      <c r="R268" s="270"/>
      <c r="S268" s="270"/>
      <c r="T268" s="270"/>
      <c r="U268" s="270"/>
      <c r="V268" s="270"/>
      <c r="W268" s="270"/>
      <c r="X268" s="271"/>
      <c r="Y268" s="447"/>
      <c r="Z268" s="270"/>
      <c r="AA268" s="270"/>
      <c r="AB268" s="270"/>
      <c r="AC268" s="270"/>
      <c r="AD268" s="270"/>
      <c r="AE268" s="270"/>
      <c r="AF268" s="270"/>
      <c r="AG268" s="270"/>
      <c r="HD268" s="6"/>
      <c r="HE268" s="6"/>
      <c r="HF268" s="6"/>
      <c r="HG268" s="6"/>
      <c r="HH268" s="6"/>
      <c r="HI268" s="6"/>
      <c r="HJ268" s="6"/>
      <c r="HK268" s="6"/>
      <c r="HL268" s="6"/>
    </row>
    <row r="269" spans="1:239" ht="66" x14ac:dyDescent="0.3">
      <c r="A269" s="508"/>
      <c r="B269" s="508" t="s">
        <v>806</v>
      </c>
      <c r="C269" s="297" t="s">
        <v>807</v>
      </c>
      <c r="D269" s="125" t="s">
        <v>808</v>
      </c>
      <c r="E269" s="211" t="s">
        <v>77</v>
      </c>
      <c r="F269" s="79"/>
      <c r="G269" s="96" t="s">
        <v>37</v>
      </c>
      <c r="H269" s="81"/>
      <c r="I269" s="303">
        <v>2</v>
      </c>
      <c r="J269" s="67">
        <v>2</v>
      </c>
      <c r="K269" s="303" t="s">
        <v>356</v>
      </c>
      <c r="L269" s="303">
        <v>11</v>
      </c>
      <c r="M269" s="67"/>
      <c r="N269" s="423"/>
      <c r="O269" s="303">
        <v>18</v>
      </c>
      <c r="P269" s="303"/>
      <c r="Q269" s="87">
        <v>1</v>
      </c>
      <c r="R269" s="288" t="s">
        <v>27</v>
      </c>
      <c r="S269" s="288" t="s">
        <v>28</v>
      </c>
      <c r="T269" s="288" t="s">
        <v>30</v>
      </c>
      <c r="U269" s="289">
        <v>1</v>
      </c>
      <c r="V269" s="290" t="s">
        <v>29</v>
      </c>
      <c r="W269" s="290" t="s">
        <v>28</v>
      </c>
      <c r="X269" s="75" t="s">
        <v>66</v>
      </c>
      <c r="Y269" s="87">
        <v>1</v>
      </c>
      <c r="Z269" s="288" t="s">
        <v>29</v>
      </c>
      <c r="AA269" s="288" t="s">
        <v>28</v>
      </c>
      <c r="AB269" s="288" t="s">
        <v>66</v>
      </c>
      <c r="AC269" s="289">
        <v>1</v>
      </c>
      <c r="AD269" s="290" t="s">
        <v>29</v>
      </c>
      <c r="AE269" s="290" t="s">
        <v>28</v>
      </c>
      <c r="AF269" s="290" t="s">
        <v>66</v>
      </c>
      <c r="AG269" s="306" t="s">
        <v>809</v>
      </c>
    </row>
    <row r="270" spans="1:239" ht="66" x14ac:dyDescent="0.3">
      <c r="A270" s="301"/>
      <c r="B270" s="347" t="s">
        <v>810</v>
      </c>
      <c r="C270" s="410" t="s">
        <v>811</v>
      </c>
      <c r="D270" s="125" t="s">
        <v>812</v>
      </c>
      <c r="E270" s="211" t="s">
        <v>77</v>
      </c>
      <c r="F270" s="79"/>
      <c r="G270" s="96" t="s">
        <v>37</v>
      </c>
      <c r="H270" s="81"/>
      <c r="I270" s="303">
        <v>2</v>
      </c>
      <c r="J270" s="67">
        <v>2</v>
      </c>
      <c r="K270" s="299" t="s">
        <v>57</v>
      </c>
      <c r="L270" s="303">
        <v>11</v>
      </c>
      <c r="M270" s="67"/>
      <c r="N270" s="423"/>
      <c r="O270" s="303">
        <v>18</v>
      </c>
      <c r="P270" s="303"/>
      <c r="Q270" s="87">
        <v>1</v>
      </c>
      <c r="R270" s="288" t="s">
        <v>27</v>
      </c>
      <c r="S270" s="288" t="s">
        <v>28</v>
      </c>
      <c r="T270" s="288" t="s">
        <v>30</v>
      </c>
      <c r="U270" s="289">
        <v>1</v>
      </c>
      <c r="V270" s="290" t="s">
        <v>29</v>
      </c>
      <c r="W270" s="290" t="s">
        <v>28</v>
      </c>
      <c r="X270" s="75" t="s">
        <v>66</v>
      </c>
      <c r="Y270" s="87">
        <v>1</v>
      </c>
      <c r="Z270" s="288" t="s">
        <v>29</v>
      </c>
      <c r="AA270" s="288" t="s">
        <v>28</v>
      </c>
      <c r="AB270" s="288" t="s">
        <v>66</v>
      </c>
      <c r="AC270" s="289">
        <v>1</v>
      </c>
      <c r="AD270" s="290" t="s">
        <v>29</v>
      </c>
      <c r="AE270" s="290" t="s">
        <v>28</v>
      </c>
      <c r="AF270" s="290" t="s">
        <v>66</v>
      </c>
      <c r="AG270" s="306" t="s">
        <v>813</v>
      </c>
    </row>
    <row r="271" spans="1:239" ht="28.5" customHeight="1" x14ac:dyDescent="0.3">
      <c r="A271" s="262" t="s">
        <v>814</v>
      </c>
      <c r="B271" s="262" t="s">
        <v>815</v>
      </c>
      <c r="C271" s="263" t="s">
        <v>816</v>
      </c>
      <c r="D271" s="264"/>
      <c r="E271" s="265" t="s">
        <v>149</v>
      </c>
      <c r="F271" s="266"/>
      <c r="G271" s="267"/>
      <c r="H271" s="268"/>
      <c r="I271" s="269">
        <f>SUM(I272:I274)</f>
        <v>6</v>
      </c>
      <c r="J271" s="269">
        <f>SUM(J272:J274)</f>
        <v>6</v>
      </c>
      <c r="K271" s="270"/>
      <c r="L271" s="270"/>
      <c r="M271" s="300"/>
      <c r="N271" s="270"/>
      <c r="O271" s="270"/>
      <c r="P271" s="270"/>
      <c r="Q271" s="447"/>
      <c r="R271" s="270"/>
      <c r="S271" s="270"/>
      <c r="T271" s="270"/>
      <c r="U271" s="270"/>
      <c r="V271" s="270"/>
      <c r="W271" s="270"/>
      <c r="X271" s="271"/>
      <c r="Y271" s="447"/>
      <c r="Z271" s="270"/>
      <c r="AA271" s="270"/>
      <c r="AB271" s="270"/>
      <c r="AC271" s="270"/>
      <c r="AD271" s="270"/>
      <c r="AE271" s="270"/>
      <c r="AF271" s="270"/>
      <c r="AG271" s="270"/>
      <c r="HD271" s="6"/>
      <c r="HE271" s="6"/>
      <c r="HF271" s="6"/>
      <c r="HG271" s="6"/>
      <c r="HH271" s="6"/>
      <c r="HI271" s="6"/>
      <c r="HJ271" s="6"/>
      <c r="HK271" s="6"/>
      <c r="HL271" s="6"/>
    </row>
    <row r="272" spans="1:239" ht="105.6" x14ac:dyDescent="0.3">
      <c r="A272" s="508"/>
      <c r="B272" s="347" t="s">
        <v>817</v>
      </c>
      <c r="C272" s="410" t="s">
        <v>818</v>
      </c>
      <c r="D272" s="125" t="s">
        <v>819</v>
      </c>
      <c r="E272" s="211" t="s">
        <v>77</v>
      </c>
      <c r="F272" s="86"/>
      <c r="G272" s="96" t="s">
        <v>37</v>
      </c>
      <c r="H272" s="81"/>
      <c r="I272" s="303">
        <v>2</v>
      </c>
      <c r="J272" s="67">
        <v>2</v>
      </c>
      <c r="K272" s="303" t="s">
        <v>259</v>
      </c>
      <c r="L272" s="303">
        <v>11</v>
      </c>
      <c r="M272" s="67"/>
      <c r="N272" s="423">
        <v>6</v>
      </c>
      <c r="O272" s="303">
        <v>18</v>
      </c>
      <c r="P272" s="303"/>
      <c r="Q272" s="87">
        <v>1</v>
      </c>
      <c r="R272" s="288" t="s">
        <v>27</v>
      </c>
      <c r="S272" s="288" t="s">
        <v>31</v>
      </c>
      <c r="T272" s="117" t="s">
        <v>301</v>
      </c>
      <c r="U272" s="289">
        <v>1</v>
      </c>
      <c r="V272" s="290" t="s">
        <v>29</v>
      </c>
      <c r="W272" s="290" t="s">
        <v>28</v>
      </c>
      <c r="X272" s="75" t="s">
        <v>820</v>
      </c>
      <c r="Y272" s="87">
        <v>1</v>
      </c>
      <c r="Z272" s="288" t="s">
        <v>29</v>
      </c>
      <c r="AA272" s="288" t="s">
        <v>28</v>
      </c>
      <c r="AB272" s="288" t="s">
        <v>820</v>
      </c>
      <c r="AC272" s="289">
        <v>1</v>
      </c>
      <c r="AD272" s="290" t="s">
        <v>29</v>
      </c>
      <c r="AE272" s="290" t="s">
        <v>28</v>
      </c>
      <c r="AF272" s="290" t="s">
        <v>820</v>
      </c>
      <c r="AG272" s="306" t="s">
        <v>821</v>
      </c>
    </row>
    <row r="273" spans="1:239" ht="92.4" x14ac:dyDescent="0.3">
      <c r="A273" s="301"/>
      <c r="B273" s="347" t="s">
        <v>822</v>
      </c>
      <c r="C273" s="410" t="s">
        <v>823</v>
      </c>
      <c r="D273" s="85" t="s">
        <v>824</v>
      </c>
      <c r="E273" s="211" t="s">
        <v>77</v>
      </c>
      <c r="F273" s="86"/>
      <c r="G273" s="96" t="s">
        <v>37</v>
      </c>
      <c r="H273" s="81"/>
      <c r="I273" s="303">
        <v>2</v>
      </c>
      <c r="J273" s="67">
        <v>2</v>
      </c>
      <c r="K273" s="303" t="s">
        <v>153</v>
      </c>
      <c r="L273" s="303">
        <v>11</v>
      </c>
      <c r="M273" s="67"/>
      <c r="N273" s="423">
        <v>6</v>
      </c>
      <c r="O273" s="303">
        <v>18</v>
      </c>
      <c r="P273" s="303"/>
      <c r="Q273" s="87">
        <v>1</v>
      </c>
      <c r="R273" s="288" t="s">
        <v>27</v>
      </c>
      <c r="S273" s="288" t="s">
        <v>28</v>
      </c>
      <c r="T273" s="117" t="s">
        <v>30</v>
      </c>
      <c r="U273" s="289">
        <v>1</v>
      </c>
      <c r="V273" s="290" t="s">
        <v>29</v>
      </c>
      <c r="W273" s="290" t="s">
        <v>28</v>
      </c>
      <c r="X273" s="75" t="s">
        <v>32</v>
      </c>
      <c r="Y273" s="87">
        <v>1</v>
      </c>
      <c r="Z273" s="288" t="s">
        <v>29</v>
      </c>
      <c r="AA273" s="288" t="s">
        <v>28</v>
      </c>
      <c r="AB273" s="288" t="s">
        <v>32</v>
      </c>
      <c r="AC273" s="289">
        <v>1</v>
      </c>
      <c r="AD273" s="290" t="s">
        <v>29</v>
      </c>
      <c r="AE273" s="290" t="s">
        <v>28</v>
      </c>
      <c r="AF273" s="290" t="s">
        <v>32</v>
      </c>
      <c r="AG273" s="306" t="s">
        <v>825</v>
      </c>
    </row>
    <row r="274" spans="1:239" ht="52.8" x14ac:dyDescent="0.3">
      <c r="A274" s="301"/>
      <c r="B274" s="277" t="s">
        <v>826</v>
      </c>
      <c r="C274" s="278" t="s">
        <v>827</v>
      </c>
      <c r="D274" s="85" t="s">
        <v>828</v>
      </c>
      <c r="E274" s="211" t="s">
        <v>77</v>
      </c>
      <c r="F274" s="79"/>
      <c r="G274" s="96" t="s">
        <v>37</v>
      </c>
      <c r="H274" s="81"/>
      <c r="I274" s="303">
        <v>2</v>
      </c>
      <c r="J274" s="67">
        <v>2</v>
      </c>
      <c r="K274" s="303" t="s">
        <v>261</v>
      </c>
      <c r="L274" s="303">
        <v>11</v>
      </c>
      <c r="M274" s="67"/>
      <c r="N274" s="303"/>
      <c r="O274" s="303">
        <v>18</v>
      </c>
      <c r="P274" s="303"/>
      <c r="Q274" s="87">
        <v>1</v>
      </c>
      <c r="R274" s="288" t="s">
        <v>27</v>
      </c>
      <c r="S274" s="117" t="s">
        <v>141</v>
      </c>
      <c r="T274" s="117" t="s">
        <v>829</v>
      </c>
      <c r="U274" s="289">
        <v>1</v>
      </c>
      <c r="V274" s="290" t="s">
        <v>29</v>
      </c>
      <c r="W274" s="290" t="s">
        <v>28</v>
      </c>
      <c r="X274" s="75" t="s">
        <v>32</v>
      </c>
      <c r="Y274" s="87">
        <v>1</v>
      </c>
      <c r="Z274" s="288" t="s">
        <v>29</v>
      </c>
      <c r="AA274" s="288" t="s">
        <v>39</v>
      </c>
      <c r="AB274" s="288" t="s">
        <v>114</v>
      </c>
      <c r="AC274" s="289">
        <v>1</v>
      </c>
      <c r="AD274" s="290" t="s">
        <v>29</v>
      </c>
      <c r="AE274" s="290" t="s">
        <v>39</v>
      </c>
      <c r="AF274" s="290" t="s">
        <v>114</v>
      </c>
      <c r="AG274" s="306" t="s">
        <v>830</v>
      </c>
    </row>
    <row r="275" spans="1:239" x14ac:dyDescent="0.3">
      <c r="A275" s="301"/>
      <c r="B275" s="347"/>
      <c r="C275" s="410"/>
      <c r="D275" s="85"/>
      <c r="E275" s="79"/>
      <c r="F275" s="79"/>
      <c r="G275" s="160"/>
      <c r="H275" s="81"/>
      <c r="I275" s="303"/>
      <c r="J275" s="67"/>
      <c r="K275" s="303"/>
      <c r="L275" s="303"/>
      <c r="M275" s="67"/>
      <c r="N275" s="303"/>
      <c r="O275" s="303"/>
      <c r="P275" s="303"/>
      <c r="Q275" s="87"/>
      <c r="R275" s="288"/>
      <c r="S275" s="288"/>
      <c r="T275" s="288"/>
      <c r="U275" s="289"/>
      <c r="V275" s="290"/>
      <c r="W275" s="290"/>
      <c r="X275" s="75"/>
      <c r="Y275" s="87"/>
      <c r="Z275" s="288"/>
      <c r="AA275" s="288"/>
      <c r="AB275" s="288"/>
      <c r="AC275" s="289"/>
      <c r="AD275" s="290"/>
      <c r="AE275" s="290"/>
      <c r="AF275" s="290"/>
      <c r="AG275" s="306"/>
    </row>
    <row r="276" spans="1:239" ht="52.8" x14ac:dyDescent="0.3">
      <c r="A276" s="508"/>
      <c r="B276" s="347" t="s">
        <v>831</v>
      </c>
      <c r="C276" s="410" t="s">
        <v>832</v>
      </c>
      <c r="D276" s="125"/>
      <c r="E276" s="211" t="s">
        <v>77</v>
      </c>
      <c r="F276" s="86"/>
      <c r="G276" s="96" t="s">
        <v>37</v>
      </c>
      <c r="H276" s="81"/>
      <c r="I276" s="303">
        <v>1</v>
      </c>
      <c r="J276" s="67">
        <v>1</v>
      </c>
      <c r="K276" s="303" t="s">
        <v>153</v>
      </c>
      <c r="L276" s="303">
        <v>11</v>
      </c>
      <c r="M276" s="67"/>
      <c r="N276" s="423">
        <v>12</v>
      </c>
      <c r="O276" s="287"/>
      <c r="P276" s="287"/>
      <c r="Q276" s="87">
        <v>1</v>
      </c>
      <c r="R276" s="288" t="s">
        <v>27</v>
      </c>
      <c r="S276" s="288" t="s">
        <v>53</v>
      </c>
      <c r="T276" s="288"/>
      <c r="U276" s="289">
        <v>1</v>
      </c>
      <c r="V276" s="290" t="s">
        <v>29</v>
      </c>
      <c r="W276" s="290" t="s">
        <v>53</v>
      </c>
      <c r="X276" s="75"/>
      <c r="Y276" s="87">
        <v>1</v>
      </c>
      <c r="Z276" s="288" t="s">
        <v>29</v>
      </c>
      <c r="AA276" s="288" t="s">
        <v>53</v>
      </c>
      <c r="AB276" s="288"/>
      <c r="AC276" s="289">
        <v>1</v>
      </c>
      <c r="AD276" s="290" t="s">
        <v>29</v>
      </c>
      <c r="AE276" s="290" t="s">
        <v>53</v>
      </c>
      <c r="AF276" s="290"/>
      <c r="AG276" s="306" t="s">
        <v>833</v>
      </c>
    </row>
    <row r="277" spans="1:239" ht="28.5" customHeight="1" x14ac:dyDescent="0.3">
      <c r="A277" s="262" t="s">
        <v>834</v>
      </c>
      <c r="B277" s="262" t="s">
        <v>835</v>
      </c>
      <c r="C277" s="263" t="s">
        <v>836</v>
      </c>
      <c r="D277" s="264"/>
      <c r="E277" s="265" t="s">
        <v>56</v>
      </c>
      <c r="F277" s="266"/>
      <c r="G277" s="267"/>
      <c r="H277" s="268"/>
      <c r="I277" s="269">
        <v>2</v>
      </c>
      <c r="J277" s="269">
        <v>2</v>
      </c>
      <c r="K277" s="270"/>
      <c r="L277" s="270"/>
      <c r="M277" s="300"/>
      <c r="N277" s="270"/>
      <c r="O277" s="270"/>
      <c r="P277" s="270"/>
      <c r="Q277" s="447"/>
      <c r="R277" s="270"/>
      <c r="S277" s="270"/>
      <c r="T277" s="270"/>
      <c r="U277" s="270"/>
      <c r="V277" s="270"/>
      <c r="W277" s="270"/>
      <c r="X277" s="271"/>
      <c r="Y277" s="447"/>
      <c r="Z277" s="270"/>
      <c r="AA277" s="270"/>
      <c r="AB277" s="270"/>
      <c r="AC277" s="270"/>
      <c r="AD277" s="270"/>
      <c r="AE277" s="270"/>
      <c r="AF277" s="270"/>
      <c r="AG277" s="270"/>
      <c r="HD277" s="6"/>
      <c r="HE277" s="6"/>
      <c r="HF277" s="6"/>
      <c r="HG277" s="6"/>
      <c r="HH277" s="6"/>
      <c r="HI277" s="6"/>
      <c r="HJ277" s="6"/>
      <c r="HK277" s="6"/>
      <c r="HL277" s="6"/>
    </row>
    <row r="278" spans="1:239" ht="92.4" x14ac:dyDescent="0.3">
      <c r="A278" s="508"/>
      <c r="B278" s="277" t="s">
        <v>128</v>
      </c>
      <c r="C278" s="278" t="s">
        <v>129</v>
      </c>
      <c r="D278" s="125" t="s">
        <v>130</v>
      </c>
      <c r="E278" s="207" t="s">
        <v>77</v>
      </c>
      <c r="F278" s="85" t="s">
        <v>92</v>
      </c>
      <c r="G278" s="85" t="s">
        <v>37</v>
      </c>
      <c r="H278" s="280"/>
      <c r="I278" s="284">
        <v>2</v>
      </c>
      <c r="J278" s="282">
        <v>2</v>
      </c>
      <c r="K278" s="284" t="s">
        <v>50</v>
      </c>
      <c r="L278" s="303">
        <v>14</v>
      </c>
      <c r="M278" s="67"/>
      <c r="N278" s="423"/>
      <c r="O278" s="287">
        <v>18</v>
      </c>
      <c r="P278" s="287"/>
      <c r="Q278" s="87">
        <v>1</v>
      </c>
      <c r="R278" s="288" t="s">
        <v>27</v>
      </c>
      <c r="S278" s="288" t="s">
        <v>31</v>
      </c>
      <c r="T278" s="288" t="s">
        <v>103</v>
      </c>
      <c r="U278" s="289">
        <v>1</v>
      </c>
      <c r="V278" s="290" t="s">
        <v>29</v>
      </c>
      <c r="W278" s="290" t="s">
        <v>28</v>
      </c>
      <c r="X278" s="75" t="s">
        <v>32</v>
      </c>
      <c r="Y278" s="87">
        <v>1</v>
      </c>
      <c r="Z278" s="288" t="s">
        <v>29</v>
      </c>
      <c r="AA278" s="288" t="s">
        <v>28</v>
      </c>
      <c r="AB278" s="288" t="s">
        <v>32</v>
      </c>
      <c r="AC278" s="289">
        <v>1</v>
      </c>
      <c r="AD278" s="290" t="s">
        <v>29</v>
      </c>
      <c r="AE278" s="290" t="s">
        <v>28</v>
      </c>
      <c r="AF278" s="290" t="s">
        <v>32</v>
      </c>
      <c r="AG278" s="306" t="s">
        <v>104</v>
      </c>
    </row>
    <row r="279" spans="1:239" ht="50.25" customHeight="1" x14ac:dyDescent="0.3">
      <c r="A279" s="123"/>
      <c r="B279" s="494" t="s">
        <v>837</v>
      </c>
      <c r="C279" s="509" t="s">
        <v>838</v>
      </c>
      <c r="D279" s="207"/>
      <c r="E279" s="207" t="s">
        <v>77</v>
      </c>
      <c r="F279" s="510" t="s">
        <v>839</v>
      </c>
      <c r="G279" s="207" t="s">
        <v>37</v>
      </c>
      <c r="H279" s="432"/>
      <c r="I279" s="497">
        <v>2</v>
      </c>
      <c r="J279" s="511">
        <v>2</v>
      </c>
      <c r="K279" s="497" t="s">
        <v>526</v>
      </c>
      <c r="L279" s="512" t="str">
        <f>"09"</f>
        <v>09</v>
      </c>
      <c r="M279" s="513"/>
      <c r="N279" s="514"/>
      <c r="O279" s="497">
        <v>15</v>
      </c>
      <c r="P279" s="497"/>
      <c r="Q279" s="72">
        <v>1</v>
      </c>
      <c r="R279" s="343" t="s">
        <v>27</v>
      </c>
      <c r="S279" s="343" t="s">
        <v>31</v>
      </c>
      <c r="T279" s="343" t="s">
        <v>527</v>
      </c>
      <c r="U279" s="369">
        <v>1</v>
      </c>
      <c r="V279" s="342" t="s">
        <v>29</v>
      </c>
      <c r="W279" s="342" t="s">
        <v>28</v>
      </c>
      <c r="X279" s="68" t="s">
        <v>32</v>
      </c>
      <c r="Y279" s="72">
        <v>1</v>
      </c>
      <c r="Z279" s="343" t="s">
        <v>29</v>
      </c>
      <c r="AA279" s="343" t="s">
        <v>28</v>
      </c>
      <c r="AB279" s="343" t="s">
        <v>32</v>
      </c>
      <c r="AC279" s="369">
        <v>1</v>
      </c>
      <c r="AD279" s="342" t="s">
        <v>29</v>
      </c>
      <c r="AE279" s="342" t="s">
        <v>28</v>
      </c>
      <c r="AF279" s="342" t="s">
        <v>32</v>
      </c>
      <c r="AG279" s="291"/>
    </row>
    <row r="280" spans="1:239" ht="30.75" customHeight="1" x14ac:dyDescent="0.3">
      <c r="A280" s="323" t="s">
        <v>840</v>
      </c>
      <c r="B280" s="323" t="s">
        <v>841</v>
      </c>
      <c r="C280" s="324" t="s">
        <v>842</v>
      </c>
      <c r="D280" s="138" t="s">
        <v>843</v>
      </c>
      <c r="E280" s="130" t="s">
        <v>36</v>
      </c>
      <c r="F280" s="130"/>
      <c r="G280" s="344"/>
      <c r="H280" s="127"/>
      <c r="I280" s="326">
        <f>+I282+I283+I284</f>
        <v>6</v>
      </c>
      <c r="J280" s="326">
        <f>+J282+J283+J284</f>
        <v>6</v>
      </c>
      <c r="K280" s="327"/>
      <c r="L280" s="327"/>
      <c r="M280" s="328"/>
      <c r="N280" s="329"/>
      <c r="O280" s="329"/>
      <c r="P280" s="329"/>
      <c r="Q280" s="330"/>
      <c r="R280" s="331"/>
      <c r="S280" s="332"/>
      <c r="T280" s="333"/>
      <c r="U280" s="332"/>
      <c r="V280" s="332"/>
      <c r="W280" s="332"/>
      <c r="X280" s="334"/>
      <c r="Y280" s="333"/>
      <c r="Z280" s="332"/>
      <c r="AA280" s="332"/>
      <c r="AB280" s="332"/>
      <c r="AC280" s="332"/>
      <c r="AD280" s="332"/>
      <c r="AE280" s="332"/>
      <c r="AF280" s="332"/>
      <c r="AG280" s="335"/>
      <c r="HD280" s="6"/>
      <c r="HE280" s="6"/>
      <c r="HF280" s="6"/>
      <c r="HG280" s="6"/>
      <c r="HH280" s="6"/>
      <c r="HI280" s="6"/>
      <c r="HJ280" s="6"/>
      <c r="HK280" s="6"/>
      <c r="HL280" s="6"/>
      <c r="HM280" s="6"/>
      <c r="HN280" s="6"/>
      <c r="HO280" s="6"/>
      <c r="HP280" s="6"/>
      <c r="HQ280" s="6"/>
      <c r="HR280" s="6"/>
      <c r="HS280" s="6"/>
      <c r="HT280" s="6"/>
      <c r="HU280" s="6"/>
      <c r="HV280" s="6"/>
      <c r="HW280" s="6"/>
      <c r="HX280" s="6"/>
      <c r="HY280" s="6"/>
      <c r="HZ280" s="6"/>
      <c r="IA280" s="6"/>
      <c r="IB280" s="6"/>
      <c r="IC280" s="6"/>
      <c r="ID280" s="6"/>
      <c r="IE280" s="6"/>
    </row>
    <row r="281" spans="1:239" ht="27.75" customHeight="1" x14ac:dyDescent="0.3">
      <c r="A281" s="445" t="s">
        <v>294</v>
      </c>
      <c r="B281" s="445" t="s">
        <v>295</v>
      </c>
      <c r="C281" s="446" t="s">
        <v>296</v>
      </c>
      <c r="D281" s="264"/>
      <c r="E281" s="265" t="s">
        <v>149</v>
      </c>
      <c r="F281" s="266"/>
      <c r="G281" s="267"/>
      <c r="H281" s="268"/>
      <c r="I281" s="269"/>
      <c r="J281" s="269"/>
      <c r="K281" s="270"/>
      <c r="L281" s="270"/>
      <c r="M281" s="300"/>
      <c r="N281" s="270"/>
      <c r="O281" s="270"/>
      <c r="P281" s="270"/>
      <c r="Q281" s="447"/>
      <c r="R281" s="270"/>
      <c r="S281" s="270"/>
      <c r="T281" s="270"/>
      <c r="U281" s="270"/>
      <c r="V281" s="270"/>
      <c r="W281" s="270"/>
      <c r="X281" s="271"/>
      <c r="Y281" s="447"/>
      <c r="Z281" s="270"/>
      <c r="AA281" s="270"/>
      <c r="AB281" s="270"/>
      <c r="AC281" s="270"/>
      <c r="AD281" s="270"/>
      <c r="AE281" s="270"/>
      <c r="AF281" s="270"/>
      <c r="AG281" s="270"/>
      <c r="HD281" s="6"/>
      <c r="HE281" s="6"/>
      <c r="HF281" s="6"/>
      <c r="HG281" s="6"/>
      <c r="HH281" s="6"/>
      <c r="HI281" s="6"/>
      <c r="HJ281" s="6"/>
      <c r="HK281" s="6"/>
      <c r="HL281" s="6"/>
    </row>
    <row r="282" spans="1:239" ht="38.25" customHeight="1" x14ac:dyDescent="0.3">
      <c r="A282" s="112" t="s">
        <v>41</v>
      </c>
      <c r="B282" s="515" t="s">
        <v>297</v>
      </c>
      <c r="C282" s="482" t="s">
        <v>844</v>
      </c>
      <c r="D282" s="292" t="s">
        <v>298</v>
      </c>
      <c r="E282" s="125" t="s">
        <v>144</v>
      </c>
      <c r="F282" s="125" t="s">
        <v>299</v>
      </c>
      <c r="G282" s="85" t="s">
        <v>37</v>
      </c>
      <c r="H282" s="280"/>
      <c r="I282" s="125">
        <v>2</v>
      </c>
      <c r="J282" s="516">
        <v>2</v>
      </c>
      <c r="K282" s="283" t="s">
        <v>300</v>
      </c>
      <c r="L282" s="283">
        <v>11</v>
      </c>
      <c r="M282" s="461"/>
      <c r="N282" s="285"/>
      <c r="O282" s="284">
        <v>18</v>
      </c>
      <c r="P282" s="287"/>
      <c r="Q282" s="109">
        <v>1</v>
      </c>
      <c r="R282" s="517" t="s">
        <v>27</v>
      </c>
      <c r="S282" s="518" t="s">
        <v>31</v>
      </c>
      <c r="T282" s="518" t="s">
        <v>301</v>
      </c>
      <c r="U282" s="519">
        <v>1</v>
      </c>
      <c r="V282" s="520" t="s">
        <v>29</v>
      </c>
      <c r="W282" s="521" t="s">
        <v>302</v>
      </c>
      <c r="X282" s="522" t="s">
        <v>30</v>
      </c>
      <c r="Y282" s="109">
        <v>1</v>
      </c>
      <c r="Z282" s="469" t="s">
        <v>29</v>
      </c>
      <c r="AA282" s="521" t="s">
        <v>302</v>
      </c>
      <c r="AB282" s="522" t="s">
        <v>30</v>
      </c>
      <c r="AC282" s="519">
        <v>1</v>
      </c>
      <c r="AD282" s="470" t="s">
        <v>29</v>
      </c>
      <c r="AE282" s="521" t="s">
        <v>302</v>
      </c>
      <c r="AF282" s="522" t="s">
        <v>30</v>
      </c>
      <c r="AG282" s="113" t="s">
        <v>303</v>
      </c>
    </row>
    <row r="283" spans="1:239" ht="66" x14ac:dyDescent="0.3">
      <c r="A283" s="112"/>
      <c r="B283" s="277" t="s">
        <v>304</v>
      </c>
      <c r="C283" s="482" t="s">
        <v>305</v>
      </c>
      <c r="D283" s="292" t="s">
        <v>306</v>
      </c>
      <c r="E283" s="125" t="s">
        <v>144</v>
      </c>
      <c r="F283" s="125" t="s">
        <v>299</v>
      </c>
      <c r="G283" s="85" t="s">
        <v>37</v>
      </c>
      <c r="H283" s="280"/>
      <c r="I283" s="125">
        <v>2</v>
      </c>
      <c r="J283" s="516">
        <v>2</v>
      </c>
      <c r="K283" s="283" t="s">
        <v>42</v>
      </c>
      <c r="L283" s="283">
        <v>11</v>
      </c>
      <c r="M283" s="461"/>
      <c r="N283" s="285"/>
      <c r="O283" s="284">
        <v>18</v>
      </c>
      <c r="P283" s="287"/>
      <c r="Q283" s="73">
        <v>1</v>
      </c>
      <c r="R283" s="435" t="s">
        <v>27</v>
      </c>
      <c r="S283" s="435" t="s">
        <v>31</v>
      </c>
      <c r="T283" s="435"/>
      <c r="U283" s="474">
        <v>1</v>
      </c>
      <c r="V283" s="475" t="s">
        <v>29</v>
      </c>
      <c r="W283" s="474" t="s">
        <v>28</v>
      </c>
      <c r="X283" s="74" t="s">
        <v>66</v>
      </c>
      <c r="Y283" s="73">
        <v>1</v>
      </c>
      <c r="Z283" s="523" t="s">
        <v>29</v>
      </c>
      <c r="AA283" s="523" t="s">
        <v>28</v>
      </c>
      <c r="AB283" s="343" t="s">
        <v>66</v>
      </c>
      <c r="AC283" s="474">
        <v>1</v>
      </c>
      <c r="AD283" s="524" t="s">
        <v>29</v>
      </c>
      <c r="AE283" s="524" t="s">
        <v>28</v>
      </c>
      <c r="AF283" s="524" t="s">
        <v>66</v>
      </c>
      <c r="AG283" s="113" t="s">
        <v>307</v>
      </c>
    </row>
    <row r="284" spans="1:239" ht="52.8" x14ac:dyDescent="0.3">
      <c r="A284" s="112"/>
      <c r="B284" s="277" t="s">
        <v>308</v>
      </c>
      <c r="C284" s="278" t="s">
        <v>309</v>
      </c>
      <c r="D284" s="292" t="s">
        <v>310</v>
      </c>
      <c r="E284" s="125" t="s">
        <v>144</v>
      </c>
      <c r="F284" s="125" t="s">
        <v>299</v>
      </c>
      <c r="G284" s="85" t="s">
        <v>37</v>
      </c>
      <c r="H284" s="280"/>
      <c r="I284" s="125">
        <v>2</v>
      </c>
      <c r="J284" s="516">
        <v>2</v>
      </c>
      <c r="K284" s="283" t="s">
        <v>311</v>
      </c>
      <c r="L284" s="283">
        <v>11</v>
      </c>
      <c r="M284" s="461"/>
      <c r="N284" s="285"/>
      <c r="O284" s="284" t="s">
        <v>845</v>
      </c>
      <c r="P284" s="287"/>
      <c r="Q284" s="73">
        <v>1</v>
      </c>
      <c r="R284" s="435" t="s">
        <v>27</v>
      </c>
      <c r="S284" s="435" t="s">
        <v>28</v>
      </c>
      <c r="T284" s="435" t="s">
        <v>30</v>
      </c>
      <c r="U284" s="474">
        <v>1</v>
      </c>
      <c r="V284" s="475" t="s">
        <v>29</v>
      </c>
      <c r="W284" s="474" t="s">
        <v>28</v>
      </c>
      <c r="X284" s="74" t="s">
        <v>30</v>
      </c>
      <c r="Y284" s="73">
        <v>1</v>
      </c>
      <c r="Z284" s="523" t="s">
        <v>29</v>
      </c>
      <c r="AA284" s="523" t="s">
        <v>28</v>
      </c>
      <c r="AB284" s="343" t="s">
        <v>30</v>
      </c>
      <c r="AC284" s="474">
        <v>1</v>
      </c>
      <c r="AD284" s="524" t="s">
        <v>29</v>
      </c>
      <c r="AE284" s="524" t="s">
        <v>28</v>
      </c>
      <c r="AF284" s="524" t="s">
        <v>30</v>
      </c>
      <c r="AG284" s="113" t="s">
        <v>312</v>
      </c>
    </row>
    <row r="285" spans="1:239" ht="30.75" customHeight="1" x14ac:dyDescent="0.3">
      <c r="A285" s="323" t="s">
        <v>846</v>
      </c>
      <c r="B285" s="323" t="s">
        <v>847</v>
      </c>
      <c r="C285" s="324" t="s">
        <v>848</v>
      </c>
      <c r="D285" s="138" t="s">
        <v>849</v>
      </c>
      <c r="E285" s="130" t="s">
        <v>36</v>
      </c>
      <c r="F285" s="130"/>
      <c r="G285" s="344"/>
      <c r="H285" s="127"/>
      <c r="I285" s="326">
        <f>+I287+I288</f>
        <v>6</v>
      </c>
      <c r="J285" s="326">
        <f>+J287+J288</f>
        <v>6</v>
      </c>
      <c r="K285" s="327"/>
      <c r="L285" s="327"/>
      <c r="M285" s="328"/>
      <c r="N285" s="329"/>
      <c r="O285" s="329"/>
      <c r="P285" s="329"/>
      <c r="Q285" s="330"/>
      <c r="R285" s="331"/>
      <c r="S285" s="332"/>
      <c r="T285" s="333"/>
      <c r="U285" s="332"/>
      <c r="V285" s="332"/>
      <c r="W285" s="332"/>
      <c r="X285" s="334"/>
      <c r="Y285" s="333"/>
      <c r="Z285" s="332"/>
      <c r="AA285" s="332"/>
      <c r="AB285" s="332"/>
      <c r="AC285" s="332"/>
      <c r="AD285" s="332"/>
      <c r="AE285" s="332"/>
      <c r="AF285" s="332"/>
      <c r="AG285" s="335"/>
      <c r="HD285" s="6"/>
      <c r="HE285" s="6"/>
      <c r="HF285" s="6"/>
      <c r="HG285" s="6"/>
      <c r="HH285" s="6"/>
      <c r="HI285" s="6"/>
      <c r="HJ285" s="6"/>
      <c r="HK285" s="6"/>
      <c r="HL285" s="6"/>
      <c r="HM285" s="6"/>
      <c r="HN285" s="6"/>
      <c r="HO285" s="6"/>
      <c r="HP285" s="6"/>
      <c r="HQ285" s="6"/>
      <c r="HR285" s="6"/>
      <c r="HS285" s="6"/>
      <c r="HT285" s="6"/>
      <c r="HU285" s="6"/>
      <c r="HV285" s="6"/>
      <c r="HW285" s="6"/>
      <c r="HX285" s="6"/>
      <c r="HY285" s="6"/>
      <c r="HZ285" s="6"/>
      <c r="IA285" s="6"/>
      <c r="IB285" s="6"/>
      <c r="IC285" s="6"/>
      <c r="ID285" s="6"/>
      <c r="IE285" s="6"/>
    </row>
    <row r="286" spans="1:239" ht="26.4" x14ac:dyDescent="0.3">
      <c r="A286" s="445" t="s">
        <v>262</v>
      </c>
      <c r="B286" s="445" t="s">
        <v>263</v>
      </c>
      <c r="C286" s="446" t="s">
        <v>148</v>
      </c>
      <c r="D286" s="264"/>
      <c r="E286" s="265" t="s">
        <v>149</v>
      </c>
      <c r="F286" s="266"/>
      <c r="G286" s="267"/>
      <c r="H286" s="268"/>
      <c r="I286" s="269"/>
      <c r="J286" s="269"/>
      <c r="K286" s="270"/>
      <c r="L286" s="270"/>
      <c r="M286" s="471"/>
      <c r="N286" s="472"/>
      <c r="O286" s="270"/>
      <c r="P286" s="270"/>
      <c r="Q286" s="447"/>
      <c r="R286" s="270"/>
      <c r="S286" s="270"/>
      <c r="T286" s="270"/>
      <c r="U286" s="270"/>
      <c r="V286" s="270"/>
      <c r="W286" s="270"/>
      <c r="X286" s="271"/>
      <c r="Y286" s="447"/>
      <c r="Z286" s="270"/>
      <c r="AA286" s="270"/>
      <c r="AB286" s="270"/>
      <c r="AC286" s="270"/>
      <c r="AD286" s="270"/>
      <c r="AE286" s="270"/>
      <c r="AF286" s="270"/>
      <c r="AG286" s="270"/>
      <c r="HD286" s="6"/>
      <c r="HE286" s="6"/>
      <c r="HF286" s="6"/>
      <c r="HG286" s="6"/>
      <c r="HH286" s="6"/>
      <c r="HI286" s="6"/>
      <c r="HJ286" s="6"/>
      <c r="HK286" s="6"/>
      <c r="HL286" s="6"/>
    </row>
    <row r="287" spans="1:239" ht="63" customHeight="1" x14ac:dyDescent="0.3">
      <c r="A287" s="301"/>
      <c r="B287" s="277" t="s">
        <v>264</v>
      </c>
      <c r="C287" s="352" t="s">
        <v>265</v>
      </c>
      <c r="D287" s="125" t="s">
        <v>266</v>
      </c>
      <c r="E287" s="125" t="s">
        <v>144</v>
      </c>
      <c r="F287" s="125" t="s">
        <v>267</v>
      </c>
      <c r="G287" s="125" t="s">
        <v>45</v>
      </c>
      <c r="H287" s="280"/>
      <c r="I287" s="284">
        <v>3</v>
      </c>
      <c r="J287" s="282">
        <v>3</v>
      </c>
      <c r="K287" s="284" t="s">
        <v>68</v>
      </c>
      <c r="L287" s="287">
        <v>11</v>
      </c>
      <c r="M287" s="287"/>
      <c r="N287" s="423">
        <v>10</v>
      </c>
      <c r="O287" s="303">
        <v>10</v>
      </c>
      <c r="P287" s="423"/>
      <c r="Q287" s="84">
        <v>1</v>
      </c>
      <c r="R287" s="435" t="s">
        <v>27</v>
      </c>
      <c r="S287" s="435" t="s">
        <v>31</v>
      </c>
      <c r="T287" s="435" t="s">
        <v>32</v>
      </c>
      <c r="U287" s="474">
        <v>1</v>
      </c>
      <c r="V287" s="475" t="s">
        <v>29</v>
      </c>
      <c r="W287" s="474" t="s">
        <v>39</v>
      </c>
      <c r="X287" s="524" t="s">
        <v>51</v>
      </c>
      <c r="Y287" s="525">
        <v>1</v>
      </c>
      <c r="Z287" s="523" t="s">
        <v>29</v>
      </c>
      <c r="AA287" s="523" t="s">
        <v>39</v>
      </c>
      <c r="AB287" s="343" t="s">
        <v>51</v>
      </c>
      <c r="AC287" s="474">
        <v>1</v>
      </c>
      <c r="AD287" s="524" t="s">
        <v>29</v>
      </c>
      <c r="AE287" s="524" t="s">
        <v>39</v>
      </c>
      <c r="AF287" s="524" t="s">
        <v>51</v>
      </c>
      <c r="AG287" s="291" t="s">
        <v>268</v>
      </c>
    </row>
    <row r="288" spans="1:239" ht="52.5" customHeight="1" x14ac:dyDescent="0.3">
      <c r="A288" s="112"/>
      <c r="B288" s="112" t="s">
        <v>269</v>
      </c>
      <c r="C288" s="297" t="s">
        <v>270</v>
      </c>
      <c r="D288" s="292" t="s">
        <v>271</v>
      </c>
      <c r="E288" s="94" t="s">
        <v>144</v>
      </c>
      <c r="F288" s="94" t="s">
        <v>267</v>
      </c>
      <c r="G288" s="96" t="s">
        <v>45</v>
      </c>
      <c r="H288" s="95"/>
      <c r="I288" s="94">
        <v>3</v>
      </c>
      <c r="J288" s="100">
        <v>3</v>
      </c>
      <c r="K288" s="360" t="s">
        <v>68</v>
      </c>
      <c r="L288" s="360" t="str">
        <f>"06"</f>
        <v>06</v>
      </c>
      <c r="M288" s="121"/>
      <c r="N288" s="286">
        <v>20</v>
      </c>
      <c r="O288" s="287"/>
      <c r="P288" s="287"/>
      <c r="Q288" s="73">
        <v>1</v>
      </c>
      <c r="R288" s="435" t="s">
        <v>29</v>
      </c>
      <c r="S288" s="435" t="s">
        <v>28</v>
      </c>
      <c r="T288" s="435" t="s">
        <v>32</v>
      </c>
      <c r="U288" s="474">
        <v>1</v>
      </c>
      <c r="V288" s="475" t="s">
        <v>29</v>
      </c>
      <c r="W288" s="474" t="s">
        <v>28</v>
      </c>
      <c r="X288" s="74" t="s">
        <v>32</v>
      </c>
      <c r="Y288" s="73">
        <v>1</v>
      </c>
      <c r="Z288" s="523" t="s">
        <v>29</v>
      </c>
      <c r="AA288" s="523" t="s">
        <v>28</v>
      </c>
      <c r="AB288" s="343" t="s">
        <v>32</v>
      </c>
      <c r="AC288" s="474">
        <v>1</v>
      </c>
      <c r="AD288" s="524" t="s">
        <v>29</v>
      </c>
      <c r="AE288" s="524" t="s">
        <v>28</v>
      </c>
      <c r="AF288" s="524" t="s">
        <v>32</v>
      </c>
      <c r="AG288" s="113" t="s">
        <v>272</v>
      </c>
    </row>
    <row r="289" spans="1:239" ht="30.75" customHeight="1" x14ac:dyDescent="0.3">
      <c r="A289" s="323" t="s">
        <v>850</v>
      </c>
      <c r="B289" s="323" t="s">
        <v>851</v>
      </c>
      <c r="C289" s="324" t="s">
        <v>852</v>
      </c>
      <c r="D289" s="138" t="s">
        <v>853</v>
      </c>
      <c r="E289" s="130" t="s">
        <v>36</v>
      </c>
      <c r="F289" s="130"/>
      <c r="G289" s="344"/>
      <c r="H289" s="127"/>
      <c r="I289" s="326">
        <f>+I291+I292</f>
        <v>6</v>
      </c>
      <c r="J289" s="326">
        <f>+J291+J292</f>
        <v>6</v>
      </c>
      <c r="K289" s="327"/>
      <c r="L289" s="327"/>
      <c r="M289" s="328"/>
      <c r="N289" s="329"/>
      <c r="O289" s="329"/>
      <c r="P289" s="329"/>
      <c r="Q289" s="330"/>
      <c r="R289" s="331"/>
      <c r="S289" s="332"/>
      <c r="T289" s="333"/>
      <c r="U289" s="332"/>
      <c r="V289" s="332"/>
      <c r="W289" s="332"/>
      <c r="X289" s="334"/>
      <c r="Y289" s="333"/>
      <c r="Z289" s="332"/>
      <c r="AA289" s="332"/>
      <c r="AB289" s="332"/>
      <c r="AC289" s="332"/>
      <c r="AD289" s="332"/>
      <c r="AE289" s="332"/>
      <c r="AF289" s="332"/>
      <c r="AG289" s="335"/>
      <c r="HD289" s="6"/>
      <c r="HE289" s="6"/>
      <c r="HF289" s="6"/>
      <c r="HG289" s="6"/>
      <c r="HH289" s="6"/>
      <c r="HI289" s="6"/>
      <c r="HJ289" s="6"/>
      <c r="HK289" s="6"/>
      <c r="HL289" s="6"/>
      <c r="HM289" s="6"/>
      <c r="HN289" s="6"/>
      <c r="HO289" s="6"/>
      <c r="HP289" s="6"/>
      <c r="HQ289" s="6"/>
      <c r="HR289" s="6"/>
      <c r="HS289" s="6"/>
      <c r="HT289" s="6"/>
      <c r="HU289" s="6"/>
      <c r="HV289" s="6"/>
      <c r="HW289" s="6"/>
      <c r="HX289" s="6"/>
      <c r="HY289" s="6"/>
      <c r="HZ289" s="6"/>
      <c r="IA289" s="6"/>
      <c r="IB289" s="6"/>
      <c r="IC289" s="6"/>
      <c r="ID289" s="6"/>
      <c r="IE289" s="6"/>
    </row>
    <row r="290" spans="1:239" ht="21" customHeight="1" x14ac:dyDescent="0.3">
      <c r="A290" s="445" t="s">
        <v>273</v>
      </c>
      <c r="B290" s="445" t="s">
        <v>274</v>
      </c>
      <c r="C290" s="446" t="s">
        <v>275</v>
      </c>
      <c r="D290" s="264"/>
      <c r="E290" s="265" t="s">
        <v>149</v>
      </c>
      <c r="F290" s="266"/>
      <c r="G290" s="264" t="s">
        <v>25</v>
      </c>
      <c r="H290" s="268"/>
      <c r="I290" s="269"/>
      <c r="J290" s="269"/>
      <c r="K290" s="270"/>
      <c r="L290" s="270"/>
      <c r="M290" s="300"/>
      <c r="N290" s="270"/>
      <c r="O290" s="270"/>
      <c r="P290" s="270"/>
      <c r="Q290" s="447"/>
      <c r="R290" s="270"/>
      <c r="S290" s="270"/>
      <c r="T290" s="270"/>
      <c r="U290" s="270"/>
      <c r="V290" s="270"/>
      <c r="W290" s="270"/>
      <c r="X290" s="271"/>
      <c r="Y290" s="447"/>
      <c r="Z290" s="270"/>
      <c r="AA290" s="270"/>
      <c r="AB290" s="270"/>
      <c r="AC290" s="270"/>
      <c r="AD290" s="270"/>
      <c r="AE290" s="270"/>
      <c r="AF290" s="270"/>
      <c r="AG290" s="270"/>
      <c r="HD290" s="6"/>
      <c r="HE290" s="6"/>
      <c r="HF290" s="6"/>
      <c r="HG290" s="6"/>
      <c r="HH290" s="6"/>
      <c r="HI290" s="6"/>
      <c r="HJ290" s="6"/>
      <c r="HK290" s="6"/>
      <c r="HL290" s="6"/>
    </row>
    <row r="291" spans="1:239" ht="52.8" x14ac:dyDescent="0.3">
      <c r="A291" s="301"/>
      <c r="B291" s="301" t="s">
        <v>276</v>
      </c>
      <c r="C291" s="348" t="s">
        <v>277</v>
      </c>
      <c r="D291" s="125" t="s">
        <v>278</v>
      </c>
      <c r="E291" s="94" t="s">
        <v>144</v>
      </c>
      <c r="F291" s="125" t="s">
        <v>279</v>
      </c>
      <c r="G291" s="79" t="s">
        <v>25</v>
      </c>
      <c r="H291" s="81"/>
      <c r="I291" s="287">
        <v>3</v>
      </c>
      <c r="J291" s="101">
        <v>3</v>
      </c>
      <c r="K291" s="287" t="s">
        <v>26</v>
      </c>
      <c r="L291" s="287" t="str">
        <f>"07"</f>
        <v>07</v>
      </c>
      <c r="M291" s="101"/>
      <c r="N291" s="423"/>
      <c r="O291" s="303">
        <v>24</v>
      </c>
      <c r="P291" s="303"/>
      <c r="Q291" s="73">
        <v>1</v>
      </c>
      <c r="R291" s="435" t="s">
        <v>27</v>
      </c>
      <c r="S291" s="435" t="s">
        <v>280</v>
      </c>
      <c r="T291" s="435"/>
      <c r="U291" s="474">
        <v>1</v>
      </c>
      <c r="V291" s="475" t="s">
        <v>29</v>
      </c>
      <c r="W291" s="474" t="s">
        <v>79</v>
      </c>
      <c r="X291" s="74" t="s">
        <v>32</v>
      </c>
      <c r="Y291" s="73">
        <v>1</v>
      </c>
      <c r="Z291" s="523" t="s">
        <v>29</v>
      </c>
      <c r="AA291" s="523" t="s">
        <v>28</v>
      </c>
      <c r="AB291" s="343" t="s">
        <v>32</v>
      </c>
      <c r="AC291" s="474">
        <v>1</v>
      </c>
      <c r="AD291" s="524" t="s">
        <v>29</v>
      </c>
      <c r="AE291" s="524" t="s">
        <v>28</v>
      </c>
      <c r="AF291" s="524" t="s">
        <v>32</v>
      </c>
      <c r="AG291" s="291" t="s">
        <v>281</v>
      </c>
    </row>
    <row r="292" spans="1:239" ht="31.5" customHeight="1" x14ac:dyDescent="0.3">
      <c r="A292" s="262" t="s">
        <v>282</v>
      </c>
      <c r="B292" s="262" t="s">
        <v>283</v>
      </c>
      <c r="C292" s="263" t="s">
        <v>284</v>
      </c>
      <c r="D292" s="264"/>
      <c r="E292" s="265" t="s">
        <v>56</v>
      </c>
      <c r="F292" s="266"/>
      <c r="G292" s="264" t="s">
        <v>25</v>
      </c>
      <c r="H292" s="268" t="s">
        <v>69</v>
      </c>
      <c r="I292" s="269">
        <v>3</v>
      </c>
      <c r="J292" s="269">
        <v>3</v>
      </c>
      <c r="K292" s="270"/>
      <c r="L292" s="270"/>
      <c r="M292" s="300"/>
      <c r="N292" s="270"/>
      <c r="O292" s="270"/>
      <c r="P292" s="270"/>
      <c r="Q292" s="447"/>
      <c r="R292" s="270"/>
      <c r="S292" s="270"/>
      <c r="T292" s="270"/>
      <c r="U292" s="270"/>
      <c r="V292" s="270"/>
      <c r="W292" s="270"/>
      <c r="X292" s="271"/>
      <c r="Y292" s="447"/>
      <c r="Z292" s="270"/>
      <c r="AA292" s="270"/>
      <c r="AB292" s="270"/>
      <c r="AC292" s="270"/>
      <c r="AD292" s="270"/>
      <c r="AE292" s="270"/>
      <c r="AF292" s="270"/>
      <c r="AG292" s="270"/>
      <c r="HD292" s="6"/>
      <c r="HE292" s="6"/>
      <c r="HF292" s="6"/>
      <c r="HG292" s="6"/>
      <c r="HH292" s="6"/>
      <c r="HI292" s="6"/>
      <c r="HJ292" s="6"/>
      <c r="HK292" s="6"/>
      <c r="HL292" s="6"/>
    </row>
    <row r="293" spans="1:239" s="35" customFormat="1" ht="62.25" customHeight="1" x14ac:dyDescent="0.3">
      <c r="A293" s="112"/>
      <c r="B293" s="112" t="s">
        <v>285</v>
      </c>
      <c r="C293" s="297" t="s">
        <v>286</v>
      </c>
      <c r="D293" s="125" t="s">
        <v>287</v>
      </c>
      <c r="E293" s="94" t="s">
        <v>144</v>
      </c>
      <c r="F293" s="125" t="s">
        <v>279</v>
      </c>
      <c r="G293" s="94" t="s">
        <v>25</v>
      </c>
      <c r="H293" s="95"/>
      <c r="I293" s="287">
        <v>3</v>
      </c>
      <c r="J293" s="101">
        <v>3</v>
      </c>
      <c r="K293" s="287" t="s">
        <v>288</v>
      </c>
      <c r="L293" s="287">
        <v>13</v>
      </c>
      <c r="M293" s="101"/>
      <c r="N293" s="286"/>
      <c r="O293" s="287">
        <v>24</v>
      </c>
      <c r="P293" s="287"/>
      <c r="Q293" s="73">
        <v>1</v>
      </c>
      <c r="R293" s="435" t="s">
        <v>27</v>
      </c>
      <c r="S293" s="435"/>
      <c r="T293" s="435"/>
      <c r="U293" s="474">
        <v>1</v>
      </c>
      <c r="V293" s="475" t="s">
        <v>29</v>
      </c>
      <c r="W293" s="474" t="s">
        <v>81</v>
      </c>
      <c r="X293" s="74" t="s">
        <v>168</v>
      </c>
      <c r="Y293" s="73">
        <v>1</v>
      </c>
      <c r="Z293" s="523" t="s">
        <v>29</v>
      </c>
      <c r="AA293" s="523" t="s">
        <v>81</v>
      </c>
      <c r="AB293" s="343" t="s">
        <v>168</v>
      </c>
      <c r="AC293" s="474">
        <v>1</v>
      </c>
      <c r="AD293" s="524" t="s">
        <v>29</v>
      </c>
      <c r="AE293" s="524" t="s">
        <v>81</v>
      </c>
      <c r="AF293" s="524" t="s">
        <v>168</v>
      </c>
      <c r="AG293" s="291" t="s">
        <v>289</v>
      </c>
      <c r="AH293" s="5"/>
      <c r="AI293" s="36"/>
      <c r="AJ293" s="36"/>
      <c r="AK293" s="36"/>
      <c r="AL293" s="36"/>
      <c r="AM293" s="36"/>
      <c r="AN293" s="36"/>
      <c r="AO293" s="36"/>
      <c r="AP293" s="36"/>
      <c r="AQ293" s="36"/>
      <c r="AR293" s="36"/>
      <c r="AS293" s="36"/>
      <c r="AT293" s="36"/>
      <c r="AU293" s="36"/>
      <c r="AV293" s="36"/>
      <c r="AW293" s="36"/>
      <c r="AX293" s="36"/>
      <c r="AY293" s="36"/>
      <c r="AZ293" s="36"/>
      <c r="BA293" s="36"/>
      <c r="BB293" s="36"/>
      <c r="BC293" s="36"/>
      <c r="BD293" s="36"/>
      <c r="BE293" s="36"/>
      <c r="BF293" s="36"/>
      <c r="BG293" s="36"/>
      <c r="BH293" s="36"/>
      <c r="BI293" s="36"/>
      <c r="BJ293" s="36"/>
      <c r="BK293" s="36"/>
      <c r="BL293" s="36"/>
      <c r="BM293" s="36"/>
      <c r="BN293" s="36"/>
      <c r="BO293" s="36"/>
      <c r="BP293" s="36"/>
      <c r="BQ293" s="36"/>
      <c r="BR293" s="36"/>
      <c r="BS293" s="36"/>
      <c r="BT293" s="36"/>
      <c r="BU293" s="36"/>
      <c r="BV293" s="36"/>
      <c r="BW293" s="36"/>
      <c r="BX293" s="36"/>
      <c r="BY293" s="36"/>
      <c r="BZ293" s="36"/>
      <c r="CA293" s="36"/>
      <c r="CB293" s="36"/>
      <c r="CC293" s="36"/>
      <c r="CD293" s="36"/>
      <c r="CE293" s="36"/>
      <c r="CF293" s="36"/>
      <c r="CG293" s="36"/>
      <c r="CH293" s="36"/>
      <c r="CI293" s="36"/>
      <c r="CJ293" s="36"/>
      <c r="CK293" s="36"/>
      <c r="CL293" s="36"/>
      <c r="CM293" s="36"/>
      <c r="CN293" s="36"/>
      <c r="CO293" s="36"/>
      <c r="CP293" s="36"/>
      <c r="CQ293" s="36"/>
      <c r="CR293" s="36"/>
      <c r="CS293" s="36"/>
      <c r="CT293" s="36"/>
      <c r="CU293" s="36"/>
      <c r="CV293" s="36"/>
      <c r="CW293" s="36"/>
      <c r="CX293" s="36"/>
      <c r="CY293" s="36"/>
      <c r="CZ293" s="36"/>
      <c r="DA293" s="36"/>
      <c r="DB293" s="36"/>
      <c r="DC293" s="36"/>
      <c r="DD293" s="36"/>
    </row>
    <row r="294" spans="1:239" s="35" customFormat="1" ht="62.25" customHeight="1" x14ac:dyDescent="0.3">
      <c r="A294" s="112"/>
      <c r="B294" s="112" t="s">
        <v>290</v>
      </c>
      <c r="C294" s="297" t="s">
        <v>291</v>
      </c>
      <c r="D294" s="125" t="s">
        <v>292</v>
      </c>
      <c r="E294" s="94" t="s">
        <v>144</v>
      </c>
      <c r="F294" s="125" t="s">
        <v>279</v>
      </c>
      <c r="G294" s="94" t="s">
        <v>25</v>
      </c>
      <c r="H294" s="95"/>
      <c r="I294" s="287">
        <v>3</v>
      </c>
      <c r="J294" s="101">
        <v>3</v>
      </c>
      <c r="K294" s="287" t="s">
        <v>293</v>
      </c>
      <c r="L294" s="287">
        <v>13</v>
      </c>
      <c r="M294" s="101"/>
      <c r="N294" s="286"/>
      <c r="O294" s="287">
        <v>24</v>
      </c>
      <c r="P294" s="287"/>
      <c r="Q294" s="73">
        <v>1</v>
      </c>
      <c r="R294" s="435" t="s">
        <v>27</v>
      </c>
      <c r="S294" s="435"/>
      <c r="T294" s="435"/>
      <c r="U294" s="474">
        <v>1</v>
      </c>
      <c r="V294" s="475" t="s">
        <v>29</v>
      </c>
      <c r="W294" s="474" t="s">
        <v>81</v>
      </c>
      <c r="X294" s="74" t="s">
        <v>168</v>
      </c>
      <c r="Y294" s="73">
        <v>1</v>
      </c>
      <c r="Z294" s="523" t="s">
        <v>29</v>
      </c>
      <c r="AA294" s="523" t="s">
        <v>81</v>
      </c>
      <c r="AB294" s="343" t="s">
        <v>168</v>
      </c>
      <c r="AC294" s="474">
        <v>1</v>
      </c>
      <c r="AD294" s="524" t="s">
        <v>29</v>
      </c>
      <c r="AE294" s="524" t="s">
        <v>81</v>
      </c>
      <c r="AF294" s="524" t="s">
        <v>168</v>
      </c>
      <c r="AG294" s="291" t="s">
        <v>289</v>
      </c>
      <c r="AH294" s="5"/>
      <c r="AI294" s="36"/>
      <c r="AJ294" s="36"/>
      <c r="AK294" s="36"/>
      <c r="AL294" s="36"/>
      <c r="AM294" s="36"/>
      <c r="AN294" s="36"/>
      <c r="AO294" s="36"/>
      <c r="AP294" s="36"/>
      <c r="AQ294" s="36"/>
      <c r="AR294" s="36"/>
      <c r="AS294" s="36"/>
      <c r="AT294" s="36"/>
      <c r="AU294" s="36"/>
      <c r="AV294" s="36"/>
      <c r="AW294" s="36"/>
      <c r="AX294" s="36"/>
      <c r="AY294" s="36"/>
      <c r="AZ294" s="36"/>
      <c r="BA294" s="36"/>
      <c r="BB294" s="36"/>
      <c r="BC294" s="36"/>
      <c r="BD294" s="36"/>
      <c r="BE294" s="36"/>
      <c r="BF294" s="36"/>
      <c r="BG294" s="36"/>
      <c r="BH294" s="36"/>
      <c r="BI294" s="36"/>
      <c r="BJ294" s="36"/>
      <c r="BK294" s="36"/>
      <c r="BL294" s="36"/>
      <c r="BM294" s="36"/>
      <c r="BN294" s="36"/>
      <c r="BO294" s="36"/>
      <c r="BP294" s="36"/>
      <c r="BQ294" s="36"/>
      <c r="BR294" s="36"/>
      <c r="BS294" s="36"/>
      <c r="BT294" s="36"/>
      <c r="BU294" s="36"/>
      <c r="BV294" s="36"/>
      <c r="BW294" s="36"/>
      <c r="BX294" s="36"/>
      <c r="BY294" s="36"/>
      <c r="BZ294" s="36"/>
      <c r="CA294" s="36"/>
      <c r="CB294" s="36"/>
      <c r="CC294" s="36"/>
      <c r="CD294" s="36"/>
      <c r="CE294" s="36"/>
      <c r="CF294" s="36"/>
      <c r="CG294" s="36"/>
      <c r="CH294" s="36"/>
      <c r="CI294" s="36"/>
      <c r="CJ294" s="36"/>
      <c r="CK294" s="36"/>
      <c r="CL294" s="36"/>
      <c r="CM294" s="36"/>
      <c r="CN294" s="36"/>
      <c r="CO294" s="36"/>
      <c r="CP294" s="36"/>
      <c r="CQ294" s="36"/>
      <c r="CR294" s="36"/>
      <c r="CS294" s="36"/>
      <c r="CT294" s="36"/>
      <c r="CU294" s="36"/>
      <c r="CV294" s="36"/>
      <c r="CW294" s="36"/>
      <c r="CX294" s="36"/>
      <c r="CY294" s="36"/>
      <c r="CZ294" s="36"/>
      <c r="DA294" s="36"/>
      <c r="DB294" s="36"/>
      <c r="DC294" s="36"/>
      <c r="DD294" s="36"/>
    </row>
    <row r="295" spans="1:239" ht="30.75" customHeight="1" x14ac:dyDescent="0.3">
      <c r="A295" s="323" t="s">
        <v>854</v>
      </c>
      <c r="B295" s="323" t="s">
        <v>855</v>
      </c>
      <c r="C295" s="324" t="s">
        <v>856</v>
      </c>
      <c r="D295" s="138" t="s">
        <v>857</v>
      </c>
      <c r="E295" s="130" t="s">
        <v>36</v>
      </c>
      <c r="F295" s="130"/>
      <c r="G295" s="344"/>
      <c r="H295" s="127"/>
      <c r="I295" s="326">
        <f>+I297+I298</f>
        <v>6</v>
      </c>
      <c r="J295" s="326">
        <f>+J297+J298</f>
        <v>6</v>
      </c>
      <c r="K295" s="327"/>
      <c r="L295" s="327"/>
      <c r="M295" s="328"/>
      <c r="N295" s="329"/>
      <c r="O295" s="329"/>
      <c r="P295" s="329"/>
      <c r="Q295" s="330"/>
      <c r="R295" s="331"/>
      <c r="S295" s="332"/>
      <c r="T295" s="333"/>
      <c r="U295" s="332"/>
      <c r="V295" s="332"/>
      <c r="W295" s="332"/>
      <c r="X295" s="334"/>
      <c r="Y295" s="333"/>
      <c r="Z295" s="332"/>
      <c r="AA295" s="332"/>
      <c r="AB295" s="332"/>
      <c r="AC295" s="332"/>
      <c r="AD295" s="332"/>
      <c r="AE295" s="332"/>
      <c r="AF295" s="332"/>
      <c r="AG295" s="335"/>
      <c r="HD295" s="6"/>
      <c r="HE295" s="6"/>
      <c r="HF295" s="6"/>
      <c r="HG295" s="6"/>
      <c r="HH295" s="6"/>
      <c r="HI295" s="6"/>
      <c r="HJ295" s="6"/>
      <c r="HK295" s="6"/>
      <c r="HL295" s="6"/>
      <c r="HM295" s="6"/>
      <c r="HN295" s="6"/>
      <c r="HO295" s="6"/>
      <c r="HP295" s="6"/>
      <c r="HQ295" s="6"/>
      <c r="HR295" s="6"/>
      <c r="HS295" s="6"/>
      <c r="HT295" s="6"/>
      <c r="HU295" s="6"/>
      <c r="HV295" s="6"/>
      <c r="HW295" s="6"/>
      <c r="HX295" s="6"/>
      <c r="HY295" s="6"/>
      <c r="HZ295" s="6"/>
      <c r="IA295" s="6"/>
      <c r="IB295" s="6"/>
      <c r="IC295" s="6"/>
      <c r="ID295" s="6"/>
      <c r="IE295" s="6"/>
    </row>
    <row r="296" spans="1:239" ht="30.75" customHeight="1" x14ac:dyDescent="0.3">
      <c r="A296" s="445" t="s">
        <v>330</v>
      </c>
      <c r="B296" s="445" t="s">
        <v>331</v>
      </c>
      <c r="C296" s="446" t="s">
        <v>332</v>
      </c>
      <c r="D296" s="264"/>
      <c r="E296" s="265" t="s">
        <v>149</v>
      </c>
      <c r="F296" s="266"/>
      <c r="G296" s="267"/>
      <c r="H296" s="268"/>
      <c r="I296" s="269"/>
      <c r="J296" s="269"/>
      <c r="K296" s="270"/>
      <c r="L296" s="270"/>
      <c r="M296" s="300"/>
      <c r="N296" s="270"/>
      <c r="O296" s="270"/>
      <c r="P296" s="270"/>
      <c r="Q296" s="447"/>
      <c r="R296" s="270"/>
      <c r="S296" s="270"/>
      <c r="T296" s="270"/>
      <c r="U296" s="270"/>
      <c r="V296" s="270"/>
      <c r="W296" s="270"/>
      <c r="X296" s="271"/>
      <c r="Y296" s="447"/>
      <c r="Z296" s="270"/>
      <c r="AA296" s="270"/>
      <c r="AB296" s="270"/>
      <c r="AC296" s="270"/>
      <c r="AD296" s="270"/>
      <c r="AE296" s="270"/>
      <c r="AF296" s="270"/>
      <c r="AG296" s="270"/>
      <c r="HD296" s="6"/>
      <c r="HE296" s="6"/>
      <c r="HF296" s="6"/>
      <c r="HG296" s="6"/>
      <c r="HH296" s="6"/>
      <c r="HI296" s="6"/>
      <c r="HJ296" s="6"/>
      <c r="HK296" s="6"/>
      <c r="HL296" s="6"/>
    </row>
    <row r="297" spans="1:239" ht="118.8" x14ac:dyDescent="0.3">
      <c r="A297" s="112" t="s">
        <v>41</v>
      </c>
      <c r="B297" s="112" t="s">
        <v>333</v>
      </c>
      <c r="C297" s="297" t="s">
        <v>334</v>
      </c>
      <c r="D297" s="292" t="s">
        <v>335</v>
      </c>
      <c r="E297" s="94" t="s">
        <v>144</v>
      </c>
      <c r="F297" s="94" t="s">
        <v>336</v>
      </c>
      <c r="G297" s="96" t="s">
        <v>37</v>
      </c>
      <c r="H297" s="95"/>
      <c r="I297" s="94" t="s">
        <v>91</v>
      </c>
      <c r="J297" s="100" t="s">
        <v>91</v>
      </c>
      <c r="K297" s="295" t="s">
        <v>44</v>
      </c>
      <c r="L297" s="295" t="s">
        <v>54</v>
      </c>
      <c r="M297" s="526"/>
      <c r="N297" s="304"/>
      <c r="O297" s="299">
        <v>24</v>
      </c>
      <c r="P297" s="287"/>
      <c r="Q297" s="73">
        <v>1</v>
      </c>
      <c r="R297" s="435" t="s">
        <v>27</v>
      </c>
      <c r="S297" s="435" t="s">
        <v>28</v>
      </c>
      <c r="T297" s="435" t="s">
        <v>32</v>
      </c>
      <c r="U297" s="474">
        <v>1</v>
      </c>
      <c r="V297" s="475" t="s">
        <v>29</v>
      </c>
      <c r="W297" s="474" t="s">
        <v>39</v>
      </c>
      <c r="X297" s="74" t="s">
        <v>114</v>
      </c>
      <c r="Y297" s="73">
        <v>1</v>
      </c>
      <c r="Z297" s="523" t="s">
        <v>29</v>
      </c>
      <c r="AA297" s="523" t="s">
        <v>39</v>
      </c>
      <c r="AB297" s="343" t="s">
        <v>114</v>
      </c>
      <c r="AC297" s="474">
        <v>1</v>
      </c>
      <c r="AD297" s="524" t="s">
        <v>29</v>
      </c>
      <c r="AE297" s="524" t="s">
        <v>39</v>
      </c>
      <c r="AF297" s="524" t="s">
        <v>114</v>
      </c>
      <c r="AG297" s="113" t="s">
        <v>337</v>
      </c>
    </row>
    <row r="298" spans="1:239" ht="39.6" x14ac:dyDescent="0.3">
      <c r="A298" s="112"/>
      <c r="B298" s="112" t="s">
        <v>338</v>
      </c>
      <c r="C298" s="278" t="s">
        <v>339</v>
      </c>
      <c r="D298" s="292" t="s">
        <v>340</v>
      </c>
      <c r="E298" s="94" t="s">
        <v>144</v>
      </c>
      <c r="F298" s="94" t="s">
        <v>336</v>
      </c>
      <c r="G298" s="96" t="s">
        <v>37</v>
      </c>
      <c r="H298" s="95"/>
      <c r="I298" s="94" t="s">
        <v>91</v>
      </c>
      <c r="J298" s="100" t="s">
        <v>91</v>
      </c>
      <c r="K298" s="295" t="s">
        <v>58</v>
      </c>
      <c r="L298" s="295" t="s">
        <v>54</v>
      </c>
      <c r="M298" s="526"/>
      <c r="N298" s="304"/>
      <c r="O298" s="299">
        <v>18</v>
      </c>
      <c r="P298" s="287"/>
      <c r="Q298" s="73">
        <v>1</v>
      </c>
      <c r="R298" s="435" t="s">
        <v>27</v>
      </c>
      <c r="S298" s="435" t="s">
        <v>28</v>
      </c>
      <c r="T298" s="435" t="s">
        <v>30</v>
      </c>
      <c r="U298" s="474">
        <v>1</v>
      </c>
      <c r="V298" s="475" t="s">
        <v>29</v>
      </c>
      <c r="W298" s="474" t="s">
        <v>28</v>
      </c>
      <c r="X298" s="74" t="s">
        <v>30</v>
      </c>
      <c r="Y298" s="73">
        <v>1</v>
      </c>
      <c r="Z298" s="523" t="s">
        <v>29</v>
      </c>
      <c r="AA298" s="523" t="s">
        <v>28</v>
      </c>
      <c r="AB298" s="343" t="s">
        <v>30</v>
      </c>
      <c r="AC298" s="474">
        <v>1</v>
      </c>
      <c r="AD298" s="524" t="s">
        <v>29</v>
      </c>
      <c r="AE298" s="524" t="s">
        <v>28</v>
      </c>
      <c r="AF298" s="524" t="s">
        <v>30</v>
      </c>
      <c r="AG298" s="113" t="s">
        <v>341</v>
      </c>
    </row>
    <row r="299" spans="1:239" ht="30.75" customHeight="1" x14ac:dyDescent="0.3">
      <c r="A299" s="323" t="s">
        <v>858</v>
      </c>
      <c r="B299" s="323" t="s">
        <v>859</v>
      </c>
      <c r="C299" s="324" t="s">
        <v>860</v>
      </c>
      <c r="D299" s="138"/>
      <c r="E299" s="130" t="s">
        <v>36</v>
      </c>
      <c r="F299" s="130"/>
      <c r="G299" s="344"/>
      <c r="H299" s="127"/>
      <c r="I299" s="326">
        <f>+I301+I302</f>
        <v>6</v>
      </c>
      <c r="J299" s="326">
        <f>+J301+J302</f>
        <v>6</v>
      </c>
      <c r="K299" s="327"/>
      <c r="L299" s="327"/>
      <c r="M299" s="328"/>
      <c r="N299" s="329"/>
      <c r="O299" s="329"/>
      <c r="P299" s="329"/>
      <c r="Q299" s="330"/>
      <c r="R299" s="331"/>
      <c r="S299" s="332"/>
      <c r="T299" s="333"/>
      <c r="U299" s="332"/>
      <c r="V299" s="332"/>
      <c r="W299" s="332"/>
      <c r="X299" s="334"/>
      <c r="Y299" s="333"/>
      <c r="Z299" s="332"/>
      <c r="AA299" s="332"/>
      <c r="AB299" s="332"/>
      <c r="AC299" s="332"/>
      <c r="AD299" s="332"/>
      <c r="AE299" s="332"/>
      <c r="AF299" s="332"/>
      <c r="AG299" s="335"/>
      <c r="HD299" s="6"/>
      <c r="HE299" s="6"/>
      <c r="HF299" s="6"/>
      <c r="HG299" s="6"/>
      <c r="HH299" s="6"/>
      <c r="HI299" s="6"/>
      <c r="HJ299" s="6"/>
      <c r="HK299" s="6"/>
      <c r="HL299" s="6"/>
      <c r="HM299" s="6"/>
      <c r="HN299" s="6"/>
      <c r="HO299" s="6"/>
      <c r="HP299" s="6"/>
      <c r="HQ299" s="6"/>
      <c r="HR299" s="6"/>
      <c r="HS299" s="6"/>
      <c r="HT299" s="6"/>
      <c r="HU299" s="6"/>
      <c r="HV299" s="6"/>
      <c r="HW299" s="6"/>
      <c r="HX299" s="6"/>
      <c r="HY299" s="6"/>
      <c r="HZ299" s="6"/>
      <c r="IA299" s="6"/>
      <c r="IB299" s="6"/>
      <c r="IC299" s="6"/>
      <c r="ID299" s="6"/>
      <c r="IE299" s="6"/>
    </row>
    <row r="300" spans="1:239" ht="26.4" x14ac:dyDescent="0.3">
      <c r="A300" s="445" t="s">
        <v>342</v>
      </c>
      <c r="B300" s="445" t="s">
        <v>343</v>
      </c>
      <c r="C300" s="446" t="s">
        <v>344</v>
      </c>
      <c r="D300" s="264"/>
      <c r="E300" s="265" t="s">
        <v>149</v>
      </c>
      <c r="F300" s="266"/>
      <c r="G300" s="267"/>
      <c r="H300" s="268"/>
      <c r="I300" s="269"/>
      <c r="J300" s="269"/>
      <c r="K300" s="270"/>
      <c r="L300" s="270"/>
      <c r="M300" s="300"/>
      <c r="N300" s="270"/>
      <c r="O300" s="270"/>
      <c r="P300" s="270"/>
      <c r="Q300" s="447"/>
      <c r="R300" s="270"/>
      <c r="S300" s="270"/>
      <c r="T300" s="270"/>
      <c r="U300" s="270"/>
      <c r="V300" s="270"/>
      <c r="W300" s="270"/>
      <c r="X300" s="271"/>
      <c r="Y300" s="447"/>
      <c r="Z300" s="270"/>
      <c r="AA300" s="270"/>
      <c r="AB300" s="270"/>
      <c r="AC300" s="270"/>
      <c r="AD300" s="270"/>
      <c r="AE300" s="270"/>
      <c r="AF300" s="270"/>
      <c r="AG300" s="270"/>
      <c r="HD300" s="6"/>
      <c r="HE300" s="6"/>
      <c r="HF300" s="6"/>
      <c r="HG300" s="6"/>
      <c r="HH300" s="6"/>
      <c r="HI300" s="6"/>
      <c r="HJ300" s="6"/>
      <c r="HK300" s="6"/>
      <c r="HL300" s="6"/>
    </row>
    <row r="301" spans="1:239" ht="52.8" x14ac:dyDescent="0.3">
      <c r="A301" s="301"/>
      <c r="B301" s="301" t="s">
        <v>345</v>
      </c>
      <c r="C301" s="410" t="s">
        <v>346</v>
      </c>
      <c r="D301" s="527"/>
      <c r="E301" s="86"/>
      <c r="F301" s="79" t="s">
        <v>347</v>
      </c>
      <c r="G301" s="96" t="s">
        <v>37</v>
      </c>
      <c r="H301" s="81"/>
      <c r="I301" s="86">
        <v>3</v>
      </c>
      <c r="J301" s="143">
        <v>3</v>
      </c>
      <c r="K301" s="423" t="s">
        <v>44</v>
      </c>
      <c r="L301" s="423">
        <v>11</v>
      </c>
      <c r="M301" s="83"/>
      <c r="N301" s="423"/>
      <c r="O301" s="299">
        <v>18</v>
      </c>
      <c r="P301" s="287"/>
      <c r="Q301" s="73">
        <v>1</v>
      </c>
      <c r="R301" s="435" t="s">
        <v>27</v>
      </c>
      <c r="S301" s="435" t="s">
        <v>31</v>
      </c>
      <c r="T301" s="435" t="s">
        <v>348</v>
      </c>
      <c r="U301" s="474">
        <v>1</v>
      </c>
      <c r="V301" s="475" t="s">
        <v>29</v>
      </c>
      <c r="W301" s="474" t="s">
        <v>28</v>
      </c>
      <c r="X301" s="74" t="s">
        <v>32</v>
      </c>
      <c r="Y301" s="73">
        <v>1</v>
      </c>
      <c r="Z301" s="523" t="s">
        <v>29</v>
      </c>
      <c r="AA301" s="523" t="s">
        <v>28</v>
      </c>
      <c r="AB301" s="343" t="s">
        <v>32</v>
      </c>
      <c r="AC301" s="474">
        <v>1</v>
      </c>
      <c r="AD301" s="524" t="s">
        <v>29</v>
      </c>
      <c r="AE301" s="524" t="s">
        <v>28</v>
      </c>
      <c r="AF301" s="524" t="s">
        <v>32</v>
      </c>
      <c r="AG301" s="528" t="s">
        <v>349</v>
      </c>
    </row>
    <row r="302" spans="1:239" ht="26.4" x14ac:dyDescent="0.3">
      <c r="A302" s="262" t="s">
        <v>350</v>
      </c>
      <c r="B302" s="262" t="s">
        <v>351</v>
      </c>
      <c r="C302" s="263" t="s">
        <v>352</v>
      </c>
      <c r="D302" s="264"/>
      <c r="E302" s="265" t="s">
        <v>56</v>
      </c>
      <c r="F302" s="266"/>
      <c r="G302" s="267"/>
      <c r="H302" s="268" t="s">
        <v>69</v>
      </c>
      <c r="I302" s="269">
        <v>3</v>
      </c>
      <c r="J302" s="269">
        <v>3</v>
      </c>
      <c r="K302" s="270"/>
      <c r="L302" s="270"/>
      <c r="M302" s="300"/>
      <c r="N302" s="270"/>
      <c r="O302" s="270"/>
      <c r="P302" s="270"/>
      <c r="Q302" s="447"/>
      <c r="R302" s="270"/>
      <c r="S302" s="270"/>
      <c r="T302" s="270"/>
      <c r="U302" s="270"/>
      <c r="V302" s="270"/>
      <c r="W302" s="270"/>
      <c r="X302" s="271"/>
      <c r="Y302" s="447"/>
      <c r="Z302" s="270"/>
      <c r="AA302" s="270"/>
      <c r="AB302" s="270"/>
      <c r="AC302" s="270"/>
      <c r="AD302" s="270"/>
      <c r="AE302" s="270"/>
      <c r="AF302" s="270"/>
      <c r="AG302" s="270"/>
      <c r="HD302" s="6"/>
      <c r="HE302" s="6"/>
      <c r="HF302" s="6"/>
      <c r="HG302" s="6"/>
      <c r="HH302" s="6"/>
      <c r="HI302" s="6"/>
      <c r="HJ302" s="6"/>
      <c r="HK302" s="6"/>
      <c r="HL302" s="6"/>
    </row>
    <row r="303" spans="1:239" ht="39.6" x14ac:dyDescent="0.3">
      <c r="A303" s="301"/>
      <c r="B303" s="301" t="s">
        <v>353</v>
      </c>
      <c r="C303" s="529" t="s">
        <v>354</v>
      </c>
      <c r="D303" s="292" t="s">
        <v>355</v>
      </c>
      <c r="E303" s="79"/>
      <c r="F303" s="79" t="s">
        <v>347</v>
      </c>
      <c r="G303" s="96" t="s">
        <v>37</v>
      </c>
      <c r="H303" s="81"/>
      <c r="I303" s="79">
        <v>3</v>
      </c>
      <c r="J303" s="82">
        <v>3</v>
      </c>
      <c r="K303" s="372" t="s">
        <v>356</v>
      </c>
      <c r="L303" s="372">
        <v>11</v>
      </c>
      <c r="M303" s="102"/>
      <c r="N303" s="423"/>
      <c r="O303" s="299">
        <v>18</v>
      </c>
      <c r="P303" s="303"/>
      <c r="Q303" s="73">
        <v>1</v>
      </c>
      <c r="R303" s="435" t="s">
        <v>27</v>
      </c>
      <c r="S303" s="435" t="s">
        <v>28</v>
      </c>
      <c r="T303" s="435" t="s">
        <v>30</v>
      </c>
      <c r="U303" s="474">
        <v>1</v>
      </c>
      <c r="V303" s="475" t="s">
        <v>29</v>
      </c>
      <c r="W303" s="474" t="s">
        <v>28</v>
      </c>
      <c r="X303" s="74" t="s">
        <v>66</v>
      </c>
      <c r="Y303" s="73">
        <v>1</v>
      </c>
      <c r="Z303" s="523" t="s">
        <v>29</v>
      </c>
      <c r="AA303" s="523" t="s">
        <v>28</v>
      </c>
      <c r="AB303" s="343" t="s">
        <v>66</v>
      </c>
      <c r="AC303" s="474">
        <v>1</v>
      </c>
      <c r="AD303" s="524" t="s">
        <v>29</v>
      </c>
      <c r="AE303" s="524" t="s">
        <v>28</v>
      </c>
      <c r="AF303" s="524" t="s">
        <v>66</v>
      </c>
      <c r="AG303" s="530" t="s">
        <v>357</v>
      </c>
    </row>
    <row r="304" spans="1:239" ht="58.5" customHeight="1" x14ac:dyDescent="0.3">
      <c r="A304" s="301"/>
      <c r="B304" s="301" t="s">
        <v>315</v>
      </c>
      <c r="C304" s="531" t="s">
        <v>316</v>
      </c>
      <c r="D304" s="141" t="s">
        <v>317</v>
      </c>
      <c r="E304" s="86"/>
      <c r="F304" s="79" t="s">
        <v>318</v>
      </c>
      <c r="G304" s="96" t="s">
        <v>37</v>
      </c>
      <c r="H304" s="81"/>
      <c r="I304" s="284">
        <v>3</v>
      </c>
      <c r="J304" s="282">
        <v>3</v>
      </c>
      <c r="K304" s="284" t="s">
        <v>50</v>
      </c>
      <c r="L304" s="284">
        <v>14</v>
      </c>
      <c r="M304" s="282"/>
      <c r="N304" s="423"/>
      <c r="O304" s="303">
        <v>18</v>
      </c>
      <c r="P304" s="303"/>
      <c r="Q304" s="73">
        <v>1</v>
      </c>
      <c r="R304" s="435" t="s">
        <v>27</v>
      </c>
      <c r="S304" s="435" t="s">
        <v>31</v>
      </c>
      <c r="T304" s="435"/>
      <c r="U304" s="474">
        <v>1</v>
      </c>
      <c r="V304" s="475" t="s">
        <v>29</v>
      </c>
      <c r="W304" s="474" t="s">
        <v>39</v>
      </c>
      <c r="X304" s="74" t="s">
        <v>114</v>
      </c>
      <c r="Y304" s="73">
        <v>1</v>
      </c>
      <c r="Z304" s="523" t="s">
        <v>29</v>
      </c>
      <c r="AA304" s="523" t="s">
        <v>39</v>
      </c>
      <c r="AB304" s="343" t="s">
        <v>114</v>
      </c>
      <c r="AC304" s="474">
        <v>1</v>
      </c>
      <c r="AD304" s="524" t="s">
        <v>29</v>
      </c>
      <c r="AE304" s="524" t="s">
        <v>39</v>
      </c>
      <c r="AF304" s="524" t="s">
        <v>114</v>
      </c>
      <c r="AG304" s="352" t="s">
        <v>319</v>
      </c>
    </row>
    <row r="305" spans="1:239" ht="52.5" customHeight="1" x14ac:dyDescent="0.3">
      <c r="A305" s="301"/>
      <c r="B305" s="301" t="s">
        <v>320</v>
      </c>
      <c r="C305" s="531" t="s">
        <v>321</v>
      </c>
      <c r="D305" s="141" t="s">
        <v>322</v>
      </c>
      <c r="E305" s="86"/>
      <c r="F305" s="79" t="s">
        <v>318</v>
      </c>
      <c r="G305" s="96" t="s">
        <v>37</v>
      </c>
      <c r="H305" s="81"/>
      <c r="I305" s="284">
        <v>3</v>
      </c>
      <c r="J305" s="282">
        <v>3</v>
      </c>
      <c r="K305" s="284" t="s">
        <v>47</v>
      </c>
      <c r="L305" s="284">
        <v>14</v>
      </c>
      <c r="M305" s="282"/>
      <c r="N305" s="423"/>
      <c r="O305" s="303">
        <v>18</v>
      </c>
      <c r="P305" s="303"/>
      <c r="Q305" s="73">
        <v>1</v>
      </c>
      <c r="R305" s="435" t="s">
        <v>27</v>
      </c>
      <c r="S305" s="435" t="s">
        <v>31</v>
      </c>
      <c r="T305" s="435"/>
      <c r="U305" s="474">
        <v>1</v>
      </c>
      <c r="V305" s="475" t="s">
        <v>29</v>
      </c>
      <c r="W305" s="474" t="s">
        <v>323</v>
      </c>
      <c r="X305" s="74" t="s">
        <v>114</v>
      </c>
      <c r="Y305" s="73">
        <v>1</v>
      </c>
      <c r="Z305" s="523" t="s">
        <v>29</v>
      </c>
      <c r="AA305" s="523" t="s">
        <v>53</v>
      </c>
      <c r="AB305" s="343"/>
      <c r="AC305" s="474">
        <v>1</v>
      </c>
      <c r="AD305" s="524" t="s">
        <v>29</v>
      </c>
      <c r="AE305" s="524" t="s">
        <v>53</v>
      </c>
      <c r="AF305" s="524"/>
      <c r="AG305" s="352" t="s">
        <v>324</v>
      </c>
    </row>
    <row r="306" spans="1:239" ht="23.25" customHeight="1" x14ac:dyDescent="0.3">
      <c r="A306" s="235" t="s">
        <v>861</v>
      </c>
      <c r="B306" s="236" t="s">
        <v>862</v>
      </c>
      <c r="C306" s="237" t="s">
        <v>863</v>
      </c>
      <c r="D306" s="238"/>
      <c r="E306" s="239"/>
      <c r="F306" s="239"/>
      <c r="G306" s="239"/>
      <c r="H306" s="239"/>
      <c r="I306" s="239"/>
      <c r="J306" s="239"/>
      <c r="K306" s="240"/>
      <c r="L306" s="240"/>
      <c r="M306" s="356"/>
      <c r="N306" s="240"/>
      <c r="O306" s="240"/>
      <c r="P306" s="357"/>
      <c r="Q306" s="242"/>
      <c r="R306" s="242"/>
      <c r="S306" s="242"/>
      <c r="T306" s="242"/>
      <c r="U306" s="242"/>
      <c r="V306" s="242"/>
      <c r="W306" s="242"/>
      <c r="X306" s="241"/>
      <c r="Y306" s="242"/>
      <c r="Z306" s="242"/>
      <c r="AA306" s="242"/>
      <c r="AB306" s="242"/>
      <c r="AC306" s="242"/>
      <c r="AD306" s="242"/>
      <c r="AE306" s="242"/>
      <c r="AF306" s="242"/>
      <c r="AG306" s="243"/>
    </row>
    <row r="307" spans="1:239" ht="23.25" customHeight="1" x14ac:dyDescent="0.3">
      <c r="A307" s="244" t="s">
        <v>864</v>
      </c>
      <c r="B307" s="245" t="s">
        <v>865</v>
      </c>
      <c r="C307" s="246" t="s">
        <v>866</v>
      </c>
      <c r="D307" s="247"/>
      <c r="E307" s="248" t="s">
        <v>22</v>
      </c>
      <c r="F307" s="248"/>
      <c r="G307" s="249"/>
      <c r="H307" s="249"/>
      <c r="I307" s="249">
        <f>+I308+I325</f>
        <v>30</v>
      </c>
      <c r="J307" s="249">
        <f>+J308+J325</f>
        <v>30</v>
      </c>
      <c r="K307" s="250"/>
      <c r="L307" s="250"/>
      <c r="M307" s="358"/>
      <c r="N307" s="250"/>
      <c r="O307" s="250"/>
      <c r="P307" s="250"/>
      <c r="Q307" s="253"/>
      <c r="R307" s="254"/>
      <c r="S307" s="254"/>
      <c r="T307" s="254"/>
      <c r="U307" s="254"/>
      <c r="V307" s="254"/>
      <c r="W307" s="254"/>
      <c r="X307" s="252"/>
      <c r="Y307" s="253"/>
      <c r="Z307" s="254"/>
      <c r="AA307" s="254"/>
      <c r="AB307" s="254"/>
      <c r="AC307" s="254"/>
      <c r="AD307" s="254"/>
      <c r="AE307" s="254"/>
      <c r="AF307" s="254"/>
      <c r="AG307" s="255"/>
    </row>
    <row r="308" spans="1:239" ht="23.25" customHeight="1" x14ac:dyDescent="0.25">
      <c r="A308" s="256"/>
      <c r="B308" s="256"/>
      <c r="C308" s="257" t="s">
        <v>23</v>
      </c>
      <c r="D308" s="258"/>
      <c r="E308" s="259"/>
      <c r="F308" s="259"/>
      <c r="G308" s="260"/>
      <c r="H308" s="260"/>
      <c r="I308" s="260">
        <f>+I310+I311+I312+I313+I315+I316+I318+I319+I320</f>
        <v>24</v>
      </c>
      <c r="J308" s="260">
        <f>+J310+J311+J312+J313+J315+J316+J318+J319+J320</f>
        <v>24</v>
      </c>
      <c r="K308" s="260"/>
      <c r="L308" s="260"/>
      <c r="M308" s="70"/>
      <c r="N308" s="260"/>
      <c r="O308" s="260"/>
      <c r="P308" s="260"/>
      <c r="Q308" s="71"/>
      <c r="R308" s="260"/>
      <c r="S308" s="260"/>
      <c r="T308" s="260"/>
      <c r="U308" s="260"/>
      <c r="V308" s="260"/>
      <c r="W308" s="260"/>
      <c r="X308" s="70"/>
      <c r="Y308" s="71"/>
      <c r="Z308" s="260"/>
      <c r="AA308" s="260"/>
      <c r="AB308" s="260"/>
      <c r="AC308" s="260"/>
      <c r="AD308" s="260"/>
      <c r="AE308" s="260"/>
      <c r="AF308" s="260"/>
      <c r="AG308" s="261"/>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c r="BM308" s="12"/>
      <c r="BN308" s="12"/>
      <c r="BO308" s="12"/>
      <c r="BP308" s="12"/>
      <c r="BQ308" s="12"/>
      <c r="BR308" s="12"/>
      <c r="BS308" s="12"/>
      <c r="BT308" s="12"/>
      <c r="BU308" s="12"/>
      <c r="BV308" s="12"/>
      <c r="BW308" s="12"/>
      <c r="BX308" s="12"/>
      <c r="BY308" s="12"/>
      <c r="BZ308" s="12"/>
      <c r="CA308" s="12"/>
      <c r="CB308" s="12"/>
      <c r="CC308" s="12"/>
      <c r="CD308" s="12"/>
      <c r="CE308" s="12"/>
      <c r="CF308" s="12"/>
      <c r="CG308" s="12"/>
      <c r="CH308" s="12"/>
      <c r="CI308" s="12"/>
      <c r="CJ308" s="12"/>
      <c r="CK308" s="12"/>
      <c r="CL308" s="12"/>
      <c r="CM308" s="12"/>
      <c r="CN308" s="12"/>
      <c r="CO308" s="12"/>
      <c r="CP308" s="12"/>
      <c r="CQ308" s="12"/>
      <c r="CR308" s="12"/>
      <c r="CS308" s="12"/>
      <c r="CT308" s="12"/>
      <c r="CU308" s="12"/>
      <c r="CV308" s="12"/>
      <c r="CW308" s="12"/>
      <c r="CX308" s="12"/>
      <c r="CY308" s="12"/>
      <c r="CZ308" s="12"/>
      <c r="DA308" s="12"/>
      <c r="DB308" s="12"/>
      <c r="DC308" s="12"/>
      <c r="DD308" s="12"/>
      <c r="DE308" s="12"/>
      <c r="DF308" s="12"/>
      <c r="DG308" s="12"/>
      <c r="DH308" s="12"/>
      <c r="DI308" s="12"/>
      <c r="DJ308" s="12"/>
      <c r="DK308" s="12"/>
      <c r="DL308" s="12"/>
      <c r="DM308" s="12"/>
      <c r="DN308" s="12"/>
      <c r="DO308" s="12"/>
      <c r="DP308" s="12"/>
      <c r="DQ308" s="12"/>
      <c r="DR308" s="12"/>
      <c r="DS308" s="12"/>
      <c r="DT308" s="12"/>
      <c r="DU308" s="12"/>
      <c r="DV308" s="12"/>
      <c r="DW308" s="12"/>
      <c r="DX308" s="12"/>
      <c r="DY308" s="12"/>
      <c r="DZ308" s="12"/>
      <c r="EA308" s="12"/>
      <c r="EB308" s="12"/>
      <c r="EC308" s="12"/>
      <c r="ED308" s="12"/>
      <c r="EE308" s="12"/>
      <c r="EF308" s="12"/>
      <c r="EG308" s="12"/>
      <c r="EH308" s="12"/>
      <c r="EI308" s="12"/>
      <c r="EJ308" s="12"/>
      <c r="EK308" s="12"/>
      <c r="EL308" s="12"/>
      <c r="EM308" s="12"/>
      <c r="EN308" s="12"/>
      <c r="EO308" s="12"/>
      <c r="EP308" s="12"/>
      <c r="EQ308" s="12"/>
      <c r="ER308" s="12"/>
      <c r="ES308" s="12"/>
      <c r="ET308" s="12"/>
      <c r="EU308" s="12"/>
      <c r="EV308" s="12"/>
      <c r="EW308" s="12"/>
      <c r="EX308" s="12"/>
      <c r="EY308" s="12"/>
      <c r="EZ308" s="12"/>
      <c r="FA308" s="12"/>
      <c r="FB308" s="12"/>
      <c r="FC308" s="12"/>
      <c r="FD308" s="12"/>
      <c r="FE308" s="12"/>
      <c r="FF308" s="12"/>
      <c r="FG308" s="12"/>
      <c r="FH308" s="12"/>
      <c r="FI308" s="12"/>
      <c r="FJ308" s="12"/>
      <c r="FK308" s="12"/>
      <c r="FL308" s="12"/>
      <c r="FM308" s="12"/>
      <c r="FN308" s="12"/>
      <c r="FO308" s="12"/>
      <c r="FP308" s="12"/>
      <c r="FQ308" s="12"/>
      <c r="FR308" s="12"/>
      <c r="FS308" s="12"/>
      <c r="FT308" s="12"/>
      <c r="FU308" s="12"/>
      <c r="FV308" s="12"/>
      <c r="FW308" s="12"/>
      <c r="FX308" s="12"/>
      <c r="FY308" s="12"/>
      <c r="FZ308" s="12"/>
      <c r="GA308" s="12"/>
      <c r="GB308" s="12"/>
      <c r="GC308" s="12"/>
      <c r="GD308" s="12"/>
      <c r="GE308" s="12"/>
      <c r="GF308" s="12"/>
      <c r="GG308" s="12"/>
      <c r="GH308" s="12"/>
      <c r="GI308" s="12"/>
      <c r="GJ308" s="12"/>
      <c r="GK308" s="12"/>
      <c r="GL308" s="12"/>
      <c r="GM308" s="12"/>
      <c r="GN308" s="12"/>
      <c r="GO308" s="12"/>
      <c r="GP308" s="12"/>
      <c r="GQ308" s="12"/>
      <c r="GR308" s="12"/>
      <c r="GS308" s="12"/>
      <c r="GT308" s="12"/>
      <c r="GU308" s="12"/>
      <c r="GV308" s="12"/>
      <c r="GW308" s="12"/>
      <c r="GX308" s="12"/>
      <c r="GY308" s="12"/>
      <c r="GZ308" s="12"/>
      <c r="HA308" s="12"/>
      <c r="HB308" s="12"/>
      <c r="HC308" s="12"/>
      <c r="HD308" s="12"/>
      <c r="HE308" s="12"/>
      <c r="HF308" s="12"/>
      <c r="HG308" s="12"/>
      <c r="HH308" s="12"/>
      <c r="HI308" s="12"/>
      <c r="HJ308" s="12"/>
      <c r="HK308" s="12"/>
      <c r="HL308" s="12"/>
      <c r="HM308" s="6"/>
      <c r="HN308" s="6"/>
      <c r="HO308" s="6"/>
      <c r="HP308" s="6"/>
      <c r="HQ308" s="6"/>
      <c r="HR308" s="6"/>
      <c r="HS308" s="6"/>
      <c r="HT308" s="6"/>
      <c r="HU308" s="6"/>
      <c r="HV308" s="6"/>
      <c r="HW308" s="6"/>
      <c r="HX308" s="6"/>
      <c r="HY308" s="6"/>
      <c r="HZ308" s="6"/>
      <c r="IA308" s="6"/>
      <c r="IB308" s="6"/>
      <c r="IC308" s="6"/>
      <c r="ID308" s="6"/>
      <c r="IE308" s="6"/>
    </row>
    <row r="309" spans="1:239" ht="26.4" x14ac:dyDescent="0.3">
      <c r="A309" s="262" t="s">
        <v>867</v>
      </c>
      <c r="B309" s="262" t="s">
        <v>868</v>
      </c>
      <c r="C309" s="263" t="s">
        <v>869</v>
      </c>
      <c r="D309" s="264"/>
      <c r="E309" s="265" t="s">
        <v>149</v>
      </c>
      <c r="F309" s="266"/>
      <c r="G309" s="267"/>
      <c r="H309" s="268"/>
      <c r="I309" s="359"/>
      <c r="J309" s="269"/>
      <c r="K309" s="270"/>
      <c r="L309" s="270"/>
      <c r="M309" s="300"/>
      <c r="N309" s="270"/>
      <c r="O309" s="270"/>
      <c r="P309" s="270"/>
      <c r="Q309" s="447"/>
      <c r="R309" s="270"/>
      <c r="S309" s="270"/>
      <c r="T309" s="270"/>
      <c r="U309" s="270"/>
      <c r="V309" s="270"/>
      <c r="W309" s="270"/>
      <c r="X309" s="271"/>
      <c r="Y309" s="447"/>
      <c r="Z309" s="270"/>
      <c r="AA309" s="270"/>
      <c r="AB309" s="270"/>
      <c r="AC309" s="270"/>
      <c r="AD309" s="270"/>
      <c r="AE309" s="270"/>
      <c r="AF309" s="270"/>
      <c r="AG309" s="270"/>
      <c r="HD309" s="6"/>
      <c r="HE309" s="6"/>
      <c r="HF309" s="6"/>
      <c r="HG309" s="6"/>
      <c r="HH309" s="6"/>
      <c r="HI309" s="6"/>
      <c r="HJ309" s="6"/>
      <c r="HK309" s="6"/>
      <c r="HL309" s="6"/>
    </row>
    <row r="310" spans="1:239" ht="63" customHeight="1" x14ac:dyDescent="0.3">
      <c r="A310" s="301"/>
      <c r="B310" s="301" t="s">
        <v>870</v>
      </c>
      <c r="C310" s="371" t="s">
        <v>871</v>
      </c>
      <c r="D310" s="125" t="s">
        <v>872</v>
      </c>
      <c r="E310" s="79"/>
      <c r="F310" s="79"/>
      <c r="G310" s="96" t="s">
        <v>37</v>
      </c>
      <c r="H310" s="81"/>
      <c r="I310" s="302" t="s">
        <v>93</v>
      </c>
      <c r="J310" s="67">
        <v>2</v>
      </c>
      <c r="K310" s="295" t="s">
        <v>52</v>
      </c>
      <c r="L310" s="303">
        <v>14</v>
      </c>
      <c r="M310" s="67"/>
      <c r="N310" s="532"/>
      <c r="O310" s="299"/>
      <c r="P310" s="299"/>
      <c r="Q310" s="84">
        <v>1</v>
      </c>
      <c r="R310" s="343" t="s">
        <v>27</v>
      </c>
      <c r="S310" s="343" t="s">
        <v>28</v>
      </c>
      <c r="T310" s="343"/>
      <c r="U310" s="341">
        <v>1</v>
      </c>
      <c r="V310" s="342" t="s">
        <v>29</v>
      </c>
      <c r="W310" s="342" t="s">
        <v>28</v>
      </c>
      <c r="X310" s="68" t="s">
        <v>32</v>
      </c>
      <c r="Y310" s="84">
        <v>1</v>
      </c>
      <c r="Z310" s="343" t="s">
        <v>29</v>
      </c>
      <c r="AA310" s="343" t="s">
        <v>28</v>
      </c>
      <c r="AB310" s="343" t="s">
        <v>32</v>
      </c>
      <c r="AC310" s="341">
        <v>1</v>
      </c>
      <c r="AD310" s="342" t="s">
        <v>29</v>
      </c>
      <c r="AE310" s="342" t="s">
        <v>28</v>
      </c>
      <c r="AF310" s="342" t="s">
        <v>32</v>
      </c>
      <c r="AG310" s="306" t="s">
        <v>873</v>
      </c>
    </row>
    <row r="311" spans="1:239" ht="63" customHeight="1" x14ac:dyDescent="0.3">
      <c r="A311" s="301"/>
      <c r="B311" s="347" t="s">
        <v>874</v>
      </c>
      <c r="C311" s="533" t="s">
        <v>875</v>
      </c>
      <c r="D311" s="125"/>
      <c r="E311" s="79"/>
      <c r="F311" s="79"/>
      <c r="G311" s="96" t="s">
        <v>37</v>
      </c>
      <c r="H311" s="81"/>
      <c r="I311" s="302" t="s">
        <v>93</v>
      </c>
      <c r="J311" s="67">
        <v>2</v>
      </c>
      <c r="K311" s="295" t="s">
        <v>48</v>
      </c>
      <c r="L311" s="303">
        <v>14</v>
      </c>
      <c r="M311" s="67"/>
      <c r="N311" s="287"/>
      <c r="O311" s="310">
        <v>18</v>
      </c>
      <c r="P311" s="293">
        <v>18</v>
      </c>
      <c r="Q311" s="84">
        <v>1</v>
      </c>
      <c r="R311" s="343" t="s">
        <v>27</v>
      </c>
      <c r="S311" s="343" t="s">
        <v>39</v>
      </c>
      <c r="T311" s="343"/>
      <c r="U311" s="341">
        <v>1</v>
      </c>
      <c r="V311" s="342" t="s">
        <v>29</v>
      </c>
      <c r="W311" s="342" t="s">
        <v>39</v>
      </c>
      <c r="X311" s="68" t="s">
        <v>51</v>
      </c>
      <c r="Y311" s="84">
        <v>1</v>
      </c>
      <c r="Z311" s="343" t="s">
        <v>29</v>
      </c>
      <c r="AA311" s="343" t="s">
        <v>39</v>
      </c>
      <c r="AB311" s="343" t="s">
        <v>51</v>
      </c>
      <c r="AC311" s="341">
        <v>1</v>
      </c>
      <c r="AD311" s="342" t="s">
        <v>29</v>
      </c>
      <c r="AE311" s="342" t="s">
        <v>39</v>
      </c>
      <c r="AF311" s="342" t="s">
        <v>51</v>
      </c>
      <c r="AG311" s="306"/>
    </row>
    <row r="312" spans="1:239" ht="63" customHeight="1" x14ac:dyDescent="0.3">
      <c r="A312" s="301"/>
      <c r="B312" s="301" t="s">
        <v>876</v>
      </c>
      <c r="C312" s="371" t="s">
        <v>877</v>
      </c>
      <c r="D312" s="125" t="s">
        <v>878</v>
      </c>
      <c r="E312" s="79"/>
      <c r="F312" s="86"/>
      <c r="G312" s="96" t="s">
        <v>37</v>
      </c>
      <c r="H312" s="81"/>
      <c r="I312" s="302" t="s">
        <v>91</v>
      </c>
      <c r="J312" s="67">
        <v>3</v>
      </c>
      <c r="K312" s="295" t="s">
        <v>580</v>
      </c>
      <c r="L312" s="303">
        <v>14</v>
      </c>
      <c r="M312" s="67"/>
      <c r="N312" s="287"/>
      <c r="O312" s="287">
        <v>18</v>
      </c>
      <c r="P312" s="287"/>
      <c r="Q312" s="84">
        <v>1</v>
      </c>
      <c r="R312" s="343" t="s">
        <v>27</v>
      </c>
      <c r="S312" s="343" t="s">
        <v>28</v>
      </c>
      <c r="T312" s="343"/>
      <c r="U312" s="341">
        <v>1</v>
      </c>
      <c r="V312" s="342" t="s">
        <v>29</v>
      </c>
      <c r="W312" s="342" t="s">
        <v>28</v>
      </c>
      <c r="X312" s="68" t="s">
        <v>30</v>
      </c>
      <c r="Y312" s="84">
        <v>1</v>
      </c>
      <c r="Z312" s="343" t="s">
        <v>29</v>
      </c>
      <c r="AA312" s="343" t="s">
        <v>28</v>
      </c>
      <c r="AB312" s="343" t="s">
        <v>30</v>
      </c>
      <c r="AC312" s="341">
        <v>1</v>
      </c>
      <c r="AD312" s="342" t="s">
        <v>29</v>
      </c>
      <c r="AE312" s="342" t="s">
        <v>28</v>
      </c>
      <c r="AF312" s="342" t="s">
        <v>30</v>
      </c>
      <c r="AG312" s="306" t="s">
        <v>879</v>
      </c>
    </row>
    <row r="313" spans="1:239" ht="63" customHeight="1" x14ac:dyDescent="0.3">
      <c r="A313" s="301"/>
      <c r="B313" s="301" t="s">
        <v>880</v>
      </c>
      <c r="C313" s="371" t="s">
        <v>881</v>
      </c>
      <c r="D313" s="125" t="s">
        <v>882</v>
      </c>
      <c r="E313" s="79"/>
      <c r="F313" s="79"/>
      <c r="G313" s="96" t="s">
        <v>37</v>
      </c>
      <c r="H313" s="81"/>
      <c r="I313" s="302" t="s">
        <v>91</v>
      </c>
      <c r="J313" s="67">
        <v>3</v>
      </c>
      <c r="K313" s="295" t="s">
        <v>48</v>
      </c>
      <c r="L313" s="303">
        <v>14</v>
      </c>
      <c r="M313" s="67"/>
      <c r="N313" s="287"/>
      <c r="O313" s="287">
        <v>18</v>
      </c>
      <c r="P313" s="287"/>
      <c r="Q313" s="84">
        <v>1</v>
      </c>
      <c r="R313" s="343" t="s">
        <v>27</v>
      </c>
      <c r="S313" s="343" t="s">
        <v>28</v>
      </c>
      <c r="T313" s="343"/>
      <c r="U313" s="341">
        <v>1</v>
      </c>
      <c r="V313" s="342" t="s">
        <v>29</v>
      </c>
      <c r="W313" s="342" t="s">
        <v>28</v>
      </c>
      <c r="X313" s="68" t="s">
        <v>30</v>
      </c>
      <c r="Y313" s="84">
        <v>1</v>
      </c>
      <c r="Z313" s="343" t="s">
        <v>29</v>
      </c>
      <c r="AA313" s="343" t="s">
        <v>28</v>
      </c>
      <c r="AB313" s="343" t="s">
        <v>30</v>
      </c>
      <c r="AC313" s="341">
        <v>1</v>
      </c>
      <c r="AD313" s="342" t="s">
        <v>29</v>
      </c>
      <c r="AE313" s="342" t="s">
        <v>28</v>
      </c>
      <c r="AF313" s="342" t="s">
        <v>30</v>
      </c>
      <c r="AG313" s="306" t="s">
        <v>883</v>
      </c>
    </row>
    <row r="314" spans="1:239" ht="28.5" customHeight="1" x14ac:dyDescent="0.3">
      <c r="A314" s="262" t="s">
        <v>884</v>
      </c>
      <c r="B314" s="262" t="s">
        <v>885</v>
      </c>
      <c r="C314" s="263" t="s">
        <v>886</v>
      </c>
      <c r="D314" s="264"/>
      <c r="E314" s="265" t="s">
        <v>149</v>
      </c>
      <c r="F314" s="266"/>
      <c r="G314" s="267"/>
      <c r="H314" s="268"/>
      <c r="I314" s="269"/>
      <c r="J314" s="269"/>
      <c r="K314" s="270"/>
      <c r="L314" s="270"/>
      <c r="M314" s="300"/>
      <c r="N314" s="270"/>
      <c r="O314" s="270"/>
      <c r="P314" s="270"/>
      <c r="Q314" s="447"/>
      <c r="R314" s="270"/>
      <c r="S314" s="270"/>
      <c r="T314" s="270"/>
      <c r="U314" s="270"/>
      <c r="V314" s="270"/>
      <c r="W314" s="270"/>
      <c r="X314" s="271"/>
      <c r="Y314" s="447"/>
      <c r="Z314" s="270"/>
      <c r="AA314" s="270"/>
      <c r="AB314" s="270"/>
      <c r="AC314" s="270"/>
      <c r="AD314" s="270"/>
      <c r="AE314" s="270"/>
      <c r="AF314" s="270"/>
      <c r="AG314" s="270"/>
      <c r="HD314" s="6"/>
      <c r="HE314" s="6"/>
      <c r="HF314" s="6"/>
      <c r="HG314" s="6"/>
      <c r="HH314" s="6"/>
      <c r="HI314" s="6"/>
      <c r="HJ314" s="6"/>
      <c r="HK314" s="6"/>
      <c r="HL314" s="6"/>
    </row>
    <row r="315" spans="1:239" ht="93.75" customHeight="1" x14ac:dyDescent="0.3">
      <c r="A315" s="301"/>
      <c r="B315" s="301" t="s">
        <v>887</v>
      </c>
      <c r="C315" s="371" t="s">
        <v>888</v>
      </c>
      <c r="D315" s="125" t="s">
        <v>889</v>
      </c>
      <c r="E315" s="79"/>
      <c r="F315" s="79"/>
      <c r="G315" s="96" t="s">
        <v>37</v>
      </c>
      <c r="H315" s="81"/>
      <c r="I315" s="302" t="s">
        <v>91</v>
      </c>
      <c r="J315" s="67">
        <v>3</v>
      </c>
      <c r="K315" s="295" t="s">
        <v>890</v>
      </c>
      <c r="L315" s="303">
        <v>14</v>
      </c>
      <c r="M315" s="67"/>
      <c r="N315" s="287"/>
      <c r="O315" s="287">
        <v>30</v>
      </c>
      <c r="P315" s="287"/>
      <c r="Q315" s="84">
        <v>1</v>
      </c>
      <c r="R315" s="343" t="s">
        <v>29</v>
      </c>
      <c r="S315" s="343" t="s">
        <v>28</v>
      </c>
      <c r="T315" s="343" t="s">
        <v>66</v>
      </c>
      <c r="U315" s="341">
        <v>1</v>
      </c>
      <c r="V315" s="342" t="s">
        <v>29</v>
      </c>
      <c r="W315" s="342" t="s">
        <v>28</v>
      </c>
      <c r="X315" s="68" t="s">
        <v>66</v>
      </c>
      <c r="Y315" s="84">
        <v>1</v>
      </c>
      <c r="Z315" s="343" t="s">
        <v>29</v>
      </c>
      <c r="AA315" s="343" t="s">
        <v>28</v>
      </c>
      <c r="AB315" s="343" t="s">
        <v>66</v>
      </c>
      <c r="AC315" s="341">
        <v>1</v>
      </c>
      <c r="AD315" s="342" t="s">
        <v>29</v>
      </c>
      <c r="AE315" s="342" t="s">
        <v>28</v>
      </c>
      <c r="AF315" s="342" t="s">
        <v>66</v>
      </c>
      <c r="AG315" s="306" t="s">
        <v>891</v>
      </c>
    </row>
    <row r="316" spans="1:239" ht="74.25" customHeight="1" x14ac:dyDescent="0.3">
      <c r="A316" s="301"/>
      <c r="B316" s="301" t="s">
        <v>892</v>
      </c>
      <c r="C316" s="371" t="s">
        <v>893</v>
      </c>
      <c r="D316" s="125" t="s">
        <v>894</v>
      </c>
      <c r="E316" s="79"/>
      <c r="F316" s="79"/>
      <c r="G316" s="96" t="s">
        <v>37</v>
      </c>
      <c r="H316" s="81"/>
      <c r="I316" s="302" t="s">
        <v>91</v>
      </c>
      <c r="J316" s="67">
        <v>3</v>
      </c>
      <c r="K316" s="295" t="s">
        <v>753</v>
      </c>
      <c r="L316" s="303">
        <v>14</v>
      </c>
      <c r="M316" s="67"/>
      <c r="N316" s="287"/>
      <c r="O316" s="287">
        <v>30</v>
      </c>
      <c r="P316" s="287"/>
      <c r="Q316" s="84" t="s">
        <v>64</v>
      </c>
      <c r="R316" s="343" t="s">
        <v>65</v>
      </c>
      <c r="S316" s="343" t="s">
        <v>31</v>
      </c>
      <c r="T316" s="343" t="s">
        <v>80</v>
      </c>
      <c r="U316" s="341">
        <v>1</v>
      </c>
      <c r="V316" s="342" t="s">
        <v>29</v>
      </c>
      <c r="W316" s="342" t="s">
        <v>28</v>
      </c>
      <c r="X316" s="68" t="s">
        <v>66</v>
      </c>
      <c r="Y316" s="84">
        <v>1</v>
      </c>
      <c r="Z316" s="343" t="s">
        <v>29</v>
      </c>
      <c r="AA316" s="343" t="s">
        <v>28</v>
      </c>
      <c r="AB316" s="343" t="s">
        <v>66</v>
      </c>
      <c r="AC316" s="341">
        <v>1</v>
      </c>
      <c r="AD316" s="342" t="s">
        <v>29</v>
      </c>
      <c r="AE316" s="342" t="s">
        <v>28</v>
      </c>
      <c r="AF316" s="342" t="s">
        <v>66</v>
      </c>
      <c r="AG316" s="306" t="s">
        <v>895</v>
      </c>
    </row>
    <row r="317" spans="1:239" ht="28.5" customHeight="1" x14ac:dyDescent="0.3">
      <c r="A317" s="262" t="s">
        <v>896</v>
      </c>
      <c r="B317" s="262" t="s">
        <v>897</v>
      </c>
      <c r="C317" s="263" t="s">
        <v>898</v>
      </c>
      <c r="D317" s="264"/>
      <c r="E317" s="265" t="s">
        <v>149</v>
      </c>
      <c r="F317" s="266"/>
      <c r="G317" s="267"/>
      <c r="H317" s="268"/>
      <c r="I317" s="269"/>
      <c r="J317" s="269"/>
      <c r="K317" s="270"/>
      <c r="L317" s="270"/>
      <c r="M317" s="300"/>
      <c r="N317" s="270"/>
      <c r="O317" s="270"/>
      <c r="P317" s="270"/>
      <c r="Q317" s="447"/>
      <c r="R317" s="270"/>
      <c r="S317" s="270"/>
      <c r="T317" s="270"/>
      <c r="U317" s="270"/>
      <c r="V317" s="270"/>
      <c r="W317" s="270"/>
      <c r="X317" s="271"/>
      <c r="Y317" s="447"/>
      <c r="Z317" s="270"/>
      <c r="AA317" s="270"/>
      <c r="AB317" s="270"/>
      <c r="AC317" s="270"/>
      <c r="AD317" s="270"/>
      <c r="AE317" s="270"/>
      <c r="AF317" s="270"/>
      <c r="AG317" s="270"/>
      <c r="HD317" s="6"/>
      <c r="HE317" s="6"/>
      <c r="HF317" s="6"/>
      <c r="HG317" s="6"/>
      <c r="HH317" s="6"/>
      <c r="HI317" s="6"/>
      <c r="HJ317" s="6"/>
      <c r="HK317" s="6"/>
      <c r="HL317" s="6"/>
    </row>
    <row r="318" spans="1:239" ht="53.25" customHeight="1" x14ac:dyDescent="0.3">
      <c r="A318" s="301"/>
      <c r="B318" s="301" t="s">
        <v>899</v>
      </c>
      <c r="C318" s="371" t="s">
        <v>900</v>
      </c>
      <c r="D318" s="125" t="s">
        <v>901</v>
      </c>
      <c r="E318" s="86"/>
      <c r="F318" s="86"/>
      <c r="G318" s="96" t="s">
        <v>37</v>
      </c>
      <c r="H318" s="81"/>
      <c r="I318" s="302" t="s">
        <v>91</v>
      </c>
      <c r="J318" s="67">
        <v>3</v>
      </c>
      <c r="K318" s="295" t="s">
        <v>48</v>
      </c>
      <c r="L318" s="303">
        <v>14</v>
      </c>
      <c r="M318" s="67"/>
      <c r="N318" s="287"/>
      <c r="O318" s="287">
        <v>18</v>
      </c>
      <c r="P318" s="287"/>
      <c r="Q318" s="84">
        <v>1</v>
      </c>
      <c r="R318" s="343" t="s">
        <v>29</v>
      </c>
      <c r="S318" s="343" t="s">
        <v>39</v>
      </c>
      <c r="T318" s="343" t="s">
        <v>74</v>
      </c>
      <c r="U318" s="341">
        <v>1</v>
      </c>
      <c r="V318" s="342" t="s">
        <v>29</v>
      </c>
      <c r="W318" s="342" t="s">
        <v>39</v>
      </c>
      <c r="X318" s="68" t="s">
        <v>74</v>
      </c>
      <c r="Y318" s="84">
        <v>1</v>
      </c>
      <c r="Z318" s="343" t="s">
        <v>29</v>
      </c>
      <c r="AA318" s="343" t="s">
        <v>39</v>
      </c>
      <c r="AB318" s="343" t="s">
        <v>74</v>
      </c>
      <c r="AC318" s="341">
        <v>1</v>
      </c>
      <c r="AD318" s="342" t="s">
        <v>29</v>
      </c>
      <c r="AE318" s="342" t="s">
        <v>39</v>
      </c>
      <c r="AF318" s="342" t="s">
        <v>74</v>
      </c>
      <c r="AG318" s="306" t="s">
        <v>902</v>
      </c>
    </row>
    <row r="319" spans="1:239" ht="53.25" customHeight="1" x14ac:dyDescent="0.3">
      <c r="A319" s="301"/>
      <c r="B319" s="301" t="s">
        <v>903</v>
      </c>
      <c r="C319" s="371" t="s">
        <v>904</v>
      </c>
      <c r="D319" s="125" t="s">
        <v>905</v>
      </c>
      <c r="E319" s="86"/>
      <c r="F319" s="86"/>
      <c r="G319" s="96" t="s">
        <v>37</v>
      </c>
      <c r="H319" s="81"/>
      <c r="I319" s="302" t="s">
        <v>91</v>
      </c>
      <c r="J319" s="67">
        <v>3</v>
      </c>
      <c r="K319" s="295" t="s">
        <v>906</v>
      </c>
      <c r="L319" s="303">
        <v>14</v>
      </c>
      <c r="M319" s="67"/>
      <c r="N319" s="287"/>
      <c r="O319" s="287">
        <v>18</v>
      </c>
      <c r="P319" s="287"/>
      <c r="Q319" s="84" t="s">
        <v>907</v>
      </c>
      <c r="R319" s="343" t="s">
        <v>65</v>
      </c>
      <c r="S319" s="343" t="s">
        <v>31</v>
      </c>
      <c r="T319" s="343" t="s">
        <v>80</v>
      </c>
      <c r="U319" s="341">
        <v>1</v>
      </c>
      <c r="V319" s="342" t="s">
        <v>29</v>
      </c>
      <c r="W319" s="342" t="s">
        <v>28</v>
      </c>
      <c r="X319" s="68" t="s">
        <v>66</v>
      </c>
      <c r="Y319" s="84">
        <v>1</v>
      </c>
      <c r="Z319" s="343" t="s">
        <v>29</v>
      </c>
      <c r="AA319" s="343" t="s">
        <v>28</v>
      </c>
      <c r="AB319" s="343" t="s">
        <v>66</v>
      </c>
      <c r="AC319" s="341">
        <v>1</v>
      </c>
      <c r="AD319" s="342" t="s">
        <v>29</v>
      </c>
      <c r="AE319" s="342" t="s">
        <v>28</v>
      </c>
      <c r="AF319" s="342" t="s">
        <v>66</v>
      </c>
      <c r="AG319" s="306"/>
    </row>
    <row r="320" spans="1:239" ht="26.4" x14ac:dyDescent="0.3">
      <c r="A320" s="262" t="s">
        <v>908</v>
      </c>
      <c r="B320" s="262" t="s">
        <v>909</v>
      </c>
      <c r="C320" s="263" t="s">
        <v>910</v>
      </c>
      <c r="D320" s="264"/>
      <c r="E320" s="265"/>
      <c r="F320" s="266"/>
      <c r="G320" s="267"/>
      <c r="H320" s="268" t="s">
        <v>43</v>
      </c>
      <c r="I320" s="269">
        <v>2</v>
      </c>
      <c r="J320" s="269">
        <v>2</v>
      </c>
      <c r="K320" s="270"/>
      <c r="L320" s="270"/>
      <c r="M320" s="300"/>
      <c r="N320" s="270"/>
      <c r="O320" s="270"/>
      <c r="P320" s="270"/>
      <c r="Q320" s="447"/>
      <c r="R320" s="270"/>
      <c r="S320" s="270"/>
      <c r="T320" s="270"/>
      <c r="U320" s="270"/>
      <c r="V320" s="270"/>
      <c r="W320" s="270"/>
      <c r="X320" s="271"/>
      <c r="Y320" s="447"/>
      <c r="Z320" s="270"/>
      <c r="AA320" s="270"/>
      <c r="AB320" s="270"/>
      <c r="AC320" s="270"/>
      <c r="AD320" s="270"/>
      <c r="AE320" s="270"/>
      <c r="AF320" s="270"/>
      <c r="AG320" s="270"/>
      <c r="HD320" s="6"/>
      <c r="HE320" s="6"/>
      <c r="HF320" s="6"/>
      <c r="HG320" s="6"/>
      <c r="HH320" s="6"/>
      <c r="HI320" s="6"/>
      <c r="HJ320" s="6"/>
      <c r="HK320" s="6"/>
      <c r="HL320" s="6"/>
    </row>
    <row r="321" spans="1:240" ht="53.25" customHeight="1" x14ac:dyDescent="0.3">
      <c r="A321" s="301"/>
      <c r="B321" s="301" t="s">
        <v>125</v>
      </c>
      <c r="C321" s="371" t="s">
        <v>126</v>
      </c>
      <c r="D321" s="125" t="s">
        <v>127</v>
      </c>
      <c r="E321" s="86" t="s">
        <v>96</v>
      </c>
      <c r="F321" s="86" t="s">
        <v>92</v>
      </c>
      <c r="G321" s="96" t="s">
        <v>37</v>
      </c>
      <c r="H321" s="81"/>
      <c r="I321" s="302">
        <v>2</v>
      </c>
      <c r="J321" s="67">
        <v>2</v>
      </c>
      <c r="K321" s="295" t="s">
        <v>147</v>
      </c>
      <c r="L321" s="303">
        <v>11</v>
      </c>
      <c r="M321" s="67">
        <v>52</v>
      </c>
      <c r="N321" s="287"/>
      <c r="O321" s="287">
        <v>18</v>
      </c>
      <c r="P321" s="287"/>
      <c r="Q321" s="84">
        <v>1</v>
      </c>
      <c r="R321" s="343" t="s">
        <v>27</v>
      </c>
      <c r="S321" s="343"/>
      <c r="T321" s="343"/>
      <c r="U321" s="341">
        <v>1</v>
      </c>
      <c r="V321" s="342" t="s">
        <v>29</v>
      </c>
      <c r="W321" s="342" t="s">
        <v>28</v>
      </c>
      <c r="X321" s="68" t="s">
        <v>32</v>
      </c>
      <c r="Y321" s="84">
        <v>1</v>
      </c>
      <c r="Z321" s="343" t="s">
        <v>29</v>
      </c>
      <c r="AA321" s="343" t="s">
        <v>79</v>
      </c>
      <c r="AB321" s="343" t="s">
        <v>32</v>
      </c>
      <c r="AC321" s="341">
        <v>1</v>
      </c>
      <c r="AD321" s="342" t="s">
        <v>29</v>
      </c>
      <c r="AE321" s="342" t="str">
        <f>IF(AE278="","",AE278)</f>
        <v>écrit</v>
      </c>
      <c r="AF321" s="342" t="s">
        <v>32</v>
      </c>
      <c r="AG321" s="306" t="s">
        <v>104</v>
      </c>
    </row>
    <row r="322" spans="1:240" ht="51.75" customHeight="1" x14ac:dyDescent="0.3">
      <c r="A322" s="112"/>
      <c r="B322" s="112" t="s">
        <v>837</v>
      </c>
      <c r="C322" s="297" t="str">
        <f>IF(C279="","",C279)</f>
        <v>Atelier d'écriture 1</v>
      </c>
      <c r="D322" s="125" t="str">
        <f>IF(D279="","",D279)</f>
        <v/>
      </c>
      <c r="E322" s="86" t="str">
        <f>IF(E279="","",E279)</f>
        <v>UE TRONC COMMUN</v>
      </c>
      <c r="F322" s="79" t="str">
        <f>IF(F279="","",F279)</f>
        <v>L3 LLCER</v>
      </c>
      <c r="G322" s="79" t="str">
        <f>IF(G279="","",G279)</f>
        <v>LLCER</v>
      </c>
      <c r="H322" s="81"/>
      <c r="I322" s="303">
        <v>2</v>
      </c>
      <c r="J322" s="67">
        <v>2</v>
      </c>
      <c r="K322" s="295" t="str">
        <f>IF(K279="","",K279)</f>
        <v>PELAGE Catherine
Nouveau directeur département ANG</v>
      </c>
      <c r="L322" s="303" t="str">
        <f>IF(L279="","",L279)</f>
        <v>09</v>
      </c>
      <c r="M322" s="67" t="str">
        <f>IF(M279="","",M279)</f>
        <v/>
      </c>
      <c r="N322" s="423" t="str">
        <f>IF(N279="","",N279)</f>
        <v/>
      </c>
      <c r="O322" s="303">
        <f>IF(O279="","",O279)</f>
        <v>15</v>
      </c>
      <c r="P322" s="303"/>
      <c r="Q322" s="73">
        <f t="shared" ref="Q322:AD322" si="75">IF(Q279="","",Q279)</f>
        <v>1</v>
      </c>
      <c r="R322" s="435" t="str">
        <f t="shared" si="75"/>
        <v>CC</v>
      </c>
      <c r="S322" s="435" t="str">
        <f t="shared" si="75"/>
        <v>écrit et oral</v>
      </c>
      <c r="T322" s="435" t="str">
        <f t="shared" si="75"/>
        <v>2 écrits 1h30 et 1 oral 15 min</v>
      </c>
      <c r="U322" s="474">
        <f t="shared" si="75"/>
        <v>1</v>
      </c>
      <c r="V322" s="475" t="str">
        <f t="shared" si="75"/>
        <v>CT</v>
      </c>
      <c r="W322" s="474" t="str">
        <f t="shared" si="75"/>
        <v>écrit</v>
      </c>
      <c r="X322" s="74" t="str">
        <f t="shared" si="75"/>
        <v>2h00</v>
      </c>
      <c r="Y322" s="73">
        <f t="shared" si="75"/>
        <v>1</v>
      </c>
      <c r="Z322" s="523" t="str">
        <f t="shared" si="75"/>
        <v>CT</v>
      </c>
      <c r="AA322" s="523" t="str">
        <f t="shared" si="75"/>
        <v>écrit</v>
      </c>
      <c r="AB322" s="343" t="str">
        <f t="shared" si="75"/>
        <v>2h00</v>
      </c>
      <c r="AC322" s="474">
        <f t="shared" si="75"/>
        <v>1</v>
      </c>
      <c r="AD322" s="524" t="str">
        <f t="shared" si="75"/>
        <v>CT</v>
      </c>
      <c r="AE322" s="524" t="str">
        <f>IF(AE279="","",AE279)</f>
        <v>écrit</v>
      </c>
      <c r="AF322" s="524" t="str">
        <f>IF(AF279="","",AF279)</f>
        <v>2h00</v>
      </c>
      <c r="AG322" s="306" t="str">
        <f>IF(AG279="","",AG279)</f>
        <v/>
      </c>
    </row>
    <row r="323" spans="1:240" s="44" customFormat="1" ht="39.75" customHeight="1" x14ac:dyDescent="0.3">
      <c r="A323" s="534"/>
      <c r="B323" s="347" t="s">
        <v>911</v>
      </c>
      <c r="C323" s="353" t="s">
        <v>912</v>
      </c>
      <c r="D323" s="141" t="s">
        <v>913</v>
      </c>
      <c r="E323" s="99" t="s">
        <v>77</v>
      </c>
      <c r="F323" s="535" t="s">
        <v>914</v>
      </c>
      <c r="G323" s="141" t="s">
        <v>33</v>
      </c>
      <c r="H323" s="536"/>
      <c r="I323" s="355" t="s">
        <v>93</v>
      </c>
      <c r="J323" s="355" t="s">
        <v>93</v>
      </c>
      <c r="K323" s="304" t="s">
        <v>34</v>
      </c>
      <c r="L323" s="304" t="str">
        <f>"08"</f>
        <v>08</v>
      </c>
      <c r="M323" s="407"/>
      <c r="N323" s="299"/>
      <c r="O323" s="299">
        <v>24</v>
      </c>
      <c r="P323" s="299"/>
      <c r="Q323" s="73">
        <v>1</v>
      </c>
      <c r="R323" s="435" t="s">
        <v>27</v>
      </c>
      <c r="S323" s="435"/>
      <c r="T323" s="435"/>
      <c r="U323" s="474">
        <v>1</v>
      </c>
      <c r="V323" s="475" t="s">
        <v>29</v>
      </c>
      <c r="W323" s="474" t="s">
        <v>70</v>
      </c>
      <c r="X323" s="74" t="s">
        <v>32</v>
      </c>
      <c r="Y323" s="73">
        <v>1</v>
      </c>
      <c r="Z323" s="523" t="s">
        <v>29</v>
      </c>
      <c r="AA323" s="523" t="s">
        <v>70</v>
      </c>
      <c r="AB323" s="343" t="s">
        <v>32</v>
      </c>
      <c r="AC323" s="474">
        <v>1</v>
      </c>
      <c r="AD323" s="524" t="s">
        <v>29</v>
      </c>
      <c r="AE323" s="524" t="s">
        <v>70</v>
      </c>
      <c r="AF323" s="524" t="s">
        <v>32</v>
      </c>
      <c r="AG323" s="376" t="s">
        <v>915</v>
      </c>
      <c r="AH323" s="45"/>
      <c r="AI323" s="45"/>
      <c r="AJ323" s="45"/>
      <c r="AK323" s="45"/>
      <c r="AL323" s="45"/>
      <c r="AM323" s="45"/>
      <c r="AN323" s="45"/>
      <c r="AO323" s="45"/>
      <c r="AP323" s="45"/>
      <c r="AQ323" s="45"/>
      <c r="AR323" s="45"/>
      <c r="AS323" s="45"/>
      <c r="AT323" s="45"/>
      <c r="AU323" s="45"/>
      <c r="AV323" s="45"/>
      <c r="AW323" s="45"/>
      <c r="AX323" s="45"/>
      <c r="AY323" s="45"/>
      <c r="AZ323" s="45"/>
      <c r="BA323" s="45"/>
      <c r="BB323" s="45"/>
      <c r="BC323" s="45"/>
      <c r="BD323" s="45"/>
      <c r="BE323" s="45"/>
      <c r="BF323" s="45"/>
      <c r="BG323" s="45"/>
      <c r="BH323" s="45"/>
      <c r="BI323" s="45"/>
      <c r="BJ323" s="45"/>
      <c r="BK323" s="45"/>
      <c r="BL323" s="45"/>
      <c r="BM323" s="45"/>
      <c r="BN323" s="45"/>
      <c r="BO323" s="45"/>
      <c r="BP323" s="45"/>
      <c r="BQ323" s="45"/>
      <c r="BR323" s="45"/>
      <c r="BS323" s="45"/>
      <c r="BT323" s="45"/>
      <c r="BU323" s="45"/>
      <c r="BV323" s="45"/>
      <c r="BW323" s="45"/>
      <c r="BX323" s="45"/>
      <c r="BY323" s="45"/>
      <c r="BZ323" s="45"/>
      <c r="CA323" s="45"/>
      <c r="CB323" s="45"/>
      <c r="CC323" s="45"/>
      <c r="CD323" s="45"/>
      <c r="CE323" s="45"/>
      <c r="CF323" s="45"/>
      <c r="CG323" s="45"/>
      <c r="CH323" s="45"/>
      <c r="CI323" s="45"/>
      <c r="CJ323" s="45"/>
      <c r="CK323" s="45"/>
      <c r="CL323" s="45"/>
      <c r="CM323" s="45"/>
      <c r="CN323" s="45"/>
      <c r="CO323" s="45"/>
      <c r="CP323" s="45"/>
      <c r="CQ323" s="45"/>
      <c r="CR323" s="45"/>
      <c r="CS323" s="45"/>
      <c r="CT323" s="45"/>
      <c r="CU323" s="45"/>
      <c r="CV323" s="45"/>
      <c r="CW323" s="45"/>
      <c r="CX323" s="45"/>
      <c r="CY323" s="45"/>
      <c r="CZ323" s="45"/>
      <c r="DA323" s="45"/>
      <c r="DB323" s="45"/>
      <c r="DC323" s="45"/>
      <c r="DD323" s="45"/>
      <c r="DE323" s="45"/>
      <c r="DF323" s="45"/>
      <c r="DG323" s="45"/>
      <c r="DH323" s="45"/>
      <c r="DI323" s="45"/>
      <c r="DJ323" s="45"/>
      <c r="DK323" s="45"/>
      <c r="DL323" s="45"/>
      <c r="DM323" s="45"/>
      <c r="DN323" s="45"/>
      <c r="DO323" s="45"/>
      <c r="DP323" s="45"/>
      <c r="DQ323" s="45"/>
      <c r="DR323" s="45"/>
      <c r="DS323" s="45"/>
      <c r="DT323" s="45"/>
      <c r="DU323" s="45"/>
      <c r="DV323" s="45"/>
      <c r="DW323" s="45"/>
      <c r="DX323" s="45"/>
      <c r="DY323" s="45"/>
      <c r="DZ323" s="45"/>
      <c r="EA323" s="45"/>
      <c r="EB323" s="45"/>
      <c r="EC323" s="45"/>
      <c r="ED323" s="45"/>
      <c r="EE323" s="45"/>
      <c r="EF323" s="45"/>
      <c r="EG323" s="45"/>
      <c r="EH323" s="45"/>
      <c r="EI323" s="45"/>
      <c r="EJ323" s="45"/>
      <c r="EK323" s="45"/>
      <c r="EL323" s="45"/>
      <c r="EM323" s="45"/>
      <c r="EN323" s="45"/>
      <c r="EO323" s="45"/>
      <c r="EP323" s="45"/>
      <c r="EQ323" s="45"/>
      <c r="ER323" s="45"/>
      <c r="ES323" s="45"/>
      <c r="ET323" s="45"/>
      <c r="EU323" s="45"/>
      <c r="EV323" s="45"/>
      <c r="EW323" s="45"/>
      <c r="EX323" s="45"/>
      <c r="EY323" s="45"/>
      <c r="EZ323" s="45"/>
      <c r="FA323" s="45"/>
      <c r="FB323" s="45"/>
      <c r="FC323" s="45"/>
      <c r="FD323" s="45"/>
      <c r="FE323" s="45"/>
      <c r="FF323" s="45"/>
      <c r="FG323" s="45"/>
      <c r="FH323" s="45"/>
      <c r="FI323" s="45"/>
      <c r="FJ323" s="45"/>
      <c r="FK323" s="45"/>
      <c r="FL323" s="45"/>
      <c r="FM323" s="45"/>
      <c r="FN323" s="45"/>
      <c r="FO323" s="45"/>
      <c r="FP323" s="45"/>
      <c r="FQ323" s="45"/>
      <c r="FR323" s="45"/>
      <c r="FS323" s="45"/>
      <c r="FT323" s="45"/>
      <c r="FU323" s="45"/>
      <c r="FV323" s="45"/>
      <c r="FW323" s="45"/>
      <c r="FX323" s="45"/>
      <c r="FY323" s="45"/>
      <c r="FZ323" s="45"/>
      <c r="GA323" s="45"/>
      <c r="GB323" s="45"/>
      <c r="GC323" s="45"/>
      <c r="GD323" s="45"/>
      <c r="GE323" s="45"/>
      <c r="GF323" s="45"/>
      <c r="GG323" s="45"/>
      <c r="GH323" s="45"/>
      <c r="GI323" s="45"/>
      <c r="GJ323" s="45"/>
      <c r="GK323" s="45"/>
      <c r="GL323" s="45"/>
      <c r="GM323" s="45"/>
      <c r="GN323" s="45"/>
      <c r="GO323" s="45"/>
      <c r="GP323" s="45"/>
      <c r="GQ323" s="45"/>
      <c r="GR323" s="45"/>
      <c r="GS323" s="45"/>
      <c r="GT323" s="45"/>
      <c r="GU323" s="45"/>
      <c r="GV323" s="45"/>
      <c r="GW323" s="45"/>
      <c r="GX323" s="45"/>
      <c r="GY323" s="45"/>
      <c r="GZ323" s="45"/>
      <c r="HA323" s="45"/>
      <c r="HB323" s="45"/>
      <c r="HC323" s="45"/>
      <c r="HD323" s="45"/>
      <c r="HE323" s="45"/>
      <c r="HF323" s="45"/>
      <c r="HG323" s="45"/>
      <c r="HH323" s="45"/>
      <c r="HI323" s="45"/>
      <c r="HJ323" s="45"/>
      <c r="HK323" s="45"/>
      <c r="HL323" s="45"/>
      <c r="HM323" s="45"/>
      <c r="HN323" s="45"/>
      <c r="HO323" s="45"/>
      <c r="HP323" s="45"/>
      <c r="HQ323" s="45"/>
      <c r="HR323" s="45"/>
      <c r="HS323" s="45"/>
      <c r="HT323" s="45"/>
      <c r="HU323" s="45"/>
      <c r="HV323" s="45"/>
      <c r="HW323" s="45"/>
      <c r="HX323" s="45"/>
      <c r="HY323" s="45"/>
      <c r="HZ323" s="45"/>
      <c r="IA323" s="45"/>
      <c r="IB323" s="45"/>
      <c r="IC323" s="45"/>
      <c r="ID323" s="45"/>
      <c r="IE323" s="45"/>
      <c r="IF323" s="45"/>
    </row>
    <row r="324" spans="1:240" ht="18.75" customHeight="1" x14ac:dyDescent="0.3">
      <c r="A324" s="90"/>
      <c r="B324" s="90"/>
      <c r="C324" s="43"/>
      <c r="D324" s="125"/>
      <c r="E324" s="86"/>
      <c r="F324" s="86"/>
      <c r="G324" s="160"/>
      <c r="H324" s="81"/>
      <c r="I324" s="42"/>
      <c r="J324" s="11"/>
      <c r="K324" s="303"/>
      <c r="L324" s="303"/>
      <c r="M324" s="67"/>
      <c r="N324" s="537"/>
      <c r="O324" s="537"/>
      <c r="P324" s="537"/>
      <c r="Q324" s="40"/>
      <c r="R324" s="39"/>
      <c r="S324" s="39"/>
      <c r="T324" s="39"/>
      <c r="U324" s="38"/>
      <c r="V324" s="37"/>
      <c r="W324" s="37"/>
      <c r="X324" s="41"/>
      <c r="Y324" s="40"/>
      <c r="Z324" s="39"/>
      <c r="AA324" s="39"/>
      <c r="AB324" s="39"/>
      <c r="AC324" s="38"/>
      <c r="AD324" s="37"/>
      <c r="AE324" s="37"/>
      <c r="AF324" s="37"/>
      <c r="AG324" s="306"/>
    </row>
    <row r="325" spans="1:240" ht="30.75" customHeight="1" x14ac:dyDescent="0.3">
      <c r="A325" s="323" t="s">
        <v>916</v>
      </c>
      <c r="B325" s="323" t="s">
        <v>917</v>
      </c>
      <c r="C325" s="324" t="s">
        <v>918</v>
      </c>
      <c r="D325" s="138" t="s">
        <v>919</v>
      </c>
      <c r="E325" s="130" t="s">
        <v>36</v>
      </c>
      <c r="F325" s="130"/>
      <c r="G325" s="344"/>
      <c r="H325" s="127"/>
      <c r="I325" s="326">
        <f>+I327+I328+I329</f>
        <v>6</v>
      </c>
      <c r="J325" s="326">
        <f>+J327+J328+J329</f>
        <v>6</v>
      </c>
      <c r="K325" s="327"/>
      <c r="L325" s="327"/>
      <c r="M325" s="328"/>
      <c r="N325" s="329"/>
      <c r="O325" s="329"/>
      <c r="P325" s="329"/>
      <c r="Q325" s="330"/>
      <c r="R325" s="331"/>
      <c r="S325" s="332"/>
      <c r="T325" s="333"/>
      <c r="U325" s="332"/>
      <c r="V325" s="332"/>
      <c r="W325" s="332"/>
      <c r="X325" s="334"/>
      <c r="Y325" s="333"/>
      <c r="Z325" s="332"/>
      <c r="AA325" s="332"/>
      <c r="AB325" s="332"/>
      <c r="AC325" s="332"/>
      <c r="AD325" s="332"/>
      <c r="AE325" s="332"/>
      <c r="AF325" s="332"/>
      <c r="AG325" s="335"/>
      <c r="HD325" s="6"/>
      <c r="HE325" s="6"/>
      <c r="HF325" s="6"/>
      <c r="HG325" s="6"/>
      <c r="HH325" s="6"/>
      <c r="HI325" s="6"/>
      <c r="HJ325" s="6"/>
      <c r="HK325" s="6"/>
      <c r="HL325" s="6"/>
      <c r="HM325" s="6"/>
      <c r="HN325" s="6"/>
      <c r="HO325" s="6"/>
      <c r="HP325" s="6"/>
      <c r="HQ325" s="6"/>
      <c r="HR325" s="6"/>
      <c r="HS325" s="6"/>
      <c r="HT325" s="6"/>
      <c r="HU325" s="6"/>
      <c r="HV325" s="6"/>
      <c r="HW325" s="6"/>
      <c r="HX325" s="6"/>
      <c r="HY325" s="6"/>
      <c r="HZ325" s="6"/>
      <c r="IA325" s="6"/>
      <c r="IB325" s="6"/>
      <c r="IC325" s="6"/>
      <c r="ID325" s="6"/>
      <c r="IE325" s="6"/>
    </row>
    <row r="326" spans="1:240" ht="28.5" customHeight="1" x14ac:dyDescent="0.3">
      <c r="A326" s="445" t="s">
        <v>896</v>
      </c>
      <c r="B326" s="445" t="s">
        <v>313</v>
      </c>
      <c r="C326" s="446" t="s">
        <v>314</v>
      </c>
      <c r="D326" s="264"/>
      <c r="E326" s="265"/>
      <c r="F326" s="266"/>
      <c r="G326" s="267"/>
      <c r="H326" s="268"/>
      <c r="I326" s="269"/>
      <c r="J326" s="269"/>
      <c r="K326" s="270"/>
      <c r="L326" s="270"/>
      <c r="M326" s="300"/>
      <c r="N326" s="270"/>
      <c r="O326" s="270"/>
      <c r="P326" s="270"/>
      <c r="Q326" s="447"/>
      <c r="R326" s="270"/>
      <c r="S326" s="270"/>
      <c r="T326" s="270"/>
      <c r="U326" s="270"/>
      <c r="V326" s="270"/>
      <c r="W326" s="270"/>
      <c r="X326" s="271"/>
      <c r="Y326" s="447"/>
      <c r="Z326" s="270"/>
      <c r="AA326" s="270"/>
      <c r="AB326" s="270"/>
      <c r="AC326" s="270"/>
      <c r="AD326" s="270"/>
      <c r="AE326" s="270"/>
      <c r="AF326" s="270"/>
      <c r="AG326" s="270"/>
      <c r="HD326" s="6"/>
      <c r="HE326" s="6"/>
      <c r="HF326" s="6"/>
      <c r="HG326" s="6"/>
      <c r="HH326" s="6"/>
      <c r="HI326" s="6"/>
      <c r="HJ326" s="6"/>
      <c r="HK326" s="6"/>
      <c r="HL326" s="6"/>
    </row>
    <row r="327" spans="1:240" s="35" customFormat="1" ht="59.25" customHeight="1" x14ac:dyDescent="0.3">
      <c r="A327" s="107"/>
      <c r="B327" s="107" t="str">
        <f t="shared" ref="B327:D328" si="76">IF(B304="","",B304)</f>
        <v>LLA5C6A</v>
      </c>
      <c r="C327" s="291" t="str">
        <f t="shared" si="76"/>
        <v>Peinture espagnole S5</v>
      </c>
      <c r="D327" s="125" t="str">
        <f t="shared" si="76"/>
        <v>LOL5B9A
LOL5C5A
LOL5J9O</v>
      </c>
      <c r="E327" s="79" t="s">
        <v>144</v>
      </c>
      <c r="F327" s="96" t="str">
        <f>IF(F304="","",F304)</f>
        <v>L3 LLCER et LEA parc. Médiation
L3 LLCER ESP et LEA parc MEEF 2 espagnol</v>
      </c>
      <c r="G327" s="93" t="str">
        <f>IF(G304="","",G304)</f>
        <v>LLCER</v>
      </c>
      <c r="H327" s="95"/>
      <c r="I327" s="287">
        <v>2</v>
      </c>
      <c r="J327" s="101">
        <v>2</v>
      </c>
      <c r="K327" s="287" t="str">
        <f t="shared" ref="K327:N328" si="77">IF(K304="","",K304)</f>
        <v>EYMAR Marcos</v>
      </c>
      <c r="L327" s="287">
        <f t="shared" si="77"/>
        <v>14</v>
      </c>
      <c r="M327" s="101" t="str">
        <f t="shared" si="77"/>
        <v/>
      </c>
      <c r="N327" s="286" t="str">
        <f t="shared" si="77"/>
        <v/>
      </c>
      <c r="O327" s="287">
        <f>IF(O304="","",O304)</f>
        <v>18</v>
      </c>
      <c r="P327" s="287"/>
      <c r="Q327" s="72">
        <f t="shared" ref="Q327:X327" si="78">IF(Q304="","",Q304)</f>
        <v>1</v>
      </c>
      <c r="R327" s="343" t="str">
        <f t="shared" si="78"/>
        <v>CC</v>
      </c>
      <c r="S327" s="343" t="str">
        <f t="shared" si="78"/>
        <v>écrit et oral</v>
      </c>
      <c r="T327" s="343" t="str">
        <f t="shared" si="78"/>
        <v/>
      </c>
      <c r="U327" s="369">
        <f t="shared" si="78"/>
        <v>1</v>
      </c>
      <c r="V327" s="342" t="str">
        <f t="shared" si="78"/>
        <v>CT</v>
      </c>
      <c r="W327" s="342" t="str">
        <f t="shared" si="78"/>
        <v>oral</v>
      </c>
      <c r="X327" s="68" t="str">
        <f t="shared" si="78"/>
        <v>20 min</v>
      </c>
      <c r="Y327" s="72">
        <f t="shared" ref="Y327:AG327" si="79">IF(Y304="","",Y304)</f>
        <v>1</v>
      </c>
      <c r="Z327" s="343" t="str">
        <f t="shared" si="79"/>
        <v>CT</v>
      </c>
      <c r="AA327" s="343" t="str">
        <f t="shared" si="79"/>
        <v>oral</v>
      </c>
      <c r="AB327" s="343" t="str">
        <f t="shared" si="79"/>
        <v>20 min</v>
      </c>
      <c r="AC327" s="369">
        <f t="shared" si="79"/>
        <v>1</v>
      </c>
      <c r="AD327" s="342" t="str">
        <f t="shared" si="79"/>
        <v>CT</v>
      </c>
      <c r="AE327" s="342" t="str">
        <f t="shared" si="79"/>
        <v>oral</v>
      </c>
      <c r="AF327" s="342" t="str">
        <f t="shared" si="79"/>
        <v>20 min</v>
      </c>
      <c r="AG327" s="291" t="str">
        <f t="shared" si="79"/>
        <v>Etude d'une anthologie de tableaux de l'époque classique au vingtième siècle.</v>
      </c>
      <c r="AH327" s="36"/>
      <c r="AI327" s="36"/>
      <c r="AJ327" s="36"/>
      <c r="AK327" s="36"/>
      <c r="AL327" s="36"/>
      <c r="AM327" s="36"/>
      <c r="AN327" s="36"/>
      <c r="AO327" s="36"/>
      <c r="AP327" s="36"/>
      <c r="AQ327" s="36"/>
      <c r="AR327" s="36"/>
      <c r="AS327" s="36"/>
      <c r="AT327" s="36"/>
      <c r="AU327" s="36"/>
      <c r="AV327" s="36"/>
      <c r="AW327" s="36"/>
      <c r="AX327" s="36"/>
      <c r="AY327" s="36"/>
      <c r="AZ327" s="36"/>
      <c r="BA327" s="36"/>
      <c r="BB327" s="36"/>
      <c r="BC327" s="36"/>
      <c r="BD327" s="36"/>
      <c r="BE327" s="36"/>
      <c r="BF327" s="36"/>
      <c r="BG327" s="36"/>
      <c r="BH327" s="36"/>
      <c r="BI327" s="36"/>
      <c r="BJ327" s="36"/>
      <c r="BK327" s="36"/>
      <c r="BL327" s="36"/>
      <c r="BM327" s="36"/>
      <c r="BN327" s="36"/>
      <c r="BO327" s="36"/>
      <c r="BP327" s="36"/>
      <c r="BQ327" s="36"/>
      <c r="BR327" s="36"/>
      <c r="BS327" s="36"/>
      <c r="BT327" s="36"/>
      <c r="BU327" s="36"/>
      <c r="BV327" s="36"/>
      <c r="BW327" s="36"/>
      <c r="BX327" s="36"/>
      <c r="BY327" s="36"/>
      <c r="BZ327" s="36"/>
      <c r="CA327" s="36"/>
      <c r="CB327" s="36"/>
      <c r="CC327" s="36"/>
      <c r="CD327" s="36"/>
      <c r="CE327" s="36"/>
      <c r="CF327" s="36"/>
      <c r="CG327" s="36"/>
      <c r="CH327" s="36"/>
      <c r="CI327" s="36"/>
      <c r="CJ327" s="36"/>
      <c r="CK327" s="36"/>
      <c r="CL327" s="36"/>
      <c r="CM327" s="36"/>
      <c r="CN327" s="36"/>
      <c r="CO327" s="36"/>
      <c r="CP327" s="36"/>
      <c r="CQ327" s="36"/>
      <c r="CR327" s="36"/>
      <c r="CS327" s="36"/>
      <c r="CT327" s="36"/>
      <c r="CU327" s="36"/>
      <c r="CV327" s="36"/>
      <c r="CW327" s="36"/>
      <c r="CX327" s="36"/>
      <c r="CY327" s="36"/>
      <c r="CZ327" s="36"/>
      <c r="DA327" s="36"/>
      <c r="DB327" s="36"/>
      <c r="DC327" s="36"/>
      <c r="DD327" s="36"/>
    </row>
    <row r="328" spans="1:240" ht="52.5" customHeight="1" x14ac:dyDescent="0.3">
      <c r="A328" s="301"/>
      <c r="B328" s="301" t="str">
        <f t="shared" si="76"/>
        <v>LLA5C6B</v>
      </c>
      <c r="C328" s="367" t="str">
        <f t="shared" si="76"/>
        <v>Cinéma latino-américain S5</v>
      </c>
      <c r="D328" s="125" t="str">
        <f t="shared" si="76"/>
        <v>LOL6B9L
LOL6C6B
LOL6J9H</v>
      </c>
      <c r="E328" s="86" t="s">
        <v>144</v>
      </c>
      <c r="F328" s="79" t="str">
        <f>IF(F305="","",F305)</f>
        <v>L3 LLCER et LEA parc. Médiation
L3 LLCER ESP et LEA parc MEEF 2 espagnol</v>
      </c>
      <c r="G328" s="86" t="str">
        <f>IF(G305="","",G305)</f>
        <v>LLCER</v>
      </c>
      <c r="H328" s="81"/>
      <c r="I328" s="284">
        <v>2</v>
      </c>
      <c r="J328" s="282">
        <v>2</v>
      </c>
      <c r="K328" s="284" t="str">
        <f t="shared" si="77"/>
        <v>NATANSON Brigitte</v>
      </c>
      <c r="L328" s="284">
        <f t="shared" si="77"/>
        <v>14</v>
      </c>
      <c r="M328" s="282" t="str">
        <f t="shared" si="77"/>
        <v/>
      </c>
      <c r="N328" s="423" t="str">
        <f t="shared" si="77"/>
        <v/>
      </c>
      <c r="O328" s="303">
        <f>IF(O305="","",O305)</f>
        <v>18</v>
      </c>
      <c r="P328" s="303"/>
      <c r="Q328" s="72">
        <f t="shared" ref="Q328:X328" si="80">IF(Q305="","",Q305)</f>
        <v>1</v>
      </c>
      <c r="R328" s="343" t="str">
        <f t="shared" si="80"/>
        <v>CC</v>
      </c>
      <c r="S328" s="343" t="str">
        <f t="shared" si="80"/>
        <v>écrit et oral</v>
      </c>
      <c r="T328" s="343" t="str">
        <f t="shared" si="80"/>
        <v/>
      </c>
      <c r="U328" s="369">
        <f t="shared" si="80"/>
        <v>1</v>
      </c>
      <c r="V328" s="342" t="str">
        <f t="shared" si="80"/>
        <v>CT</v>
      </c>
      <c r="W328" s="342" t="str">
        <f t="shared" si="80"/>
        <v>dossier + soutenance</v>
      </c>
      <c r="X328" s="68" t="str">
        <f t="shared" si="80"/>
        <v>20 min</v>
      </c>
      <c r="Y328" s="72">
        <f t="shared" ref="Y328:AG328" si="81">IF(Y305="","",Y305)</f>
        <v>1</v>
      </c>
      <c r="Z328" s="343" t="str">
        <f t="shared" si="81"/>
        <v>CT</v>
      </c>
      <c r="AA328" s="343" t="str">
        <f t="shared" si="81"/>
        <v>dossier</v>
      </c>
      <c r="AB328" s="343" t="str">
        <f t="shared" si="81"/>
        <v/>
      </c>
      <c r="AC328" s="369">
        <f t="shared" si="81"/>
        <v>1</v>
      </c>
      <c r="AD328" s="342" t="str">
        <f t="shared" si="81"/>
        <v>CT</v>
      </c>
      <c r="AE328" s="342" t="str">
        <f t="shared" si="81"/>
        <v>dossier</v>
      </c>
      <c r="AF328" s="342" t="str">
        <f t="shared" si="81"/>
        <v/>
      </c>
      <c r="AG328" s="352" t="str">
        <f t="shared" si="81"/>
        <v>Le cinéma latino-américain : histoire et fiction dans le cinéma argentin.</v>
      </c>
    </row>
    <row r="329" spans="1:240" ht="92.4" x14ac:dyDescent="0.3">
      <c r="A329" s="112"/>
      <c r="B329" s="112" t="s">
        <v>325</v>
      </c>
      <c r="C329" s="297" t="s">
        <v>920</v>
      </c>
      <c r="D329" s="125" t="s">
        <v>326</v>
      </c>
      <c r="E329" s="79" t="s">
        <v>144</v>
      </c>
      <c r="F329" s="96" t="s">
        <v>327</v>
      </c>
      <c r="G329" s="96" t="s">
        <v>37</v>
      </c>
      <c r="H329" s="81"/>
      <c r="I329" s="303">
        <v>2</v>
      </c>
      <c r="J329" s="67">
        <v>2</v>
      </c>
      <c r="K329" s="303" t="s">
        <v>328</v>
      </c>
      <c r="L329" s="303">
        <v>14</v>
      </c>
      <c r="M329" s="67"/>
      <c r="N329" s="423"/>
      <c r="O329" s="303">
        <v>18</v>
      </c>
      <c r="P329" s="303"/>
      <c r="Q329" s="73">
        <v>1</v>
      </c>
      <c r="R329" s="435" t="s">
        <v>27</v>
      </c>
      <c r="S329" s="435" t="s">
        <v>28</v>
      </c>
      <c r="T329" s="435" t="s">
        <v>30</v>
      </c>
      <c r="U329" s="474">
        <v>1</v>
      </c>
      <c r="V329" s="475" t="s">
        <v>29</v>
      </c>
      <c r="W329" s="474" t="s">
        <v>28</v>
      </c>
      <c r="X329" s="74" t="s">
        <v>30</v>
      </c>
      <c r="Y329" s="73">
        <v>1</v>
      </c>
      <c r="Z329" s="523" t="s">
        <v>29</v>
      </c>
      <c r="AA329" s="523" t="s">
        <v>28</v>
      </c>
      <c r="AB329" s="343" t="s">
        <v>30</v>
      </c>
      <c r="AC329" s="474">
        <v>1</v>
      </c>
      <c r="AD329" s="524" t="s">
        <v>29</v>
      </c>
      <c r="AE329" s="524" t="s">
        <v>28</v>
      </c>
      <c r="AF329" s="524" t="s">
        <v>30</v>
      </c>
      <c r="AG329" s="306" t="s">
        <v>329</v>
      </c>
    </row>
    <row r="330" spans="1:240" ht="30.75" customHeight="1" x14ac:dyDescent="0.3">
      <c r="A330" s="323" t="s">
        <v>921</v>
      </c>
      <c r="B330" s="323" t="s">
        <v>922</v>
      </c>
      <c r="C330" s="324" t="s">
        <v>923</v>
      </c>
      <c r="D330" s="138" t="s">
        <v>924</v>
      </c>
      <c r="E330" s="130" t="s">
        <v>36</v>
      </c>
      <c r="F330" s="130"/>
      <c r="G330" s="344"/>
      <c r="H330" s="127"/>
      <c r="I330" s="326">
        <f>+I332+I333</f>
        <v>6</v>
      </c>
      <c r="J330" s="326">
        <f>+J332+J333</f>
        <v>6</v>
      </c>
      <c r="K330" s="327"/>
      <c r="L330" s="327"/>
      <c r="M330" s="328"/>
      <c r="N330" s="329"/>
      <c r="O330" s="329"/>
      <c r="P330" s="329"/>
      <c r="Q330" s="330"/>
      <c r="R330" s="331"/>
      <c r="S330" s="332"/>
      <c r="T330" s="333"/>
      <c r="U330" s="332"/>
      <c r="V330" s="332"/>
      <c r="W330" s="332"/>
      <c r="X330" s="334"/>
      <c r="Y330" s="333"/>
      <c r="Z330" s="332"/>
      <c r="AA330" s="332"/>
      <c r="AB330" s="332"/>
      <c r="AC330" s="332"/>
      <c r="AD330" s="332"/>
      <c r="AE330" s="332"/>
      <c r="AF330" s="332"/>
      <c r="AG330" s="335"/>
      <c r="HD330" s="6"/>
      <c r="HE330" s="6"/>
      <c r="HF330" s="6"/>
      <c r="HG330" s="6"/>
      <c r="HH330" s="6"/>
      <c r="HI330" s="6"/>
      <c r="HJ330" s="6"/>
      <c r="HK330" s="6"/>
      <c r="HL330" s="6"/>
      <c r="HM330" s="6"/>
      <c r="HN330" s="6"/>
      <c r="HO330" s="6"/>
      <c r="HP330" s="6"/>
      <c r="HQ330" s="6"/>
      <c r="HR330" s="6"/>
      <c r="HS330" s="6"/>
      <c r="HT330" s="6"/>
      <c r="HU330" s="6"/>
      <c r="HV330" s="6"/>
      <c r="HW330" s="6"/>
      <c r="HX330" s="6"/>
      <c r="HY330" s="6"/>
      <c r="HZ330" s="6"/>
      <c r="IA330" s="6"/>
      <c r="IB330" s="6"/>
      <c r="IC330" s="6"/>
      <c r="ID330" s="6"/>
      <c r="IE330" s="6"/>
    </row>
    <row r="331" spans="1:240" ht="26.4" x14ac:dyDescent="0.3">
      <c r="A331" s="445" t="str">
        <f>IF(A286="","",A286)</f>
        <v>LOLA5J70</v>
      </c>
      <c r="B331" s="445" t="s">
        <v>263</v>
      </c>
      <c r="C331" s="446" t="s">
        <v>148</v>
      </c>
      <c r="D331" s="445" t="str">
        <f>IF(D286="","",D286)</f>
        <v/>
      </c>
      <c r="E331" s="445" t="str">
        <f>IF(E286="","",E286)</f>
        <v>BLOC / CHAPEAU</v>
      </c>
      <c r="F331" s="445" t="str">
        <f>IF(F286="","",F286)</f>
        <v/>
      </c>
      <c r="G331" s="445" t="str">
        <f>IF(G286="","",G286)</f>
        <v/>
      </c>
      <c r="H331" s="445" t="str">
        <f>IF(H286="","",H286)</f>
        <v/>
      </c>
      <c r="I331" s="269"/>
      <c r="J331" s="269"/>
      <c r="K331" s="262" t="str">
        <f t="shared" ref="K331:N333" si="82">IF(K286="","",K286)</f>
        <v/>
      </c>
      <c r="L331" s="262" t="str">
        <f t="shared" si="82"/>
        <v/>
      </c>
      <c r="M331" s="389" t="str">
        <f t="shared" si="82"/>
        <v/>
      </c>
      <c r="N331" s="262" t="str">
        <f t="shared" si="82"/>
        <v/>
      </c>
      <c r="O331" s="262" t="str">
        <f>IF(O286="","",O286)</f>
        <v/>
      </c>
      <c r="P331" s="262"/>
      <c r="Q331" s="390" t="str">
        <f t="shared" ref="Q331:X333" si="83">IF(Q286="","",Q286)</f>
        <v/>
      </c>
      <c r="R331" s="262" t="str">
        <f t="shared" si="83"/>
        <v/>
      </c>
      <c r="S331" s="262" t="str">
        <f t="shared" si="83"/>
        <v/>
      </c>
      <c r="T331" s="262" t="str">
        <f t="shared" si="83"/>
        <v/>
      </c>
      <c r="U331" s="262" t="str">
        <f t="shared" si="83"/>
        <v/>
      </c>
      <c r="V331" s="262" t="str">
        <f t="shared" si="83"/>
        <v/>
      </c>
      <c r="W331" s="262" t="str">
        <f t="shared" si="83"/>
        <v/>
      </c>
      <c r="X331" s="389" t="str">
        <f t="shared" si="83"/>
        <v/>
      </c>
      <c r="Y331" s="390" t="str">
        <f t="shared" ref="Y331:AG331" si="84">IF(Y286="","",Y286)</f>
        <v/>
      </c>
      <c r="Z331" s="262" t="str">
        <f t="shared" si="84"/>
        <v/>
      </c>
      <c r="AA331" s="262" t="str">
        <f t="shared" si="84"/>
        <v/>
      </c>
      <c r="AB331" s="262" t="str">
        <f t="shared" si="84"/>
        <v/>
      </c>
      <c r="AC331" s="262" t="str">
        <f t="shared" si="84"/>
        <v/>
      </c>
      <c r="AD331" s="262" t="str">
        <f t="shared" si="84"/>
        <v/>
      </c>
      <c r="AE331" s="262" t="str">
        <f t="shared" si="84"/>
        <v/>
      </c>
      <c r="AF331" s="262" t="str">
        <f t="shared" si="84"/>
        <v/>
      </c>
      <c r="AG331" s="262" t="str">
        <f t="shared" si="84"/>
        <v/>
      </c>
      <c r="HD331" s="6"/>
      <c r="HE331" s="6"/>
      <c r="HF331" s="6"/>
      <c r="HG331" s="6"/>
      <c r="HH331" s="6"/>
      <c r="HI331" s="6"/>
      <c r="HJ331" s="6"/>
      <c r="HK331" s="6"/>
      <c r="HL331" s="6"/>
    </row>
    <row r="332" spans="1:240" ht="63" customHeight="1" x14ac:dyDescent="0.3">
      <c r="A332" s="301"/>
      <c r="B332" s="301" t="str">
        <f t="shared" ref="B332:G333" si="85">IF(B287="","",B287)</f>
        <v>LLA5J7A</v>
      </c>
      <c r="C332" s="410" t="str">
        <f t="shared" si="85"/>
        <v>Droit des affaires internationales</v>
      </c>
      <c r="D332" s="292" t="str">
        <f t="shared" si="85"/>
        <v>LOL5B9H
LOL5C9D
LOL5J7A1</v>
      </c>
      <c r="E332" s="94" t="str">
        <f t="shared" si="85"/>
        <v>UE spécialisation</v>
      </c>
      <c r="F332" s="94" t="str">
        <f t="shared" si="85"/>
        <v>L3 LEA et L3 LLCER parc. Commerce international</v>
      </c>
      <c r="G332" s="96" t="str">
        <f t="shared" si="85"/>
        <v>LEA</v>
      </c>
      <c r="H332" s="95"/>
      <c r="I332" s="94">
        <v>3</v>
      </c>
      <c r="J332" s="100">
        <v>3</v>
      </c>
      <c r="K332" s="360" t="str">
        <f t="shared" si="82"/>
        <v>NOEL Isabelle</v>
      </c>
      <c r="L332" s="287">
        <f t="shared" si="82"/>
        <v>11</v>
      </c>
      <c r="M332" s="101" t="str">
        <f t="shared" si="82"/>
        <v/>
      </c>
      <c r="N332" s="538">
        <f t="shared" si="82"/>
        <v>10</v>
      </c>
      <c r="O332" s="303">
        <f>IF(O287="","",O287)</f>
        <v>10</v>
      </c>
      <c r="P332" s="423"/>
      <c r="Q332" s="84">
        <f t="shared" si="83"/>
        <v>1</v>
      </c>
      <c r="R332" s="435" t="str">
        <f t="shared" si="83"/>
        <v>CC</v>
      </c>
      <c r="S332" s="435" t="str">
        <f t="shared" si="83"/>
        <v>écrit et oral</v>
      </c>
      <c r="T332" s="435" t="str">
        <f t="shared" si="83"/>
        <v>2h00</v>
      </c>
      <c r="U332" s="474">
        <f t="shared" si="83"/>
        <v>1</v>
      </c>
      <c r="V332" s="475" t="str">
        <f t="shared" si="83"/>
        <v>CT</v>
      </c>
      <c r="W332" s="474" t="str">
        <f t="shared" si="83"/>
        <v>oral</v>
      </c>
      <c r="X332" s="524" t="str">
        <f t="shared" si="83"/>
        <v>15 min</v>
      </c>
      <c r="Y332" s="525">
        <f t="shared" ref="Y332:AG332" si="86">IF(Y287="","",Y287)</f>
        <v>1</v>
      </c>
      <c r="Z332" s="523" t="str">
        <f t="shared" si="86"/>
        <v>CT</v>
      </c>
      <c r="AA332" s="523" t="str">
        <f t="shared" si="86"/>
        <v>oral</v>
      </c>
      <c r="AB332" s="343" t="str">
        <f t="shared" si="86"/>
        <v>15 min</v>
      </c>
      <c r="AC332" s="474">
        <f t="shared" si="86"/>
        <v>1</v>
      </c>
      <c r="AD332" s="524" t="str">
        <f t="shared" si="86"/>
        <v>CT</v>
      </c>
      <c r="AE332" s="524" t="str">
        <f t="shared" si="86"/>
        <v>oral</v>
      </c>
      <c r="AF332" s="524" t="str">
        <f t="shared" si="86"/>
        <v>15 min</v>
      </c>
      <c r="AG332" s="291" t="str">
        <f t="shared" si="86"/>
        <v>Ce cours portera sur les sources du droit des affaires internationales,les divers instruments d'uniformisation du droit (hard law et soft law - règlements européens, OMC, accords internationaux, lex mercatoria, etc…), ainsi que susr la résolution des litiges.</v>
      </c>
    </row>
    <row r="333" spans="1:240" ht="52.5" customHeight="1" x14ac:dyDescent="0.3">
      <c r="A333" s="112"/>
      <c r="B333" s="301" t="str">
        <f t="shared" si="85"/>
        <v>LLA5J7B</v>
      </c>
      <c r="C333" s="410" t="str">
        <f t="shared" si="85"/>
        <v>Introduction au  commerce international</v>
      </c>
      <c r="D333" s="292" t="str">
        <f t="shared" si="85"/>
        <v>LOL5B9I
LOL5C9E
LOL5J7A2</v>
      </c>
      <c r="E333" s="94" t="str">
        <f t="shared" si="85"/>
        <v>UE spécialisation</v>
      </c>
      <c r="F333" s="94" t="str">
        <f t="shared" si="85"/>
        <v>L3 LEA et L3 LLCER parc. Commerce international</v>
      </c>
      <c r="G333" s="96" t="str">
        <f t="shared" si="85"/>
        <v>LEA</v>
      </c>
      <c r="H333" s="95"/>
      <c r="I333" s="94">
        <v>3</v>
      </c>
      <c r="J333" s="100">
        <v>3</v>
      </c>
      <c r="K333" s="360" t="str">
        <f t="shared" si="82"/>
        <v>NOEL Isabelle</v>
      </c>
      <c r="L333" s="360" t="str">
        <f t="shared" si="82"/>
        <v>06</v>
      </c>
      <c r="M333" s="121" t="str">
        <f t="shared" si="82"/>
        <v/>
      </c>
      <c r="N333" s="286">
        <f t="shared" si="82"/>
        <v>20</v>
      </c>
      <c r="O333" s="287" t="str">
        <f>IF(O288="","",O288)</f>
        <v/>
      </c>
      <c r="P333" s="287"/>
      <c r="Q333" s="73">
        <f t="shared" si="83"/>
        <v>1</v>
      </c>
      <c r="R333" s="435" t="str">
        <f t="shared" si="83"/>
        <v>CT</v>
      </c>
      <c r="S333" s="435" t="str">
        <f t="shared" si="83"/>
        <v>écrit</v>
      </c>
      <c r="T333" s="435" t="str">
        <f t="shared" si="83"/>
        <v>2h00</v>
      </c>
      <c r="U333" s="474">
        <f t="shared" si="83"/>
        <v>1</v>
      </c>
      <c r="V333" s="475" t="str">
        <f t="shared" si="83"/>
        <v>CT</v>
      </c>
      <c r="W333" s="474" t="str">
        <f t="shared" si="83"/>
        <v>écrit</v>
      </c>
      <c r="X333" s="74" t="str">
        <f t="shared" si="83"/>
        <v>2h00</v>
      </c>
      <c r="Y333" s="73">
        <f t="shared" ref="Y333:AG333" si="87">IF(Y288="","",Y288)</f>
        <v>1</v>
      </c>
      <c r="Z333" s="523" t="str">
        <f t="shared" si="87"/>
        <v>CT</v>
      </c>
      <c r="AA333" s="523" t="str">
        <f t="shared" si="87"/>
        <v>écrit</v>
      </c>
      <c r="AB333" s="343" t="str">
        <f t="shared" si="87"/>
        <v>2h00</v>
      </c>
      <c r="AC333" s="474">
        <f t="shared" si="87"/>
        <v>1</v>
      </c>
      <c r="AD333" s="524" t="str">
        <f t="shared" si="87"/>
        <v>CT</v>
      </c>
      <c r="AE333" s="524" t="str">
        <f t="shared" si="87"/>
        <v>écrit</v>
      </c>
      <c r="AF333" s="524" t="str">
        <f t="shared" si="87"/>
        <v>2h00</v>
      </c>
      <c r="AG333" s="113" t="str">
        <f t="shared" si="87"/>
        <v>Les concepts, outils et méthodes de travail assurant à l'entreprise son développement commercial à l'international sont abordés au travers de cas concrets :
- la démarche marketing à l'international
- le diagnostic des marchés étrangers
- la démarche de prospection des marchés étrangers.</v>
      </c>
    </row>
    <row r="334" spans="1:240" ht="30.75" customHeight="1" x14ac:dyDescent="0.3">
      <c r="A334" s="323" t="s">
        <v>925</v>
      </c>
      <c r="B334" s="323" t="s">
        <v>926</v>
      </c>
      <c r="C334" s="324" t="s">
        <v>852</v>
      </c>
      <c r="D334" s="138" t="s">
        <v>927</v>
      </c>
      <c r="E334" s="130" t="s">
        <v>36</v>
      </c>
      <c r="F334" s="130"/>
      <c r="G334" s="344"/>
      <c r="H334" s="127"/>
      <c r="I334" s="326">
        <f>+I336+I337</f>
        <v>6</v>
      </c>
      <c r="J334" s="326">
        <f>+J336+J337</f>
        <v>6</v>
      </c>
      <c r="K334" s="327"/>
      <c r="L334" s="327"/>
      <c r="M334" s="328"/>
      <c r="N334" s="329"/>
      <c r="O334" s="329"/>
      <c r="P334" s="329"/>
      <c r="Q334" s="330"/>
      <c r="R334" s="331"/>
      <c r="S334" s="332"/>
      <c r="T334" s="333"/>
      <c r="U334" s="332"/>
      <c r="V334" s="332"/>
      <c r="W334" s="332"/>
      <c r="X334" s="334"/>
      <c r="Y334" s="333"/>
      <c r="Z334" s="332"/>
      <c r="AA334" s="332"/>
      <c r="AB334" s="332"/>
      <c r="AC334" s="332"/>
      <c r="AD334" s="332"/>
      <c r="AE334" s="332"/>
      <c r="AF334" s="332"/>
      <c r="AG334" s="388"/>
      <c r="HD334" s="6"/>
      <c r="HE334" s="6"/>
      <c r="HF334" s="6"/>
      <c r="HG334" s="6"/>
      <c r="HH334" s="6"/>
      <c r="HI334" s="6"/>
      <c r="HJ334" s="6"/>
      <c r="HK334" s="6"/>
      <c r="HL334" s="6"/>
      <c r="HM334" s="6"/>
      <c r="HN334" s="6"/>
      <c r="HO334" s="6"/>
      <c r="HP334" s="6"/>
      <c r="HQ334" s="6"/>
      <c r="HR334" s="6"/>
      <c r="HS334" s="6"/>
      <c r="HT334" s="6"/>
      <c r="HU334" s="6"/>
      <c r="HV334" s="6"/>
      <c r="HW334" s="6"/>
      <c r="HX334" s="6"/>
      <c r="HY334" s="6"/>
      <c r="HZ334" s="6"/>
      <c r="IA334" s="6"/>
      <c r="IB334" s="6"/>
      <c r="IC334" s="6"/>
      <c r="ID334" s="6"/>
      <c r="IE334" s="6"/>
    </row>
    <row r="335" spans="1:240" ht="28.5" customHeight="1" x14ac:dyDescent="0.3">
      <c r="A335" s="262" t="str">
        <f>IF(A290="","",A290)</f>
        <v>LOLA5H01</v>
      </c>
      <c r="B335" s="262" t="s">
        <v>274</v>
      </c>
      <c r="C335" s="263" t="s">
        <v>275</v>
      </c>
      <c r="D335" s="262" t="str">
        <f t="shared" ref="D335:N335" si="88">IF(D290="","",D290)</f>
        <v/>
      </c>
      <c r="E335" s="262" t="str">
        <f t="shared" si="88"/>
        <v>BLOC / CHAPEAU</v>
      </c>
      <c r="F335" s="262" t="str">
        <f t="shared" si="88"/>
        <v/>
      </c>
      <c r="G335" s="262" t="str">
        <f t="shared" si="88"/>
        <v>SDL</v>
      </c>
      <c r="H335" s="262" t="str">
        <f t="shared" si="88"/>
        <v/>
      </c>
      <c r="I335" s="262" t="str">
        <f t="shared" si="88"/>
        <v/>
      </c>
      <c r="J335" s="262" t="str">
        <f t="shared" si="88"/>
        <v/>
      </c>
      <c r="K335" s="262" t="str">
        <f t="shared" si="88"/>
        <v/>
      </c>
      <c r="L335" s="262" t="str">
        <f t="shared" si="88"/>
        <v/>
      </c>
      <c r="M335" s="389" t="str">
        <f t="shared" si="88"/>
        <v/>
      </c>
      <c r="N335" s="262" t="str">
        <f t="shared" si="88"/>
        <v/>
      </c>
      <c r="O335" s="262" t="str">
        <f>IF(O290="","",O290)</f>
        <v/>
      </c>
      <c r="P335" s="262"/>
      <c r="Q335" s="390" t="str">
        <f t="shared" ref="Q335:X336" si="89">IF(Q290="","",Q290)</f>
        <v/>
      </c>
      <c r="R335" s="262" t="str">
        <f t="shared" si="89"/>
        <v/>
      </c>
      <c r="S335" s="262" t="str">
        <f t="shared" si="89"/>
        <v/>
      </c>
      <c r="T335" s="262" t="str">
        <f t="shared" si="89"/>
        <v/>
      </c>
      <c r="U335" s="262" t="str">
        <f t="shared" si="89"/>
        <v/>
      </c>
      <c r="V335" s="262" t="str">
        <f t="shared" si="89"/>
        <v/>
      </c>
      <c r="W335" s="262" t="str">
        <f t="shared" si="89"/>
        <v/>
      </c>
      <c r="X335" s="389" t="str">
        <f t="shared" si="89"/>
        <v/>
      </c>
      <c r="Y335" s="390" t="str">
        <f t="shared" ref="Y335:AG335" si="90">IF(Y290="","",Y290)</f>
        <v/>
      </c>
      <c r="Z335" s="262" t="str">
        <f t="shared" si="90"/>
        <v/>
      </c>
      <c r="AA335" s="262" t="str">
        <f t="shared" si="90"/>
        <v/>
      </c>
      <c r="AB335" s="262" t="str">
        <f t="shared" si="90"/>
        <v/>
      </c>
      <c r="AC335" s="262" t="str">
        <f t="shared" si="90"/>
        <v/>
      </c>
      <c r="AD335" s="262" t="str">
        <f t="shared" si="90"/>
        <v/>
      </c>
      <c r="AE335" s="262" t="str">
        <f t="shared" si="90"/>
        <v/>
      </c>
      <c r="AF335" s="262" t="str">
        <f t="shared" si="90"/>
        <v/>
      </c>
      <c r="AG335" s="262" t="str">
        <f t="shared" si="90"/>
        <v/>
      </c>
      <c r="HD335" s="6"/>
      <c r="HE335" s="6"/>
      <c r="HF335" s="6"/>
      <c r="HG335" s="6"/>
      <c r="HH335" s="6"/>
      <c r="HI335" s="6"/>
      <c r="HJ335" s="6"/>
      <c r="HK335" s="6"/>
      <c r="HL335" s="6"/>
    </row>
    <row r="336" spans="1:240" ht="60.75" customHeight="1" x14ac:dyDescent="0.3">
      <c r="A336" s="112"/>
      <c r="B336" s="125" t="str">
        <f>IF(B291="","",B291)</f>
        <v>LLA5H7B</v>
      </c>
      <c r="C336" s="91" t="str">
        <f>IF(C291="","",C291)</f>
        <v>Histoire des méthodologies S5 SDL</v>
      </c>
      <c r="D336" s="125" t="str">
        <f>IF(D291="","",D291)</f>
        <v>LOL5B7G
LOL5C6B
LOL5H8B
LOL5J9B</v>
      </c>
      <c r="E336" s="86" t="s">
        <v>144</v>
      </c>
      <c r="F336" s="79" t="str">
        <f>IF(F291="","",F291)</f>
        <v>L3 SDL, LLCER et LEA  parc.  MEF-FLE</v>
      </c>
      <c r="G336" s="79" t="str">
        <f>IF(G291="","",G291)</f>
        <v>SDL</v>
      </c>
      <c r="H336" s="81" t="str">
        <f>IF(H291="","",H291)</f>
        <v/>
      </c>
      <c r="I336" s="303">
        <v>3</v>
      </c>
      <c r="J336" s="67">
        <v>3</v>
      </c>
      <c r="K336" s="303" t="str">
        <f>IF(K291="","",K291)</f>
        <v>SKROVEC Marie</v>
      </c>
      <c r="L336" s="303" t="str">
        <f>IF(L291="","",L291)</f>
        <v>07</v>
      </c>
      <c r="M336" s="67" t="str">
        <f>IF(M291="","",M291)</f>
        <v/>
      </c>
      <c r="N336" s="423" t="str">
        <f>IF(N291="","",N291)</f>
        <v/>
      </c>
      <c r="O336" s="299">
        <f>IF(O291="","",O291)</f>
        <v>24</v>
      </c>
      <c r="P336" s="299"/>
      <c r="Q336" s="73">
        <f t="shared" si="89"/>
        <v>1</v>
      </c>
      <c r="R336" s="435" t="str">
        <f t="shared" si="89"/>
        <v>CC</v>
      </c>
      <c r="S336" s="435" t="str">
        <f t="shared" si="89"/>
        <v>Ecrit + oral</v>
      </c>
      <c r="T336" s="435" t="str">
        <f t="shared" si="89"/>
        <v/>
      </c>
      <c r="U336" s="474">
        <f t="shared" si="89"/>
        <v>1</v>
      </c>
      <c r="V336" s="475" t="str">
        <f t="shared" si="89"/>
        <v>CT</v>
      </c>
      <c r="W336" s="474" t="str">
        <f t="shared" si="89"/>
        <v>Ecrit</v>
      </c>
      <c r="X336" s="74" t="str">
        <f t="shared" si="89"/>
        <v>2h00</v>
      </c>
      <c r="Y336" s="73">
        <f t="shared" ref="Y336:AG336" si="91">IF(Y291="","",Y291)</f>
        <v>1</v>
      </c>
      <c r="Z336" s="523" t="str">
        <f t="shared" si="91"/>
        <v>CT</v>
      </c>
      <c r="AA336" s="523" t="str">
        <f t="shared" si="91"/>
        <v>écrit</v>
      </c>
      <c r="AB336" s="343" t="str">
        <f t="shared" si="91"/>
        <v>2h00</v>
      </c>
      <c r="AC336" s="474">
        <f t="shared" si="91"/>
        <v>1</v>
      </c>
      <c r="AD336" s="524" t="str">
        <f t="shared" si="91"/>
        <v>CT</v>
      </c>
      <c r="AE336" s="524" t="str">
        <f t="shared" si="91"/>
        <v>écrit</v>
      </c>
      <c r="AF336" s="524" t="str">
        <f t="shared" si="91"/>
        <v>2h00</v>
      </c>
      <c r="AG336" s="306" t="str">
        <f t="shared" si="91"/>
        <v>Ce cours retrace l'histoire des méthodologies de l'enseignement des langues étrangères en générl et du FLE en particulier depuis les méthodes traditionnelles (antérieures à la méthode directe) jusqu'à l'approche communicative et actionnelle ; des unités didactiques relevant de ces courants sont analysées.</v>
      </c>
    </row>
    <row r="337" spans="1:239" ht="39.75" customHeight="1" x14ac:dyDescent="0.3">
      <c r="A337" s="262" t="str">
        <f>IF(A292="","",A292)</f>
        <v>LCLA5H05</v>
      </c>
      <c r="B337" s="262" t="s">
        <v>283</v>
      </c>
      <c r="C337" s="263" t="s">
        <v>284</v>
      </c>
      <c r="D337" s="264"/>
      <c r="E337" s="265" t="s">
        <v>56</v>
      </c>
      <c r="F337" s="266"/>
      <c r="G337" s="264" t="s">
        <v>25</v>
      </c>
      <c r="H337" s="268" t="s">
        <v>69</v>
      </c>
      <c r="I337" s="269">
        <v>3</v>
      </c>
      <c r="J337" s="269">
        <v>3</v>
      </c>
      <c r="K337" s="270"/>
      <c r="L337" s="270"/>
      <c r="M337" s="300"/>
      <c r="N337" s="270"/>
      <c r="O337" s="270"/>
      <c r="P337" s="270"/>
      <c r="Q337" s="447"/>
      <c r="R337" s="270"/>
      <c r="S337" s="270"/>
      <c r="T337" s="270"/>
      <c r="U337" s="270"/>
      <c r="V337" s="270"/>
      <c r="W337" s="270"/>
      <c r="X337" s="271"/>
      <c r="Y337" s="447"/>
      <c r="Z337" s="270"/>
      <c r="AA337" s="270"/>
      <c r="AB337" s="270"/>
      <c r="AC337" s="270"/>
      <c r="AD337" s="270"/>
      <c r="AE337" s="270"/>
      <c r="AF337" s="270"/>
      <c r="AG337" s="270"/>
      <c r="HD337" s="6"/>
      <c r="HE337" s="6"/>
      <c r="HF337" s="6"/>
      <c r="HG337" s="6"/>
      <c r="HH337" s="6"/>
      <c r="HI337" s="6"/>
      <c r="HJ337" s="6"/>
      <c r="HK337" s="6"/>
      <c r="HL337" s="6"/>
    </row>
    <row r="338" spans="1:239" ht="52.8" x14ac:dyDescent="0.3">
      <c r="A338" s="112"/>
      <c r="B338" s="125" t="str">
        <f t="shared" ref="B338:G339" si="92">IF(B293="","",B293)</f>
        <v>LLA5H7A1</v>
      </c>
      <c r="C338" s="91" t="str">
        <f t="shared" si="92"/>
        <v>Langue nouvelle 1 Serbo-Croate</v>
      </c>
      <c r="D338" s="125" t="str">
        <f t="shared" si="92"/>
        <v>LOL5B7K
LOL5C6H
LOL5H8H
LOL5J9I</v>
      </c>
      <c r="E338" s="86" t="str">
        <f t="shared" si="92"/>
        <v>UE spécialisation</v>
      </c>
      <c r="F338" s="79" t="str">
        <f t="shared" si="92"/>
        <v>L3 SDL, LLCER et LEA  parc.  MEF-FLE</v>
      </c>
      <c r="G338" s="79" t="str">
        <f t="shared" si="92"/>
        <v>SDL</v>
      </c>
      <c r="H338" s="81"/>
      <c r="I338" s="303">
        <v>3</v>
      </c>
      <c r="J338" s="67">
        <v>3</v>
      </c>
      <c r="K338" s="303" t="str">
        <f t="shared" ref="K338:N339" si="93">IF(K293="","",K293)</f>
        <v>RAICKOVIC Luka</v>
      </c>
      <c r="L338" s="303">
        <f t="shared" si="93"/>
        <v>13</v>
      </c>
      <c r="M338" s="67" t="str">
        <f t="shared" si="93"/>
        <v/>
      </c>
      <c r="N338" s="423" t="str">
        <f t="shared" si="93"/>
        <v/>
      </c>
      <c r="O338" s="303">
        <f>IF(O293="","",O293)</f>
        <v>24</v>
      </c>
      <c r="P338" s="303"/>
      <c r="Q338" s="73">
        <f t="shared" ref="Q338:AH338" si="94">IF(Q293="","",Q293)</f>
        <v>1</v>
      </c>
      <c r="R338" s="435" t="str">
        <f t="shared" si="94"/>
        <v>CC</v>
      </c>
      <c r="S338" s="435" t="str">
        <f t="shared" si="94"/>
        <v/>
      </c>
      <c r="T338" s="435" t="str">
        <f t="shared" si="94"/>
        <v/>
      </c>
      <c r="U338" s="474">
        <f t="shared" si="94"/>
        <v>1</v>
      </c>
      <c r="V338" s="475" t="str">
        <f t="shared" si="94"/>
        <v>CT</v>
      </c>
      <c r="W338" s="474" t="str">
        <f t="shared" si="94"/>
        <v>Oral</v>
      </c>
      <c r="X338" s="74" t="str">
        <f t="shared" si="94"/>
        <v>15-20 min</v>
      </c>
      <c r="Y338" s="73">
        <f t="shared" si="94"/>
        <v>1</v>
      </c>
      <c r="Z338" s="523" t="str">
        <f t="shared" si="94"/>
        <v>CT</v>
      </c>
      <c r="AA338" s="523" t="str">
        <f t="shared" si="94"/>
        <v>Oral</v>
      </c>
      <c r="AB338" s="343" t="str">
        <f t="shared" si="94"/>
        <v>15-20 min</v>
      </c>
      <c r="AC338" s="474">
        <f t="shared" si="94"/>
        <v>1</v>
      </c>
      <c r="AD338" s="524" t="str">
        <f t="shared" si="94"/>
        <v>CT</v>
      </c>
      <c r="AE338" s="524" t="str">
        <f t="shared" si="94"/>
        <v>Oral</v>
      </c>
      <c r="AF338" s="524" t="str">
        <f t="shared" si="94"/>
        <v>15-20 min</v>
      </c>
      <c r="AG338" s="306" t="str">
        <f t="shared" si="94"/>
        <v>Il s'aagit d'une introduction à une langue nouvelle inconnue typologiquement éloignée du français. Cet enseignement donnera lieu dans le cadre de l'UE Didactique du FLE et stage à la réalisation d'un carnet d'apprentissage.</v>
      </c>
      <c r="AH338" s="6" t="str">
        <f t="shared" si="94"/>
        <v/>
      </c>
    </row>
    <row r="339" spans="1:239" ht="52.8" x14ac:dyDescent="0.3">
      <c r="A339" s="112"/>
      <c r="B339" s="125" t="str">
        <f t="shared" si="92"/>
        <v>LLA5H7A2</v>
      </c>
      <c r="C339" s="91" t="str">
        <f t="shared" si="92"/>
        <v>Langue nouvelle 2 Polonais</v>
      </c>
      <c r="D339" s="125" t="str">
        <f t="shared" si="92"/>
        <v>LOL5B7L
LOL5C6I
LOL5H8I
LOL5J9J</v>
      </c>
      <c r="E339" s="86" t="str">
        <f t="shared" si="92"/>
        <v>UE spécialisation</v>
      </c>
      <c r="F339" s="79" t="str">
        <f t="shared" si="92"/>
        <v>L3 SDL, LLCER et LEA  parc.  MEF-FLE</v>
      </c>
      <c r="G339" s="79" t="str">
        <f t="shared" si="92"/>
        <v>SDL</v>
      </c>
      <c r="H339" s="81"/>
      <c r="I339" s="303">
        <v>3</v>
      </c>
      <c r="J339" s="67">
        <v>3</v>
      </c>
      <c r="K339" s="303" t="str">
        <f t="shared" si="93"/>
        <v>DE STAMPA Sylwia</v>
      </c>
      <c r="L339" s="303">
        <f t="shared" si="93"/>
        <v>13</v>
      </c>
      <c r="M339" s="67" t="str">
        <f t="shared" si="93"/>
        <v/>
      </c>
      <c r="N339" s="423" t="str">
        <f t="shared" si="93"/>
        <v/>
      </c>
      <c r="O339" s="303">
        <f>IF(O294="","",O294)</f>
        <v>24</v>
      </c>
      <c r="P339" s="303"/>
      <c r="Q339" s="73">
        <f t="shared" ref="Q339:AH339" si="95">IF(Q294="","",Q294)</f>
        <v>1</v>
      </c>
      <c r="R339" s="435" t="str">
        <f t="shared" si="95"/>
        <v>CC</v>
      </c>
      <c r="S339" s="435" t="str">
        <f t="shared" si="95"/>
        <v/>
      </c>
      <c r="T339" s="435" t="str">
        <f t="shared" si="95"/>
        <v/>
      </c>
      <c r="U339" s="474">
        <f t="shared" si="95"/>
        <v>1</v>
      </c>
      <c r="V339" s="475" t="str">
        <f t="shared" si="95"/>
        <v>CT</v>
      </c>
      <c r="W339" s="474" t="str">
        <f t="shared" si="95"/>
        <v>Oral</v>
      </c>
      <c r="X339" s="74" t="str">
        <f t="shared" si="95"/>
        <v>15-20 min</v>
      </c>
      <c r="Y339" s="73">
        <f t="shared" si="95"/>
        <v>1</v>
      </c>
      <c r="Z339" s="523" t="str">
        <f t="shared" si="95"/>
        <v>CT</v>
      </c>
      <c r="AA339" s="523" t="str">
        <f t="shared" si="95"/>
        <v>Oral</v>
      </c>
      <c r="AB339" s="343" t="str">
        <f t="shared" si="95"/>
        <v>15-20 min</v>
      </c>
      <c r="AC339" s="474">
        <f t="shared" si="95"/>
        <v>1</v>
      </c>
      <c r="AD339" s="524" t="str">
        <f t="shared" si="95"/>
        <v>CT</v>
      </c>
      <c r="AE339" s="524" t="str">
        <f t="shared" si="95"/>
        <v>Oral</v>
      </c>
      <c r="AF339" s="524" t="str">
        <f t="shared" si="95"/>
        <v>15-20 min</v>
      </c>
      <c r="AG339" s="306" t="str">
        <f t="shared" si="95"/>
        <v>Il s'aagit d'une introduction à une langue nouvelle inconnue typologiquement éloignée du français. Cet enseignement donnera lieu dans le cadre de l'UE Didactique du FLE et stage à la réalisation d'un carnet d'apprentissage.</v>
      </c>
      <c r="AH339" s="6" t="str">
        <f t="shared" si="95"/>
        <v/>
      </c>
    </row>
    <row r="340" spans="1:239" ht="30.75" customHeight="1" x14ac:dyDescent="0.3">
      <c r="A340" s="323" t="s">
        <v>928</v>
      </c>
      <c r="B340" s="323" t="s">
        <v>929</v>
      </c>
      <c r="C340" s="324" t="s">
        <v>856</v>
      </c>
      <c r="D340" s="138" t="s">
        <v>930</v>
      </c>
      <c r="E340" s="130" t="s">
        <v>36</v>
      </c>
      <c r="F340" s="130"/>
      <c r="G340" s="344"/>
      <c r="H340" s="127"/>
      <c r="I340" s="326">
        <f>+I342+I343</f>
        <v>6</v>
      </c>
      <c r="J340" s="326">
        <f>+J342+J343</f>
        <v>6</v>
      </c>
      <c r="K340" s="327"/>
      <c r="L340" s="327"/>
      <c r="M340" s="328"/>
      <c r="N340" s="329"/>
      <c r="O340" s="329"/>
      <c r="P340" s="329"/>
      <c r="Q340" s="330"/>
      <c r="R340" s="331"/>
      <c r="S340" s="332"/>
      <c r="T340" s="333"/>
      <c r="U340" s="332"/>
      <c r="V340" s="332"/>
      <c r="W340" s="332"/>
      <c r="X340" s="334"/>
      <c r="Y340" s="333"/>
      <c r="Z340" s="332"/>
      <c r="AA340" s="332"/>
      <c r="AB340" s="332"/>
      <c r="AC340" s="332"/>
      <c r="AD340" s="332"/>
      <c r="AE340" s="332"/>
      <c r="AF340" s="332"/>
      <c r="AG340" s="335"/>
      <c r="HD340" s="6"/>
      <c r="HE340" s="6"/>
      <c r="HF340" s="6"/>
      <c r="HG340" s="6"/>
      <c r="HH340" s="6"/>
      <c r="HI340" s="6"/>
      <c r="HJ340" s="6"/>
      <c r="HK340" s="6"/>
      <c r="HL340" s="6"/>
      <c r="HM340" s="6"/>
      <c r="HN340" s="6"/>
      <c r="HO340" s="6"/>
      <c r="HP340" s="6"/>
      <c r="HQ340" s="6"/>
      <c r="HR340" s="6"/>
      <c r="HS340" s="6"/>
      <c r="HT340" s="6"/>
      <c r="HU340" s="6"/>
      <c r="HV340" s="6"/>
      <c r="HW340" s="6"/>
      <c r="HX340" s="6"/>
      <c r="HY340" s="6"/>
      <c r="HZ340" s="6"/>
      <c r="IA340" s="6"/>
      <c r="IB340" s="6"/>
      <c r="IC340" s="6"/>
      <c r="ID340" s="6"/>
      <c r="IE340" s="6"/>
    </row>
    <row r="341" spans="1:239" ht="28.5" customHeight="1" x14ac:dyDescent="0.3">
      <c r="A341" s="445" t="str">
        <f>IF(A296="","",A296)</f>
        <v>LOLA5B05</v>
      </c>
      <c r="B341" s="445" t="s">
        <v>331</v>
      </c>
      <c r="C341" s="446" t="s">
        <v>332</v>
      </c>
      <c r="D341" s="445" t="str">
        <f>IF(D296="","",D296)</f>
        <v/>
      </c>
      <c r="E341" s="445" t="str">
        <f>IF(E296="","",E296)</f>
        <v>BLOC / CHAPEAU</v>
      </c>
      <c r="F341" s="445" t="str">
        <f>IF(F296="","",F296)</f>
        <v/>
      </c>
      <c r="G341" s="445" t="str">
        <f>IF(G296="","",G296)</f>
        <v/>
      </c>
      <c r="H341" s="445" t="str">
        <f>IF(H296="","",H296)</f>
        <v/>
      </c>
      <c r="I341" s="269"/>
      <c r="J341" s="269"/>
      <c r="K341" s="270"/>
      <c r="L341" s="270"/>
      <c r="M341" s="300"/>
      <c r="N341" s="270"/>
      <c r="O341" s="270"/>
      <c r="P341" s="270"/>
      <c r="Q341" s="447"/>
      <c r="R341" s="270"/>
      <c r="S341" s="270"/>
      <c r="T341" s="270"/>
      <c r="U341" s="270"/>
      <c r="V341" s="270"/>
      <c r="W341" s="270"/>
      <c r="X341" s="271"/>
      <c r="Y341" s="447"/>
      <c r="Z341" s="270"/>
      <c r="AA341" s="270"/>
      <c r="AB341" s="270"/>
      <c r="AC341" s="270"/>
      <c r="AD341" s="270"/>
      <c r="AE341" s="270"/>
      <c r="AF341" s="270"/>
      <c r="AG341" s="270"/>
      <c r="HD341" s="6"/>
      <c r="HE341" s="6"/>
      <c r="HF341" s="6"/>
      <c r="HG341" s="6"/>
      <c r="HH341" s="6"/>
      <c r="HI341" s="6"/>
      <c r="HJ341" s="6"/>
      <c r="HK341" s="6"/>
      <c r="HL341" s="6"/>
    </row>
    <row r="342" spans="1:239" ht="118.8" x14ac:dyDescent="0.3">
      <c r="A342" s="112"/>
      <c r="B342" s="125" t="str">
        <f t="shared" ref="B342:G343" si="96">IF(B297="","",B297)</f>
        <v>LLA5B7A</v>
      </c>
      <c r="C342" s="91" t="str">
        <f t="shared" si="96"/>
        <v>Outils théoriques de la traduction 1 - S5</v>
      </c>
      <c r="D342" s="125" t="str">
        <f t="shared" si="96"/>
        <v>LOL5B8A
LOL5C7A
LOL5J8A</v>
      </c>
      <c r="E342" s="86" t="str">
        <f t="shared" si="96"/>
        <v>UE spécialisation</v>
      </c>
      <c r="F342" s="79" t="str">
        <f t="shared" si="96"/>
        <v>L3 LLCER et LEA parc. Traduction</v>
      </c>
      <c r="G342" s="79" t="str">
        <f t="shared" si="96"/>
        <v>LLCER</v>
      </c>
      <c r="H342" s="81"/>
      <c r="I342" s="303" t="s">
        <v>91</v>
      </c>
      <c r="J342" s="67" t="s">
        <v>91</v>
      </c>
      <c r="K342" s="303" t="str">
        <f t="shared" ref="K342:N343" si="97">IF(K297="","",K297)</f>
        <v>CLOISEAU Gilles</v>
      </c>
      <c r="L342" s="303" t="str">
        <f t="shared" si="97"/>
        <v>11</v>
      </c>
      <c r="M342" s="67" t="str">
        <f t="shared" si="97"/>
        <v/>
      </c>
      <c r="N342" s="423" t="str">
        <f t="shared" si="97"/>
        <v/>
      </c>
      <c r="O342" s="299">
        <f>IF(O297="","",O297)</f>
        <v>24</v>
      </c>
      <c r="P342" s="303"/>
      <c r="Q342" s="73">
        <f t="shared" ref="Q342:AG342" si="98">IF(Q297="","",Q297)</f>
        <v>1</v>
      </c>
      <c r="R342" s="435" t="str">
        <f t="shared" si="98"/>
        <v>CC</v>
      </c>
      <c r="S342" s="435" t="str">
        <f t="shared" si="98"/>
        <v>écrit</v>
      </c>
      <c r="T342" s="435" t="str">
        <f t="shared" si="98"/>
        <v>2h00</v>
      </c>
      <c r="U342" s="474">
        <f t="shared" si="98"/>
        <v>1</v>
      </c>
      <c r="V342" s="475" t="str">
        <f t="shared" si="98"/>
        <v>CT</v>
      </c>
      <c r="W342" s="474" t="str">
        <f t="shared" si="98"/>
        <v>oral</v>
      </c>
      <c r="X342" s="74" t="str">
        <f t="shared" si="98"/>
        <v>20 min</v>
      </c>
      <c r="Y342" s="73">
        <f t="shared" si="98"/>
        <v>1</v>
      </c>
      <c r="Z342" s="523" t="str">
        <f t="shared" si="98"/>
        <v>CT</v>
      </c>
      <c r="AA342" s="523" t="str">
        <f t="shared" si="98"/>
        <v>oral</v>
      </c>
      <c r="AB342" s="343" t="str">
        <f t="shared" si="98"/>
        <v>20 min</v>
      </c>
      <c r="AC342" s="474">
        <f t="shared" si="98"/>
        <v>1</v>
      </c>
      <c r="AD342" s="524" t="str">
        <f t="shared" si="98"/>
        <v>CT</v>
      </c>
      <c r="AE342" s="524" t="str">
        <f t="shared" si="98"/>
        <v>oral</v>
      </c>
      <c r="AF342" s="524" t="str">
        <f t="shared" si="98"/>
        <v>20 min</v>
      </c>
      <c r="AG342" s="306" t="str">
        <f t="shared" si="98"/>
        <v>Introduction aux divers types d'opérations de traduction (transposition, modulation, équivalence, étoffement, dilution, emprunt…) : exercices d'application pour la réalisation de traductions et l'analyse critique de traductions. Il s'agit de savoir analyser sa propre pratique traductive afin d'améliorer la performance en traduction (micro analyse).
Comprendre dans quelle mesure des connaissances linguistiques (notamment lexicographiques,morphologiques, syntaxiques) peuvent aider à la réalisation de la traduction. Il s'agit de savoir choisir et utiliser l'outil théorique approprié à telle situation de traduction, et de comprendre que la linguistique ne permet pas de traiter tous les déterminants de la traduction.</v>
      </c>
    </row>
    <row r="343" spans="1:239" ht="39.6" x14ac:dyDescent="0.3">
      <c r="A343" s="112"/>
      <c r="B343" s="125" t="str">
        <f t="shared" si="96"/>
        <v>LLA5B7B1</v>
      </c>
      <c r="C343" s="91" t="str">
        <f t="shared" si="96"/>
        <v>Traduction renforcée 2 Anglais-Français</v>
      </c>
      <c r="D343" s="125" t="str">
        <f t="shared" si="96"/>
        <v>LOL5B8C
LOL5C7C
LOL5J8C</v>
      </c>
      <c r="E343" s="86" t="str">
        <f t="shared" si="96"/>
        <v>UE spécialisation</v>
      </c>
      <c r="F343" s="79" t="str">
        <f t="shared" si="96"/>
        <v>L3 LLCER et LEA parc. Traduction</v>
      </c>
      <c r="G343" s="79" t="str">
        <f t="shared" si="96"/>
        <v>LLCER</v>
      </c>
      <c r="H343" s="81"/>
      <c r="I343" s="303" t="s">
        <v>91</v>
      </c>
      <c r="J343" s="67" t="s">
        <v>91</v>
      </c>
      <c r="K343" s="303" t="str">
        <f t="shared" si="97"/>
        <v>SCAILLET Agnès</v>
      </c>
      <c r="L343" s="303" t="str">
        <f t="shared" si="97"/>
        <v>11</v>
      </c>
      <c r="M343" s="67" t="str">
        <f t="shared" si="97"/>
        <v/>
      </c>
      <c r="N343" s="423" t="str">
        <f t="shared" si="97"/>
        <v/>
      </c>
      <c r="O343" s="299">
        <f>IF(O298="","",O298)</f>
        <v>18</v>
      </c>
      <c r="P343" s="303"/>
      <c r="Q343" s="73">
        <f t="shared" ref="Q343:AG343" si="99">IF(Q298="","",Q298)</f>
        <v>1</v>
      </c>
      <c r="R343" s="435" t="str">
        <f t="shared" si="99"/>
        <v>CC</v>
      </c>
      <c r="S343" s="435" t="str">
        <f t="shared" si="99"/>
        <v>écrit</v>
      </c>
      <c r="T343" s="435" t="str">
        <f t="shared" si="99"/>
        <v>1h30</v>
      </c>
      <c r="U343" s="474">
        <f t="shared" si="99"/>
        <v>1</v>
      </c>
      <c r="V343" s="475" t="str">
        <f t="shared" si="99"/>
        <v>CT</v>
      </c>
      <c r="W343" s="474" t="str">
        <f t="shared" si="99"/>
        <v>écrit</v>
      </c>
      <c r="X343" s="74" t="str">
        <f t="shared" si="99"/>
        <v>1h30</v>
      </c>
      <c r="Y343" s="73">
        <f t="shared" si="99"/>
        <v>1</v>
      </c>
      <c r="Z343" s="523" t="str">
        <f t="shared" si="99"/>
        <v>CT</v>
      </c>
      <c r="AA343" s="523" t="str">
        <f t="shared" si="99"/>
        <v>écrit</v>
      </c>
      <c r="AB343" s="343" t="str">
        <f t="shared" si="99"/>
        <v>1h30</v>
      </c>
      <c r="AC343" s="474">
        <f t="shared" si="99"/>
        <v>1</v>
      </c>
      <c r="AD343" s="524" t="str">
        <f t="shared" si="99"/>
        <v>CT</v>
      </c>
      <c r="AE343" s="524" t="str">
        <f t="shared" si="99"/>
        <v>écrit</v>
      </c>
      <c r="AF343" s="524" t="str">
        <f t="shared" si="99"/>
        <v>1h30</v>
      </c>
      <c r="AG343" s="306" t="str">
        <f t="shared" si="99"/>
        <v>Entraînement intensif à la traduction vers le français de textes permettant la pratique de l'exercice sur des registres de langues variés. Chaque texte sera un prétexte à l'analyse des stratégies et des choix de traduction.</v>
      </c>
    </row>
    <row r="344" spans="1:239" ht="30.75" customHeight="1" x14ac:dyDescent="0.3">
      <c r="A344" s="323" t="s">
        <v>931</v>
      </c>
      <c r="B344" s="323" t="s">
        <v>932</v>
      </c>
      <c r="C344" s="324" t="s">
        <v>860</v>
      </c>
      <c r="D344" s="138"/>
      <c r="E344" s="130" t="s">
        <v>36</v>
      </c>
      <c r="F344" s="130"/>
      <c r="G344" s="344"/>
      <c r="H344" s="127"/>
      <c r="I344" s="326">
        <f>+I346+I347</f>
        <v>6</v>
      </c>
      <c r="J344" s="326">
        <f>+J346+J347</f>
        <v>6</v>
      </c>
      <c r="K344" s="327"/>
      <c r="L344" s="327"/>
      <c r="M344" s="328"/>
      <c r="N344" s="329"/>
      <c r="O344" s="329"/>
      <c r="P344" s="329"/>
      <c r="Q344" s="330"/>
      <c r="R344" s="331"/>
      <c r="S344" s="332"/>
      <c r="T344" s="333"/>
      <c r="U344" s="332"/>
      <c r="V344" s="332"/>
      <c r="W344" s="332"/>
      <c r="X344" s="334"/>
      <c r="Y344" s="333"/>
      <c r="Z344" s="332"/>
      <c r="AA344" s="332"/>
      <c r="AB344" s="332"/>
      <c r="AC344" s="332"/>
      <c r="AD344" s="332"/>
      <c r="AE344" s="332"/>
      <c r="AF344" s="332"/>
      <c r="AG344" s="388"/>
      <c r="HD344" s="6"/>
      <c r="HE344" s="6"/>
      <c r="HF344" s="6"/>
      <c r="HG344" s="6"/>
      <c r="HH344" s="6"/>
      <c r="HI344" s="6"/>
      <c r="HJ344" s="6"/>
      <c r="HK344" s="6"/>
      <c r="HL344" s="6"/>
      <c r="HM344" s="6"/>
      <c r="HN344" s="6"/>
      <c r="HO344" s="6"/>
      <c r="HP344" s="6"/>
      <c r="HQ344" s="6"/>
      <c r="HR344" s="6"/>
      <c r="HS344" s="6"/>
      <c r="HT344" s="6"/>
      <c r="HU344" s="6"/>
      <c r="HV344" s="6"/>
      <c r="HW344" s="6"/>
      <c r="HX344" s="6"/>
      <c r="HY344" s="6"/>
      <c r="HZ344" s="6"/>
      <c r="IA344" s="6"/>
      <c r="IB344" s="6"/>
      <c r="IC344" s="6"/>
      <c r="ID344" s="6"/>
      <c r="IE344" s="6"/>
    </row>
    <row r="345" spans="1:239" ht="30.75" customHeight="1" x14ac:dyDescent="0.3">
      <c r="A345" s="262" t="str">
        <f t="shared" ref="A345:N345" si="100">IF(A300="","",A300)</f>
        <v>LOLA5B06</v>
      </c>
      <c r="B345" s="262" t="str">
        <f t="shared" si="100"/>
        <v>LLA5B80</v>
      </c>
      <c r="C345" s="539" t="str">
        <f t="shared" si="100"/>
        <v>UE spécialisation parcours médiation interculturelle S5</v>
      </c>
      <c r="D345" s="262" t="str">
        <f t="shared" si="100"/>
        <v/>
      </c>
      <c r="E345" s="262" t="str">
        <f t="shared" si="100"/>
        <v>BLOC / CHAPEAU</v>
      </c>
      <c r="F345" s="262" t="str">
        <f t="shared" si="100"/>
        <v/>
      </c>
      <c r="G345" s="262" t="str">
        <f t="shared" si="100"/>
        <v/>
      </c>
      <c r="H345" s="262" t="str">
        <f t="shared" si="100"/>
        <v/>
      </c>
      <c r="I345" s="262" t="str">
        <f t="shared" si="100"/>
        <v/>
      </c>
      <c r="J345" s="262" t="str">
        <f t="shared" si="100"/>
        <v/>
      </c>
      <c r="K345" s="262" t="str">
        <f t="shared" si="100"/>
        <v/>
      </c>
      <c r="L345" s="262" t="str">
        <f t="shared" si="100"/>
        <v/>
      </c>
      <c r="M345" s="389" t="str">
        <f t="shared" si="100"/>
        <v/>
      </c>
      <c r="N345" s="262" t="str">
        <f t="shared" si="100"/>
        <v/>
      </c>
      <c r="O345" s="262" t="str">
        <f t="shared" ref="O345:O350" si="101">IF(O300="","",O300)</f>
        <v/>
      </c>
      <c r="P345" s="262"/>
      <c r="Q345" s="390" t="str">
        <f t="shared" ref="Q345:X350" si="102">IF(Q300="","",Q300)</f>
        <v/>
      </c>
      <c r="R345" s="262" t="str">
        <f t="shared" si="102"/>
        <v/>
      </c>
      <c r="S345" s="262" t="str">
        <f t="shared" si="102"/>
        <v/>
      </c>
      <c r="T345" s="262" t="str">
        <f t="shared" si="102"/>
        <v/>
      </c>
      <c r="U345" s="262" t="str">
        <f t="shared" si="102"/>
        <v/>
      </c>
      <c r="V345" s="262" t="str">
        <f t="shared" si="102"/>
        <v/>
      </c>
      <c r="W345" s="262" t="str">
        <f t="shared" si="102"/>
        <v/>
      </c>
      <c r="X345" s="389" t="str">
        <f t="shared" si="102"/>
        <v/>
      </c>
      <c r="Y345" s="390" t="str">
        <f t="shared" ref="Y345:AF350" si="103">IF(Y300="","",Y300)</f>
        <v/>
      </c>
      <c r="Z345" s="262" t="str">
        <f t="shared" si="103"/>
        <v/>
      </c>
      <c r="AA345" s="262" t="str">
        <f t="shared" si="103"/>
        <v/>
      </c>
      <c r="AB345" s="262" t="str">
        <f t="shared" si="103"/>
        <v/>
      </c>
      <c r="AC345" s="262" t="str">
        <f t="shared" si="103"/>
        <v/>
      </c>
      <c r="AD345" s="262" t="str">
        <f t="shared" si="103"/>
        <v/>
      </c>
      <c r="AE345" s="262" t="str">
        <f t="shared" si="103"/>
        <v/>
      </c>
      <c r="AF345" s="262" t="str">
        <f t="shared" si="103"/>
        <v/>
      </c>
      <c r="AG345" s="270"/>
      <c r="HD345" s="6"/>
      <c r="HE345" s="6"/>
      <c r="HF345" s="6"/>
      <c r="HG345" s="6"/>
      <c r="HH345" s="6"/>
      <c r="HI345" s="6"/>
      <c r="HJ345" s="6"/>
      <c r="HK345" s="6"/>
      <c r="HL345" s="6"/>
    </row>
    <row r="346" spans="1:239" ht="52.8" x14ac:dyDescent="0.3">
      <c r="A346" s="301" t="str">
        <f t="shared" ref="A346:D347" si="104">IF(A301="","",A301)</f>
        <v/>
      </c>
      <c r="B346" s="301" t="str">
        <f t="shared" si="104"/>
        <v>LLA5B8A</v>
      </c>
      <c r="C346" s="410" t="str">
        <f t="shared" si="104"/>
        <v>Expériences Interculturelles S5</v>
      </c>
      <c r="D346" s="527" t="str">
        <f t="shared" si="104"/>
        <v/>
      </c>
      <c r="E346" s="86" t="s">
        <v>144</v>
      </c>
      <c r="F346" s="79" t="str">
        <f t="shared" ref="F346:G350" si="105">IF(F301="","",F301)</f>
        <v>L3 LLCER et LEA parc. Médiation</v>
      </c>
      <c r="G346" s="86" t="str">
        <f t="shared" si="105"/>
        <v>LLCER</v>
      </c>
      <c r="H346" s="81"/>
      <c r="I346" s="86">
        <v>3</v>
      </c>
      <c r="J346" s="143">
        <v>3</v>
      </c>
      <c r="K346" s="423" t="str">
        <f t="shared" ref="K346:N350" si="106">IF(K301="","",K301)</f>
        <v>CLOISEAU Gilles</v>
      </c>
      <c r="L346" s="423">
        <f t="shared" si="106"/>
        <v>11</v>
      </c>
      <c r="M346" s="83" t="str">
        <f t="shared" si="106"/>
        <v/>
      </c>
      <c r="N346" s="423" t="str">
        <f t="shared" si="106"/>
        <v/>
      </c>
      <c r="O346" s="299">
        <f t="shared" si="101"/>
        <v>18</v>
      </c>
      <c r="P346" s="303"/>
      <c r="Q346" s="73">
        <f t="shared" si="102"/>
        <v>1</v>
      </c>
      <c r="R346" s="435" t="str">
        <f t="shared" si="102"/>
        <v>CC</v>
      </c>
      <c r="S346" s="435" t="str">
        <f t="shared" si="102"/>
        <v>écrit et oral</v>
      </c>
      <c r="T346" s="435" t="str">
        <f t="shared" si="102"/>
        <v>écrit 2h00 + oral 15 min</v>
      </c>
      <c r="U346" s="474">
        <f t="shared" si="102"/>
        <v>1</v>
      </c>
      <c r="V346" s="475" t="str">
        <f t="shared" si="102"/>
        <v>CT</v>
      </c>
      <c r="W346" s="474" t="str">
        <f t="shared" si="102"/>
        <v>écrit</v>
      </c>
      <c r="X346" s="74" t="str">
        <f t="shared" si="102"/>
        <v>2h00</v>
      </c>
      <c r="Y346" s="73">
        <f t="shared" si="103"/>
        <v>1</v>
      </c>
      <c r="Z346" s="523" t="str">
        <f t="shared" si="103"/>
        <v>CT</v>
      </c>
      <c r="AA346" s="523" t="str">
        <f t="shared" si="103"/>
        <v>écrit</v>
      </c>
      <c r="AB346" s="343" t="str">
        <f t="shared" si="103"/>
        <v>2h00</v>
      </c>
      <c r="AC346" s="474">
        <f t="shared" si="103"/>
        <v>1</v>
      </c>
      <c r="AD346" s="524" t="str">
        <f t="shared" si="103"/>
        <v>CT</v>
      </c>
      <c r="AE346" s="524" t="str">
        <f t="shared" si="103"/>
        <v>écrit</v>
      </c>
      <c r="AF346" s="524" t="str">
        <f t="shared" si="103"/>
        <v>2h00</v>
      </c>
      <c r="AG346" s="528" t="str">
        <f>IF(AG301="","",AG301)</f>
        <v>Eléments d'interculturalité/enquête/interview : éveil de la conscience et de la compréhension des relations, (ressemblances et différences distinctives) entre "ce monde d'où l'on vient" et "l'autre monde des communautés cibles de langue anglaise", par l'analyse de documents et la réalisation d'une enquête/interview sur le campus auprès d'étudiants étrangers.</v>
      </c>
    </row>
    <row r="347" spans="1:239" ht="26.4" x14ac:dyDescent="0.3">
      <c r="A347" s="262" t="str">
        <f t="shared" si="104"/>
        <v>LCLA5B02</v>
      </c>
      <c r="B347" s="262" t="str">
        <f t="shared" si="104"/>
        <v>LLA5B8B</v>
      </c>
      <c r="C347" s="539" t="str">
        <f t="shared" si="104"/>
        <v>Choix UE spécialisation parcours médiation S5 (choix 1 UE parmi 3)</v>
      </c>
      <c r="D347" s="262" t="str">
        <f t="shared" si="104"/>
        <v/>
      </c>
      <c r="E347" s="262" t="str">
        <f>IF(E302="","",E302)</f>
        <v>BLOC</v>
      </c>
      <c r="F347" s="262" t="str">
        <f t="shared" si="105"/>
        <v/>
      </c>
      <c r="G347" s="262" t="str">
        <f t="shared" si="105"/>
        <v/>
      </c>
      <c r="H347" s="262" t="str">
        <f>IF(H302="","",H302)</f>
        <v>1 UE / 3 ECTS</v>
      </c>
      <c r="I347" s="262">
        <f>IF(I302="","",I302)</f>
        <v>3</v>
      </c>
      <c r="J347" s="262">
        <f>IF(J302="","",J302)</f>
        <v>3</v>
      </c>
      <c r="K347" s="262" t="str">
        <f t="shared" si="106"/>
        <v/>
      </c>
      <c r="L347" s="262" t="str">
        <f t="shared" si="106"/>
        <v/>
      </c>
      <c r="M347" s="389" t="str">
        <f t="shared" si="106"/>
        <v/>
      </c>
      <c r="N347" s="262" t="str">
        <f t="shared" si="106"/>
        <v/>
      </c>
      <c r="O347" s="262" t="str">
        <f t="shared" si="101"/>
        <v/>
      </c>
      <c r="P347" s="262"/>
      <c r="Q347" s="390" t="str">
        <f t="shared" si="102"/>
        <v/>
      </c>
      <c r="R347" s="262" t="str">
        <f t="shared" si="102"/>
        <v/>
      </c>
      <c r="S347" s="262" t="str">
        <f t="shared" si="102"/>
        <v/>
      </c>
      <c r="T347" s="262" t="str">
        <f t="shared" si="102"/>
        <v/>
      </c>
      <c r="U347" s="262" t="str">
        <f t="shared" si="102"/>
        <v/>
      </c>
      <c r="V347" s="262" t="str">
        <f t="shared" si="102"/>
        <v/>
      </c>
      <c r="W347" s="262" t="str">
        <f t="shared" si="102"/>
        <v/>
      </c>
      <c r="X347" s="389" t="str">
        <f t="shared" si="102"/>
        <v/>
      </c>
      <c r="Y347" s="390" t="str">
        <f t="shared" si="103"/>
        <v/>
      </c>
      <c r="Z347" s="262" t="str">
        <f t="shared" si="103"/>
        <v/>
      </c>
      <c r="AA347" s="262" t="str">
        <f t="shared" si="103"/>
        <v/>
      </c>
      <c r="AB347" s="262" t="str">
        <f t="shared" si="103"/>
        <v/>
      </c>
      <c r="AC347" s="262" t="str">
        <f t="shared" si="103"/>
        <v/>
      </c>
      <c r="AD347" s="262" t="str">
        <f t="shared" si="103"/>
        <v/>
      </c>
      <c r="AE347" s="262" t="str">
        <f t="shared" si="103"/>
        <v/>
      </c>
      <c r="AF347" s="262" t="str">
        <f t="shared" si="103"/>
        <v/>
      </c>
      <c r="AG347" s="270"/>
      <c r="HD347" s="6"/>
      <c r="HE347" s="6"/>
      <c r="HF347" s="6"/>
      <c r="HG347" s="6"/>
      <c r="HH347" s="6"/>
      <c r="HI347" s="6"/>
      <c r="HJ347" s="6"/>
      <c r="HK347" s="6"/>
      <c r="HL347" s="6"/>
    </row>
    <row r="348" spans="1:239" ht="39.6" x14ac:dyDescent="0.3">
      <c r="A348" s="112"/>
      <c r="B348" s="112" t="str">
        <f t="shared" ref="B348:D350" si="107">IF(B303="","",B303)</f>
        <v>LLA5B8B1</v>
      </c>
      <c r="C348" s="297" t="str">
        <f t="shared" si="107"/>
        <v>Les Beatles et Les Années Soixante</v>
      </c>
      <c r="D348" s="125" t="str">
        <f t="shared" si="107"/>
        <v>LOL6B3A</v>
      </c>
      <c r="E348" s="79" t="s">
        <v>144</v>
      </c>
      <c r="F348" s="79" t="str">
        <f t="shared" si="105"/>
        <v>L3 LLCER et LEA parc. Médiation</v>
      </c>
      <c r="G348" s="79" t="str">
        <f t="shared" si="105"/>
        <v>LLCER</v>
      </c>
      <c r="H348" s="81"/>
      <c r="I348" s="303">
        <v>3</v>
      </c>
      <c r="J348" s="67">
        <v>3</v>
      </c>
      <c r="K348" s="303" t="str">
        <f t="shared" si="106"/>
        <v>WINSWORTH Ben</v>
      </c>
      <c r="L348" s="303">
        <f t="shared" si="106"/>
        <v>11</v>
      </c>
      <c r="M348" s="67" t="str">
        <f t="shared" si="106"/>
        <v/>
      </c>
      <c r="N348" s="423" t="str">
        <f t="shared" si="106"/>
        <v/>
      </c>
      <c r="O348" s="299">
        <f t="shared" si="101"/>
        <v>18</v>
      </c>
      <c r="P348" s="303"/>
      <c r="Q348" s="73">
        <f t="shared" si="102"/>
        <v>1</v>
      </c>
      <c r="R348" s="435" t="str">
        <f t="shared" si="102"/>
        <v>CC</v>
      </c>
      <c r="S348" s="435" t="str">
        <f t="shared" si="102"/>
        <v>écrit</v>
      </c>
      <c r="T348" s="435" t="str">
        <f t="shared" si="102"/>
        <v>1h30</v>
      </c>
      <c r="U348" s="474">
        <f t="shared" si="102"/>
        <v>1</v>
      </c>
      <c r="V348" s="475" t="str">
        <f t="shared" si="102"/>
        <v>CT</v>
      </c>
      <c r="W348" s="474" t="str">
        <f t="shared" si="102"/>
        <v>écrit</v>
      </c>
      <c r="X348" s="74" t="str">
        <f t="shared" si="102"/>
        <v>3h00</v>
      </c>
      <c r="Y348" s="73">
        <f t="shared" si="103"/>
        <v>1</v>
      </c>
      <c r="Z348" s="523" t="str">
        <f t="shared" si="103"/>
        <v>CT</v>
      </c>
      <c r="AA348" s="523" t="str">
        <f t="shared" si="103"/>
        <v>écrit</v>
      </c>
      <c r="AB348" s="343" t="str">
        <f t="shared" si="103"/>
        <v>3h00</v>
      </c>
      <c r="AC348" s="474">
        <f t="shared" si="103"/>
        <v>1</v>
      </c>
      <c r="AD348" s="524" t="str">
        <f t="shared" si="103"/>
        <v>CT</v>
      </c>
      <c r="AE348" s="524" t="str">
        <f t="shared" si="103"/>
        <v>écrit</v>
      </c>
      <c r="AF348" s="524" t="str">
        <f t="shared" si="103"/>
        <v>3h00</v>
      </c>
      <c r="AG348" s="306" t="str">
        <f>IF(AG303="","",AG303)</f>
        <v>An introduction to the rise and development of the Beatles together with an analysis of their major works and a consideration of their place and influence within the wider cultural context of the 1960s… and beyond.</v>
      </c>
    </row>
    <row r="349" spans="1:239" ht="65.25" customHeight="1" x14ac:dyDescent="0.3">
      <c r="A349" s="112"/>
      <c r="B349" s="112" t="str">
        <f t="shared" si="107"/>
        <v>LLA5C6A</v>
      </c>
      <c r="C349" s="297" t="str">
        <f t="shared" si="107"/>
        <v>Peinture espagnole S5</v>
      </c>
      <c r="D349" s="125" t="str">
        <f t="shared" si="107"/>
        <v>LOL5B9A
LOL5C5A
LOL5J9O</v>
      </c>
      <c r="E349" s="79" t="s">
        <v>144</v>
      </c>
      <c r="F349" s="79" t="str">
        <f t="shared" si="105"/>
        <v>L3 LLCER et LEA parc. Médiation
L3 LLCER ESP et LEA parc MEEF 2 espagnol</v>
      </c>
      <c r="G349" s="79" t="str">
        <f t="shared" si="105"/>
        <v>LLCER</v>
      </c>
      <c r="H349" s="81"/>
      <c r="I349" s="303">
        <v>3</v>
      </c>
      <c r="J349" s="67">
        <v>3</v>
      </c>
      <c r="K349" s="303" t="str">
        <f t="shared" si="106"/>
        <v>EYMAR Marcos</v>
      </c>
      <c r="L349" s="303">
        <f t="shared" si="106"/>
        <v>14</v>
      </c>
      <c r="M349" s="67" t="str">
        <f t="shared" si="106"/>
        <v/>
      </c>
      <c r="N349" s="423" t="str">
        <f t="shared" si="106"/>
        <v/>
      </c>
      <c r="O349" s="303">
        <f t="shared" si="101"/>
        <v>18</v>
      </c>
      <c r="P349" s="303"/>
      <c r="Q349" s="73">
        <f t="shared" si="102"/>
        <v>1</v>
      </c>
      <c r="R349" s="435" t="str">
        <f t="shared" si="102"/>
        <v>CC</v>
      </c>
      <c r="S349" s="435" t="str">
        <f t="shared" si="102"/>
        <v>écrit et oral</v>
      </c>
      <c r="T349" s="435" t="str">
        <f t="shared" si="102"/>
        <v/>
      </c>
      <c r="U349" s="474">
        <f t="shared" si="102"/>
        <v>1</v>
      </c>
      <c r="V349" s="475" t="str">
        <f t="shared" si="102"/>
        <v>CT</v>
      </c>
      <c r="W349" s="474" t="str">
        <f t="shared" si="102"/>
        <v>oral</v>
      </c>
      <c r="X349" s="74" t="str">
        <f t="shared" si="102"/>
        <v>20 min</v>
      </c>
      <c r="Y349" s="73">
        <f t="shared" si="103"/>
        <v>1</v>
      </c>
      <c r="Z349" s="523" t="str">
        <f t="shared" si="103"/>
        <v>CT</v>
      </c>
      <c r="AA349" s="523" t="str">
        <f t="shared" si="103"/>
        <v>oral</v>
      </c>
      <c r="AB349" s="343" t="str">
        <f t="shared" si="103"/>
        <v>20 min</v>
      </c>
      <c r="AC349" s="474">
        <f t="shared" si="103"/>
        <v>1</v>
      </c>
      <c r="AD349" s="524" t="str">
        <f t="shared" si="103"/>
        <v>CT</v>
      </c>
      <c r="AE349" s="524" t="str">
        <f t="shared" si="103"/>
        <v>oral</v>
      </c>
      <c r="AF349" s="524" t="str">
        <f t="shared" si="103"/>
        <v>20 min</v>
      </c>
      <c r="AG349" s="306" t="str">
        <f>IF(AG304="","",AG304)</f>
        <v>Etude d'une anthologie de tableaux de l'époque classique au vingtième siècle.</v>
      </c>
    </row>
    <row r="350" spans="1:239" ht="65.25" customHeight="1" x14ac:dyDescent="0.3">
      <c r="A350" s="112"/>
      <c r="B350" s="112" t="str">
        <f t="shared" si="107"/>
        <v>LLA5C6B</v>
      </c>
      <c r="C350" s="297" t="str">
        <f t="shared" si="107"/>
        <v>Cinéma latino-américain S5</v>
      </c>
      <c r="D350" s="125" t="str">
        <f t="shared" si="107"/>
        <v>LOL6B9L
LOL6C6B
LOL6J9H</v>
      </c>
      <c r="E350" s="79" t="s">
        <v>144</v>
      </c>
      <c r="F350" s="79" t="str">
        <f t="shared" si="105"/>
        <v>L3 LLCER et LEA parc. Médiation
L3 LLCER ESP et LEA parc MEEF 2 espagnol</v>
      </c>
      <c r="G350" s="79" t="str">
        <f t="shared" si="105"/>
        <v>LLCER</v>
      </c>
      <c r="H350" s="81"/>
      <c r="I350" s="303">
        <v>3</v>
      </c>
      <c r="J350" s="67">
        <v>3</v>
      </c>
      <c r="K350" s="303" t="str">
        <f t="shared" si="106"/>
        <v>NATANSON Brigitte</v>
      </c>
      <c r="L350" s="303">
        <f t="shared" si="106"/>
        <v>14</v>
      </c>
      <c r="M350" s="67" t="str">
        <f t="shared" si="106"/>
        <v/>
      </c>
      <c r="N350" s="423" t="str">
        <f t="shared" si="106"/>
        <v/>
      </c>
      <c r="O350" s="303">
        <f t="shared" si="101"/>
        <v>18</v>
      </c>
      <c r="P350" s="303"/>
      <c r="Q350" s="73">
        <f t="shared" si="102"/>
        <v>1</v>
      </c>
      <c r="R350" s="435" t="str">
        <f t="shared" si="102"/>
        <v>CC</v>
      </c>
      <c r="S350" s="435" t="str">
        <f t="shared" si="102"/>
        <v>écrit et oral</v>
      </c>
      <c r="T350" s="435" t="str">
        <f t="shared" si="102"/>
        <v/>
      </c>
      <c r="U350" s="474">
        <f t="shared" si="102"/>
        <v>1</v>
      </c>
      <c r="V350" s="475" t="str">
        <f t="shared" si="102"/>
        <v>CT</v>
      </c>
      <c r="W350" s="474" t="str">
        <f t="shared" si="102"/>
        <v>dossier + soutenance</v>
      </c>
      <c r="X350" s="74" t="str">
        <f t="shared" si="102"/>
        <v>20 min</v>
      </c>
      <c r="Y350" s="73">
        <f t="shared" si="103"/>
        <v>1</v>
      </c>
      <c r="Z350" s="523" t="str">
        <f t="shared" si="103"/>
        <v>CT</v>
      </c>
      <c r="AA350" s="523" t="str">
        <f t="shared" si="103"/>
        <v>dossier</v>
      </c>
      <c r="AB350" s="343" t="str">
        <f t="shared" si="103"/>
        <v/>
      </c>
      <c r="AC350" s="474">
        <f t="shared" si="103"/>
        <v>1</v>
      </c>
      <c r="AD350" s="524" t="str">
        <f t="shared" si="103"/>
        <v>CT</v>
      </c>
      <c r="AE350" s="524" t="str">
        <f t="shared" si="103"/>
        <v>dossier</v>
      </c>
      <c r="AF350" s="524" t="str">
        <f t="shared" si="103"/>
        <v/>
      </c>
      <c r="AG350" s="306" t="str">
        <f>IF(AG305="","",AG305)</f>
        <v>Le cinéma latino-américain : histoire et fiction dans le cinéma argentin.</v>
      </c>
    </row>
    <row r="351" spans="1:239" ht="30.75" customHeight="1" x14ac:dyDescent="0.3">
      <c r="A351" s="178"/>
      <c r="B351" s="178"/>
      <c r="C351" s="179"/>
      <c r="D351" s="180"/>
      <c r="E351" s="181"/>
      <c r="F351" s="181"/>
      <c r="G351" s="181"/>
      <c r="H351" s="181"/>
      <c r="I351" s="181"/>
      <c r="J351" s="392" t="s">
        <v>933</v>
      </c>
      <c r="K351" s="393"/>
      <c r="L351" s="393"/>
      <c r="M351" s="503"/>
      <c r="N351" s="504">
        <f>SUM(N309:N350)</f>
        <v>30</v>
      </c>
      <c r="O351" s="504">
        <f>SUM(O309:O350)</f>
        <v>457</v>
      </c>
      <c r="P351" s="505"/>
      <c r="Q351" s="396"/>
      <c r="R351" s="396"/>
      <c r="S351" s="396"/>
      <c r="T351" s="396"/>
      <c r="U351" s="396"/>
      <c r="V351" s="396"/>
      <c r="W351" s="396"/>
      <c r="X351" s="184"/>
      <c r="Y351" s="396"/>
      <c r="Z351" s="396"/>
      <c r="AA351" s="396"/>
      <c r="AB351" s="396"/>
      <c r="AC351" s="396"/>
      <c r="AD351" s="396"/>
      <c r="AE351" s="396"/>
      <c r="AF351" s="396"/>
      <c r="AG351" s="397"/>
    </row>
    <row r="352" spans="1:239" ht="30.75" customHeight="1" x14ac:dyDescent="0.3">
      <c r="A352" s="398"/>
      <c r="B352" s="398"/>
      <c r="C352" s="399"/>
      <c r="D352" s="400"/>
      <c r="E352" s="401"/>
      <c r="F352" s="401"/>
      <c r="G352" s="401"/>
      <c r="H352" s="401"/>
      <c r="I352" s="401"/>
      <c r="J352" s="401"/>
      <c r="K352" s="402"/>
      <c r="L352" s="402"/>
      <c r="M352" s="540"/>
      <c r="N352" s="402"/>
      <c r="O352" s="402"/>
      <c r="P352" s="541"/>
      <c r="Q352" s="404"/>
      <c r="R352" s="404"/>
      <c r="S352" s="404"/>
      <c r="T352" s="404"/>
      <c r="U352" s="404"/>
      <c r="V352" s="404"/>
      <c r="W352" s="404"/>
      <c r="X352" s="403"/>
      <c r="Y352" s="404"/>
      <c r="Z352" s="404"/>
      <c r="AA352" s="404"/>
      <c r="AB352" s="404"/>
      <c r="AC352" s="404"/>
      <c r="AD352" s="404"/>
      <c r="AE352" s="404"/>
      <c r="AF352" s="404"/>
      <c r="AG352" s="405"/>
    </row>
    <row r="353" spans="1:240" ht="23.25" customHeight="1" x14ac:dyDescent="0.3">
      <c r="A353" s="244" t="s">
        <v>934</v>
      </c>
      <c r="B353" s="245" t="s">
        <v>935</v>
      </c>
      <c r="C353" s="246" t="s">
        <v>936</v>
      </c>
      <c r="D353" s="247"/>
      <c r="E353" s="248" t="s">
        <v>22</v>
      </c>
      <c r="F353" s="248"/>
      <c r="G353" s="249"/>
      <c r="H353" s="249"/>
      <c r="I353" s="249">
        <f>+I354+I374</f>
        <v>30</v>
      </c>
      <c r="J353" s="249">
        <f>+J354+J374</f>
        <v>30</v>
      </c>
      <c r="K353" s="250"/>
      <c r="L353" s="250"/>
      <c r="M353" s="358"/>
      <c r="N353" s="250"/>
      <c r="O353" s="250"/>
      <c r="P353" s="250"/>
      <c r="Q353" s="253"/>
      <c r="R353" s="254"/>
      <c r="S353" s="254"/>
      <c r="T353" s="254"/>
      <c r="U353" s="254"/>
      <c r="V353" s="254"/>
      <c r="W353" s="254"/>
      <c r="X353" s="252"/>
      <c r="Y353" s="253"/>
      <c r="Z353" s="254"/>
      <c r="AA353" s="254"/>
      <c r="AB353" s="254"/>
      <c r="AC353" s="254"/>
      <c r="AD353" s="254"/>
      <c r="AE353" s="254"/>
      <c r="AF353" s="254"/>
      <c r="AG353" s="255"/>
    </row>
    <row r="354" spans="1:240" ht="23.25" customHeight="1" x14ac:dyDescent="0.25">
      <c r="A354" s="256"/>
      <c r="B354" s="256"/>
      <c r="C354" s="257" t="s">
        <v>23</v>
      </c>
      <c r="D354" s="258"/>
      <c r="E354" s="259"/>
      <c r="F354" s="259"/>
      <c r="G354" s="259"/>
      <c r="H354" s="260"/>
      <c r="I354" s="260">
        <f>+I357+I358+I359+I360+I362+I363+I365+I366+I367+I369+I370</f>
        <v>24</v>
      </c>
      <c r="J354" s="260">
        <f>+J357+J358+J359+J360+J362+J363+J365+J366+J367+J369+J370</f>
        <v>24</v>
      </c>
      <c r="K354" s="260"/>
      <c r="L354" s="260"/>
      <c r="M354" s="70"/>
      <c r="N354" s="260"/>
      <c r="O354" s="260"/>
      <c r="P354" s="260"/>
      <c r="Q354" s="71"/>
      <c r="R354" s="260"/>
      <c r="S354" s="260"/>
      <c r="T354" s="260"/>
      <c r="U354" s="260"/>
      <c r="V354" s="260"/>
      <c r="W354" s="260"/>
      <c r="X354" s="70"/>
      <c r="Y354" s="71"/>
      <c r="Z354" s="260"/>
      <c r="AA354" s="260"/>
      <c r="AB354" s="260"/>
      <c r="AC354" s="260"/>
      <c r="AD354" s="260"/>
      <c r="AE354" s="260"/>
      <c r="AF354" s="260"/>
      <c r="AG354" s="261"/>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c r="BM354" s="12"/>
      <c r="BN354" s="12"/>
      <c r="BO354" s="12"/>
      <c r="BP354" s="12"/>
      <c r="BQ354" s="12"/>
      <c r="BR354" s="12"/>
      <c r="BS354" s="12"/>
      <c r="BT354" s="12"/>
      <c r="BU354" s="12"/>
      <c r="BV354" s="12"/>
      <c r="BW354" s="12"/>
      <c r="BX354" s="12"/>
      <c r="BY354" s="12"/>
      <c r="BZ354" s="12"/>
      <c r="CA354" s="12"/>
      <c r="CB354" s="12"/>
      <c r="CC354" s="12"/>
      <c r="CD354" s="12"/>
      <c r="CE354" s="12"/>
      <c r="CF354" s="12"/>
      <c r="CG354" s="12"/>
      <c r="CH354" s="12"/>
      <c r="CI354" s="12"/>
      <c r="CJ354" s="12"/>
      <c r="CK354" s="12"/>
      <c r="CL354" s="12"/>
      <c r="CM354" s="12"/>
      <c r="CN354" s="12"/>
      <c r="CO354" s="12"/>
      <c r="CP354" s="12"/>
      <c r="CQ354" s="12"/>
      <c r="CR354" s="12"/>
      <c r="CS354" s="12"/>
      <c r="CT354" s="12"/>
      <c r="CU354" s="12"/>
      <c r="CV354" s="12"/>
      <c r="CW354" s="12"/>
      <c r="CX354" s="12"/>
      <c r="CY354" s="12"/>
      <c r="CZ354" s="12"/>
      <c r="DA354" s="12"/>
      <c r="DB354" s="12"/>
      <c r="DC354" s="12"/>
      <c r="DD354" s="12"/>
      <c r="DE354" s="12"/>
      <c r="DF354" s="12"/>
      <c r="DG354" s="12"/>
      <c r="DH354" s="12"/>
      <c r="DI354" s="12"/>
      <c r="DJ354" s="12"/>
      <c r="DK354" s="12"/>
      <c r="DL354" s="12"/>
      <c r="DM354" s="12"/>
      <c r="DN354" s="12"/>
      <c r="DO354" s="12"/>
      <c r="DP354" s="12"/>
      <c r="DQ354" s="12"/>
      <c r="DR354" s="12"/>
      <c r="DS354" s="12"/>
      <c r="DT354" s="12"/>
      <c r="DU354" s="12"/>
      <c r="DV354" s="12"/>
      <c r="DW354" s="12"/>
      <c r="DX354" s="12"/>
      <c r="DY354" s="12"/>
      <c r="DZ354" s="12"/>
      <c r="EA354" s="12"/>
      <c r="EB354" s="12"/>
      <c r="EC354" s="12"/>
      <c r="ED354" s="12"/>
      <c r="EE354" s="12"/>
      <c r="EF354" s="12"/>
      <c r="EG354" s="12"/>
      <c r="EH354" s="12"/>
      <c r="EI354" s="12"/>
      <c r="EJ354" s="12"/>
      <c r="EK354" s="12"/>
      <c r="EL354" s="12"/>
      <c r="EM354" s="12"/>
      <c r="EN354" s="12"/>
      <c r="EO354" s="12"/>
      <c r="EP354" s="12"/>
      <c r="EQ354" s="12"/>
      <c r="ER354" s="12"/>
      <c r="ES354" s="12"/>
      <c r="ET354" s="12"/>
      <c r="EU354" s="12"/>
      <c r="EV354" s="12"/>
      <c r="EW354" s="12"/>
      <c r="EX354" s="12"/>
      <c r="EY354" s="12"/>
      <c r="EZ354" s="12"/>
      <c r="FA354" s="12"/>
      <c r="FB354" s="12"/>
      <c r="FC354" s="12"/>
      <c r="FD354" s="12"/>
      <c r="FE354" s="12"/>
      <c r="FF354" s="12"/>
      <c r="FG354" s="12"/>
      <c r="FH354" s="12"/>
      <c r="FI354" s="12"/>
      <c r="FJ354" s="12"/>
      <c r="FK354" s="12"/>
      <c r="FL354" s="12"/>
      <c r="FM354" s="12"/>
      <c r="FN354" s="12"/>
      <c r="FO354" s="12"/>
      <c r="FP354" s="12"/>
      <c r="FQ354" s="12"/>
      <c r="FR354" s="12"/>
      <c r="FS354" s="12"/>
      <c r="FT354" s="12"/>
      <c r="FU354" s="12"/>
      <c r="FV354" s="12"/>
      <c r="FW354" s="12"/>
      <c r="FX354" s="12"/>
      <c r="FY354" s="12"/>
      <c r="FZ354" s="12"/>
      <c r="GA354" s="12"/>
      <c r="GB354" s="12"/>
      <c r="GC354" s="12"/>
      <c r="GD354" s="12"/>
      <c r="GE354" s="12"/>
      <c r="GF354" s="12"/>
      <c r="GG354" s="12"/>
      <c r="GH354" s="12"/>
      <c r="GI354" s="12"/>
      <c r="GJ354" s="12"/>
      <c r="GK354" s="12"/>
      <c r="GL354" s="12"/>
      <c r="GM354" s="12"/>
      <c r="GN354" s="12"/>
      <c r="GO354" s="12"/>
      <c r="GP354" s="12"/>
      <c r="GQ354" s="12"/>
      <c r="GR354" s="12"/>
      <c r="GS354" s="12"/>
      <c r="GT354" s="12"/>
      <c r="GU354" s="12"/>
      <c r="GV354" s="12"/>
      <c r="GW354" s="12"/>
      <c r="GX354" s="12"/>
      <c r="GY354" s="12"/>
      <c r="GZ354" s="12"/>
      <c r="HA354" s="12"/>
      <c r="HB354" s="12"/>
      <c r="HC354" s="12"/>
      <c r="HD354" s="12"/>
      <c r="HE354" s="12"/>
      <c r="HF354" s="12"/>
      <c r="HG354" s="12"/>
      <c r="HH354" s="12"/>
      <c r="HI354" s="12"/>
      <c r="HJ354" s="12"/>
      <c r="HK354" s="12"/>
      <c r="HL354" s="12"/>
      <c r="HM354" s="6"/>
      <c r="HN354" s="6"/>
      <c r="HO354" s="6"/>
      <c r="HP354" s="6"/>
      <c r="HQ354" s="6"/>
      <c r="HR354" s="6"/>
      <c r="HS354" s="6"/>
      <c r="HT354" s="6"/>
      <c r="HU354" s="6"/>
      <c r="HV354" s="6"/>
      <c r="HW354" s="6"/>
      <c r="HX354" s="6"/>
      <c r="HY354" s="6"/>
      <c r="HZ354" s="6"/>
      <c r="IA354" s="6"/>
      <c r="IB354" s="6"/>
      <c r="IC354" s="6"/>
      <c r="ID354" s="6"/>
      <c r="IE354" s="6"/>
    </row>
    <row r="355" spans="1:240" s="25" customFormat="1" ht="49.5" customHeight="1" x14ac:dyDescent="0.3">
      <c r="A355" s="542"/>
      <c r="B355" s="542" t="s">
        <v>937</v>
      </c>
      <c r="C355" s="543" t="s">
        <v>938</v>
      </c>
      <c r="D355" s="544"/>
      <c r="E355" s="545" t="s">
        <v>56</v>
      </c>
      <c r="F355" s="543" t="s">
        <v>939</v>
      </c>
      <c r="G355" s="544" t="s">
        <v>37</v>
      </c>
      <c r="H355" s="546"/>
      <c r="I355" s="544"/>
      <c r="J355" s="544"/>
      <c r="K355" s="542" t="s">
        <v>940</v>
      </c>
      <c r="L355" s="547"/>
      <c r="M355" s="548"/>
      <c r="N355" s="542"/>
      <c r="O355" s="542"/>
      <c r="P355" s="542"/>
      <c r="Q355" s="549"/>
      <c r="R355" s="550"/>
      <c r="S355" s="550"/>
      <c r="T355" s="550"/>
      <c r="U355" s="551"/>
      <c r="V355" s="550"/>
      <c r="W355" s="550"/>
      <c r="X355" s="552"/>
      <c r="Y355" s="549"/>
      <c r="Z355" s="550"/>
      <c r="AA355" s="550"/>
      <c r="AB355" s="550"/>
      <c r="AC355" s="551"/>
      <c r="AD355" s="550"/>
      <c r="AE355" s="550"/>
      <c r="AF355" s="550"/>
      <c r="AG355" s="553"/>
      <c r="AH355" s="26"/>
      <c r="AI355" s="26"/>
      <c r="AJ355" s="26"/>
      <c r="AK355" s="26"/>
      <c r="AL355" s="26"/>
      <c r="AM355" s="26"/>
      <c r="AN355" s="26"/>
      <c r="AO355" s="26"/>
      <c r="AP355" s="26"/>
      <c r="AQ355" s="26"/>
      <c r="AR355" s="26"/>
      <c r="AS355" s="26"/>
      <c r="AT355" s="26"/>
      <c r="AU355" s="26"/>
      <c r="AV355" s="26"/>
      <c r="AW355" s="26"/>
      <c r="AX355" s="26"/>
      <c r="AY355" s="26"/>
      <c r="AZ355" s="26"/>
      <c r="BA355" s="26"/>
      <c r="BB355" s="26"/>
      <c r="BC355" s="26"/>
      <c r="BD355" s="26"/>
      <c r="BE355" s="26"/>
      <c r="BF355" s="26"/>
      <c r="BG355" s="26"/>
      <c r="BH355" s="26"/>
      <c r="BI355" s="26"/>
      <c r="BJ355" s="26"/>
      <c r="BK355" s="26"/>
      <c r="BL355" s="26"/>
      <c r="BM355" s="26"/>
      <c r="BN355" s="26"/>
      <c r="BO355" s="26"/>
      <c r="BP355" s="26"/>
      <c r="BQ355" s="26"/>
      <c r="BR355" s="26"/>
      <c r="BS355" s="26"/>
      <c r="BT355" s="26"/>
      <c r="BU355" s="26"/>
      <c r="BV355" s="26"/>
      <c r="BW355" s="26"/>
      <c r="BX355" s="26"/>
      <c r="BY355" s="26"/>
      <c r="BZ355" s="26"/>
      <c r="CA355" s="26"/>
      <c r="CB355" s="26"/>
      <c r="CC355" s="26"/>
      <c r="CD355" s="26"/>
      <c r="CE355" s="26"/>
      <c r="CF355" s="26"/>
      <c r="CG355" s="26"/>
      <c r="CH355" s="26"/>
      <c r="CI355" s="26"/>
      <c r="CJ355" s="26"/>
      <c r="CK355" s="26"/>
      <c r="CL355" s="26"/>
      <c r="CM355" s="26"/>
      <c r="CN355" s="26"/>
      <c r="CO355" s="26"/>
      <c r="CP355" s="26"/>
      <c r="CQ355" s="26"/>
      <c r="CR355" s="26"/>
      <c r="CS355" s="26"/>
      <c r="CT355" s="26"/>
      <c r="CU355" s="26"/>
      <c r="CV355" s="26"/>
      <c r="CW355" s="26"/>
      <c r="CX355" s="26"/>
      <c r="CY355" s="26"/>
      <c r="CZ355" s="26"/>
      <c r="DA355" s="26"/>
      <c r="DB355" s="26"/>
      <c r="DC355" s="26"/>
      <c r="DD355" s="26"/>
      <c r="DE355" s="26"/>
      <c r="DF355" s="26"/>
      <c r="DG355" s="26"/>
      <c r="DH355" s="26"/>
      <c r="DI355" s="26"/>
      <c r="DJ355" s="26"/>
      <c r="DK355" s="26"/>
      <c r="DL355" s="26"/>
      <c r="DM355" s="26"/>
      <c r="DN355" s="26"/>
      <c r="DO355" s="26"/>
      <c r="DP355" s="26"/>
      <c r="DQ355" s="26"/>
      <c r="DR355" s="26"/>
      <c r="DS355" s="26"/>
      <c r="DT355" s="26"/>
      <c r="DU355" s="26"/>
      <c r="DV355" s="26"/>
      <c r="DW355" s="26"/>
      <c r="DX355" s="26"/>
      <c r="DY355" s="26"/>
      <c r="DZ355" s="26"/>
      <c r="EA355" s="26"/>
      <c r="EB355" s="26"/>
      <c r="EC355" s="26"/>
      <c r="ED355" s="26"/>
      <c r="EE355" s="26"/>
      <c r="EF355" s="26"/>
      <c r="EG355" s="26"/>
      <c r="EH355" s="26"/>
      <c r="EI355" s="26"/>
      <c r="EJ355" s="26"/>
      <c r="EK355" s="26"/>
      <c r="EL355" s="26"/>
      <c r="EM355" s="26"/>
      <c r="EN355" s="26"/>
      <c r="EO355" s="26"/>
      <c r="EP355" s="26"/>
      <c r="EQ355" s="26"/>
      <c r="ER355" s="26"/>
      <c r="ES355" s="26"/>
      <c r="ET355" s="26"/>
      <c r="EU355" s="26"/>
      <c r="EV355" s="26"/>
      <c r="EW355" s="26"/>
      <c r="EX355" s="26"/>
      <c r="EY355" s="26"/>
      <c r="EZ355" s="26"/>
      <c r="FA355" s="26"/>
      <c r="FB355" s="26"/>
      <c r="FC355" s="26"/>
      <c r="FD355" s="26"/>
      <c r="FE355" s="26"/>
      <c r="FF355" s="26"/>
      <c r="FG355" s="26"/>
      <c r="FH355" s="26"/>
      <c r="FI355" s="26"/>
      <c r="FJ355" s="26"/>
      <c r="FK355" s="26"/>
      <c r="FL355" s="26"/>
      <c r="FM355" s="26"/>
      <c r="FN355" s="26"/>
      <c r="FO355" s="26"/>
      <c r="FP355" s="26"/>
      <c r="FQ355" s="26"/>
      <c r="FR355" s="26"/>
      <c r="FS355" s="26"/>
      <c r="FT355" s="26"/>
      <c r="FU355" s="26"/>
      <c r="FV355" s="26"/>
      <c r="FW355" s="26"/>
      <c r="FX355" s="26"/>
      <c r="FY355" s="26"/>
      <c r="FZ355" s="26"/>
      <c r="GA355" s="26"/>
      <c r="GB355" s="26"/>
      <c r="GC355" s="26"/>
      <c r="GD355" s="26"/>
      <c r="GE355" s="26"/>
      <c r="GF355" s="26"/>
      <c r="GG355" s="26"/>
      <c r="GH355" s="26"/>
      <c r="GI355" s="26"/>
      <c r="GJ355" s="26"/>
      <c r="GK355" s="26"/>
      <c r="GL355" s="26"/>
      <c r="GM355" s="26"/>
      <c r="GN355" s="26"/>
      <c r="GO355" s="26"/>
      <c r="GP355" s="26"/>
      <c r="GQ355" s="26"/>
      <c r="GR355" s="26"/>
      <c r="GS355" s="26"/>
      <c r="GT355" s="26"/>
      <c r="GU355" s="26"/>
      <c r="GV355" s="26"/>
      <c r="GW355" s="26"/>
      <c r="GX355" s="26"/>
      <c r="GY355" s="26"/>
      <c r="GZ355" s="26"/>
      <c r="HA355" s="26"/>
      <c r="HB355" s="26"/>
      <c r="HC355" s="26"/>
      <c r="HD355" s="26"/>
      <c r="HE355" s="26"/>
      <c r="HF355" s="26"/>
      <c r="HG355" s="26"/>
      <c r="HH355" s="26"/>
      <c r="HI355" s="26"/>
      <c r="HJ355" s="26"/>
      <c r="HK355" s="26"/>
      <c r="HL355" s="26"/>
      <c r="HM355" s="26"/>
      <c r="HN355" s="26"/>
      <c r="HO355" s="26"/>
      <c r="HP355" s="26"/>
      <c r="HQ355" s="26"/>
      <c r="HR355" s="26"/>
      <c r="HS355" s="26"/>
      <c r="HT355" s="26"/>
      <c r="HU355" s="26"/>
      <c r="HV355" s="26"/>
      <c r="HW355" s="26"/>
      <c r="HX355" s="26"/>
      <c r="HY355" s="26"/>
      <c r="HZ355" s="26"/>
      <c r="IA355" s="26"/>
      <c r="IB355" s="26"/>
      <c r="IC355" s="26"/>
      <c r="ID355" s="26"/>
      <c r="IE355" s="26"/>
      <c r="IF355" s="26"/>
    </row>
    <row r="356" spans="1:240" ht="33" customHeight="1" x14ac:dyDescent="0.3">
      <c r="A356" s="262" t="s">
        <v>941</v>
      </c>
      <c r="B356" s="262" t="s">
        <v>942</v>
      </c>
      <c r="C356" s="263" t="s">
        <v>943</v>
      </c>
      <c r="D356" s="264"/>
      <c r="E356" s="265" t="s">
        <v>149</v>
      </c>
      <c r="F356" s="266"/>
      <c r="G356" s="264" t="s">
        <v>37</v>
      </c>
      <c r="H356" s="268"/>
      <c r="I356" s="359"/>
      <c r="J356" s="359"/>
      <c r="K356" s="270"/>
      <c r="L356" s="270"/>
      <c r="M356" s="300"/>
      <c r="N356" s="270"/>
      <c r="O356" s="270"/>
      <c r="P356" s="270"/>
      <c r="Q356" s="447"/>
      <c r="R356" s="270"/>
      <c r="S356" s="270"/>
      <c r="T356" s="270"/>
      <c r="U356" s="270"/>
      <c r="V356" s="270"/>
      <c r="W356" s="270"/>
      <c r="X356" s="271"/>
      <c r="Y356" s="447"/>
      <c r="Z356" s="270"/>
      <c r="AA356" s="270"/>
      <c r="AB356" s="270"/>
      <c r="AC356" s="270"/>
      <c r="AD356" s="270"/>
      <c r="AE356" s="270"/>
      <c r="AF356" s="270"/>
      <c r="AG356" s="270"/>
      <c r="HD356" s="6"/>
      <c r="HE356" s="6"/>
      <c r="HF356" s="6"/>
      <c r="HG356" s="6"/>
      <c r="HH356" s="6"/>
      <c r="HI356" s="6"/>
      <c r="HJ356" s="6"/>
      <c r="HK356" s="6"/>
      <c r="HL356" s="6"/>
    </row>
    <row r="357" spans="1:240" ht="65.25" customHeight="1" x14ac:dyDescent="0.3">
      <c r="A357" s="92"/>
      <c r="B357" s="277" t="s">
        <v>944</v>
      </c>
      <c r="C357" s="554" t="s">
        <v>945</v>
      </c>
      <c r="D357" s="292" t="s">
        <v>946</v>
      </c>
      <c r="E357" s="125" t="s">
        <v>77</v>
      </c>
      <c r="F357" s="85"/>
      <c r="G357" s="125" t="s">
        <v>37</v>
      </c>
      <c r="H357" s="280"/>
      <c r="I357" s="281" t="s">
        <v>93</v>
      </c>
      <c r="J357" s="282">
        <v>2</v>
      </c>
      <c r="K357" s="295" t="s">
        <v>38</v>
      </c>
      <c r="L357" s="303">
        <v>11</v>
      </c>
      <c r="M357" s="67"/>
      <c r="N357" s="423"/>
      <c r="O357" s="299">
        <v>18</v>
      </c>
      <c r="P357" s="303"/>
      <c r="Q357" s="72">
        <v>1</v>
      </c>
      <c r="R357" s="343" t="s">
        <v>27</v>
      </c>
      <c r="S357" s="343" t="s">
        <v>28</v>
      </c>
      <c r="T357" s="343" t="s">
        <v>30</v>
      </c>
      <c r="U357" s="369">
        <v>1</v>
      </c>
      <c r="V357" s="342" t="s">
        <v>29</v>
      </c>
      <c r="W357" s="342" t="s">
        <v>28</v>
      </c>
      <c r="X357" s="68" t="s">
        <v>30</v>
      </c>
      <c r="Y357" s="72">
        <v>1</v>
      </c>
      <c r="Z357" s="343" t="s">
        <v>29</v>
      </c>
      <c r="AA357" s="343" t="s">
        <v>28</v>
      </c>
      <c r="AB357" s="343" t="s">
        <v>30</v>
      </c>
      <c r="AC357" s="369">
        <v>1</v>
      </c>
      <c r="AD357" s="342" t="s">
        <v>29</v>
      </c>
      <c r="AE357" s="342" t="s">
        <v>28</v>
      </c>
      <c r="AF357" s="342" t="s">
        <v>30</v>
      </c>
      <c r="AG357" s="306" t="s">
        <v>947</v>
      </c>
    </row>
    <row r="358" spans="1:240" ht="131.25" customHeight="1" x14ac:dyDescent="0.3">
      <c r="A358" s="92"/>
      <c r="B358" s="277" t="s">
        <v>948</v>
      </c>
      <c r="C358" s="554" t="s">
        <v>949</v>
      </c>
      <c r="D358" s="292" t="s">
        <v>950</v>
      </c>
      <c r="E358" s="125" t="s">
        <v>77</v>
      </c>
      <c r="F358" s="125"/>
      <c r="G358" s="125" t="s">
        <v>37</v>
      </c>
      <c r="H358" s="280"/>
      <c r="I358" s="281" t="s">
        <v>93</v>
      </c>
      <c r="J358" s="282">
        <v>2</v>
      </c>
      <c r="K358" s="283" t="s">
        <v>57</v>
      </c>
      <c r="L358" s="303">
        <v>11</v>
      </c>
      <c r="M358" s="67"/>
      <c r="N358" s="423"/>
      <c r="O358" s="555"/>
      <c r="P358" s="295">
        <v>18</v>
      </c>
      <c r="Q358" s="556" t="s">
        <v>951</v>
      </c>
      <c r="R358" s="343" t="s">
        <v>27</v>
      </c>
      <c r="S358" s="406" t="s">
        <v>31</v>
      </c>
      <c r="T358" s="406" t="s">
        <v>792</v>
      </c>
      <c r="U358" s="369">
        <v>1</v>
      </c>
      <c r="V358" s="342" t="s">
        <v>29</v>
      </c>
      <c r="W358" s="342" t="s">
        <v>39</v>
      </c>
      <c r="X358" s="68" t="s">
        <v>793</v>
      </c>
      <c r="Y358" s="72">
        <v>1</v>
      </c>
      <c r="Z358" s="343" t="s">
        <v>29</v>
      </c>
      <c r="AA358" s="343" t="s">
        <v>39</v>
      </c>
      <c r="AB358" s="343" t="s">
        <v>793</v>
      </c>
      <c r="AC358" s="369">
        <v>1</v>
      </c>
      <c r="AD358" s="342" t="s">
        <v>29</v>
      </c>
      <c r="AE358" s="342" t="s">
        <v>39</v>
      </c>
      <c r="AF358" s="342" t="s">
        <v>793</v>
      </c>
      <c r="AG358" s="306" t="s">
        <v>952</v>
      </c>
    </row>
    <row r="359" spans="1:240" ht="65.25" customHeight="1" x14ac:dyDescent="0.3">
      <c r="A359" s="92"/>
      <c r="B359" s="301" t="s">
        <v>953</v>
      </c>
      <c r="C359" s="308" t="s">
        <v>954</v>
      </c>
      <c r="D359" s="292" t="s">
        <v>955</v>
      </c>
      <c r="E359" s="79" t="s">
        <v>77</v>
      </c>
      <c r="F359" s="86"/>
      <c r="G359" s="79" t="s">
        <v>37</v>
      </c>
      <c r="H359" s="81"/>
      <c r="I359" s="302" t="s">
        <v>91</v>
      </c>
      <c r="J359" s="67">
        <v>3</v>
      </c>
      <c r="K359" s="295" t="s">
        <v>44</v>
      </c>
      <c r="L359" s="303">
        <v>11</v>
      </c>
      <c r="M359" s="67"/>
      <c r="N359" s="423"/>
      <c r="O359" s="299">
        <v>18</v>
      </c>
      <c r="P359" s="303"/>
      <c r="Q359" s="72">
        <v>1</v>
      </c>
      <c r="R359" s="343" t="s">
        <v>27</v>
      </c>
      <c r="S359" s="343" t="s">
        <v>28</v>
      </c>
      <c r="T359" s="343" t="s">
        <v>30</v>
      </c>
      <c r="U359" s="369">
        <v>1</v>
      </c>
      <c r="V359" s="342" t="s">
        <v>29</v>
      </c>
      <c r="W359" s="342" t="s">
        <v>28</v>
      </c>
      <c r="X359" s="68" t="s">
        <v>30</v>
      </c>
      <c r="Y359" s="72">
        <v>1</v>
      </c>
      <c r="Z359" s="343" t="s">
        <v>29</v>
      </c>
      <c r="AA359" s="343" t="s">
        <v>28</v>
      </c>
      <c r="AB359" s="343" t="s">
        <v>30</v>
      </c>
      <c r="AC359" s="369">
        <v>1</v>
      </c>
      <c r="AD359" s="342" t="s">
        <v>29</v>
      </c>
      <c r="AE359" s="342" t="s">
        <v>28</v>
      </c>
      <c r="AF359" s="342" t="s">
        <v>30</v>
      </c>
      <c r="AG359" s="306" t="s">
        <v>956</v>
      </c>
    </row>
    <row r="360" spans="1:240" ht="66" x14ac:dyDescent="0.3">
      <c r="A360" s="92"/>
      <c r="B360" s="301" t="s">
        <v>957</v>
      </c>
      <c r="C360" s="308" t="s">
        <v>958</v>
      </c>
      <c r="D360" s="292" t="s">
        <v>959</v>
      </c>
      <c r="E360" s="79" t="s">
        <v>77</v>
      </c>
      <c r="F360" s="86"/>
      <c r="G360" s="79" t="s">
        <v>37</v>
      </c>
      <c r="H360" s="81"/>
      <c r="I360" s="302" t="s">
        <v>91</v>
      </c>
      <c r="J360" s="67">
        <v>3</v>
      </c>
      <c r="K360" s="295" t="s">
        <v>44</v>
      </c>
      <c r="L360" s="303">
        <v>11</v>
      </c>
      <c r="M360" s="67"/>
      <c r="N360" s="372"/>
      <c r="O360" s="299">
        <v>18</v>
      </c>
      <c r="P360" s="303"/>
      <c r="Q360" s="72">
        <v>1</v>
      </c>
      <c r="R360" s="343" t="s">
        <v>27</v>
      </c>
      <c r="S360" s="343" t="s">
        <v>28</v>
      </c>
      <c r="T360" s="343" t="s">
        <v>30</v>
      </c>
      <c r="U360" s="369">
        <v>1</v>
      </c>
      <c r="V360" s="342" t="s">
        <v>29</v>
      </c>
      <c r="W360" s="342" t="s">
        <v>28</v>
      </c>
      <c r="X360" s="68" t="s">
        <v>30</v>
      </c>
      <c r="Y360" s="72">
        <v>1</v>
      </c>
      <c r="Z360" s="343" t="s">
        <v>29</v>
      </c>
      <c r="AA360" s="343" t="s">
        <v>28</v>
      </c>
      <c r="AB360" s="343" t="s">
        <v>30</v>
      </c>
      <c r="AC360" s="369">
        <v>1</v>
      </c>
      <c r="AD360" s="342" t="s">
        <v>29</v>
      </c>
      <c r="AE360" s="342" t="s">
        <v>28</v>
      </c>
      <c r="AF360" s="342" t="s">
        <v>30</v>
      </c>
      <c r="AG360" s="306" t="s">
        <v>960</v>
      </c>
    </row>
    <row r="361" spans="1:240" ht="26.4" x14ac:dyDescent="0.3">
      <c r="A361" s="262" t="s">
        <v>961</v>
      </c>
      <c r="B361" s="262" t="s">
        <v>962</v>
      </c>
      <c r="C361" s="263" t="s">
        <v>963</v>
      </c>
      <c r="D361" s="264"/>
      <c r="E361" s="265" t="s">
        <v>149</v>
      </c>
      <c r="F361" s="266"/>
      <c r="G361" s="264" t="s">
        <v>37</v>
      </c>
      <c r="H361" s="268"/>
      <c r="I361" s="359"/>
      <c r="J361" s="359"/>
      <c r="K361" s="270"/>
      <c r="L361" s="270"/>
      <c r="M361" s="300"/>
      <c r="N361" s="270"/>
      <c r="O361" s="270"/>
      <c r="P361" s="270"/>
      <c r="Q361" s="447"/>
      <c r="R361" s="270"/>
      <c r="S361" s="270"/>
      <c r="T361" s="270"/>
      <c r="U361" s="270"/>
      <c r="V361" s="270"/>
      <c r="W361" s="270"/>
      <c r="X361" s="271"/>
      <c r="Y361" s="447"/>
      <c r="Z361" s="270"/>
      <c r="AA361" s="270"/>
      <c r="AB361" s="270"/>
      <c r="AC361" s="270"/>
      <c r="AD361" s="270"/>
      <c r="AE361" s="270"/>
      <c r="AF361" s="270"/>
      <c r="AG361" s="270"/>
      <c r="HD361" s="6"/>
      <c r="HE361" s="6"/>
      <c r="HF361" s="6"/>
      <c r="HG361" s="6"/>
      <c r="HH361" s="6"/>
      <c r="HI361" s="6"/>
      <c r="HJ361" s="6"/>
      <c r="HK361" s="6"/>
      <c r="HL361" s="6"/>
    </row>
    <row r="362" spans="1:240" ht="52.5" customHeight="1" x14ac:dyDescent="0.3">
      <c r="A362" s="92"/>
      <c r="B362" s="557" t="s">
        <v>964</v>
      </c>
      <c r="C362" s="482" t="s">
        <v>965</v>
      </c>
      <c r="D362" s="292"/>
      <c r="E362" s="79" t="s">
        <v>77</v>
      </c>
      <c r="F362" s="79"/>
      <c r="G362" s="79" t="s">
        <v>37</v>
      </c>
      <c r="H362" s="81"/>
      <c r="I362" s="302" t="s">
        <v>93</v>
      </c>
      <c r="J362" s="67">
        <v>2</v>
      </c>
      <c r="K362" s="295" t="s">
        <v>356</v>
      </c>
      <c r="L362" s="303">
        <v>11</v>
      </c>
      <c r="M362" s="67"/>
      <c r="N362" s="423"/>
      <c r="O362" s="299">
        <v>18</v>
      </c>
      <c r="P362" s="303"/>
      <c r="Q362" s="72">
        <v>1</v>
      </c>
      <c r="R362" s="343" t="s">
        <v>27</v>
      </c>
      <c r="S362" s="343" t="s">
        <v>28</v>
      </c>
      <c r="T362" s="343" t="s">
        <v>30</v>
      </c>
      <c r="U362" s="369">
        <v>1</v>
      </c>
      <c r="V362" s="342" t="s">
        <v>29</v>
      </c>
      <c r="W362" s="342" t="s">
        <v>28</v>
      </c>
      <c r="X362" s="68" t="s">
        <v>66</v>
      </c>
      <c r="Y362" s="72">
        <v>1</v>
      </c>
      <c r="Z362" s="343" t="s">
        <v>29</v>
      </c>
      <c r="AA362" s="343" t="s">
        <v>28</v>
      </c>
      <c r="AB362" s="343" t="s">
        <v>66</v>
      </c>
      <c r="AC362" s="369">
        <v>1</v>
      </c>
      <c r="AD362" s="342" t="s">
        <v>29</v>
      </c>
      <c r="AE362" s="342" t="s">
        <v>28</v>
      </c>
      <c r="AF362" s="342" t="s">
        <v>66</v>
      </c>
      <c r="AG362" s="306"/>
    </row>
    <row r="363" spans="1:240" ht="79.2" x14ac:dyDescent="0.3">
      <c r="A363" s="78"/>
      <c r="B363" s="345" t="s">
        <v>966</v>
      </c>
      <c r="C363" s="353" t="s">
        <v>967</v>
      </c>
      <c r="D363" s="411" t="s">
        <v>968</v>
      </c>
      <c r="E363" s="141" t="s">
        <v>77</v>
      </c>
      <c r="F363" s="99"/>
      <c r="G363" s="141" t="s">
        <v>37</v>
      </c>
      <c r="H363" s="412"/>
      <c r="I363" s="355" t="s">
        <v>93</v>
      </c>
      <c r="J363" s="66">
        <v>2</v>
      </c>
      <c r="K363" s="295" t="s">
        <v>57</v>
      </c>
      <c r="L363" s="303">
        <v>11</v>
      </c>
      <c r="M363" s="67"/>
      <c r="N363" s="423"/>
      <c r="O363" s="299">
        <v>18</v>
      </c>
      <c r="P363" s="303"/>
      <c r="Q363" s="72">
        <v>1</v>
      </c>
      <c r="R363" s="343" t="s">
        <v>27</v>
      </c>
      <c r="S363" s="343" t="s">
        <v>28</v>
      </c>
      <c r="T363" s="343" t="s">
        <v>30</v>
      </c>
      <c r="U363" s="369">
        <v>1</v>
      </c>
      <c r="V363" s="342" t="s">
        <v>29</v>
      </c>
      <c r="W363" s="342" t="s">
        <v>28</v>
      </c>
      <c r="X363" s="68" t="s">
        <v>66</v>
      </c>
      <c r="Y363" s="72">
        <v>1</v>
      </c>
      <c r="Z363" s="343" t="s">
        <v>29</v>
      </c>
      <c r="AA363" s="343" t="s">
        <v>28</v>
      </c>
      <c r="AB363" s="343" t="s">
        <v>66</v>
      </c>
      <c r="AC363" s="369">
        <v>1</v>
      </c>
      <c r="AD363" s="342" t="s">
        <v>29</v>
      </c>
      <c r="AE363" s="342" t="s">
        <v>28</v>
      </c>
      <c r="AF363" s="342" t="s">
        <v>66</v>
      </c>
      <c r="AG363" s="306" t="s">
        <v>969</v>
      </c>
    </row>
    <row r="364" spans="1:240" ht="28.5" customHeight="1" x14ac:dyDescent="0.3">
      <c r="A364" s="262" t="s">
        <v>970</v>
      </c>
      <c r="B364" s="262" t="s">
        <v>971</v>
      </c>
      <c r="C364" s="263" t="s">
        <v>972</v>
      </c>
      <c r="D364" s="264"/>
      <c r="E364" s="265" t="s">
        <v>149</v>
      </c>
      <c r="F364" s="266"/>
      <c r="G364" s="264" t="s">
        <v>37</v>
      </c>
      <c r="H364" s="268"/>
      <c r="I364" s="359"/>
      <c r="J364" s="359"/>
      <c r="K364" s="270"/>
      <c r="L364" s="270"/>
      <c r="M364" s="300"/>
      <c r="N364" s="270"/>
      <c r="O364" s="270"/>
      <c r="P364" s="270"/>
      <c r="Q364" s="447"/>
      <c r="R364" s="270"/>
      <c r="S364" s="270"/>
      <c r="T364" s="270"/>
      <c r="U364" s="270"/>
      <c r="V364" s="270"/>
      <c r="W364" s="270"/>
      <c r="X364" s="271"/>
      <c r="Y364" s="447"/>
      <c r="Z364" s="270"/>
      <c r="AA364" s="270"/>
      <c r="AB364" s="270"/>
      <c r="AC364" s="270"/>
      <c r="AD364" s="270"/>
      <c r="AE364" s="270"/>
      <c r="AF364" s="270"/>
      <c r="AG364" s="270"/>
      <c r="HD364" s="6"/>
      <c r="HE364" s="6"/>
      <c r="HF364" s="6"/>
      <c r="HG364" s="6"/>
      <c r="HH364" s="6"/>
      <c r="HI364" s="6"/>
      <c r="HJ364" s="6"/>
      <c r="HK364" s="6"/>
      <c r="HL364" s="6"/>
    </row>
    <row r="365" spans="1:240" ht="66" x14ac:dyDescent="0.3">
      <c r="A365" s="92"/>
      <c r="B365" s="277" t="s">
        <v>973</v>
      </c>
      <c r="C365" s="554" t="s">
        <v>974</v>
      </c>
      <c r="D365" s="411" t="s">
        <v>975</v>
      </c>
      <c r="E365" s="141" t="s">
        <v>77</v>
      </c>
      <c r="F365" s="99"/>
      <c r="G365" s="141" t="s">
        <v>37</v>
      </c>
      <c r="H365" s="412"/>
      <c r="I365" s="355" t="s">
        <v>93</v>
      </c>
      <c r="J365" s="66">
        <v>2</v>
      </c>
      <c r="K365" s="116" t="s">
        <v>976</v>
      </c>
      <c r="L365" s="299">
        <v>11</v>
      </c>
      <c r="M365" s="66"/>
      <c r="N365" s="299">
        <v>6</v>
      </c>
      <c r="O365" s="299">
        <v>18</v>
      </c>
      <c r="P365" s="506"/>
      <c r="Q365" s="72">
        <v>1</v>
      </c>
      <c r="R365" s="343" t="s">
        <v>27</v>
      </c>
      <c r="S365" s="406" t="s">
        <v>28</v>
      </c>
      <c r="T365" s="406" t="s">
        <v>30</v>
      </c>
      <c r="U365" s="369">
        <v>1</v>
      </c>
      <c r="V365" s="342" t="s">
        <v>29</v>
      </c>
      <c r="W365" s="342" t="s">
        <v>28</v>
      </c>
      <c r="X365" s="68" t="s">
        <v>32</v>
      </c>
      <c r="Y365" s="72">
        <v>1</v>
      </c>
      <c r="Z365" s="343" t="s">
        <v>29</v>
      </c>
      <c r="AA365" s="343" t="s">
        <v>28</v>
      </c>
      <c r="AB365" s="343" t="s">
        <v>32</v>
      </c>
      <c r="AC365" s="369">
        <v>1</v>
      </c>
      <c r="AD365" s="342" t="s">
        <v>29</v>
      </c>
      <c r="AE365" s="342" t="s">
        <v>28</v>
      </c>
      <c r="AF365" s="342" t="s">
        <v>32</v>
      </c>
      <c r="AG365" s="306" t="s">
        <v>977</v>
      </c>
    </row>
    <row r="366" spans="1:240" ht="52.8" x14ac:dyDescent="0.3">
      <c r="A366" s="92"/>
      <c r="B366" s="345" t="s">
        <v>978</v>
      </c>
      <c r="C366" s="410" t="s">
        <v>979</v>
      </c>
      <c r="D366" s="411" t="s">
        <v>980</v>
      </c>
      <c r="E366" s="558" t="s">
        <v>77</v>
      </c>
      <c r="F366" s="141"/>
      <c r="G366" s="141" t="s">
        <v>37</v>
      </c>
      <c r="H366" s="412"/>
      <c r="I366" s="355" t="s">
        <v>93</v>
      </c>
      <c r="J366" s="66">
        <v>2</v>
      </c>
      <c r="K366" s="295" t="s">
        <v>44</v>
      </c>
      <c r="L366" s="299">
        <v>11</v>
      </c>
      <c r="M366" s="66"/>
      <c r="N366" s="299">
        <v>6</v>
      </c>
      <c r="O366" s="299">
        <v>18</v>
      </c>
      <c r="P366" s="506"/>
      <c r="Q366" s="72">
        <v>1</v>
      </c>
      <c r="R366" s="343" t="s">
        <v>27</v>
      </c>
      <c r="S366" s="343" t="s">
        <v>28</v>
      </c>
      <c r="T366" s="343" t="s">
        <v>30</v>
      </c>
      <c r="U366" s="369">
        <v>1</v>
      </c>
      <c r="V366" s="342" t="s">
        <v>29</v>
      </c>
      <c r="W366" s="342" t="s">
        <v>28</v>
      </c>
      <c r="X366" s="68" t="s">
        <v>32</v>
      </c>
      <c r="Y366" s="72">
        <v>1</v>
      </c>
      <c r="Z366" s="343" t="s">
        <v>29</v>
      </c>
      <c r="AA366" s="343" t="s">
        <v>28</v>
      </c>
      <c r="AB366" s="343" t="s">
        <v>32</v>
      </c>
      <c r="AC366" s="369">
        <v>1</v>
      </c>
      <c r="AD366" s="342" t="s">
        <v>29</v>
      </c>
      <c r="AE366" s="342" t="s">
        <v>28</v>
      </c>
      <c r="AF366" s="342" t="s">
        <v>32</v>
      </c>
      <c r="AG366" s="306" t="s">
        <v>981</v>
      </c>
    </row>
    <row r="367" spans="1:240" ht="66" x14ac:dyDescent="0.3">
      <c r="A367" s="559"/>
      <c r="B367" s="560" t="s">
        <v>982</v>
      </c>
      <c r="C367" s="561" t="s">
        <v>983</v>
      </c>
      <c r="D367" s="416"/>
      <c r="E367" s="211" t="s">
        <v>77</v>
      </c>
      <c r="F367" s="562"/>
      <c r="G367" s="172" t="s">
        <v>37</v>
      </c>
      <c r="H367" s="171"/>
      <c r="I367" s="302" t="s">
        <v>93</v>
      </c>
      <c r="J367" s="67">
        <v>2</v>
      </c>
      <c r="K367" s="295" t="s">
        <v>259</v>
      </c>
      <c r="L367" s="303">
        <v>11</v>
      </c>
      <c r="M367" s="67"/>
      <c r="N367" s="303"/>
      <c r="O367" s="303">
        <v>18</v>
      </c>
      <c r="P367" s="303"/>
      <c r="Q367" s="72">
        <v>1</v>
      </c>
      <c r="R367" s="343" t="s">
        <v>27</v>
      </c>
      <c r="S367" s="343" t="s">
        <v>31</v>
      </c>
      <c r="T367" s="343" t="s">
        <v>394</v>
      </c>
      <c r="U367" s="369">
        <v>1</v>
      </c>
      <c r="V367" s="342" t="s">
        <v>29</v>
      </c>
      <c r="W367" s="342" t="s">
        <v>39</v>
      </c>
      <c r="X367" s="68" t="s">
        <v>114</v>
      </c>
      <c r="Y367" s="72">
        <v>1</v>
      </c>
      <c r="Z367" s="343" t="s">
        <v>29</v>
      </c>
      <c r="AA367" s="343" t="s">
        <v>39</v>
      </c>
      <c r="AB367" s="343" t="s">
        <v>114</v>
      </c>
      <c r="AC367" s="369">
        <v>1</v>
      </c>
      <c r="AD367" s="342" t="s">
        <v>29</v>
      </c>
      <c r="AE367" s="342" t="s">
        <v>39</v>
      </c>
      <c r="AF367" s="342" t="s">
        <v>114</v>
      </c>
      <c r="AG367" s="306" t="s">
        <v>984</v>
      </c>
    </row>
    <row r="368" spans="1:240" x14ac:dyDescent="0.3">
      <c r="A368" s="563"/>
      <c r="B368" s="508"/>
      <c r="C368" s="308"/>
      <c r="D368" s="283"/>
      <c r="E368" s="372"/>
      <c r="F368" s="423"/>
      <c r="G368" s="372"/>
      <c r="H368" s="564"/>
      <c r="I368" s="302"/>
      <c r="J368" s="67"/>
      <c r="K368" s="303"/>
      <c r="L368" s="303"/>
      <c r="M368" s="67"/>
      <c r="N368" s="303"/>
      <c r="O368" s="303"/>
      <c r="P368" s="303"/>
      <c r="Q368" s="72"/>
      <c r="R368" s="343"/>
      <c r="S368" s="343"/>
      <c r="T368" s="343"/>
      <c r="U368" s="369"/>
      <c r="V368" s="342"/>
      <c r="W368" s="342"/>
      <c r="X368" s="68"/>
      <c r="Y368" s="72"/>
      <c r="Z368" s="343"/>
      <c r="AA368" s="343"/>
      <c r="AB368" s="343"/>
      <c r="AC368" s="369"/>
      <c r="AD368" s="342"/>
      <c r="AE368" s="342"/>
      <c r="AF368" s="342"/>
      <c r="AG368" s="306"/>
    </row>
    <row r="369" spans="1:240" s="34" customFormat="1" ht="30.75" customHeight="1" x14ac:dyDescent="0.3">
      <c r="A369" s="565"/>
      <c r="B369" s="312" t="s">
        <v>985</v>
      </c>
      <c r="C369" s="77" t="s">
        <v>986</v>
      </c>
      <c r="D369" s="207" t="s">
        <v>987</v>
      </c>
      <c r="E369" s="211" t="s">
        <v>77</v>
      </c>
      <c r="F369" s="207"/>
      <c r="G369" s="79" t="s">
        <v>37</v>
      </c>
      <c r="H369" s="312"/>
      <c r="I369" s="284" t="s">
        <v>93</v>
      </c>
      <c r="J369" s="282">
        <v>2</v>
      </c>
      <c r="K369" s="295" t="s">
        <v>42</v>
      </c>
      <c r="L369" s="284" t="s">
        <v>988</v>
      </c>
      <c r="M369" s="282"/>
      <c r="N369" s="285" t="s">
        <v>989</v>
      </c>
      <c r="O369" s="303" t="s">
        <v>989</v>
      </c>
      <c r="P369" s="303" t="s">
        <v>989</v>
      </c>
      <c r="Q369" s="73">
        <v>1</v>
      </c>
      <c r="R369" s="435" t="s">
        <v>27</v>
      </c>
      <c r="S369" s="673" t="s">
        <v>990</v>
      </c>
      <c r="T369" s="674"/>
      <c r="U369" s="674"/>
      <c r="V369" s="674"/>
      <c r="W369" s="674"/>
      <c r="X369" s="674"/>
      <c r="Y369" s="674"/>
      <c r="Z369" s="674"/>
      <c r="AA369" s="674"/>
      <c r="AB369" s="674"/>
      <c r="AC369" s="674"/>
      <c r="AD369" s="674"/>
      <c r="AE369" s="674"/>
      <c r="AF369" s="675"/>
      <c r="AG369" s="352"/>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c r="CK369" s="18"/>
      <c r="CL369" s="18"/>
      <c r="CM369" s="18"/>
      <c r="CN369" s="18"/>
      <c r="CO369" s="18"/>
      <c r="CP369" s="18"/>
      <c r="CQ369" s="18"/>
      <c r="CR369" s="18"/>
      <c r="CS369" s="18"/>
      <c r="CT369" s="18"/>
      <c r="CU369" s="18"/>
      <c r="CV369" s="18"/>
      <c r="CW369" s="18"/>
      <c r="CX369" s="18"/>
      <c r="CY369" s="18"/>
      <c r="CZ369" s="18"/>
      <c r="DA369" s="18"/>
      <c r="DB369" s="18"/>
      <c r="DC369" s="18"/>
      <c r="DD369" s="18"/>
    </row>
    <row r="370" spans="1:240" ht="31.5" customHeight="1" x14ac:dyDescent="0.3">
      <c r="A370" s="262" t="s">
        <v>991</v>
      </c>
      <c r="B370" s="262" t="s">
        <v>992</v>
      </c>
      <c r="C370" s="263" t="s">
        <v>993</v>
      </c>
      <c r="D370" s="264"/>
      <c r="E370" s="265" t="s">
        <v>56</v>
      </c>
      <c r="F370" s="266"/>
      <c r="G370" s="566"/>
      <c r="H370" s="567" t="s">
        <v>76</v>
      </c>
      <c r="I370" s="269" t="s">
        <v>93</v>
      </c>
      <c r="J370" s="269">
        <v>2</v>
      </c>
      <c r="K370" s="568"/>
      <c r="L370" s="568"/>
      <c r="M370" s="300"/>
      <c r="N370" s="270"/>
      <c r="O370" s="270"/>
      <c r="P370" s="270"/>
      <c r="Q370" s="447"/>
      <c r="R370" s="270"/>
      <c r="S370" s="270"/>
      <c r="T370" s="270"/>
      <c r="U370" s="270"/>
      <c r="V370" s="270"/>
      <c r="W370" s="270"/>
      <c r="X370" s="271"/>
      <c r="Y370" s="447"/>
      <c r="Z370" s="270"/>
      <c r="AA370" s="270"/>
      <c r="AB370" s="270"/>
      <c r="AC370" s="270"/>
      <c r="AD370" s="270"/>
      <c r="AE370" s="270"/>
      <c r="AF370" s="270"/>
      <c r="AG370" s="270"/>
      <c r="HD370" s="6"/>
      <c r="HE370" s="6"/>
      <c r="HF370" s="6"/>
      <c r="HG370" s="6"/>
      <c r="HH370" s="6"/>
      <c r="HI370" s="6"/>
      <c r="HJ370" s="6"/>
      <c r="HK370" s="6"/>
      <c r="HL370" s="6"/>
    </row>
    <row r="371" spans="1:240" s="1" customFormat="1" ht="78" customHeight="1" x14ac:dyDescent="0.3">
      <c r="A371" s="448"/>
      <c r="B371" s="449" t="s">
        <v>994</v>
      </c>
      <c r="C371" s="450" t="s">
        <v>995</v>
      </c>
      <c r="D371" s="451" t="s">
        <v>996</v>
      </c>
      <c r="E371" s="452" t="s">
        <v>96</v>
      </c>
      <c r="F371" s="451" t="s">
        <v>92</v>
      </c>
      <c r="G371" s="451" t="s">
        <v>45</v>
      </c>
      <c r="H371" s="451"/>
      <c r="I371" s="451" t="s">
        <v>93</v>
      </c>
      <c r="J371" s="451" t="s">
        <v>93</v>
      </c>
      <c r="K371" s="453" t="s">
        <v>62</v>
      </c>
      <c r="L371" s="454">
        <v>12</v>
      </c>
      <c r="M371" s="455"/>
      <c r="N371" s="453"/>
      <c r="O371" s="456">
        <v>18</v>
      </c>
      <c r="P371" s="457"/>
      <c r="Q371" s="72">
        <v>1</v>
      </c>
      <c r="R371" s="343" t="s">
        <v>27</v>
      </c>
      <c r="S371" s="343" t="s">
        <v>691</v>
      </c>
      <c r="T371" s="343" t="s">
        <v>30</v>
      </c>
      <c r="U371" s="369">
        <v>1</v>
      </c>
      <c r="V371" s="342" t="s">
        <v>29</v>
      </c>
      <c r="W371" s="342" t="s">
        <v>79</v>
      </c>
      <c r="X371" s="68" t="s">
        <v>32</v>
      </c>
      <c r="Y371" s="72">
        <v>1</v>
      </c>
      <c r="Z371" s="343" t="s">
        <v>29</v>
      </c>
      <c r="AA371" s="343" t="s">
        <v>81</v>
      </c>
      <c r="AB371" s="343" t="s">
        <v>40</v>
      </c>
      <c r="AC371" s="369">
        <v>1</v>
      </c>
      <c r="AD371" s="342" t="s">
        <v>29</v>
      </c>
      <c r="AE371" s="342" t="s">
        <v>81</v>
      </c>
      <c r="AF371" s="342" t="s">
        <v>40</v>
      </c>
      <c r="AG371" s="306" t="s">
        <v>692</v>
      </c>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c r="FI371" s="2"/>
      <c r="FJ371" s="2"/>
      <c r="FK371" s="2"/>
      <c r="FL371" s="2"/>
      <c r="FM371" s="2"/>
      <c r="FN371" s="2"/>
      <c r="FO371" s="2"/>
      <c r="FP371" s="2"/>
      <c r="FQ371" s="2"/>
      <c r="FR371" s="2"/>
      <c r="FS371" s="2"/>
      <c r="FT371" s="2"/>
      <c r="FU371" s="2"/>
      <c r="FV371" s="2"/>
      <c r="FW371" s="2"/>
      <c r="FX371" s="2"/>
      <c r="FY371" s="2"/>
      <c r="FZ371" s="2"/>
      <c r="GA371" s="2"/>
      <c r="GB371" s="2"/>
      <c r="GC371" s="2"/>
      <c r="GD371" s="2"/>
      <c r="GE371" s="2"/>
      <c r="GF371" s="2"/>
      <c r="GG371" s="2"/>
      <c r="GH371" s="2"/>
      <c r="GI371" s="2"/>
      <c r="GJ371" s="2"/>
      <c r="GK371" s="2"/>
      <c r="GL371" s="2"/>
      <c r="GM371" s="2"/>
      <c r="GN371" s="2"/>
      <c r="GO371" s="2"/>
      <c r="GP371" s="2"/>
      <c r="GQ371" s="2"/>
      <c r="GR371" s="2"/>
      <c r="GS371" s="2"/>
      <c r="GT371" s="2"/>
      <c r="GU371" s="2"/>
      <c r="GV371" s="2"/>
      <c r="GW371" s="2"/>
      <c r="GX371" s="2"/>
      <c r="GY371" s="2"/>
      <c r="GZ371" s="2"/>
      <c r="HA371" s="2"/>
      <c r="HB371" s="2"/>
      <c r="HC371" s="2"/>
      <c r="HD371" s="2"/>
      <c r="HE371" s="2"/>
      <c r="HF371" s="2"/>
      <c r="HG371" s="2"/>
      <c r="HH371" s="2"/>
      <c r="HI371" s="2"/>
      <c r="HJ371" s="2"/>
      <c r="HK371" s="2"/>
      <c r="HL371" s="2"/>
    </row>
    <row r="372" spans="1:240" ht="92.4" x14ac:dyDescent="0.3">
      <c r="A372" s="569"/>
      <c r="B372" s="570" t="s">
        <v>136</v>
      </c>
      <c r="C372" s="571" t="s">
        <v>137</v>
      </c>
      <c r="D372" s="416" t="s">
        <v>138</v>
      </c>
      <c r="E372" s="207" t="s">
        <v>77</v>
      </c>
      <c r="F372" s="572" t="s">
        <v>92</v>
      </c>
      <c r="G372" s="279" t="s">
        <v>90</v>
      </c>
      <c r="H372" s="573"/>
      <c r="I372" s="281" t="s">
        <v>93</v>
      </c>
      <c r="J372" s="282" t="s">
        <v>93</v>
      </c>
      <c r="K372" s="283" t="s">
        <v>50</v>
      </c>
      <c r="L372" s="284">
        <v>14</v>
      </c>
      <c r="M372" s="282"/>
      <c r="N372" s="284"/>
      <c r="O372" s="284">
        <v>18</v>
      </c>
      <c r="P372" s="284"/>
      <c r="Q372" s="72">
        <v>1</v>
      </c>
      <c r="R372" s="343" t="s">
        <v>27</v>
      </c>
      <c r="S372" s="343" t="s">
        <v>31</v>
      </c>
      <c r="T372" s="343" t="s">
        <v>103</v>
      </c>
      <c r="U372" s="369">
        <v>1</v>
      </c>
      <c r="V372" s="342" t="s">
        <v>29</v>
      </c>
      <c r="W372" s="342" t="s">
        <v>28</v>
      </c>
      <c r="X372" s="68" t="s">
        <v>32</v>
      </c>
      <c r="Y372" s="72">
        <v>1</v>
      </c>
      <c r="Z372" s="343" t="s">
        <v>29</v>
      </c>
      <c r="AA372" s="343" t="s">
        <v>28</v>
      </c>
      <c r="AB372" s="343" t="s">
        <v>32</v>
      </c>
      <c r="AC372" s="369">
        <v>1</v>
      </c>
      <c r="AD372" s="342" t="s">
        <v>29</v>
      </c>
      <c r="AE372" s="342" t="s">
        <v>28</v>
      </c>
      <c r="AF372" s="342" t="s">
        <v>32</v>
      </c>
      <c r="AG372" s="306" t="s">
        <v>104</v>
      </c>
    </row>
    <row r="373" spans="1:240" ht="48" customHeight="1" x14ac:dyDescent="0.3">
      <c r="A373" s="88"/>
      <c r="B373" s="277" t="s">
        <v>997</v>
      </c>
      <c r="C373" s="278" t="s">
        <v>998</v>
      </c>
      <c r="D373" s="125"/>
      <c r="E373" s="207" t="s">
        <v>77</v>
      </c>
      <c r="F373" s="125" t="s">
        <v>839</v>
      </c>
      <c r="G373" s="125" t="s">
        <v>90</v>
      </c>
      <c r="H373" s="88"/>
      <c r="I373" s="284" t="s">
        <v>93</v>
      </c>
      <c r="J373" s="282" t="s">
        <v>93</v>
      </c>
      <c r="K373" s="284" t="s">
        <v>526</v>
      </c>
      <c r="L373" s="283" t="str">
        <f>"09"</f>
        <v>09</v>
      </c>
      <c r="M373" s="433"/>
      <c r="N373" s="285"/>
      <c r="O373" s="284">
        <v>15</v>
      </c>
      <c r="P373" s="284"/>
      <c r="Q373" s="72">
        <v>1</v>
      </c>
      <c r="R373" s="343" t="s">
        <v>27</v>
      </c>
      <c r="S373" s="343" t="s">
        <v>31</v>
      </c>
      <c r="T373" s="343" t="s">
        <v>527</v>
      </c>
      <c r="U373" s="369">
        <v>1</v>
      </c>
      <c r="V373" s="342" t="s">
        <v>29</v>
      </c>
      <c r="W373" s="342" t="s">
        <v>28</v>
      </c>
      <c r="X373" s="68" t="s">
        <v>32</v>
      </c>
      <c r="Y373" s="72">
        <v>1</v>
      </c>
      <c r="Z373" s="343" t="s">
        <v>29</v>
      </c>
      <c r="AA373" s="343" t="s">
        <v>28</v>
      </c>
      <c r="AB373" s="343" t="s">
        <v>32</v>
      </c>
      <c r="AC373" s="369">
        <v>1</v>
      </c>
      <c r="AD373" s="342" t="s">
        <v>29</v>
      </c>
      <c r="AE373" s="342" t="s">
        <v>28</v>
      </c>
      <c r="AF373" s="342" t="s">
        <v>32</v>
      </c>
      <c r="AG373" s="574"/>
    </row>
    <row r="374" spans="1:240" ht="30.75" customHeight="1" x14ac:dyDescent="0.3">
      <c r="A374" s="323" t="s">
        <v>999</v>
      </c>
      <c r="B374" s="323" t="s">
        <v>1000</v>
      </c>
      <c r="C374" s="324" t="s">
        <v>1001</v>
      </c>
      <c r="D374" s="129" t="s">
        <v>1002</v>
      </c>
      <c r="E374" s="227" t="s">
        <v>36</v>
      </c>
      <c r="F374" s="227"/>
      <c r="G374" s="575"/>
      <c r="H374" s="128"/>
      <c r="I374" s="576">
        <f>+I377+I378+I379</f>
        <v>6</v>
      </c>
      <c r="J374" s="576">
        <f>+J377+J378+J379</f>
        <v>6</v>
      </c>
      <c r="K374" s="323"/>
      <c r="L374" s="323"/>
      <c r="M374" s="328"/>
      <c r="N374" s="329"/>
      <c r="O374" s="329"/>
      <c r="P374" s="329"/>
      <c r="Q374" s="330"/>
      <c r="R374" s="331"/>
      <c r="S374" s="332"/>
      <c r="T374" s="333"/>
      <c r="U374" s="332"/>
      <c r="V374" s="332"/>
      <c r="W374" s="332"/>
      <c r="X374" s="334"/>
      <c r="Y374" s="333"/>
      <c r="Z374" s="332"/>
      <c r="AA374" s="332"/>
      <c r="AB374" s="332"/>
      <c r="AC374" s="332"/>
      <c r="AD374" s="332"/>
      <c r="AE374" s="332"/>
      <c r="AF374" s="332"/>
      <c r="AG374" s="335"/>
      <c r="HD374" s="6"/>
      <c r="HE374" s="6"/>
      <c r="HF374" s="6"/>
      <c r="HG374" s="6"/>
      <c r="HH374" s="6"/>
      <c r="HI374" s="6"/>
      <c r="HJ374" s="6"/>
      <c r="HK374" s="6"/>
      <c r="HL374" s="6"/>
      <c r="HM374" s="6"/>
      <c r="HN374" s="6"/>
      <c r="HO374" s="6"/>
      <c r="HP374" s="6"/>
      <c r="HQ374" s="6"/>
      <c r="HR374" s="6"/>
      <c r="HS374" s="6"/>
      <c r="HT374" s="6"/>
      <c r="HU374" s="6"/>
      <c r="HV374" s="6"/>
      <c r="HW374" s="6"/>
      <c r="HX374" s="6"/>
      <c r="HY374" s="6"/>
      <c r="HZ374" s="6"/>
      <c r="IA374" s="6"/>
      <c r="IB374" s="6"/>
      <c r="IC374" s="6"/>
      <c r="ID374" s="6"/>
      <c r="IE374" s="6"/>
    </row>
    <row r="375" spans="1:240" s="25" customFormat="1" ht="49.5" customHeight="1" x14ac:dyDescent="0.3">
      <c r="A375" s="542" t="s">
        <v>1003</v>
      </c>
      <c r="B375" s="542" t="s">
        <v>1004</v>
      </c>
      <c r="C375" s="543" t="s">
        <v>1005</v>
      </c>
      <c r="D375" s="544"/>
      <c r="E375" s="545" t="s">
        <v>56</v>
      </c>
      <c r="F375" s="543" t="s">
        <v>939</v>
      </c>
      <c r="G375" s="544" t="s">
        <v>37</v>
      </c>
      <c r="H375" s="546"/>
      <c r="I375" s="544"/>
      <c r="J375" s="544"/>
      <c r="K375" s="542" t="s">
        <v>940</v>
      </c>
      <c r="L375" s="547"/>
      <c r="M375" s="548"/>
      <c r="N375" s="542"/>
      <c r="O375" s="542"/>
      <c r="P375" s="542"/>
      <c r="Q375" s="549"/>
      <c r="R375" s="550"/>
      <c r="S375" s="550"/>
      <c r="T375" s="550"/>
      <c r="U375" s="551"/>
      <c r="V375" s="550"/>
      <c r="W375" s="550"/>
      <c r="X375" s="552"/>
      <c r="Y375" s="549"/>
      <c r="Z375" s="550"/>
      <c r="AA375" s="550"/>
      <c r="AB375" s="550"/>
      <c r="AC375" s="551"/>
      <c r="AD375" s="550"/>
      <c r="AE375" s="550"/>
      <c r="AF375" s="550"/>
      <c r="AG375" s="553"/>
      <c r="AH375" s="26"/>
      <c r="AI375" s="26"/>
      <c r="AJ375" s="26"/>
      <c r="AK375" s="26"/>
      <c r="AL375" s="26"/>
      <c r="AM375" s="26"/>
      <c r="AN375" s="26"/>
      <c r="AO375" s="26"/>
      <c r="AP375" s="26"/>
      <c r="AQ375" s="26"/>
      <c r="AR375" s="26"/>
      <c r="AS375" s="26"/>
      <c r="AT375" s="26"/>
      <c r="AU375" s="26"/>
      <c r="AV375" s="26"/>
      <c r="AW375" s="26"/>
      <c r="AX375" s="26"/>
      <c r="AY375" s="26"/>
      <c r="AZ375" s="26"/>
      <c r="BA375" s="26"/>
      <c r="BB375" s="26"/>
      <c r="BC375" s="26"/>
      <c r="BD375" s="26"/>
      <c r="BE375" s="26"/>
      <c r="BF375" s="26"/>
      <c r="BG375" s="26"/>
      <c r="BH375" s="26"/>
      <c r="BI375" s="26"/>
      <c r="BJ375" s="26"/>
      <c r="BK375" s="26"/>
      <c r="BL375" s="26"/>
      <c r="BM375" s="26"/>
      <c r="BN375" s="26"/>
      <c r="BO375" s="26"/>
      <c r="BP375" s="26"/>
      <c r="BQ375" s="26"/>
      <c r="BR375" s="26"/>
      <c r="BS375" s="26"/>
      <c r="BT375" s="26"/>
      <c r="BU375" s="26"/>
      <c r="BV375" s="26"/>
      <c r="BW375" s="26"/>
      <c r="BX375" s="26"/>
      <c r="BY375" s="26"/>
      <c r="BZ375" s="26"/>
      <c r="CA375" s="26"/>
      <c r="CB375" s="26"/>
      <c r="CC375" s="26"/>
      <c r="CD375" s="26"/>
      <c r="CE375" s="26"/>
      <c r="CF375" s="26"/>
      <c r="CG375" s="26"/>
      <c r="CH375" s="26"/>
      <c r="CI375" s="26"/>
      <c r="CJ375" s="26"/>
      <c r="CK375" s="26"/>
      <c r="CL375" s="26"/>
      <c r="CM375" s="26"/>
      <c r="CN375" s="26"/>
      <c r="CO375" s="26"/>
      <c r="CP375" s="26"/>
      <c r="CQ375" s="26"/>
      <c r="CR375" s="26"/>
      <c r="CS375" s="26"/>
      <c r="CT375" s="26"/>
      <c r="CU375" s="26"/>
      <c r="CV375" s="26"/>
      <c r="CW375" s="26"/>
      <c r="CX375" s="26"/>
      <c r="CY375" s="26"/>
      <c r="CZ375" s="26"/>
      <c r="DA375" s="26"/>
      <c r="DB375" s="26"/>
      <c r="DC375" s="26"/>
      <c r="DD375" s="26"/>
      <c r="DE375" s="26"/>
      <c r="DF375" s="26"/>
      <c r="DG375" s="26"/>
      <c r="DH375" s="26"/>
      <c r="DI375" s="26"/>
      <c r="DJ375" s="26"/>
      <c r="DK375" s="26"/>
      <c r="DL375" s="26"/>
      <c r="DM375" s="26"/>
      <c r="DN375" s="26"/>
      <c r="DO375" s="26"/>
      <c r="DP375" s="26"/>
      <c r="DQ375" s="26"/>
      <c r="DR375" s="26"/>
      <c r="DS375" s="26"/>
      <c r="DT375" s="26"/>
      <c r="DU375" s="26"/>
      <c r="DV375" s="26"/>
      <c r="DW375" s="26"/>
      <c r="DX375" s="26"/>
      <c r="DY375" s="26"/>
      <c r="DZ375" s="26"/>
      <c r="EA375" s="26"/>
      <c r="EB375" s="26"/>
      <c r="EC375" s="26"/>
      <c r="ED375" s="26"/>
      <c r="EE375" s="26"/>
      <c r="EF375" s="26"/>
      <c r="EG375" s="26"/>
      <c r="EH375" s="26"/>
      <c r="EI375" s="26"/>
      <c r="EJ375" s="26"/>
      <c r="EK375" s="26"/>
      <c r="EL375" s="26"/>
      <c r="EM375" s="26"/>
      <c r="EN375" s="26"/>
      <c r="EO375" s="26"/>
      <c r="EP375" s="26"/>
      <c r="EQ375" s="26"/>
      <c r="ER375" s="26"/>
      <c r="ES375" s="26"/>
      <c r="ET375" s="26"/>
      <c r="EU375" s="26"/>
      <c r="EV375" s="26"/>
      <c r="EW375" s="26"/>
      <c r="EX375" s="26"/>
      <c r="EY375" s="26"/>
      <c r="EZ375" s="26"/>
      <c r="FA375" s="26"/>
      <c r="FB375" s="26"/>
      <c r="FC375" s="26"/>
      <c r="FD375" s="26"/>
      <c r="FE375" s="26"/>
      <c r="FF375" s="26"/>
      <c r="FG375" s="26"/>
      <c r="FH375" s="26"/>
      <c r="FI375" s="26"/>
      <c r="FJ375" s="26"/>
      <c r="FK375" s="26"/>
      <c r="FL375" s="26"/>
      <c r="FM375" s="26"/>
      <c r="FN375" s="26"/>
      <c r="FO375" s="26"/>
      <c r="FP375" s="26"/>
      <c r="FQ375" s="26"/>
      <c r="FR375" s="26"/>
      <c r="FS375" s="26"/>
      <c r="FT375" s="26"/>
      <c r="FU375" s="26"/>
      <c r="FV375" s="26"/>
      <c r="FW375" s="26"/>
      <c r="FX375" s="26"/>
      <c r="FY375" s="26"/>
      <c r="FZ375" s="26"/>
      <c r="GA375" s="26"/>
      <c r="GB375" s="26"/>
      <c r="GC375" s="26"/>
      <c r="GD375" s="26"/>
      <c r="GE375" s="26"/>
      <c r="GF375" s="26"/>
      <c r="GG375" s="26"/>
      <c r="GH375" s="26"/>
      <c r="GI375" s="26"/>
      <c r="GJ375" s="26"/>
      <c r="GK375" s="26"/>
      <c r="GL375" s="26"/>
      <c r="GM375" s="26"/>
      <c r="GN375" s="26"/>
      <c r="GO375" s="26"/>
      <c r="GP375" s="26"/>
      <c r="GQ375" s="26"/>
      <c r="GR375" s="26"/>
      <c r="GS375" s="26"/>
      <c r="GT375" s="26"/>
      <c r="GU375" s="26"/>
      <c r="GV375" s="26"/>
      <c r="GW375" s="26"/>
      <c r="GX375" s="26"/>
      <c r="GY375" s="26"/>
      <c r="GZ375" s="26"/>
      <c r="HA375" s="26"/>
      <c r="HB375" s="26"/>
      <c r="HC375" s="26"/>
      <c r="HD375" s="26"/>
      <c r="HE375" s="26"/>
      <c r="HF375" s="26"/>
      <c r="HG375" s="26"/>
      <c r="HH375" s="26"/>
      <c r="HI375" s="26"/>
      <c r="HJ375" s="26"/>
      <c r="HK375" s="26"/>
      <c r="HL375" s="26"/>
      <c r="HM375" s="26"/>
      <c r="HN375" s="26"/>
      <c r="HO375" s="26"/>
      <c r="HP375" s="26"/>
      <c r="HQ375" s="26"/>
      <c r="HR375" s="26"/>
      <c r="HS375" s="26"/>
      <c r="HT375" s="26"/>
      <c r="HU375" s="26"/>
      <c r="HV375" s="26"/>
      <c r="HW375" s="26"/>
      <c r="HX375" s="26"/>
      <c r="HY375" s="26"/>
      <c r="HZ375" s="26"/>
      <c r="IA375" s="26"/>
      <c r="IB375" s="26"/>
      <c r="IC375" s="26"/>
      <c r="ID375" s="26"/>
      <c r="IE375" s="26"/>
      <c r="IF375" s="26"/>
    </row>
    <row r="376" spans="1:240" ht="27.75" customHeight="1" x14ac:dyDescent="0.3">
      <c r="A376" s="262" t="s">
        <v>386</v>
      </c>
      <c r="B376" s="262" t="s">
        <v>387</v>
      </c>
      <c r="C376" s="263" t="s">
        <v>388</v>
      </c>
      <c r="D376" s="264"/>
      <c r="E376" s="265" t="s">
        <v>56</v>
      </c>
      <c r="F376" s="266"/>
      <c r="G376" s="264" t="s">
        <v>37</v>
      </c>
      <c r="H376" s="567"/>
      <c r="I376" s="269"/>
      <c r="J376" s="269"/>
      <c r="K376" s="568"/>
      <c r="L376" s="568"/>
      <c r="M376" s="300"/>
      <c r="N376" s="270"/>
      <c r="O376" s="270"/>
      <c r="P376" s="270"/>
      <c r="Q376" s="447"/>
      <c r="R376" s="270"/>
      <c r="S376" s="270"/>
      <c r="T376" s="270"/>
      <c r="U376" s="270"/>
      <c r="V376" s="270"/>
      <c r="W376" s="270"/>
      <c r="X376" s="271"/>
      <c r="Y376" s="447"/>
      <c r="Z376" s="270"/>
      <c r="AA376" s="270"/>
      <c r="AB376" s="270"/>
      <c r="AC376" s="270"/>
      <c r="AD376" s="270"/>
      <c r="AE376" s="270"/>
      <c r="AF376" s="270"/>
      <c r="AG376" s="270"/>
      <c r="HD376" s="6"/>
      <c r="HE376" s="6"/>
      <c r="HF376" s="6"/>
      <c r="HG376" s="6"/>
      <c r="HH376" s="6"/>
      <c r="HI376" s="6"/>
      <c r="HJ376" s="6"/>
      <c r="HK376" s="6"/>
      <c r="HL376" s="6"/>
    </row>
    <row r="377" spans="1:240" ht="66" x14ac:dyDescent="0.3">
      <c r="A377" s="124" t="s">
        <v>389</v>
      </c>
      <c r="B377" s="577" t="s">
        <v>390</v>
      </c>
      <c r="C377" s="578" t="s">
        <v>391</v>
      </c>
      <c r="D377" s="125" t="s">
        <v>392</v>
      </c>
      <c r="E377" s="79" t="s">
        <v>144</v>
      </c>
      <c r="F377" s="79" t="s">
        <v>393</v>
      </c>
      <c r="G377" s="96" t="s">
        <v>37</v>
      </c>
      <c r="H377" s="126"/>
      <c r="I377" s="303" t="s">
        <v>93</v>
      </c>
      <c r="J377" s="67">
        <v>2</v>
      </c>
      <c r="K377" s="116" t="s">
        <v>300</v>
      </c>
      <c r="L377" s="303">
        <v>11</v>
      </c>
      <c r="M377" s="67"/>
      <c r="N377" s="423"/>
      <c r="O377" s="303">
        <v>15</v>
      </c>
      <c r="P377" s="303"/>
      <c r="Q377" s="72">
        <v>1</v>
      </c>
      <c r="R377" s="343" t="s">
        <v>27</v>
      </c>
      <c r="S377" s="406" t="s">
        <v>31</v>
      </c>
      <c r="T377" s="406" t="s">
        <v>394</v>
      </c>
      <c r="U377" s="369">
        <v>1</v>
      </c>
      <c r="V377" s="342" t="s">
        <v>29</v>
      </c>
      <c r="W377" s="116" t="s">
        <v>28</v>
      </c>
      <c r="X377" s="579" t="s">
        <v>30</v>
      </c>
      <c r="Y377" s="72">
        <v>1</v>
      </c>
      <c r="Z377" s="343" t="s">
        <v>29</v>
      </c>
      <c r="AA377" s="116" t="s">
        <v>28</v>
      </c>
      <c r="AB377" s="579" t="s">
        <v>30</v>
      </c>
      <c r="AC377" s="369">
        <v>1</v>
      </c>
      <c r="AD377" s="342" t="s">
        <v>29</v>
      </c>
      <c r="AE377" s="116" t="s">
        <v>28</v>
      </c>
      <c r="AF377" s="579" t="s">
        <v>30</v>
      </c>
      <c r="AG377" s="306" t="s">
        <v>395</v>
      </c>
    </row>
    <row r="378" spans="1:240" ht="60" customHeight="1" x14ac:dyDescent="0.3">
      <c r="A378" s="89"/>
      <c r="B378" s="580" t="s">
        <v>396</v>
      </c>
      <c r="C378" s="581" t="s">
        <v>397</v>
      </c>
      <c r="D378" s="125" t="s">
        <v>398</v>
      </c>
      <c r="E378" s="79" t="s">
        <v>144</v>
      </c>
      <c r="F378" s="79" t="s">
        <v>393</v>
      </c>
      <c r="G378" s="96" t="s">
        <v>37</v>
      </c>
      <c r="H378" s="126"/>
      <c r="I378" s="303" t="s">
        <v>93</v>
      </c>
      <c r="J378" s="67">
        <v>2</v>
      </c>
      <c r="K378" s="303" t="s">
        <v>153</v>
      </c>
      <c r="L378" s="303">
        <v>11</v>
      </c>
      <c r="M378" s="67"/>
      <c r="N378" s="423"/>
      <c r="O378" s="303">
        <v>15</v>
      </c>
      <c r="P378" s="303"/>
      <c r="Q378" s="72">
        <v>1</v>
      </c>
      <c r="R378" s="343" t="s">
        <v>27</v>
      </c>
      <c r="S378" s="343" t="s">
        <v>31</v>
      </c>
      <c r="T378" s="343" t="s">
        <v>394</v>
      </c>
      <c r="U378" s="369">
        <v>1</v>
      </c>
      <c r="V378" s="342" t="s">
        <v>29</v>
      </c>
      <c r="W378" s="342" t="s">
        <v>28</v>
      </c>
      <c r="X378" s="68" t="s">
        <v>30</v>
      </c>
      <c r="Y378" s="72">
        <v>1</v>
      </c>
      <c r="Z378" s="343" t="s">
        <v>29</v>
      </c>
      <c r="AA378" s="343" t="s">
        <v>28</v>
      </c>
      <c r="AB378" s="343" t="s">
        <v>32</v>
      </c>
      <c r="AC378" s="369">
        <v>1</v>
      </c>
      <c r="AD378" s="342" t="s">
        <v>29</v>
      </c>
      <c r="AE378" s="342" t="s">
        <v>28</v>
      </c>
      <c r="AF378" s="342" t="s">
        <v>32</v>
      </c>
      <c r="AG378" s="306" t="s">
        <v>399</v>
      </c>
    </row>
    <row r="379" spans="1:240" ht="52.8" x14ac:dyDescent="0.3">
      <c r="A379" s="89"/>
      <c r="B379" s="580" t="s">
        <v>400</v>
      </c>
      <c r="C379" s="581" t="s">
        <v>401</v>
      </c>
      <c r="D379" s="125" t="s">
        <v>402</v>
      </c>
      <c r="E379" s="79" t="s">
        <v>144</v>
      </c>
      <c r="F379" s="79" t="s">
        <v>393</v>
      </c>
      <c r="G379" s="96" t="s">
        <v>37</v>
      </c>
      <c r="H379" s="126"/>
      <c r="I379" s="303" t="s">
        <v>93</v>
      </c>
      <c r="J379" s="67">
        <v>2</v>
      </c>
      <c r="K379" s="303" t="s">
        <v>311</v>
      </c>
      <c r="L379" s="303" t="s">
        <v>403</v>
      </c>
      <c r="M379" s="67"/>
      <c r="N379" s="423"/>
      <c r="O379" s="303">
        <v>15</v>
      </c>
      <c r="P379" s="303"/>
      <c r="Q379" s="72">
        <v>1</v>
      </c>
      <c r="R379" s="343" t="s">
        <v>27</v>
      </c>
      <c r="S379" s="343" t="s">
        <v>31</v>
      </c>
      <c r="T379" s="343" t="s">
        <v>394</v>
      </c>
      <c r="U379" s="369">
        <v>1</v>
      </c>
      <c r="V379" s="342" t="s">
        <v>29</v>
      </c>
      <c r="W379" s="342" t="s">
        <v>28</v>
      </c>
      <c r="X379" s="68" t="s">
        <v>30</v>
      </c>
      <c r="Y379" s="72">
        <v>1</v>
      </c>
      <c r="Z379" s="343" t="s">
        <v>29</v>
      </c>
      <c r="AA379" s="343" t="s">
        <v>28</v>
      </c>
      <c r="AB379" s="343" t="s">
        <v>30</v>
      </c>
      <c r="AC379" s="369">
        <v>1</v>
      </c>
      <c r="AD379" s="342" t="s">
        <v>29</v>
      </c>
      <c r="AE379" s="342" t="s">
        <v>28</v>
      </c>
      <c r="AF379" s="342" t="s">
        <v>30</v>
      </c>
      <c r="AG379" s="306" t="s">
        <v>404</v>
      </c>
    </row>
    <row r="380" spans="1:240" ht="30.75" customHeight="1" x14ac:dyDescent="0.3">
      <c r="A380" s="323" t="s">
        <v>1006</v>
      </c>
      <c r="B380" s="323" t="s">
        <v>1007</v>
      </c>
      <c r="C380" s="324" t="s">
        <v>923</v>
      </c>
      <c r="D380" s="227"/>
      <c r="E380" s="227" t="s">
        <v>36</v>
      </c>
      <c r="F380" s="227"/>
      <c r="G380" s="575"/>
      <c r="H380" s="128"/>
      <c r="I380" s="576">
        <f>+I383+I384</f>
        <v>6</v>
      </c>
      <c r="J380" s="576">
        <f>+J383+J384</f>
        <v>6</v>
      </c>
      <c r="K380" s="323"/>
      <c r="L380" s="323"/>
      <c r="M380" s="328"/>
      <c r="N380" s="329"/>
      <c r="O380" s="329"/>
      <c r="P380" s="329"/>
      <c r="Q380" s="330"/>
      <c r="R380" s="331"/>
      <c r="S380" s="332"/>
      <c r="T380" s="333"/>
      <c r="U380" s="332"/>
      <c r="V380" s="332"/>
      <c r="W380" s="332"/>
      <c r="X380" s="334"/>
      <c r="Y380" s="333"/>
      <c r="Z380" s="332"/>
      <c r="AA380" s="332"/>
      <c r="AB380" s="332"/>
      <c r="AC380" s="332"/>
      <c r="AD380" s="332"/>
      <c r="AE380" s="332"/>
      <c r="AF380" s="332"/>
      <c r="AG380" s="335"/>
      <c r="HD380" s="6"/>
      <c r="HE380" s="6"/>
      <c r="HF380" s="6"/>
      <c r="HG380" s="6"/>
      <c r="HH380" s="6"/>
      <c r="HI380" s="6"/>
      <c r="HJ380" s="6"/>
      <c r="HK380" s="6"/>
      <c r="HL380" s="6"/>
      <c r="HM380" s="6"/>
      <c r="HN380" s="6"/>
      <c r="HO380" s="6"/>
      <c r="HP380" s="6"/>
      <c r="HQ380" s="6"/>
      <c r="HR380" s="6"/>
      <c r="HS380" s="6"/>
      <c r="HT380" s="6"/>
      <c r="HU380" s="6"/>
      <c r="HV380" s="6"/>
      <c r="HW380" s="6"/>
      <c r="HX380" s="6"/>
      <c r="HY380" s="6"/>
      <c r="HZ380" s="6"/>
      <c r="IA380" s="6"/>
      <c r="IB380" s="6"/>
      <c r="IC380" s="6"/>
      <c r="ID380" s="6"/>
      <c r="IE380" s="6"/>
    </row>
    <row r="381" spans="1:240" s="25" customFormat="1" ht="49.5" customHeight="1" x14ac:dyDescent="0.3">
      <c r="A381" s="542" t="s">
        <v>1008</v>
      </c>
      <c r="B381" s="542" t="s">
        <v>1009</v>
      </c>
      <c r="C381" s="543" t="s">
        <v>1010</v>
      </c>
      <c r="D381" s="544"/>
      <c r="E381" s="545" t="s">
        <v>56</v>
      </c>
      <c r="F381" s="543" t="s">
        <v>939</v>
      </c>
      <c r="G381" s="544" t="s">
        <v>37</v>
      </c>
      <c r="H381" s="546"/>
      <c r="I381" s="544"/>
      <c r="J381" s="544"/>
      <c r="K381" s="542" t="s">
        <v>940</v>
      </c>
      <c r="L381" s="547"/>
      <c r="M381" s="548"/>
      <c r="N381" s="542"/>
      <c r="O381" s="542"/>
      <c r="P381" s="542"/>
      <c r="Q381" s="549"/>
      <c r="R381" s="550"/>
      <c r="S381" s="550"/>
      <c r="T381" s="550"/>
      <c r="U381" s="551"/>
      <c r="V381" s="550"/>
      <c r="W381" s="550"/>
      <c r="X381" s="552"/>
      <c r="Y381" s="549"/>
      <c r="Z381" s="550"/>
      <c r="AA381" s="550"/>
      <c r="AB381" s="550"/>
      <c r="AC381" s="551"/>
      <c r="AD381" s="550"/>
      <c r="AE381" s="550"/>
      <c r="AF381" s="550"/>
      <c r="AG381" s="553"/>
      <c r="AH381" s="26"/>
      <c r="AI381" s="26"/>
      <c r="AJ381" s="26"/>
      <c r="AK381" s="26"/>
      <c r="AL381" s="26"/>
      <c r="AM381" s="26"/>
      <c r="AN381" s="26"/>
      <c r="AO381" s="26"/>
      <c r="AP381" s="26"/>
      <c r="AQ381" s="26"/>
      <c r="AR381" s="26"/>
      <c r="AS381" s="26"/>
      <c r="AT381" s="26"/>
      <c r="AU381" s="26"/>
      <c r="AV381" s="26"/>
      <c r="AW381" s="26"/>
      <c r="AX381" s="26"/>
      <c r="AY381" s="26"/>
      <c r="AZ381" s="26"/>
      <c r="BA381" s="26"/>
      <c r="BB381" s="26"/>
      <c r="BC381" s="26"/>
      <c r="BD381" s="26"/>
      <c r="BE381" s="26"/>
      <c r="BF381" s="26"/>
      <c r="BG381" s="26"/>
      <c r="BH381" s="26"/>
      <c r="BI381" s="26"/>
      <c r="BJ381" s="26"/>
      <c r="BK381" s="26"/>
      <c r="BL381" s="26"/>
      <c r="BM381" s="26"/>
      <c r="BN381" s="26"/>
      <c r="BO381" s="26"/>
      <c r="BP381" s="26"/>
      <c r="BQ381" s="26"/>
      <c r="BR381" s="26"/>
      <c r="BS381" s="26"/>
      <c r="BT381" s="26"/>
      <c r="BU381" s="26"/>
      <c r="BV381" s="26"/>
      <c r="BW381" s="26"/>
      <c r="BX381" s="26"/>
      <c r="BY381" s="26"/>
      <c r="BZ381" s="26"/>
      <c r="CA381" s="26"/>
      <c r="CB381" s="26"/>
      <c r="CC381" s="26"/>
      <c r="CD381" s="26"/>
      <c r="CE381" s="26"/>
      <c r="CF381" s="26"/>
      <c r="CG381" s="26"/>
      <c r="CH381" s="26"/>
      <c r="CI381" s="26"/>
      <c r="CJ381" s="26"/>
      <c r="CK381" s="26"/>
      <c r="CL381" s="26"/>
      <c r="CM381" s="26"/>
      <c r="CN381" s="26"/>
      <c r="CO381" s="26"/>
      <c r="CP381" s="26"/>
      <c r="CQ381" s="26"/>
      <c r="CR381" s="26"/>
      <c r="CS381" s="26"/>
      <c r="CT381" s="26"/>
      <c r="CU381" s="26"/>
      <c r="CV381" s="26"/>
      <c r="CW381" s="26"/>
      <c r="CX381" s="26"/>
      <c r="CY381" s="26"/>
      <c r="CZ381" s="26"/>
      <c r="DA381" s="26"/>
      <c r="DB381" s="26"/>
      <c r="DC381" s="26"/>
      <c r="DD381" s="26"/>
      <c r="DE381" s="26"/>
      <c r="DF381" s="26"/>
      <c r="DG381" s="26"/>
      <c r="DH381" s="26"/>
      <c r="DI381" s="26"/>
      <c r="DJ381" s="26"/>
      <c r="DK381" s="26"/>
      <c r="DL381" s="26"/>
      <c r="DM381" s="26"/>
      <c r="DN381" s="26"/>
      <c r="DO381" s="26"/>
      <c r="DP381" s="26"/>
      <c r="DQ381" s="26"/>
      <c r="DR381" s="26"/>
      <c r="DS381" s="26"/>
      <c r="DT381" s="26"/>
      <c r="DU381" s="26"/>
      <c r="DV381" s="26"/>
      <c r="DW381" s="26"/>
      <c r="DX381" s="26"/>
      <c r="DY381" s="26"/>
      <c r="DZ381" s="26"/>
      <c r="EA381" s="26"/>
      <c r="EB381" s="26"/>
      <c r="EC381" s="26"/>
      <c r="ED381" s="26"/>
      <c r="EE381" s="26"/>
      <c r="EF381" s="26"/>
      <c r="EG381" s="26"/>
      <c r="EH381" s="26"/>
      <c r="EI381" s="26"/>
      <c r="EJ381" s="26"/>
      <c r="EK381" s="26"/>
      <c r="EL381" s="26"/>
      <c r="EM381" s="26"/>
      <c r="EN381" s="26"/>
      <c r="EO381" s="26"/>
      <c r="EP381" s="26"/>
      <c r="EQ381" s="26"/>
      <c r="ER381" s="26"/>
      <c r="ES381" s="26"/>
      <c r="ET381" s="26"/>
      <c r="EU381" s="26"/>
      <c r="EV381" s="26"/>
      <c r="EW381" s="26"/>
      <c r="EX381" s="26"/>
      <c r="EY381" s="26"/>
      <c r="EZ381" s="26"/>
      <c r="FA381" s="26"/>
      <c r="FB381" s="26"/>
      <c r="FC381" s="26"/>
      <c r="FD381" s="26"/>
      <c r="FE381" s="26"/>
      <c r="FF381" s="26"/>
      <c r="FG381" s="26"/>
      <c r="FH381" s="26"/>
      <c r="FI381" s="26"/>
      <c r="FJ381" s="26"/>
      <c r="FK381" s="26"/>
      <c r="FL381" s="26"/>
      <c r="FM381" s="26"/>
      <c r="FN381" s="26"/>
      <c r="FO381" s="26"/>
      <c r="FP381" s="26"/>
      <c r="FQ381" s="26"/>
      <c r="FR381" s="26"/>
      <c r="FS381" s="26"/>
      <c r="FT381" s="26"/>
      <c r="FU381" s="26"/>
      <c r="FV381" s="26"/>
      <c r="FW381" s="26"/>
      <c r="FX381" s="26"/>
      <c r="FY381" s="26"/>
      <c r="FZ381" s="26"/>
      <c r="GA381" s="26"/>
      <c r="GB381" s="26"/>
      <c r="GC381" s="26"/>
      <c r="GD381" s="26"/>
      <c r="GE381" s="26"/>
      <c r="GF381" s="26"/>
      <c r="GG381" s="26"/>
      <c r="GH381" s="26"/>
      <c r="GI381" s="26"/>
      <c r="GJ381" s="26"/>
      <c r="GK381" s="26"/>
      <c r="GL381" s="26"/>
      <c r="GM381" s="26"/>
      <c r="GN381" s="26"/>
      <c r="GO381" s="26"/>
      <c r="GP381" s="26"/>
      <c r="GQ381" s="26"/>
      <c r="GR381" s="26"/>
      <c r="GS381" s="26"/>
      <c r="GT381" s="26"/>
      <c r="GU381" s="26"/>
      <c r="GV381" s="26"/>
      <c r="GW381" s="26"/>
      <c r="GX381" s="26"/>
      <c r="GY381" s="26"/>
      <c r="GZ381" s="26"/>
      <c r="HA381" s="26"/>
      <c r="HB381" s="26"/>
      <c r="HC381" s="26"/>
      <c r="HD381" s="26"/>
      <c r="HE381" s="26"/>
      <c r="HF381" s="26"/>
      <c r="HG381" s="26"/>
      <c r="HH381" s="26"/>
      <c r="HI381" s="26"/>
      <c r="HJ381" s="26"/>
      <c r="HK381" s="26"/>
      <c r="HL381" s="26"/>
      <c r="HM381" s="26"/>
      <c r="HN381" s="26"/>
      <c r="HO381" s="26"/>
      <c r="HP381" s="26"/>
      <c r="HQ381" s="26"/>
      <c r="HR381" s="26"/>
      <c r="HS381" s="26"/>
      <c r="HT381" s="26"/>
      <c r="HU381" s="26"/>
      <c r="HV381" s="26"/>
      <c r="HW381" s="26"/>
      <c r="HX381" s="26"/>
      <c r="HY381" s="26"/>
      <c r="HZ381" s="26"/>
      <c r="IA381" s="26"/>
      <c r="IB381" s="26"/>
      <c r="IC381" s="26"/>
      <c r="ID381" s="26"/>
      <c r="IE381" s="26"/>
      <c r="IF381" s="26"/>
    </row>
    <row r="382" spans="1:240" ht="26.4" x14ac:dyDescent="0.3">
      <c r="A382" s="262" t="s">
        <v>359</v>
      </c>
      <c r="B382" s="262" t="s">
        <v>360</v>
      </c>
      <c r="C382" s="263" t="s">
        <v>150</v>
      </c>
      <c r="D382" s="264"/>
      <c r="E382" s="265" t="s">
        <v>56</v>
      </c>
      <c r="F382" s="266"/>
      <c r="G382" s="264" t="s">
        <v>45</v>
      </c>
      <c r="H382" s="567"/>
      <c r="I382" s="269"/>
      <c r="J382" s="269"/>
      <c r="K382" s="568"/>
      <c r="L382" s="568"/>
      <c r="M382" s="300"/>
      <c r="N382" s="270"/>
      <c r="O382" s="270"/>
      <c r="P382" s="270"/>
      <c r="Q382" s="447"/>
      <c r="R382" s="270"/>
      <c r="S382" s="270"/>
      <c r="T382" s="270"/>
      <c r="U382" s="270"/>
      <c r="V382" s="270"/>
      <c r="W382" s="270"/>
      <c r="X382" s="271"/>
      <c r="Y382" s="447"/>
      <c r="Z382" s="270"/>
      <c r="AA382" s="270"/>
      <c r="AB382" s="270"/>
      <c r="AC382" s="270"/>
      <c r="AD382" s="270"/>
      <c r="AE382" s="270"/>
      <c r="AF382" s="270"/>
      <c r="AG382" s="270"/>
      <c r="HD382" s="6"/>
      <c r="HE382" s="6"/>
      <c r="HF382" s="6"/>
      <c r="HG382" s="6"/>
      <c r="HH382" s="6"/>
      <c r="HI382" s="6"/>
      <c r="HJ382" s="6"/>
      <c r="HK382" s="6"/>
      <c r="HL382" s="6"/>
    </row>
    <row r="383" spans="1:240" ht="68.25" customHeight="1" x14ac:dyDescent="0.3">
      <c r="A383" s="89"/>
      <c r="B383" s="277" t="s">
        <v>361</v>
      </c>
      <c r="C383" s="352" t="s">
        <v>362</v>
      </c>
      <c r="D383" s="125" t="s">
        <v>363</v>
      </c>
      <c r="E383" s="125" t="s">
        <v>144</v>
      </c>
      <c r="F383" s="125" t="s">
        <v>364</v>
      </c>
      <c r="G383" s="125" t="s">
        <v>45</v>
      </c>
      <c r="H383" s="88"/>
      <c r="I383" s="284" t="s">
        <v>91</v>
      </c>
      <c r="J383" s="282">
        <v>3</v>
      </c>
      <c r="K383" s="480" t="s">
        <v>358</v>
      </c>
      <c r="L383" s="303" t="str">
        <f>"06"</f>
        <v>06</v>
      </c>
      <c r="M383" s="67"/>
      <c r="N383" s="582"/>
      <c r="O383" s="284">
        <v>20</v>
      </c>
      <c r="P383" s="423"/>
      <c r="Q383" s="87">
        <v>1</v>
      </c>
      <c r="R383" s="288" t="s">
        <v>27</v>
      </c>
      <c r="S383" s="288" t="s">
        <v>28</v>
      </c>
      <c r="T383" s="288" t="s">
        <v>35</v>
      </c>
      <c r="U383" s="289">
        <v>1</v>
      </c>
      <c r="V383" s="290" t="s">
        <v>29</v>
      </c>
      <c r="W383" s="290" t="s">
        <v>28</v>
      </c>
      <c r="X383" s="290" t="s">
        <v>35</v>
      </c>
      <c r="Y383" s="583">
        <v>1</v>
      </c>
      <c r="Z383" s="288" t="s">
        <v>29</v>
      </c>
      <c r="AA383" s="288" t="s">
        <v>28</v>
      </c>
      <c r="AB383" s="288" t="s">
        <v>35</v>
      </c>
      <c r="AC383" s="289">
        <v>1</v>
      </c>
      <c r="AD383" s="290" t="s">
        <v>29</v>
      </c>
      <c r="AE383" s="290" t="s">
        <v>28</v>
      </c>
      <c r="AF383" s="290" t="s">
        <v>35</v>
      </c>
      <c r="AG383" s="306" t="s">
        <v>365</v>
      </c>
    </row>
    <row r="384" spans="1:240" ht="68.25" customHeight="1" x14ac:dyDescent="0.3">
      <c r="A384" s="89"/>
      <c r="B384" s="277" t="s">
        <v>366</v>
      </c>
      <c r="C384" s="352" t="s">
        <v>367</v>
      </c>
      <c r="D384" s="125" t="s">
        <v>368</v>
      </c>
      <c r="E384" s="125" t="s">
        <v>144</v>
      </c>
      <c r="F384" s="125" t="s">
        <v>364</v>
      </c>
      <c r="G384" s="125" t="s">
        <v>45</v>
      </c>
      <c r="H384" s="88"/>
      <c r="I384" s="284" t="s">
        <v>91</v>
      </c>
      <c r="J384" s="282">
        <v>3</v>
      </c>
      <c r="K384" s="480" t="s">
        <v>358</v>
      </c>
      <c r="L384" s="303" t="s">
        <v>198</v>
      </c>
      <c r="M384" s="67"/>
      <c r="N384" s="582">
        <v>10</v>
      </c>
      <c r="O384" s="284">
        <v>10</v>
      </c>
      <c r="P384" s="423"/>
      <c r="Q384" s="87">
        <v>1</v>
      </c>
      <c r="R384" s="288" t="s">
        <v>27</v>
      </c>
      <c r="S384" s="288" t="s">
        <v>31</v>
      </c>
      <c r="T384" s="288" t="s">
        <v>35</v>
      </c>
      <c r="U384" s="289">
        <v>1</v>
      </c>
      <c r="V384" s="290" t="s">
        <v>29</v>
      </c>
      <c r="W384" s="290" t="s">
        <v>39</v>
      </c>
      <c r="X384" s="290" t="s">
        <v>114</v>
      </c>
      <c r="Y384" s="583">
        <v>1</v>
      </c>
      <c r="Z384" s="288" t="s">
        <v>29</v>
      </c>
      <c r="AA384" s="288" t="s">
        <v>39</v>
      </c>
      <c r="AB384" s="288" t="s">
        <v>114</v>
      </c>
      <c r="AC384" s="289">
        <v>1</v>
      </c>
      <c r="AD384" s="290" t="s">
        <v>29</v>
      </c>
      <c r="AE384" s="290" t="s">
        <v>369</v>
      </c>
      <c r="AF384" s="290" t="s">
        <v>114</v>
      </c>
      <c r="AG384" s="306" t="s">
        <v>370</v>
      </c>
    </row>
    <row r="385" spans="1:240" ht="30.75" customHeight="1" x14ac:dyDescent="0.3">
      <c r="A385" s="323" t="s">
        <v>1011</v>
      </c>
      <c r="B385" s="323" t="s">
        <v>1012</v>
      </c>
      <c r="C385" s="324" t="s">
        <v>852</v>
      </c>
      <c r="D385" s="129" t="s">
        <v>1013</v>
      </c>
      <c r="E385" s="227" t="s">
        <v>36</v>
      </c>
      <c r="F385" s="227"/>
      <c r="G385" s="575"/>
      <c r="H385" s="128"/>
      <c r="I385" s="576">
        <f>+I388+I389</f>
        <v>6</v>
      </c>
      <c r="J385" s="576">
        <f>+J388+J389</f>
        <v>6</v>
      </c>
      <c r="K385" s="323"/>
      <c r="L385" s="323"/>
      <c r="M385" s="328"/>
      <c r="N385" s="329"/>
      <c r="O385" s="329"/>
      <c r="P385" s="329"/>
      <c r="Q385" s="330"/>
      <c r="R385" s="331"/>
      <c r="S385" s="332"/>
      <c r="T385" s="333"/>
      <c r="U385" s="332"/>
      <c r="V385" s="332"/>
      <c r="W385" s="332"/>
      <c r="X385" s="334"/>
      <c r="Y385" s="333"/>
      <c r="Z385" s="332"/>
      <c r="AA385" s="332"/>
      <c r="AB385" s="332"/>
      <c r="AC385" s="332"/>
      <c r="AD385" s="332"/>
      <c r="AE385" s="332"/>
      <c r="AF385" s="332"/>
      <c r="AG385" s="335"/>
      <c r="HD385" s="6"/>
      <c r="HE385" s="6"/>
      <c r="HF385" s="6"/>
      <c r="HG385" s="6"/>
      <c r="HH385" s="6"/>
      <c r="HI385" s="6"/>
      <c r="HJ385" s="6"/>
      <c r="HK385" s="6"/>
      <c r="HL385" s="6"/>
      <c r="HM385" s="6"/>
      <c r="HN385" s="6"/>
      <c r="HO385" s="6"/>
      <c r="HP385" s="6"/>
      <c r="HQ385" s="6"/>
      <c r="HR385" s="6"/>
      <c r="HS385" s="6"/>
      <c r="HT385" s="6"/>
      <c r="HU385" s="6"/>
      <c r="HV385" s="6"/>
      <c r="HW385" s="6"/>
      <c r="HX385" s="6"/>
      <c r="HY385" s="6"/>
      <c r="HZ385" s="6"/>
      <c r="IA385" s="6"/>
      <c r="IB385" s="6"/>
      <c r="IC385" s="6"/>
      <c r="ID385" s="6"/>
      <c r="IE385" s="6"/>
    </row>
    <row r="386" spans="1:240" s="25" customFormat="1" ht="49.5" customHeight="1" x14ac:dyDescent="0.3">
      <c r="A386" s="542" t="s">
        <v>1014</v>
      </c>
      <c r="B386" s="542" t="s">
        <v>1015</v>
      </c>
      <c r="C386" s="543" t="s">
        <v>1016</v>
      </c>
      <c r="D386" s="544"/>
      <c r="E386" s="545" t="s">
        <v>56</v>
      </c>
      <c r="F386" s="543" t="s">
        <v>939</v>
      </c>
      <c r="G386" s="544" t="s">
        <v>37</v>
      </c>
      <c r="H386" s="546"/>
      <c r="I386" s="544"/>
      <c r="J386" s="544"/>
      <c r="K386" s="542" t="s">
        <v>940</v>
      </c>
      <c r="L386" s="547"/>
      <c r="M386" s="548"/>
      <c r="N386" s="542"/>
      <c r="O386" s="542"/>
      <c r="P386" s="542"/>
      <c r="Q386" s="549"/>
      <c r="R386" s="550"/>
      <c r="S386" s="550"/>
      <c r="T386" s="550"/>
      <c r="U386" s="551"/>
      <c r="V386" s="550"/>
      <c r="W386" s="550"/>
      <c r="X386" s="552"/>
      <c r="Y386" s="549"/>
      <c r="Z386" s="550"/>
      <c r="AA386" s="550"/>
      <c r="AB386" s="550"/>
      <c r="AC386" s="551"/>
      <c r="AD386" s="550"/>
      <c r="AE386" s="550"/>
      <c r="AF386" s="550"/>
      <c r="AG386" s="553"/>
      <c r="AH386" s="26"/>
      <c r="AI386" s="26"/>
      <c r="AJ386" s="26"/>
      <c r="AK386" s="26"/>
      <c r="AL386" s="26"/>
      <c r="AM386" s="26"/>
      <c r="AN386" s="26"/>
      <c r="AO386" s="26"/>
      <c r="AP386" s="26"/>
      <c r="AQ386" s="26"/>
      <c r="AR386" s="26"/>
      <c r="AS386" s="26"/>
      <c r="AT386" s="26"/>
      <c r="AU386" s="26"/>
      <c r="AV386" s="26"/>
      <c r="AW386" s="26"/>
      <c r="AX386" s="26"/>
      <c r="AY386" s="26"/>
      <c r="AZ386" s="26"/>
      <c r="BA386" s="26"/>
      <c r="BB386" s="26"/>
      <c r="BC386" s="26"/>
      <c r="BD386" s="26"/>
      <c r="BE386" s="26"/>
      <c r="BF386" s="26"/>
      <c r="BG386" s="26"/>
      <c r="BH386" s="26"/>
      <c r="BI386" s="26"/>
      <c r="BJ386" s="26"/>
      <c r="BK386" s="26"/>
      <c r="BL386" s="26"/>
      <c r="BM386" s="26"/>
      <c r="BN386" s="26"/>
      <c r="BO386" s="26"/>
      <c r="BP386" s="26"/>
      <c r="BQ386" s="26"/>
      <c r="BR386" s="26"/>
      <c r="BS386" s="26"/>
      <c r="BT386" s="26"/>
      <c r="BU386" s="26"/>
      <c r="BV386" s="26"/>
      <c r="BW386" s="26"/>
      <c r="BX386" s="26"/>
      <c r="BY386" s="26"/>
      <c r="BZ386" s="26"/>
      <c r="CA386" s="26"/>
      <c r="CB386" s="26"/>
      <c r="CC386" s="26"/>
      <c r="CD386" s="26"/>
      <c r="CE386" s="26"/>
      <c r="CF386" s="26"/>
      <c r="CG386" s="26"/>
      <c r="CH386" s="26"/>
      <c r="CI386" s="26"/>
      <c r="CJ386" s="26"/>
      <c r="CK386" s="26"/>
      <c r="CL386" s="26"/>
      <c r="CM386" s="26"/>
      <c r="CN386" s="26"/>
      <c r="CO386" s="26"/>
      <c r="CP386" s="26"/>
      <c r="CQ386" s="26"/>
      <c r="CR386" s="26"/>
      <c r="CS386" s="26"/>
      <c r="CT386" s="26"/>
      <c r="CU386" s="26"/>
      <c r="CV386" s="26"/>
      <c r="CW386" s="26"/>
      <c r="CX386" s="26"/>
      <c r="CY386" s="26"/>
      <c r="CZ386" s="26"/>
      <c r="DA386" s="26"/>
      <c r="DB386" s="26"/>
      <c r="DC386" s="26"/>
      <c r="DD386" s="26"/>
      <c r="DE386" s="26"/>
      <c r="DF386" s="26"/>
      <c r="DG386" s="26"/>
      <c r="DH386" s="26"/>
      <c r="DI386" s="26"/>
      <c r="DJ386" s="26"/>
      <c r="DK386" s="26"/>
      <c r="DL386" s="26"/>
      <c r="DM386" s="26"/>
      <c r="DN386" s="26"/>
      <c r="DO386" s="26"/>
      <c r="DP386" s="26"/>
      <c r="DQ386" s="26"/>
      <c r="DR386" s="26"/>
      <c r="DS386" s="26"/>
      <c r="DT386" s="26"/>
      <c r="DU386" s="26"/>
      <c r="DV386" s="26"/>
      <c r="DW386" s="26"/>
      <c r="DX386" s="26"/>
      <c r="DY386" s="26"/>
      <c r="DZ386" s="26"/>
      <c r="EA386" s="26"/>
      <c r="EB386" s="26"/>
      <c r="EC386" s="26"/>
      <c r="ED386" s="26"/>
      <c r="EE386" s="26"/>
      <c r="EF386" s="26"/>
      <c r="EG386" s="26"/>
      <c r="EH386" s="26"/>
      <c r="EI386" s="26"/>
      <c r="EJ386" s="26"/>
      <c r="EK386" s="26"/>
      <c r="EL386" s="26"/>
      <c r="EM386" s="26"/>
      <c r="EN386" s="26"/>
      <c r="EO386" s="26"/>
      <c r="EP386" s="26"/>
      <c r="EQ386" s="26"/>
      <c r="ER386" s="26"/>
      <c r="ES386" s="26"/>
      <c r="ET386" s="26"/>
      <c r="EU386" s="26"/>
      <c r="EV386" s="26"/>
      <c r="EW386" s="26"/>
      <c r="EX386" s="26"/>
      <c r="EY386" s="26"/>
      <c r="EZ386" s="26"/>
      <c r="FA386" s="26"/>
      <c r="FB386" s="26"/>
      <c r="FC386" s="26"/>
      <c r="FD386" s="26"/>
      <c r="FE386" s="26"/>
      <c r="FF386" s="26"/>
      <c r="FG386" s="26"/>
      <c r="FH386" s="26"/>
      <c r="FI386" s="26"/>
      <c r="FJ386" s="26"/>
      <c r="FK386" s="26"/>
      <c r="FL386" s="26"/>
      <c r="FM386" s="26"/>
      <c r="FN386" s="26"/>
      <c r="FO386" s="26"/>
      <c r="FP386" s="26"/>
      <c r="FQ386" s="26"/>
      <c r="FR386" s="26"/>
      <c r="FS386" s="26"/>
      <c r="FT386" s="26"/>
      <c r="FU386" s="26"/>
      <c r="FV386" s="26"/>
      <c r="FW386" s="26"/>
      <c r="FX386" s="26"/>
      <c r="FY386" s="26"/>
      <c r="FZ386" s="26"/>
      <c r="GA386" s="26"/>
      <c r="GB386" s="26"/>
      <c r="GC386" s="26"/>
      <c r="GD386" s="26"/>
      <c r="GE386" s="26"/>
      <c r="GF386" s="26"/>
      <c r="GG386" s="26"/>
      <c r="GH386" s="26"/>
      <c r="GI386" s="26"/>
      <c r="GJ386" s="26"/>
      <c r="GK386" s="26"/>
      <c r="GL386" s="26"/>
      <c r="GM386" s="26"/>
      <c r="GN386" s="26"/>
      <c r="GO386" s="26"/>
      <c r="GP386" s="26"/>
      <c r="GQ386" s="26"/>
      <c r="GR386" s="26"/>
      <c r="GS386" s="26"/>
      <c r="GT386" s="26"/>
      <c r="GU386" s="26"/>
      <c r="GV386" s="26"/>
      <c r="GW386" s="26"/>
      <c r="GX386" s="26"/>
      <c r="GY386" s="26"/>
      <c r="GZ386" s="26"/>
      <c r="HA386" s="26"/>
      <c r="HB386" s="26"/>
      <c r="HC386" s="26"/>
      <c r="HD386" s="26"/>
      <c r="HE386" s="26"/>
      <c r="HF386" s="26"/>
      <c r="HG386" s="26"/>
      <c r="HH386" s="26"/>
      <c r="HI386" s="26"/>
      <c r="HJ386" s="26"/>
      <c r="HK386" s="26"/>
      <c r="HL386" s="26"/>
      <c r="HM386" s="26"/>
      <c r="HN386" s="26"/>
      <c r="HO386" s="26"/>
      <c r="HP386" s="26"/>
      <c r="HQ386" s="26"/>
      <c r="HR386" s="26"/>
      <c r="HS386" s="26"/>
      <c r="HT386" s="26"/>
      <c r="HU386" s="26"/>
      <c r="HV386" s="26"/>
      <c r="HW386" s="26"/>
      <c r="HX386" s="26"/>
      <c r="HY386" s="26"/>
      <c r="HZ386" s="26"/>
      <c r="IA386" s="26"/>
      <c r="IB386" s="26"/>
      <c r="IC386" s="26"/>
      <c r="ID386" s="26"/>
      <c r="IE386" s="26"/>
      <c r="IF386" s="26"/>
    </row>
    <row r="387" spans="1:240" ht="24" customHeight="1" x14ac:dyDescent="0.3">
      <c r="A387" s="262" t="s">
        <v>371</v>
      </c>
      <c r="B387" s="262" t="s">
        <v>372</v>
      </c>
      <c r="C387" s="263" t="s">
        <v>373</v>
      </c>
      <c r="D387" s="264"/>
      <c r="E387" s="265" t="s">
        <v>56</v>
      </c>
      <c r="F387" s="266"/>
      <c r="G387" s="264" t="s">
        <v>25</v>
      </c>
      <c r="H387" s="567"/>
      <c r="I387" s="269"/>
      <c r="J387" s="269"/>
      <c r="K387" s="568"/>
      <c r="L387" s="568"/>
      <c r="M387" s="300"/>
      <c r="N387" s="270"/>
      <c r="O387" s="270"/>
      <c r="P387" s="270"/>
      <c r="Q387" s="447"/>
      <c r="R387" s="270"/>
      <c r="S387" s="270"/>
      <c r="T387" s="270"/>
      <c r="U387" s="270"/>
      <c r="V387" s="270"/>
      <c r="W387" s="270"/>
      <c r="X387" s="271"/>
      <c r="Y387" s="447"/>
      <c r="Z387" s="270"/>
      <c r="AA387" s="270"/>
      <c r="AB387" s="270"/>
      <c r="AC387" s="270"/>
      <c r="AD387" s="270"/>
      <c r="AE387" s="270"/>
      <c r="AF387" s="270"/>
      <c r="AG387" s="270"/>
      <c r="HD387" s="6"/>
      <c r="HE387" s="6"/>
      <c r="HF387" s="6"/>
      <c r="HG387" s="6"/>
      <c r="HH387" s="6"/>
      <c r="HI387" s="6"/>
      <c r="HJ387" s="6"/>
      <c r="HK387" s="6"/>
      <c r="HL387" s="6"/>
    </row>
    <row r="388" spans="1:240" s="4" customFormat="1" ht="68.25" customHeight="1" x14ac:dyDescent="0.3">
      <c r="A388" s="114"/>
      <c r="B388" s="88" t="s">
        <v>374</v>
      </c>
      <c r="C388" s="278" t="s">
        <v>375</v>
      </c>
      <c r="D388" s="303" t="s">
        <v>376</v>
      </c>
      <c r="E388" s="584" t="s">
        <v>108</v>
      </c>
      <c r="F388" s="79" t="s">
        <v>377</v>
      </c>
      <c r="G388" s="79" t="s">
        <v>25</v>
      </c>
      <c r="H388" s="80"/>
      <c r="I388" s="79" t="s">
        <v>91</v>
      </c>
      <c r="J388" s="79" t="s">
        <v>91</v>
      </c>
      <c r="K388" s="79" t="s">
        <v>26</v>
      </c>
      <c r="L388" s="79" t="str">
        <f>"07"</f>
        <v>07</v>
      </c>
      <c r="M388" s="585">
        <v>20</v>
      </c>
      <c r="N388" s="586">
        <v>16</v>
      </c>
      <c r="O388" s="587">
        <v>18</v>
      </c>
      <c r="P388" s="423"/>
      <c r="Q388" s="87">
        <v>1</v>
      </c>
      <c r="R388" s="288" t="s">
        <v>27</v>
      </c>
      <c r="S388" s="288" t="s">
        <v>378</v>
      </c>
      <c r="T388" s="288"/>
      <c r="U388" s="289">
        <v>1</v>
      </c>
      <c r="V388" s="290" t="s">
        <v>29</v>
      </c>
      <c r="W388" s="290" t="s">
        <v>379</v>
      </c>
      <c r="X388" s="290" t="s">
        <v>168</v>
      </c>
      <c r="Y388" s="583">
        <v>1</v>
      </c>
      <c r="Z388" s="288" t="s">
        <v>29</v>
      </c>
      <c r="AA388" s="288" t="s">
        <v>379</v>
      </c>
      <c r="AB388" s="288" t="s">
        <v>168</v>
      </c>
      <c r="AC388" s="289">
        <v>1</v>
      </c>
      <c r="AD388" s="290" t="s">
        <v>29</v>
      </c>
      <c r="AE388" s="290" t="s">
        <v>379</v>
      </c>
      <c r="AF388" s="290" t="s">
        <v>168</v>
      </c>
      <c r="AG388" s="91" t="s">
        <v>380</v>
      </c>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c r="DL388" s="3"/>
      <c r="DM388" s="3"/>
      <c r="DN388" s="3"/>
      <c r="DO388" s="3"/>
      <c r="DP388" s="3"/>
      <c r="DQ388" s="3"/>
      <c r="DR388" s="3"/>
      <c r="DS388" s="3"/>
      <c r="DT388" s="3"/>
      <c r="DU388" s="3"/>
      <c r="DV388" s="3"/>
      <c r="DW388" s="3"/>
      <c r="DX388" s="3"/>
      <c r="DY388" s="3"/>
      <c r="DZ388" s="3"/>
      <c r="EA388" s="3"/>
      <c r="EB388" s="3"/>
      <c r="EC388" s="3"/>
      <c r="ED388" s="3"/>
      <c r="EE388" s="3"/>
      <c r="EF388" s="3"/>
      <c r="EG388" s="3"/>
      <c r="EH388" s="3"/>
      <c r="EI388" s="3"/>
      <c r="EJ388" s="3"/>
      <c r="EK388" s="3"/>
      <c r="EL388" s="3"/>
      <c r="EM388" s="3"/>
      <c r="EN388" s="3"/>
      <c r="EO388" s="3"/>
      <c r="EP388" s="3"/>
      <c r="EQ388" s="3"/>
      <c r="ER388" s="3"/>
      <c r="ES388" s="3"/>
      <c r="ET388" s="3"/>
      <c r="EU388" s="3"/>
      <c r="EV388" s="3"/>
      <c r="EW388" s="3"/>
      <c r="EX388" s="3"/>
      <c r="EY388" s="3"/>
      <c r="EZ388" s="3"/>
      <c r="FA388" s="3"/>
      <c r="FB388" s="3"/>
      <c r="FC388" s="3"/>
      <c r="FD388" s="3"/>
      <c r="FE388" s="3"/>
      <c r="FF388" s="3"/>
      <c r="FG388" s="3"/>
      <c r="FH388" s="3"/>
      <c r="FI388" s="3"/>
      <c r="FJ388" s="3"/>
      <c r="FK388" s="3"/>
      <c r="FL388" s="3"/>
      <c r="FM388" s="3"/>
      <c r="FN388" s="3"/>
      <c r="FO388" s="3"/>
      <c r="FP388" s="3"/>
      <c r="FQ388" s="3"/>
      <c r="FR388" s="3"/>
      <c r="FS388" s="3"/>
      <c r="FT388" s="3"/>
      <c r="FU388" s="3"/>
      <c r="FV388" s="3"/>
      <c r="FW388" s="3"/>
      <c r="FX388" s="3"/>
      <c r="FY388" s="3"/>
      <c r="FZ388" s="3"/>
      <c r="GA388" s="3"/>
      <c r="GB388" s="3"/>
      <c r="GC388" s="3"/>
      <c r="GD388" s="3"/>
      <c r="GE388" s="3"/>
      <c r="GF388" s="3"/>
      <c r="GG388" s="3"/>
      <c r="GH388" s="3"/>
      <c r="GI388" s="3"/>
      <c r="GJ388" s="3"/>
      <c r="GK388" s="3"/>
      <c r="GL388" s="3"/>
      <c r="GM388" s="3"/>
      <c r="GN388" s="3"/>
      <c r="GO388" s="3"/>
      <c r="GP388" s="3"/>
      <c r="GQ388" s="3"/>
      <c r="GR388" s="3"/>
      <c r="GS388" s="3"/>
      <c r="GT388" s="3"/>
      <c r="GU388" s="3"/>
      <c r="GV388" s="3"/>
      <c r="GW388" s="3"/>
      <c r="GX388" s="3"/>
      <c r="GY388" s="3"/>
      <c r="GZ388" s="3"/>
      <c r="HA388" s="3"/>
      <c r="HB388" s="3"/>
      <c r="HC388" s="3"/>
      <c r="HD388" s="3"/>
      <c r="HE388" s="3"/>
      <c r="HF388" s="3"/>
      <c r="HG388" s="3"/>
      <c r="HH388" s="3"/>
      <c r="HI388" s="3"/>
      <c r="HJ388" s="3"/>
      <c r="HK388" s="3"/>
      <c r="HL388" s="3"/>
    </row>
    <row r="389" spans="1:240" s="4" customFormat="1" ht="68.25" customHeight="1" x14ac:dyDescent="0.3">
      <c r="A389" s="114"/>
      <c r="B389" s="88" t="s">
        <v>381</v>
      </c>
      <c r="C389" s="278" t="s">
        <v>382</v>
      </c>
      <c r="D389" s="306"/>
      <c r="E389" s="584" t="s">
        <v>108</v>
      </c>
      <c r="F389" s="79" t="s">
        <v>377</v>
      </c>
      <c r="G389" s="79" t="s">
        <v>25</v>
      </c>
      <c r="H389" s="80"/>
      <c r="I389" s="79" t="s">
        <v>91</v>
      </c>
      <c r="J389" s="79" t="s">
        <v>91</v>
      </c>
      <c r="K389" s="79" t="s">
        <v>26</v>
      </c>
      <c r="L389" s="79" t="s">
        <v>78</v>
      </c>
      <c r="M389" s="585">
        <v>20</v>
      </c>
      <c r="N389" s="423"/>
      <c r="O389" s="423">
        <v>18</v>
      </c>
      <c r="P389" s="423"/>
      <c r="Q389" s="87">
        <v>1</v>
      </c>
      <c r="R389" s="288" t="s">
        <v>27</v>
      </c>
      <c r="S389" s="288" t="s">
        <v>383</v>
      </c>
      <c r="T389" s="288" t="s">
        <v>30</v>
      </c>
      <c r="U389" s="289">
        <v>1</v>
      </c>
      <c r="V389" s="290" t="s">
        <v>29</v>
      </c>
      <c r="W389" s="290" t="s">
        <v>384</v>
      </c>
      <c r="X389" s="290" t="s">
        <v>168</v>
      </c>
      <c r="Y389" s="583">
        <v>1</v>
      </c>
      <c r="Z389" s="288" t="s">
        <v>29</v>
      </c>
      <c r="AA389" s="288" t="s">
        <v>81</v>
      </c>
      <c r="AB389" s="288" t="s">
        <v>168</v>
      </c>
      <c r="AC389" s="289">
        <v>1</v>
      </c>
      <c r="AD389" s="290" t="s">
        <v>29</v>
      </c>
      <c r="AE389" s="290" t="s">
        <v>81</v>
      </c>
      <c r="AF389" s="290" t="s">
        <v>168</v>
      </c>
      <c r="AG389" s="91" t="s">
        <v>385</v>
      </c>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3"/>
      <c r="DF389" s="3"/>
      <c r="DG389" s="3"/>
      <c r="DH389" s="3"/>
      <c r="DI389" s="3"/>
      <c r="DJ389" s="3"/>
      <c r="DK389" s="3"/>
      <c r="DL389" s="3"/>
      <c r="DM389" s="3"/>
      <c r="DN389" s="3"/>
      <c r="DO389" s="3"/>
      <c r="DP389" s="3"/>
      <c r="DQ389" s="3"/>
      <c r="DR389" s="3"/>
      <c r="DS389" s="3"/>
      <c r="DT389" s="3"/>
      <c r="DU389" s="3"/>
      <c r="DV389" s="3"/>
      <c r="DW389" s="3"/>
      <c r="DX389" s="3"/>
      <c r="DY389" s="3"/>
      <c r="DZ389" s="3"/>
      <c r="EA389" s="3"/>
      <c r="EB389" s="3"/>
      <c r="EC389" s="3"/>
      <c r="ED389" s="3"/>
      <c r="EE389" s="3"/>
      <c r="EF389" s="3"/>
      <c r="EG389" s="3"/>
      <c r="EH389" s="3"/>
      <c r="EI389" s="3"/>
      <c r="EJ389" s="3"/>
      <c r="EK389" s="3"/>
      <c r="EL389" s="3"/>
      <c r="EM389" s="3"/>
      <c r="EN389" s="3"/>
      <c r="EO389" s="3"/>
      <c r="EP389" s="3"/>
      <c r="EQ389" s="3"/>
      <c r="ER389" s="3"/>
      <c r="ES389" s="3"/>
      <c r="ET389" s="3"/>
      <c r="EU389" s="3"/>
      <c r="EV389" s="3"/>
      <c r="EW389" s="3"/>
      <c r="EX389" s="3"/>
      <c r="EY389" s="3"/>
      <c r="EZ389" s="3"/>
      <c r="FA389" s="3"/>
      <c r="FB389" s="3"/>
      <c r="FC389" s="3"/>
      <c r="FD389" s="3"/>
      <c r="FE389" s="3"/>
      <c r="FF389" s="3"/>
      <c r="FG389" s="3"/>
      <c r="FH389" s="3"/>
      <c r="FI389" s="3"/>
      <c r="FJ389" s="3"/>
      <c r="FK389" s="3"/>
      <c r="FL389" s="3"/>
      <c r="FM389" s="3"/>
      <c r="FN389" s="3"/>
      <c r="FO389" s="3"/>
      <c r="FP389" s="3"/>
      <c r="FQ389" s="3"/>
      <c r="FR389" s="3"/>
      <c r="FS389" s="3"/>
      <c r="FT389" s="3"/>
      <c r="FU389" s="3"/>
      <c r="FV389" s="3"/>
      <c r="FW389" s="3"/>
      <c r="FX389" s="3"/>
      <c r="FY389" s="3"/>
      <c r="FZ389" s="3"/>
      <c r="GA389" s="3"/>
      <c r="GB389" s="3"/>
      <c r="GC389" s="3"/>
      <c r="GD389" s="3"/>
      <c r="GE389" s="3"/>
      <c r="GF389" s="3"/>
      <c r="GG389" s="3"/>
      <c r="GH389" s="3"/>
      <c r="GI389" s="3"/>
      <c r="GJ389" s="3"/>
      <c r="GK389" s="3"/>
      <c r="GL389" s="3"/>
      <c r="GM389" s="3"/>
      <c r="GN389" s="3"/>
      <c r="GO389" s="3"/>
      <c r="GP389" s="3"/>
      <c r="GQ389" s="3"/>
      <c r="GR389" s="3"/>
      <c r="GS389" s="3"/>
      <c r="GT389" s="3"/>
      <c r="GU389" s="3"/>
      <c r="GV389" s="3"/>
      <c r="GW389" s="3"/>
      <c r="GX389" s="3"/>
      <c r="GY389" s="3"/>
      <c r="GZ389" s="3"/>
      <c r="HA389" s="3"/>
      <c r="HB389" s="3"/>
      <c r="HC389" s="3"/>
      <c r="HD389" s="3"/>
      <c r="HE389" s="3"/>
      <c r="HF389" s="3"/>
      <c r="HG389" s="3"/>
      <c r="HH389" s="3"/>
      <c r="HI389" s="3"/>
      <c r="HJ389" s="3"/>
      <c r="HK389" s="3"/>
      <c r="HL389" s="3"/>
    </row>
    <row r="390" spans="1:240" ht="30.75" customHeight="1" x14ac:dyDescent="0.3">
      <c r="A390" s="323" t="s">
        <v>1017</v>
      </c>
      <c r="B390" s="323" t="s">
        <v>1018</v>
      </c>
      <c r="C390" s="324" t="s">
        <v>856</v>
      </c>
      <c r="D390" s="129" t="s">
        <v>1019</v>
      </c>
      <c r="E390" s="227" t="s">
        <v>36</v>
      </c>
      <c r="F390" s="227"/>
      <c r="G390" s="575"/>
      <c r="H390" s="128"/>
      <c r="I390" s="576">
        <f>+I394+I393</f>
        <v>6</v>
      </c>
      <c r="J390" s="576">
        <f>+J394+J393</f>
        <v>6</v>
      </c>
      <c r="K390" s="323"/>
      <c r="L390" s="323"/>
      <c r="M390" s="328"/>
      <c r="N390" s="329"/>
      <c r="O390" s="329"/>
      <c r="P390" s="329"/>
      <c r="Q390" s="330"/>
      <c r="R390" s="331"/>
      <c r="S390" s="332"/>
      <c r="T390" s="333"/>
      <c r="U390" s="332"/>
      <c r="V390" s="332"/>
      <c r="W390" s="332"/>
      <c r="X390" s="334"/>
      <c r="Y390" s="333"/>
      <c r="Z390" s="332"/>
      <c r="AA390" s="332"/>
      <c r="AB390" s="332"/>
      <c r="AC390" s="332"/>
      <c r="AD390" s="332"/>
      <c r="AE390" s="332"/>
      <c r="AF390" s="332"/>
      <c r="AG390" s="335"/>
      <c r="HD390" s="6"/>
      <c r="HE390" s="6"/>
      <c r="HF390" s="6"/>
      <c r="HG390" s="6"/>
      <c r="HH390" s="6"/>
      <c r="HI390" s="6"/>
      <c r="HJ390" s="6"/>
      <c r="HK390" s="6"/>
      <c r="HL390" s="6"/>
      <c r="HM390" s="6"/>
      <c r="HN390" s="6"/>
      <c r="HO390" s="6"/>
      <c r="HP390" s="6"/>
      <c r="HQ390" s="6"/>
      <c r="HR390" s="6"/>
      <c r="HS390" s="6"/>
      <c r="HT390" s="6"/>
      <c r="HU390" s="6"/>
      <c r="HV390" s="6"/>
      <c r="HW390" s="6"/>
      <c r="HX390" s="6"/>
      <c r="HY390" s="6"/>
      <c r="HZ390" s="6"/>
      <c r="IA390" s="6"/>
      <c r="IB390" s="6"/>
      <c r="IC390" s="6"/>
      <c r="ID390" s="6"/>
      <c r="IE390" s="6"/>
    </row>
    <row r="391" spans="1:240" s="25" customFormat="1" ht="49.5" customHeight="1" x14ac:dyDescent="0.3">
      <c r="A391" s="542" t="s">
        <v>1020</v>
      </c>
      <c r="B391" s="542" t="s">
        <v>1021</v>
      </c>
      <c r="C391" s="543" t="s">
        <v>1022</v>
      </c>
      <c r="D391" s="544"/>
      <c r="E391" s="545" t="s">
        <v>56</v>
      </c>
      <c r="F391" s="543" t="s">
        <v>939</v>
      </c>
      <c r="G391" s="544" t="s">
        <v>37</v>
      </c>
      <c r="H391" s="546"/>
      <c r="I391" s="544"/>
      <c r="J391" s="544"/>
      <c r="K391" s="542" t="s">
        <v>940</v>
      </c>
      <c r="L391" s="547"/>
      <c r="M391" s="548"/>
      <c r="N391" s="542"/>
      <c r="O391" s="542"/>
      <c r="P391" s="542"/>
      <c r="Q391" s="549"/>
      <c r="R391" s="550"/>
      <c r="S391" s="550"/>
      <c r="T391" s="550"/>
      <c r="U391" s="551"/>
      <c r="V391" s="550"/>
      <c r="W391" s="550"/>
      <c r="X391" s="552"/>
      <c r="Y391" s="549"/>
      <c r="Z391" s="550"/>
      <c r="AA391" s="550"/>
      <c r="AB391" s="550"/>
      <c r="AC391" s="551"/>
      <c r="AD391" s="550"/>
      <c r="AE391" s="550"/>
      <c r="AF391" s="550"/>
      <c r="AG391" s="553"/>
      <c r="AH391" s="26"/>
      <c r="AI391" s="26"/>
      <c r="AJ391" s="26"/>
      <c r="AK391" s="26"/>
      <c r="AL391" s="26"/>
      <c r="AM391" s="26"/>
      <c r="AN391" s="26"/>
      <c r="AO391" s="26"/>
      <c r="AP391" s="26"/>
      <c r="AQ391" s="26"/>
      <c r="AR391" s="26"/>
      <c r="AS391" s="26"/>
      <c r="AT391" s="26"/>
      <c r="AU391" s="26"/>
      <c r="AV391" s="26"/>
      <c r="AW391" s="26"/>
      <c r="AX391" s="26"/>
      <c r="AY391" s="26"/>
      <c r="AZ391" s="26"/>
      <c r="BA391" s="26"/>
      <c r="BB391" s="26"/>
      <c r="BC391" s="26"/>
      <c r="BD391" s="26"/>
      <c r="BE391" s="26"/>
      <c r="BF391" s="26"/>
      <c r="BG391" s="26"/>
      <c r="BH391" s="26"/>
      <c r="BI391" s="26"/>
      <c r="BJ391" s="26"/>
      <c r="BK391" s="26"/>
      <c r="BL391" s="26"/>
      <c r="BM391" s="26"/>
      <c r="BN391" s="26"/>
      <c r="BO391" s="26"/>
      <c r="BP391" s="26"/>
      <c r="BQ391" s="26"/>
      <c r="BR391" s="26"/>
      <c r="BS391" s="26"/>
      <c r="BT391" s="26"/>
      <c r="BU391" s="26"/>
      <c r="BV391" s="26"/>
      <c r="BW391" s="26"/>
      <c r="BX391" s="26"/>
      <c r="BY391" s="26"/>
      <c r="BZ391" s="26"/>
      <c r="CA391" s="26"/>
      <c r="CB391" s="26"/>
      <c r="CC391" s="26"/>
      <c r="CD391" s="26"/>
      <c r="CE391" s="26"/>
      <c r="CF391" s="26"/>
      <c r="CG391" s="26"/>
      <c r="CH391" s="26"/>
      <c r="CI391" s="26"/>
      <c r="CJ391" s="26"/>
      <c r="CK391" s="26"/>
      <c r="CL391" s="26"/>
      <c r="CM391" s="26"/>
      <c r="CN391" s="26"/>
      <c r="CO391" s="26"/>
      <c r="CP391" s="26"/>
      <c r="CQ391" s="26"/>
      <c r="CR391" s="26"/>
      <c r="CS391" s="26"/>
      <c r="CT391" s="26"/>
      <c r="CU391" s="26"/>
      <c r="CV391" s="26"/>
      <c r="CW391" s="26"/>
      <c r="CX391" s="26"/>
      <c r="CY391" s="26"/>
      <c r="CZ391" s="26"/>
      <c r="DA391" s="26"/>
      <c r="DB391" s="26"/>
      <c r="DC391" s="26"/>
      <c r="DD391" s="26"/>
      <c r="DE391" s="26"/>
      <c r="DF391" s="26"/>
      <c r="DG391" s="26"/>
      <c r="DH391" s="26"/>
      <c r="DI391" s="26"/>
      <c r="DJ391" s="26"/>
      <c r="DK391" s="26"/>
      <c r="DL391" s="26"/>
      <c r="DM391" s="26"/>
      <c r="DN391" s="26"/>
      <c r="DO391" s="26"/>
      <c r="DP391" s="26"/>
      <c r="DQ391" s="26"/>
      <c r="DR391" s="26"/>
      <c r="DS391" s="26"/>
      <c r="DT391" s="26"/>
      <c r="DU391" s="26"/>
      <c r="DV391" s="26"/>
      <c r="DW391" s="26"/>
      <c r="DX391" s="26"/>
      <c r="DY391" s="26"/>
      <c r="DZ391" s="26"/>
      <c r="EA391" s="26"/>
      <c r="EB391" s="26"/>
      <c r="EC391" s="26"/>
      <c r="ED391" s="26"/>
      <c r="EE391" s="26"/>
      <c r="EF391" s="26"/>
      <c r="EG391" s="26"/>
      <c r="EH391" s="26"/>
      <c r="EI391" s="26"/>
      <c r="EJ391" s="26"/>
      <c r="EK391" s="26"/>
      <c r="EL391" s="26"/>
      <c r="EM391" s="26"/>
      <c r="EN391" s="26"/>
      <c r="EO391" s="26"/>
      <c r="EP391" s="26"/>
      <c r="EQ391" s="26"/>
      <c r="ER391" s="26"/>
      <c r="ES391" s="26"/>
      <c r="ET391" s="26"/>
      <c r="EU391" s="26"/>
      <c r="EV391" s="26"/>
      <c r="EW391" s="26"/>
      <c r="EX391" s="26"/>
      <c r="EY391" s="26"/>
      <c r="EZ391" s="26"/>
      <c r="FA391" s="26"/>
      <c r="FB391" s="26"/>
      <c r="FC391" s="26"/>
      <c r="FD391" s="26"/>
      <c r="FE391" s="26"/>
      <c r="FF391" s="26"/>
      <c r="FG391" s="26"/>
      <c r="FH391" s="26"/>
      <c r="FI391" s="26"/>
      <c r="FJ391" s="26"/>
      <c r="FK391" s="26"/>
      <c r="FL391" s="26"/>
      <c r="FM391" s="26"/>
      <c r="FN391" s="26"/>
      <c r="FO391" s="26"/>
      <c r="FP391" s="26"/>
      <c r="FQ391" s="26"/>
      <c r="FR391" s="26"/>
      <c r="FS391" s="26"/>
      <c r="FT391" s="26"/>
      <c r="FU391" s="26"/>
      <c r="FV391" s="26"/>
      <c r="FW391" s="26"/>
      <c r="FX391" s="26"/>
      <c r="FY391" s="26"/>
      <c r="FZ391" s="26"/>
      <c r="GA391" s="26"/>
      <c r="GB391" s="26"/>
      <c r="GC391" s="26"/>
      <c r="GD391" s="26"/>
      <c r="GE391" s="26"/>
      <c r="GF391" s="26"/>
      <c r="GG391" s="26"/>
      <c r="GH391" s="26"/>
      <c r="GI391" s="26"/>
      <c r="GJ391" s="26"/>
      <c r="GK391" s="26"/>
      <c r="GL391" s="26"/>
      <c r="GM391" s="26"/>
      <c r="GN391" s="26"/>
      <c r="GO391" s="26"/>
      <c r="GP391" s="26"/>
      <c r="GQ391" s="26"/>
      <c r="GR391" s="26"/>
      <c r="GS391" s="26"/>
      <c r="GT391" s="26"/>
      <c r="GU391" s="26"/>
      <c r="GV391" s="26"/>
      <c r="GW391" s="26"/>
      <c r="GX391" s="26"/>
      <c r="GY391" s="26"/>
      <c r="GZ391" s="26"/>
      <c r="HA391" s="26"/>
      <c r="HB391" s="26"/>
      <c r="HC391" s="26"/>
      <c r="HD391" s="26"/>
      <c r="HE391" s="26"/>
      <c r="HF391" s="26"/>
      <c r="HG391" s="26"/>
      <c r="HH391" s="26"/>
      <c r="HI391" s="26"/>
      <c r="HJ391" s="26"/>
      <c r="HK391" s="26"/>
      <c r="HL391" s="26"/>
      <c r="HM391" s="26"/>
      <c r="HN391" s="26"/>
      <c r="HO391" s="26"/>
      <c r="HP391" s="26"/>
      <c r="HQ391" s="26"/>
      <c r="HR391" s="26"/>
      <c r="HS391" s="26"/>
      <c r="HT391" s="26"/>
      <c r="HU391" s="26"/>
      <c r="HV391" s="26"/>
      <c r="HW391" s="26"/>
      <c r="HX391" s="26"/>
      <c r="HY391" s="26"/>
      <c r="HZ391" s="26"/>
      <c r="IA391" s="26"/>
      <c r="IB391" s="26"/>
      <c r="IC391" s="26"/>
      <c r="ID391" s="26"/>
      <c r="IE391" s="26"/>
      <c r="IF391" s="26"/>
    </row>
    <row r="392" spans="1:240" ht="30.75" customHeight="1" x14ac:dyDescent="0.3">
      <c r="A392" s="262" t="s">
        <v>420</v>
      </c>
      <c r="B392" s="262" t="s">
        <v>421</v>
      </c>
      <c r="C392" s="263" t="s">
        <v>422</v>
      </c>
      <c r="D392" s="264"/>
      <c r="E392" s="265" t="s">
        <v>56</v>
      </c>
      <c r="F392" s="266" t="s">
        <v>336</v>
      </c>
      <c r="G392" s="267"/>
      <c r="H392" s="567"/>
      <c r="I392" s="269"/>
      <c r="J392" s="269"/>
      <c r="K392" s="568"/>
      <c r="L392" s="568"/>
      <c r="M392" s="300"/>
      <c r="N392" s="270"/>
      <c r="O392" s="270"/>
      <c r="P392" s="270"/>
      <c r="Q392" s="447"/>
      <c r="R392" s="270"/>
      <c r="S392" s="270"/>
      <c r="T392" s="270"/>
      <c r="U392" s="270"/>
      <c r="V392" s="270"/>
      <c r="W392" s="270"/>
      <c r="X392" s="271"/>
      <c r="Y392" s="447"/>
      <c r="Z392" s="270"/>
      <c r="AA392" s="270"/>
      <c r="AB392" s="270"/>
      <c r="AC392" s="270"/>
      <c r="AD392" s="270"/>
      <c r="AE392" s="270"/>
      <c r="AF392" s="270"/>
      <c r="AG392" s="270"/>
      <c r="HD392" s="6"/>
      <c r="HE392" s="6"/>
      <c r="HF392" s="6"/>
      <c r="HG392" s="6"/>
      <c r="HH392" s="6"/>
      <c r="HI392" s="6"/>
      <c r="HJ392" s="6"/>
      <c r="HK392" s="6"/>
      <c r="HL392" s="6"/>
    </row>
    <row r="393" spans="1:240" ht="74.25" customHeight="1" x14ac:dyDescent="0.3">
      <c r="A393" s="89"/>
      <c r="B393" s="301" t="s">
        <v>423</v>
      </c>
      <c r="C393" s="348" t="s">
        <v>424</v>
      </c>
      <c r="D393" s="125" t="s">
        <v>425</v>
      </c>
      <c r="E393" s="79" t="s">
        <v>144</v>
      </c>
      <c r="F393" s="165" t="s">
        <v>336</v>
      </c>
      <c r="G393" s="79" t="s">
        <v>37</v>
      </c>
      <c r="H393" s="126"/>
      <c r="I393" s="303">
        <v>3</v>
      </c>
      <c r="J393" s="67">
        <v>3</v>
      </c>
      <c r="K393" s="295" t="s">
        <v>44</v>
      </c>
      <c r="L393" s="303">
        <v>11</v>
      </c>
      <c r="M393" s="67"/>
      <c r="N393" s="303"/>
      <c r="O393" s="299">
        <v>20</v>
      </c>
      <c r="P393" s="303"/>
      <c r="Q393" s="73">
        <v>1</v>
      </c>
      <c r="R393" s="435" t="s">
        <v>27</v>
      </c>
      <c r="S393" s="435" t="s">
        <v>28</v>
      </c>
      <c r="T393" s="435" t="s">
        <v>32</v>
      </c>
      <c r="U393" s="474">
        <v>1</v>
      </c>
      <c r="V393" s="475" t="s">
        <v>29</v>
      </c>
      <c r="W393" s="474" t="s">
        <v>28</v>
      </c>
      <c r="X393" s="74" t="s">
        <v>32</v>
      </c>
      <c r="Y393" s="73">
        <v>1</v>
      </c>
      <c r="Z393" s="523" t="s">
        <v>29</v>
      </c>
      <c r="AA393" s="523" t="s">
        <v>28</v>
      </c>
      <c r="AB393" s="288" t="s">
        <v>32</v>
      </c>
      <c r="AC393" s="474">
        <v>1</v>
      </c>
      <c r="AD393" s="524" t="s">
        <v>29</v>
      </c>
      <c r="AE393" s="524" t="s">
        <v>28</v>
      </c>
      <c r="AF393" s="524" t="s">
        <v>32</v>
      </c>
      <c r="AG393" s="306" t="s">
        <v>426</v>
      </c>
    </row>
    <row r="394" spans="1:240" ht="30.75" customHeight="1" x14ac:dyDescent="0.3">
      <c r="A394" s="588" t="s">
        <v>427</v>
      </c>
      <c r="B394" s="588" t="s">
        <v>428</v>
      </c>
      <c r="C394" s="589" t="s">
        <v>429</v>
      </c>
      <c r="D394" s="590" t="s">
        <v>430</v>
      </c>
      <c r="E394" s="591" t="s">
        <v>449</v>
      </c>
      <c r="F394" s="591" t="s">
        <v>336</v>
      </c>
      <c r="G394" s="592"/>
      <c r="H394" s="593" t="s">
        <v>69</v>
      </c>
      <c r="I394" s="594">
        <v>3</v>
      </c>
      <c r="J394" s="594">
        <v>3</v>
      </c>
      <c r="K394" s="595"/>
      <c r="L394" s="595"/>
      <c r="M394" s="596"/>
      <c r="N394" s="597"/>
      <c r="O394" s="597"/>
      <c r="P394" s="597"/>
      <c r="Q394" s="599"/>
      <c r="R394" s="597"/>
      <c r="S394" s="597"/>
      <c r="T394" s="597"/>
      <c r="U394" s="597"/>
      <c r="V394" s="597"/>
      <c r="W394" s="597"/>
      <c r="X394" s="598"/>
      <c r="Y394" s="599"/>
      <c r="Z394" s="597"/>
      <c r="AA394" s="597"/>
      <c r="AB394" s="597"/>
      <c r="AC394" s="597"/>
      <c r="AD394" s="597"/>
      <c r="AE394" s="597"/>
      <c r="AF394" s="597"/>
      <c r="AG394" s="597"/>
      <c r="HD394" s="6"/>
      <c r="HE394" s="6"/>
      <c r="HF394" s="6"/>
      <c r="HG394" s="6"/>
      <c r="HH394" s="6"/>
      <c r="HI394" s="6"/>
      <c r="HJ394" s="6"/>
      <c r="HK394" s="6"/>
      <c r="HL394" s="6"/>
    </row>
    <row r="395" spans="1:240" ht="63" customHeight="1" x14ac:dyDescent="0.3">
      <c r="A395" s="473"/>
      <c r="B395" s="277" t="s">
        <v>431</v>
      </c>
      <c r="C395" s="352" t="s">
        <v>432</v>
      </c>
      <c r="D395" s="125" t="s">
        <v>433</v>
      </c>
      <c r="E395" s="125" t="s">
        <v>144</v>
      </c>
      <c r="F395" s="125" t="s">
        <v>336</v>
      </c>
      <c r="G395" s="125" t="s">
        <v>37</v>
      </c>
      <c r="H395" s="88"/>
      <c r="I395" s="284" t="s">
        <v>91</v>
      </c>
      <c r="J395" s="282" t="s">
        <v>91</v>
      </c>
      <c r="K395" s="480" t="s">
        <v>46</v>
      </c>
      <c r="L395" s="284">
        <v>12</v>
      </c>
      <c r="M395" s="282"/>
      <c r="N395" s="284"/>
      <c r="O395" s="284">
        <v>18</v>
      </c>
      <c r="P395" s="284"/>
      <c r="Q395" s="73">
        <v>1</v>
      </c>
      <c r="R395" s="435" t="s">
        <v>27</v>
      </c>
      <c r="S395" s="435" t="s">
        <v>28</v>
      </c>
      <c r="T395" s="435" t="s">
        <v>30</v>
      </c>
      <c r="U395" s="474">
        <v>1</v>
      </c>
      <c r="V395" s="475" t="s">
        <v>29</v>
      </c>
      <c r="W395" s="474" t="s">
        <v>28</v>
      </c>
      <c r="X395" s="74" t="s">
        <v>30</v>
      </c>
      <c r="Y395" s="73">
        <v>1</v>
      </c>
      <c r="Z395" s="523" t="s">
        <v>29</v>
      </c>
      <c r="AA395" s="523" t="s">
        <v>28</v>
      </c>
      <c r="AB395" s="288" t="s">
        <v>30</v>
      </c>
      <c r="AC395" s="474">
        <v>1</v>
      </c>
      <c r="AD395" s="524" t="s">
        <v>29</v>
      </c>
      <c r="AE395" s="524" t="s">
        <v>28</v>
      </c>
      <c r="AF395" s="524" t="s">
        <v>30</v>
      </c>
      <c r="AG395" s="306"/>
    </row>
    <row r="396" spans="1:240" ht="63" customHeight="1" x14ac:dyDescent="0.3">
      <c r="A396" s="473"/>
      <c r="B396" s="277" t="s">
        <v>434</v>
      </c>
      <c r="C396" s="352" t="s">
        <v>435</v>
      </c>
      <c r="D396" s="125" t="s">
        <v>436</v>
      </c>
      <c r="E396" s="125" t="s">
        <v>144</v>
      </c>
      <c r="F396" s="125" t="s">
        <v>336</v>
      </c>
      <c r="G396" s="125" t="s">
        <v>37</v>
      </c>
      <c r="H396" s="88"/>
      <c r="I396" s="284" t="s">
        <v>91</v>
      </c>
      <c r="J396" s="282" t="s">
        <v>91</v>
      </c>
      <c r="K396" s="283" t="s">
        <v>48</v>
      </c>
      <c r="L396" s="284">
        <v>14</v>
      </c>
      <c r="M396" s="282"/>
      <c r="N396" s="284"/>
      <c r="O396" s="284">
        <v>18</v>
      </c>
      <c r="P396" s="284"/>
      <c r="Q396" s="73">
        <v>1</v>
      </c>
      <c r="R396" s="435" t="s">
        <v>27</v>
      </c>
      <c r="S396" s="435" t="s">
        <v>28</v>
      </c>
      <c r="T396" s="435"/>
      <c r="U396" s="474">
        <v>1</v>
      </c>
      <c r="V396" s="475" t="s">
        <v>29</v>
      </c>
      <c r="W396" s="474" t="s">
        <v>28</v>
      </c>
      <c r="X396" s="74" t="s">
        <v>30</v>
      </c>
      <c r="Y396" s="73">
        <v>1</v>
      </c>
      <c r="Z396" s="523" t="s">
        <v>29</v>
      </c>
      <c r="AA396" s="523" t="s">
        <v>28</v>
      </c>
      <c r="AB396" s="288" t="s">
        <v>30</v>
      </c>
      <c r="AC396" s="474">
        <v>1</v>
      </c>
      <c r="AD396" s="524" t="s">
        <v>29</v>
      </c>
      <c r="AE396" s="524" t="s">
        <v>28</v>
      </c>
      <c r="AF396" s="524" t="s">
        <v>30</v>
      </c>
      <c r="AG396" s="306"/>
    </row>
    <row r="397" spans="1:240" ht="39" customHeight="1" x14ac:dyDescent="0.3">
      <c r="A397" s="473"/>
      <c r="B397" s="277" t="s">
        <v>437</v>
      </c>
      <c r="C397" s="554" t="s">
        <v>438</v>
      </c>
      <c r="D397" s="125" t="s">
        <v>439</v>
      </c>
      <c r="E397" s="125" t="s">
        <v>144</v>
      </c>
      <c r="F397" s="125" t="s">
        <v>336</v>
      </c>
      <c r="G397" s="125" t="s">
        <v>37</v>
      </c>
      <c r="H397" s="88"/>
      <c r="I397" s="284" t="s">
        <v>91</v>
      </c>
      <c r="J397" s="282" t="s">
        <v>91</v>
      </c>
      <c r="K397" s="600" t="s">
        <v>72</v>
      </c>
      <c r="L397" s="284">
        <v>15</v>
      </c>
      <c r="M397" s="282"/>
      <c r="N397" s="601"/>
      <c r="O397" s="284">
        <v>15</v>
      </c>
      <c r="P397" s="466"/>
      <c r="Q397" s="109">
        <v>1</v>
      </c>
      <c r="R397" s="517" t="s">
        <v>27</v>
      </c>
      <c r="S397" s="406" t="s">
        <v>28</v>
      </c>
      <c r="T397" s="517"/>
      <c r="U397" s="474">
        <v>1</v>
      </c>
      <c r="V397" s="475" t="s">
        <v>29</v>
      </c>
      <c r="W397" s="474" t="s">
        <v>28</v>
      </c>
      <c r="X397" s="74" t="s">
        <v>35</v>
      </c>
      <c r="Y397" s="602">
        <v>1</v>
      </c>
      <c r="Z397" s="492" t="s">
        <v>29</v>
      </c>
      <c r="AA397" s="492" t="s">
        <v>28</v>
      </c>
      <c r="AB397" s="492" t="s">
        <v>35</v>
      </c>
      <c r="AC397" s="443">
        <v>1</v>
      </c>
      <c r="AD397" s="444" t="s">
        <v>29</v>
      </c>
      <c r="AE397" s="444" t="s">
        <v>28</v>
      </c>
      <c r="AF397" s="444" t="s">
        <v>35</v>
      </c>
      <c r="AG397" s="306"/>
    </row>
    <row r="398" spans="1:240" ht="63" customHeight="1" x14ac:dyDescent="0.3">
      <c r="A398" s="473"/>
      <c r="B398" s="277" t="s">
        <v>440</v>
      </c>
      <c r="C398" s="352" t="s">
        <v>441</v>
      </c>
      <c r="D398" s="125"/>
      <c r="E398" s="125" t="s">
        <v>144</v>
      </c>
      <c r="F398" s="125" t="s">
        <v>336</v>
      </c>
      <c r="G398" s="125" t="s">
        <v>37</v>
      </c>
      <c r="H398" s="88"/>
      <c r="I398" s="284" t="s">
        <v>91</v>
      </c>
      <c r="J398" s="282" t="s">
        <v>91</v>
      </c>
      <c r="K398" s="283" t="s">
        <v>75</v>
      </c>
      <c r="L398" s="284">
        <v>15</v>
      </c>
      <c r="M398" s="282"/>
      <c r="N398" s="284"/>
      <c r="O398" s="284">
        <v>18</v>
      </c>
      <c r="P398" s="284"/>
      <c r="Q398" s="109">
        <v>1</v>
      </c>
      <c r="R398" s="517" t="s">
        <v>27</v>
      </c>
      <c r="S398" s="406" t="s">
        <v>28</v>
      </c>
      <c r="T398" s="406" t="s">
        <v>35</v>
      </c>
      <c r="U398" s="474">
        <v>1</v>
      </c>
      <c r="V398" s="475" t="s">
        <v>29</v>
      </c>
      <c r="W398" s="474" t="s">
        <v>28</v>
      </c>
      <c r="X398" s="74" t="s">
        <v>35</v>
      </c>
      <c r="Y398" s="481">
        <v>1</v>
      </c>
      <c r="Z398" s="343" t="s">
        <v>29</v>
      </c>
      <c r="AA398" s="343" t="s">
        <v>28</v>
      </c>
      <c r="AB398" s="343" t="s">
        <v>30</v>
      </c>
      <c r="AC398" s="369">
        <v>1</v>
      </c>
      <c r="AD398" s="342" t="s">
        <v>29</v>
      </c>
      <c r="AE398" s="342" t="s">
        <v>28</v>
      </c>
      <c r="AF398" s="342" t="s">
        <v>30</v>
      </c>
      <c r="AG398" s="306"/>
    </row>
    <row r="399" spans="1:240" ht="30.75" customHeight="1" x14ac:dyDescent="0.3">
      <c r="A399" s="323" t="s">
        <v>1023</v>
      </c>
      <c r="B399" s="323" t="s">
        <v>1024</v>
      </c>
      <c r="C399" s="324" t="s">
        <v>860</v>
      </c>
      <c r="D399" s="129"/>
      <c r="E399" s="227"/>
      <c r="F399" s="227"/>
      <c r="G399" s="575"/>
      <c r="H399" s="128"/>
      <c r="I399" s="576">
        <v>6</v>
      </c>
      <c r="J399" s="576">
        <v>6</v>
      </c>
      <c r="K399" s="323"/>
      <c r="L399" s="323"/>
      <c r="M399" s="328"/>
      <c r="N399" s="329"/>
      <c r="O399" s="329"/>
      <c r="P399" s="329"/>
      <c r="Q399" s="330"/>
      <c r="R399" s="331"/>
      <c r="S399" s="332"/>
      <c r="T399" s="333"/>
      <c r="U399" s="332"/>
      <c r="V399" s="332"/>
      <c r="W399" s="332"/>
      <c r="X399" s="334"/>
      <c r="Y399" s="333"/>
      <c r="Z399" s="332"/>
      <c r="AA399" s="332"/>
      <c r="AB399" s="332"/>
      <c r="AC399" s="332"/>
      <c r="AD399" s="332"/>
      <c r="AE399" s="332"/>
      <c r="AF399" s="332"/>
      <c r="AG399" s="335"/>
      <c r="HD399" s="6"/>
      <c r="HE399" s="6"/>
      <c r="HF399" s="6"/>
      <c r="HG399" s="6"/>
      <c r="HH399" s="6"/>
      <c r="HI399" s="6"/>
      <c r="HJ399" s="6"/>
      <c r="HK399" s="6"/>
      <c r="HL399" s="6"/>
      <c r="HM399" s="6"/>
      <c r="HN399" s="6"/>
      <c r="HO399" s="6"/>
      <c r="HP399" s="6"/>
      <c r="HQ399" s="6"/>
      <c r="HR399" s="6"/>
      <c r="HS399" s="6"/>
      <c r="HT399" s="6"/>
      <c r="HU399" s="6"/>
      <c r="HV399" s="6"/>
      <c r="HW399" s="6"/>
      <c r="HX399" s="6"/>
      <c r="HY399" s="6"/>
      <c r="HZ399" s="6"/>
      <c r="IA399" s="6"/>
      <c r="IB399" s="6"/>
      <c r="IC399" s="6"/>
      <c r="ID399" s="6"/>
      <c r="IE399" s="6"/>
    </row>
    <row r="400" spans="1:240" s="25" customFormat="1" ht="49.5" customHeight="1" x14ac:dyDescent="0.3">
      <c r="A400" s="542" t="s">
        <v>1025</v>
      </c>
      <c r="B400" s="542" t="s">
        <v>1026</v>
      </c>
      <c r="C400" s="543" t="s">
        <v>1027</v>
      </c>
      <c r="D400" s="544"/>
      <c r="E400" s="545" t="s">
        <v>56</v>
      </c>
      <c r="F400" s="543" t="s">
        <v>939</v>
      </c>
      <c r="G400" s="544" t="s">
        <v>37</v>
      </c>
      <c r="H400" s="546"/>
      <c r="I400" s="544"/>
      <c r="J400" s="544"/>
      <c r="K400" s="542" t="s">
        <v>940</v>
      </c>
      <c r="L400" s="547"/>
      <c r="M400" s="548"/>
      <c r="N400" s="542"/>
      <c r="O400" s="542"/>
      <c r="P400" s="542"/>
      <c r="Q400" s="549"/>
      <c r="R400" s="550"/>
      <c r="S400" s="550"/>
      <c r="T400" s="550"/>
      <c r="U400" s="551"/>
      <c r="V400" s="550"/>
      <c r="W400" s="550"/>
      <c r="X400" s="552"/>
      <c r="Y400" s="549"/>
      <c r="Z400" s="550"/>
      <c r="AA400" s="550"/>
      <c r="AB400" s="550"/>
      <c r="AC400" s="551"/>
      <c r="AD400" s="550"/>
      <c r="AE400" s="550"/>
      <c r="AF400" s="550"/>
      <c r="AG400" s="553"/>
      <c r="AH400" s="26"/>
      <c r="AI400" s="26"/>
      <c r="AJ400" s="26"/>
      <c r="AK400" s="26"/>
      <c r="AL400" s="26"/>
      <c r="AM400" s="26"/>
      <c r="AN400" s="26"/>
      <c r="AO400" s="26"/>
      <c r="AP400" s="26"/>
      <c r="AQ400" s="26"/>
      <c r="AR400" s="26"/>
      <c r="AS400" s="26"/>
      <c r="AT400" s="26"/>
      <c r="AU400" s="26"/>
      <c r="AV400" s="26"/>
      <c r="AW400" s="26"/>
      <c r="AX400" s="26"/>
      <c r="AY400" s="26"/>
      <c r="AZ400" s="26"/>
      <c r="BA400" s="26"/>
      <c r="BB400" s="26"/>
      <c r="BC400" s="26"/>
      <c r="BD400" s="26"/>
      <c r="BE400" s="26"/>
      <c r="BF400" s="26"/>
      <c r="BG400" s="26"/>
      <c r="BH400" s="26"/>
      <c r="BI400" s="26"/>
      <c r="BJ400" s="26"/>
      <c r="BK400" s="26"/>
      <c r="BL400" s="26"/>
      <c r="BM400" s="26"/>
      <c r="BN400" s="26"/>
      <c r="BO400" s="26"/>
      <c r="BP400" s="26"/>
      <c r="BQ400" s="26"/>
      <c r="BR400" s="26"/>
      <c r="BS400" s="26"/>
      <c r="BT400" s="26"/>
      <c r="BU400" s="26"/>
      <c r="BV400" s="26"/>
      <c r="BW400" s="26"/>
      <c r="BX400" s="26"/>
      <c r="BY400" s="26"/>
      <c r="BZ400" s="26"/>
      <c r="CA400" s="26"/>
      <c r="CB400" s="26"/>
      <c r="CC400" s="26"/>
      <c r="CD400" s="26"/>
      <c r="CE400" s="26"/>
      <c r="CF400" s="26"/>
      <c r="CG400" s="26"/>
      <c r="CH400" s="26"/>
      <c r="CI400" s="26"/>
      <c r="CJ400" s="26"/>
      <c r="CK400" s="26"/>
      <c r="CL400" s="26"/>
      <c r="CM400" s="26"/>
      <c r="CN400" s="26"/>
      <c r="CO400" s="26"/>
      <c r="CP400" s="26"/>
      <c r="CQ400" s="26"/>
      <c r="CR400" s="26"/>
      <c r="CS400" s="26"/>
      <c r="CT400" s="26"/>
      <c r="CU400" s="26"/>
      <c r="CV400" s="26"/>
      <c r="CW400" s="26"/>
      <c r="CX400" s="26"/>
      <c r="CY400" s="26"/>
      <c r="CZ400" s="26"/>
      <c r="DA400" s="26"/>
      <c r="DB400" s="26"/>
      <c r="DC400" s="26"/>
      <c r="DD400" s="26"/>
      <c r="DE400" s="26"/>
      <c r="DF400" s="26"/>
      <c r="DG400" s="26"/>
      <c r="DH400" s="26"/>
      <c r="DI400" s="26"/>
      <c r="DJ400" s="26"/>
      <c r="DK400" s="26"/>
      <c r="DL400" s="26"/>
      <c r="DM400" s="26"/>
      <c r="DN400" s="26"/>
      <c r="DO400" s="26"/>
      <c r="DP400" s="26"/>
      <c r="DQ400" s="26"/>
      <c r="DR400" s="26"/>
      <c r="DS400" s="26"/>
      <c r="DT400" s="26"/>
      <c r="DU400" s="26"/>
      <c r="DV400" s="26"/>
      <c r="DW400" s="26"/>
      <c r="DX400" s="26"/>
      <c r="DY400" s="26"/>
      <c r="DZ400" s="26"/>
      <c r="EA400" s="26"/>
      <c r="EB400" s="26"/>
      <c r="EC400" s="26"/>
      <c r="ED400" s="26"/>
      <c r="EE400" s="26"/>
      <c r="EF400" s="26"/>
      <c r="EG400" s="26"/>
      <c r="EH400" s="26"/>
      <c r="EI400" s="26"/>
      <c r="EJ400" s="26"/>
      <c r="EK400" s="26"/>
      <c r="EL400" s="26"/>
      <c r="EM400" s="26"/>
      <c r="EN400" s="26"/>
      <c r="EO400" s="26"/>
      <c r="EP400" s="26"/>
      <c r="EQ400" s="26"/>
      <c r="ER400" s="26"/>
      <c r="ES400" s="26"/>
      <c r="ET400" s="26"/>
      <c r="EU400" s="26"/>
      <c r="EV400" s="26"/>
      <c r="EW400" s="26"/>
      <c r="EX400" s="26"/>
      <c r="EY400" s="26"/>
      <c r="EZ400" s="26"/>
      <c r="FA400" s="26"/>
      <c r="FB400" s="26"/>
      <c r="FC400" s="26"/>
      <c r="FD400" s="26"/>
      <c r="FE400" s="26"/>
      <c r="FF400" s="26"/>
      <c r="FG400" s="26"/>
      <c r="FH400" s="26"/>
      <c r="FI400" s="26"/>
      <c r="FJ400" s="26"/>
      <c r="FK400" s="26"/>
      <c r="FL400" s="26"/>
      <c r="FM400" s="26"/>
      <c r="FN400" s="26"/>
      <c r="FO400" s="26"/>
      <c r="FP400" s="26"/>
      <c r="FQ400" s="26"/>
      <c r="FR400" s="26"/>
      <c r="FS400" s="26"/>
      <c r="FT400" s="26"/>
      <c r="FU400" s="26"/>
      <c r="FV400" s="26"/>
      <c r="FW400" s="26"/>
      <c r="FX400" s="26"/>
      <c r="FY400" s="26"/>
      <c r="FZ400" s="26"/>
      <c r="GA400" s="26"/>
      <c r="GB400" s="26"/>
      <c r="GC400" s="26"/>
      <c r="GD400" s="26"/>
      <c r="GE400" s="26"/>
      <c r="GF400" s="26"/>
      <c r="GG400" s="26"/>
      <c r="GH400" s="26"/>
      <c r="GI400" s="26"/>
      <c r="GJ400" s="26"/>
      <c r="GK400" s="26"/>
      <c r="GL400" s="26"/>
      <c r="GM400" s="26"/>
      <c r="GN400" s="26"/>
      <c r="GO400" s="26"/>
      <c r="GP400" s="26"/>
      <c r="GQ400" s="26"/>
      <c r="GR400" s="26"/>
      <c r="GS400" s="26"/>
      <c r="GT400" s="26"/>
      <c r="GU400" s="26"/>
      <c r="GV400" s="26"/>
      <c r="GW400" s="26"/>
      <c r="GX400" s="26"/>
      <c r="GY400" s="26"/>
      <c r="GZ400" s="26"/>
      <c r="HA400" s="26"/>
      <c r="HB400" s="26"/>
      <c r="HC400" s="26"/>
      <c r="HD400" s="26"/>
      <c r="HE400" s="26"/>
      <c r="HF400" s="26"/>
      <c r="HG400" s="26"/>
      <c r="HH400" s="26"/>
      <c r="HI400" s="26"/>
      <c r="HJ400" s="26"/>
      <c r="HK400" s="26"/>
      <c r="HL400" s="26"/>
      <c r="HM400" s="26"/>
      <c r="HN400" s="26"/>
      <c r="HO400" s="26"/>
      <c r="HP400" s="26"/>
      <c r="HQ400" s="26"/>
      <c r="HR400" s="26"/>
      <c r="HS400" s="26"/>
      <c r="HT400" s="26"/>
      <c r="HU400" s="26"/>
      <c r="HV400" s="26"/>
      <c r="HW400" s="26"/>
      <c r="HX400" s="26"/>
      <c r="HY400" s="26"/>
      <c r="HZ400" s="26"/>
      <c r="IA400" s="26"/>
      <c r="IB400" s="26"/>
      <c r="IC400" s="26"/>
      <c r="ID400" s="26"/>
      <c r="IE400" s="26"/>
      <c r="IF400" s="26"/>
    </row>
    <row r="401" spans="1:240" ht="26.4" x14ac:dyDescent="0.3">
      <c r="A401" s="262" t="s">
        <v>442</v>
      </c>
      <c r="B401" s="262" t="s">
        <v>443</v>
      </c>
      <c r="C401" s="263" t="s">
        <v>444</v>
      </c>
      <c r="D401" s="264"/>
      <c r="E401" s="445" t="s">
        <v>56</v>
      </c>
      <c r="F401" s="445" t="s">
        <v>445</v>
      </c>
      <c r="G401" s="267"/>
      <c r="H401" s="567"/>
      <c r="I401" s="269"/>
      <c r="J401" s="269"/>
      <c r="K401" s="568"/>
      <c r="L401" s="568"/>
      <c r="M401" s="300"/>
      <c r="N401" s="270"/>
      <c r="O401" s="270"/>
      <c r="P401" s="270"/>
      <c r="Q401" s="447"/>
      <c r="R401" s="270"/>
      <c r="S401" s="270"/>
      <c r="T401" s="270"/>
      <c r="U401" s="270"/>
      <c r="V401" s="270"/>
      <c r="W401" s="270"/>
      <c r="X401" s="271"/>
      <c r="Y401" s="447"/>
      <c r="Z401" s="270"/>
      <c r="AA401" s="270"/>
      <c r="AB401" s="270"/>
      <c r="AC401" s="270"/>
      <c r="AD401" s="270"/>
      <c r="AE401" s="270"/>
      <c r="AF401" s="270"/>
      <c r="AG401" s="270"/>
      <c r="HD401" s="6"/>
      <c r="HE401" s="6"/>
      <c r="HF401" s="6"/>
      <c r="HG401" s="6"/>
      <c r="HH401" s="6"/>
      <c r="HI401" s="6"/>
      <c r="HJ401" s="6"/>
      <c r="HK401" s="6"/>
      <c r="HL401" s="6"/>
    </row>
    <row r="402" spans="1:240" s="29" customFormat="1" ht="28.5" customHeight="1" x14ac:dyDescent="0.3">
      <c r="A402" s="603" t="s">
        <v>446</v>
      </c>
      <c r="B402" s="603" t="s">
        <v>447</v>
      </c>
      <c r="C402" s="604" t="s">
        <v>448</v>
      </c>
      <c r="D402" s="605"/>
      <c r="E402" s="591" t="s">
        <v>449</v>
      </c>
      <c r="F402" s="591" t="s">
        <v>347</v>
      </c>
      <c r="G402" s="591"/>
      <c r="H402" s="606"/>
      <c r="I402" s="591"/>
      <c r="J402" s="591"/>
      <c r="K402" s="607"/>
      <c r="L402" s="607"/>
      <c r="M402" s="608"/>
      <c r="N402" s="609"/>
      <c r="O402" s="588"/>
      <c r="P402" s="588"/>
      <c r="Q402" s="31"/>
      <c r="R402" s="31"/>
      <c r="S402" s="31"/>
      <c r="T402" s="31"/>
      <c r="U402" s="31"/>
      <c r="V402" s="31"/>
      <c r="W402" s="31"/>
      <c r="X402" s="32"/>
      <c r="Y402" s="31"/>
      <c r="Z402" s="31"/>
      <c r="AA402" s="31"/>
      <c r="AB402" s="31"/>
      <c r="AC402" s="31"/>
      <c r="AD402" s="31"/>
      <c r="AE402" s="31"/>
      <c r="AF402" s="31"/>
      <c r="AG402" s="31"/>
      <c r="AH402" s="30"/>
      <c r="AI402" s="30"/>
      <c r="AJ402" s="30"/>
      <c r="AK402" s="30"/>
      <c r="AL402" s="30"/>
      <c r="AM402" s="30"/>
      <c r="AN402" s="30"/>
      <c r="AO402" s="30"/>
      <c r="AP402" s="30"/>
      <c r="AQ402" s="30"/>
      <c r="AR402" s="30"/>
      <c r="AS402" s="30"/>
      <c r="AT402" s="30"/>
      <c r="AU402" s="30"/>
      <c r="AV402" s="30"/>
      <c r="AW402" s="30"/>
      <c r="AX402" s="30"/>
      <c r="AY402" s="30"/>
      <c r="AZ402" s="30"/>
      <c r="BA402" s="30"/>
      <c r="BB402" s="30"/>
      <c r="BC402" s="30"/>
      <c r="BD402" s="30"/>
      <c r="BE402" s="30"/>
      <c r="BF402" s="30"/>
      <c r="BG402" s="30"/>
      <c r="BH402" s="30"/>
      <c r="BI402" s="30"/>
      <c r="BJ402" s="30"/>
      <c r="BK402" s="30"/>
      <c r="BL402" s="30"/>
      <c r="BM402" s="30"/>
      <c r="BN402" s="30"/>
      <c r="BO402" s="30"/>
      <c r="BP402" s="30"/>
      <c r="BQ402" s="30"/>
      <c r="BR402" s="30"/>
      <c r="BS402" s="30"/>
      <c r="BT402" s="30"/>
      <c r="BU402" s="30"/>
      <c r="BV402" s="30"/>
      <c r="BW402" s="30"/>
      <c r="BX402" s="30"/>
      <c r="BY402" s="30"/>
      <c r="BZ402" s="30"/>
      <c r="CA402" s="30"/>
      <c r="CB402" s="30"/>
      <c r="CC402" s="30"/>
      <c r="CD402" s="30"/>
      <c r="CE402" s="30"/>
      <c r="CF402" s="30"/>
      <c r="CG402" s="30"/>
      <c r="CH402" s="30"/>
      <c r="CI402" s="30"/>
      <c r="CJ402" s="30"/>
      <c r="CK402" s="30"/>
      <c r="CL402" s="30"/>
      <c r="CM402" s="30"/>
      <c r="CN402" s="30"/>
      <c r="CO402" s="30"/>
      <c r="CP402" s="30"/>
      <c r="CQ402" s="30"/>
      <c r="CR402" s="30"/>
      <c r="CS402" s="30"/>
      <c r="CT402" s="30"/>
      <c r="CU402" s="30"/>
      <c r="CV402" s="30"/>
      <c r="CW402" s="30"/>
      <c r="CX402" s="30"/>
      <c r="CY402" s="30"/>
      <c r="CZ402" s="30"/>
      <c r="DA402" s="30"/>
      <c r="DB402" s="30"/>
      <c r="DC402" s="30"/>
      <c r="DD402" s="30"/>
      <c r="DE402" s="30"/>
      <c r="DF402" s="30"/>
      <c r="DG402" s="30"/>
      <c r="DH402" s="30"/>
      <c r="DI402" s="30"/>
      <c r="DJ402" s="30"/>
      <c r="DK402" s="30"/>
      <c r="DL402" s="30"/>
      <c r="DM402" s="30"/>
      <c r="DN402" s="30"/>
      <c r="DO402" s="30"/>
      <c r="DP402" s="30"/>
      <c r="DQ402" s="30"/>
      <c r="DR402" s="30"/>
      <c r="DS402" s="30"/>
      <c r="DT402" s="30"/>
      <c r="DU402" s="30"/>
      <c r="DV402" s="30"/>
      <c r="DW402" s="30"/>
      <c r="DX402" s="30"/>
      <c r="DY402" s="30"/>
      <c r="DZ402" s="30"/>
      <c r="EA402" s="30"/>
      <c r="EB402" s="30"/>
      <c r="EC402" s="30"/>
      <c r="ED402" s="30"/>
      <c r="EE402" s="30"/>
      <c r="EF402" s="30"/>
      <c r="EG402" s="30"/>
      <c r="EH402" s="30"/>
      <c r="EI402" s="30"/>
      <c r="EJ402" s="30"/>
      <c r="EK402" s="30"/>
      <c r="EL402" s="30"/>
      <c r="EM402" s="30"/>
      <c r="EN402" s="30"/>
      <c r="EO402" s="30"/>
      <c r="EP402" s="30"/>
      <c r="EQ402" s="30"/>
      <c r="ER402" s="30"/>
      <c r="ES402" s="30"/>
      <c r="ET402" s="30"/>
      <c r="EU402" s="30"/>
      <c r="EV402" s="30"/>
      <c r="EW402" s="30"/>
      <c r="EX402" s="30"/>
      <c r="EY402" s="30"/>
      <c r="EZ402" s="30"/>
      <c r="FA402" s="30"/>
      <c r="FB402" s="30"/>
      <c r="FC402" s="30"/>
      <c r="FD402" s="30"/>
      <c r="FE402" s="30"/>
      <c r="FF402" s="30"/>
      <c r="FG402" s="30"/>
      <c r="FH402" s="30"/>
      <c r="FI402" s="30"/>
      <c r="FJ402" s="30"/>
      <c r="FK402" s="30"/>
      <c r="FL402" s="30"/>
      <c r="FM402" s="30"/>
      <c r="FN402" s="30"/>
      <c r="FO402" s="30"/>
      <c r="FP402" s="30"/>
      <c r="FQ402" s="30"/>
      <c r="FR402" s="30"/>
      <c r="FS402" s="30"/>
      <c r="FT402" s="30"/>
      <c r="FU402" s="30"/>
      <c r="FV402" s="30"/>
      <c r="FW402" s="30"/>
      <c r="FX402" s="30"/>
      <c r="FY402" s="30"/>
      <c r="FZ402" s="30"/>
      <c r="GA402" s="30"/>
      <c r="GB402" s="30"/>
      <c r="GC402" s="30"/>
      <c r="GD402" s="30"/>
      <c r="GE402" s="30"/>
      <c r="GF402" s="30"/>
      <c r="GG402" s="30"/>
      <c r="GH402" s="30"/>
      <c r="GI402" s="30"/>
      <c r="GJ402" s="30"/>
      <c r="GK402" s="30"/>
      <c r="GL402" s="30"/>
      <c r="GM402" s="30"/>
      <c r="GN402" s="30"/>
      <c r="GO402" s="30"/>
      <c r="GP402" s="30"/>
      <c r="GQ402" s="30"/>
      <c r="GR402" s="30"/>
      <c r="GS402" s="30"/>
      <c r="GT402" s="30"/>
      <c r="GU402" s="30"/>
      <c r="GV402" s="30"/>
      <c r="GW402" s="30"/>
      <c r="GX402" s="30"/>
      <c r="GY402" s="30"/>
      <c r="GZ402" s="30"/>
      <c r="HA402" s="30"/>
      <c r="HB402" s="30"/>
      <c r="HC402" s="30"/>
    </row>
    <row r="403" spans="1:240" ht="123" customHeight="1" x14ac:dyDescent="0.3">
      <c r="A403" s="89"/>
      <c r="B403" s="277" t="s">
        <v>450</v>
      </c>
      <c r="C403" s="352" t="s">
        <v>451</v>
      </c>
      <c r="D403" s="125"/>
      <c r="E403" s="125" t="s">
        <v>144</v>
      </c>
      <c r="F403" s="125" t="s">
        <v>347</v>
      </c>
      <c r="G403" s="125" t="s">
        <v>37</v>
      </c>
      <c r="H403" s="88"/>
      <c r="I403" s="284" t="s">
        <v>91</v>
      </c>
      <c r="J403" s="282" t="s">
        <v>91</v>
      </c>
      <c r="K403" s="283" t="s">
        <v>60</v>
      </c>
      <c r="L403" s="303" t="s">
        <v>54</v>
      </c>
      <c r="M403" s="67"/>
      <c r="N403" s="303"/>
      <c r="O403" s="303">
        <v>15</v>
      </c>
      <c r="P403" s="303"/>
      <c r="Q403" s="73">
        <v>1</v>
      </c>
      <c r="R403" s="435" t="s">
        <v>27</v>
      </c>
      <c r="S403" s="435" t="s">
        <v>31</v>
      </c>
      <c r="T403" s="435" t="s">
        <v>394</v>
      </c>
      <c r="U403" s="474">
        <v>1</v>
      </c>
      <c r="V403" s="475" t="s">
        <v>29</v>
      </c>
      <c r="W403" s="474" t="s">
        <v>28</v>
      </c>
      <c r="X403" s="74" t="s">
        <v>30</v>
      </c>
      <c r="Y403" s="73">
        <v>1</v>
      </c>
      <c r="Z403" s="523" t="s">
        <v>29</v>
      </c>
      <c r="AA403" s="523" t="s">
        <v>28</v>
      </c>
      <c r="AB403" s="288" t="s">
        <v>30</v>
      </c>
      <c r="AC403" s="474">
        <v>1</v>
      </c>
      <c r="AD403" s="524" t="s">
        <v>29</v>
      </c>
      <c r="AE403" s="524" t="s">
        <v>28</v>
      </c>
      <c r="AF403" s="524" t="s">
        <v>30</v>
      </c>
      <c r="AG403" s="306"/>
    </row>
    <row r="404" spans="1:240" ht="86.25" customHeight="1" x14ac:dyDescent="0.3">
      <c r="A404" s="89"/>
      <c r="B404" s="277" t="s">
        <v>452</v>
      </c>
      <c r="C404" s="352" t="s">
        <v>453</v>
      </c>
      <c r="D404" s="125"/>
      <c r="E404" s="125" t="s">
        <v>144</v>
      </c>
      <c r="F404" s="125" t="s">
        <v>347</v>
      </c>
      <c r="G404" s="125" t="s">
        <v>37</v>
      </c>
      <c r="H404" s="88"/>
      <c r="I404" s="284" t="s">
        <v>91</v>
      </c>
      <c r="J404" s="282" t="s">
        <v>91</v>
      </c>
      <c r="K404" s="283" t="s">
        <v>152</v>
      </c>
      <c r="L404" s="303" t="s">
        <v>54</v>
      </c>
      <c r="M404" s="67"/>
      <c r="N404" s="303"/>
      <c r="O404" s="303">
        <v>15</v>
      </c>
      <c r="P404" s="303"/>
      <c r="Q404" s="73">
        <v>1</v>
      </c>
      <c r="R404" s="435" t="s">
        <v>27</v>
      </c>
      <c r="S404" s="435"/>
      <c r="T404" s="435"/>
      <c r="U404" s="474">
        <v>1</v>
      </c>
      <c r="V404" s="475" t="s">
        <v>29</v>
      </c>
      <c r="W404" s="474" t="s">
        <v>71</v>
      </c>
      <c r="X404" s="74"/>
      <c r="Y404" s="73">
        <v>1</v>
      </c>
      <c r="Z404" s="523" t="s">
        <v>29</v>
      </c>
      <c r="AA404" s="523" t="s">
        <v>71</v>
      </c>
      <c r="AB404" s="288"/>
      <c r="AC404" s="474">
        <v>1</v>
      </c>
      <c r="AD404" s="524" t="s">
        <v>29</v>
      </c>
      <c r="AE404" s="524" t="s">
        <v>71</v>
      </c>
      <c r="AF404" s="524"/>
      <c r="AG404" s="306"/>
    </row>
    <row r="405" spans="1:240" s="29" customFormat="1" ht="40.5" customHeight="1" x14ac:dyDescent="0.3">
      <c r="A405" s="603" t="s">
        <v>454</v>
      </c>
      <c r="B405" s="603" t="s">
        <v>455</v>
      </c>
      <c r="C405" s="604" t="s">
        <v>456</v>
      </c>
      <c r="D405" s="605"/>
      <c r="E405" s="591" t="s">
        <v>449</v>
      </c>
      <c r="F405" s="33" t="s">
        <v>347</v>
      </c>
      <c r="G405" s="591"/>
      <c r="H405" s="606"/>
      <c r="I405" s="591"/>
      <c r="J405" s="591"/>
      <c r="K405" s="607"/>
      <c r="L405" s="607"/>
      <c r="M405" s="32"/>
      <c r="N405" s="609"/>
      <c r="O405" s="588"/>
      <c r="P405" s="588"/>
      <c r="Q405" s="31"/>
      <c r="R405" s="31"/>
      <c r="S405" s="31"/>
      <c r="T405" s="31"/>
      <c r="U405" s="31"/>
      <c r="V405" s="31"/>
      <c r="W405" s="31"/>
      <c r="X405" s="32"/>
      <c r="Y405" s="31"/>
      <c r="Z405" s="31"/>
      <c r="AA405" s="31"/>
      <c r="AB405" s="31"/>
      <c r="AC405" s="31"/>
      <c r="AD405" s="31"/>
      <c r="AE405" s="31"/>
      <c r="AF405" s="31"/>
      <c r="AG405" s="31"/>
      <c r="AH405" s="30"/>
      <c r="AI405" s="30"/>
      <c r="AJ405" s="30"/>
      <c r="AK405" s="30"/>
      <c r="AL405" s="30"/>
      <c r="AM405" s="30"/>
      <c r="AN405" s="30"/>
      <c r="AO405" s="30"/>
      <c r="AP405" s="30"/>
      <c r="AQ405" s="30"/>
      <c r="AR405" s="30"/>
      <c r="AS405" s="30"/>
      <c r="AT405" s="30"/>
      <c r="AU405" s="30"/>
      <c r="AV405" s="30"/>
      <c r="AW405" s="30"/>
      <c r="AX405" s="30"/>
      <c r="AY405" s="30"/>
      <c r="AZ405" s="30"/>
      <c r="BA405" s="30"/>
      <c r="BB405" s="30"/>
      <c r="BC405" s="30"/>
      <c r="BD405" s="30"/>
      <c r="BE405" s="30"/>
      <c r="BF405" s="30"/>
      <c r="BG405" s="30"/>
      <c r="BH405" s="30"/>
      <c r="BI405" s="30"/>
      <c r="BJ405" s="30"/>
      <c r="BK405" s="30"/>
      <c r="BL405" s="30"/>
      <c r="BM405" s="30"/>
      <c r="BN405" s="30"/>
      <c r="BO405" s="30"/>
      <c r="BP405" s="30"/>
      <c r="BQ405" s="30"/>
      <c r="BR405" s="30"/>
      <c r="BS405" s="30"/>
      <c r="BT405" s="30"/>
      <c r="BU405" s="30"/>
      <c r="BV405" s="30"/>
      <c r="BW405" s="30"/>
      <c r="BX405" s="30"/>
      <c r="BY405" s="30"/>
      <c r="BZ405" s="30"/>
      <c r="CA405" s="30"/>
      <c r="CB405" s="30"/>
      <c r="CC405" s="30"/>
      <c r="CD405" s="30"/>
      <c r="CE405" s="30"/>
      <c r="CF405" s="30"/>
      <c r="CG405" s="30"/>
      <c r="CH405" s="30"/>
      <c r="CI405" s="30"/>
      <c r="CJ405" s="30"/>
      <c r="CK405" s="30"/>
      <c r="CL405" s="30"/>
      <c r="CM405" s="30"/>
      <c r="CN405" s="30"/>
      <c r="CO405" s="30"/>
      <c r="CP405" s="30"/>
      <c r="CQ405" s="30"/>
      <c r="CR405" s="30"/>
      <c r="CS405" s="30"/>
      <c r="CT405" s="30"/>
      <c r="CU405" s="30"/>
      <c r="CV405" s="30"/>
      <c r="CW405" s="30"/>
      <c r="CX405" s="30"/>
      <c r="CY405" s="30"/>
      <c r="CZ405" s="30"/>
      <c r="DA405" s="30"/>
      <c r="DB405" s="30"/>
      <c r="DC405" s="30"/>
      <c r="DD405" s="30"/>
      <c r="DE405" s="30"/>
      <c r="DF405" s="30"/>
      <c r="DG405" s="30"/>
      <c r="DH405" s="30"/>
      <c r="DI405" s="30"/>
      <c r="DJ405" s="30"/>
      <c r="DK405" s="30"/>
      <c r="DL405" s="30"/>
      <c r="DM405" s="30"/>
      <c r="DN405" s="30"/>
      <c r="DO405" s="30"/>
      <c r="DP405" s="30"/>
      <c r="DQ405" s="30"/>
      <c r="DR405" s="30"/>
      <c r="DS405" s="30"/>
      <c r="DT405" s="30"/>
      <c r="DU405" s="30"/>
      <c r="DV405" s="30"/>
      <c r="DW405" s="30"/>
      <c r="DX405" s="30"/>
      <c r="DY405" s="30"/>
      <c r="DZ405" s="30"/>
      <c r="EA405" s="30"/>
      <c r="EB405" s="30"/>
      <c r="EC405" s="30"/>
      <c r="ED405" s="30"/>
      <c r="EE405" s="30"/>
      <c r="EF405" s="30"/>
      <c r="EG405" s="30"/>
      <c r="EH405" s="30"/>
      <c r="EI405" s="30"/>
      <c r="EJ405" s="30"/>
      <c r="EK405" s="30"/>
      <c r="EL405" s="30"/>
      <c r="EM405" s="30"/>
      <c r="EN405" s="30"/>
      <c r="EO405" s="30"/>
      <c r="EP405" s="30"/>
      <c r="EQ405" s="30"/>
      <c r="ER405" s="30"/>
      <c r="ES405" s="30"/>
      <c r="ET405" s="30"/>
      <c r="EU405" s="30"/>
      <c r="EV405" s="30"/>
      <c r="EW405" s="30"/>
      <c r="EX405" s="30"/>
      <c r="EY405" s="30"/>
      <c r="EZ405" s="30"/>
      <c r="FA405" s="30"/>
      <c r="FB405" s="30"/>
      <c r="FC405" s="30"/>
      <c r="FD405" s="30"/>
      <c r="FE405" s="30"/>
      <c r="FF405" s="30"/>
      <c r="FG405" s="30"/>
      <c r="FH405" s="30"/>
      <c r="FI405" s="30"/>
      <c r="FJ405" s="30"/>
      <c r="FK405" s="30"/>
      <c r="FL405" s="30"/>
      <c r="FM405" s="30"/>
      <c r="FN405" s="30"/>
      <c r="FO405" s="30"/>
      <c r="FP405" s="30"/>
      <c r="FQ405" s="30"/>
      <c r="FR405" s="30"/>
      <c r="FS405" s="30"/>
      <c r="FT405" s="30"/>
      <c r="FU405" s="30"/>
      <c r="FV405" s="30"/>
      <c r="FW405" s="30"/>
      <c r="FX405" s="30"/>
      <c r="FY405" s="30"/>
      <c r="FZ405" s="30"/>
      <c r="GA405" s="30"/>
      <c r="GB405" s="30"/>
      <c r="GC405" s="30"/>
      <c r="GD405" s="30"/>
      <c r="GE405" s="30"/>
      <c r="GF405" s="30"/>
      <c r="GG405" s="30"/>
      <c r="GH405" s="30"/>
      <c r="GI405" s="30"/>
      <c r="GJ405" s="30"/>
      <c r="GK405" s="30"/>
      <c r="GL405" s="30"/>
      <c r="GM405" s="30"/>
      <c r="GN405" s="30"/>
      <c r="GO405" s="30"/>
      <c r="GP405" s="30"/>
      <c r="GQ405" s="30"/>
      <c r="GR405" s="30"/>
      <c r="GS405" s="30"/>
      <c r="GT405" s="30"/>
      <c r="GU405" s="30"/>
      <c r="GV405" s="30"/>
      <c r="GW405" s="30"/>
      <c r="GX405" s="30"/>
      <c r="GY405" s="30"/>
      <c r="GZ405" s="30"/>
      <c r="HA405" s="30"/>
      <c r="HB405" s="30"/>
      <c r="HC405" s="30"/>
    </row>
    <row r="406" spans="1:240" ht="86.25" customHeight="1" x14ac:dyDescent="0.3">
      <c r="A406" s="89"/>
      <c r="B406" s="301" t="s">
        <v>408</v>
      </c>
      <c r="C406" s="348" t="s">
        <v>409</v>
      </c>
      <c r="D406" s="125" t="s">
        <v>457</v>
      </c>
      <c r="E406" s="79" t="s">
        <v>144</v>
      </c>
      <c r="F406" s="165" t="s">
        <v>347</v>
      </c>
      <c r="G406" s="79" t="s">
        <v>37</v>
      </c>
      <c r="H406" s="126"/>
      <c r="I406" s="303" t="s">
        <v>91</v>
      </c>
      <c r="J406" s="67">
        <v>3</v>
      </c>
      <c r="K406" s="295" t="s">
        <v>50</v>
      </c>
      <c r="L406" s="303">
        <v>14</v>
      </c>
      <c r="M406" s="67"/>
      <c r="N406" s="303"/>
      <c r="O406" s="303">
        <v>18</v>
      </c>
      <c r="P406" s="303"/>
      <c r="Q406" s="73" t="s">
        <v>64</v>
      </c>
      <c r="R406" s="435" t="s">
        <v>65</v>
      </c>
      <c r="S406" s="435" t="s">
        <v>39</v>
      </c>
      <c r="T406" s="435" t="s">
        <v>114</v>
      </c>
      <c r="U406" s="474">
        <v>1</v>
      </c>
      <c r="V406" s="475" t="s">
        <v>29</v>
      </c>
      <c r="W406" s="474" t="s">
        <v>39</v>
      </c>
      <c r="X406" s="74" t="s">
        <v>114</v>
      </c>
      <c r="Y406" s="73">
        <v>1</v>
      </c>
      <c r="Z406" s="523" t="s">
        <v>29</v>
      </c>
      <c r="AA406" s="523" t="s">
        <v>39</v>
      </c>
      <c r="AB406" s="288" t="s">
        <v>114</v>
      </c>
      <c r="AC406" s="474">
        <v>1</v>
      </c>
      <c r="AD406" s="524" t="s">
        <v>29</v>
      </c>
      <c r="AE406" s="524" t="s">
        <v>39</v>
      </c>
      <c r="AF406" s="524" t="s">
        <v>114</v>
      </c>
      <c r="AG406" s="306" t="s">
        <v>411</v>
      </c>
    </row>
    <row r="407" spans="1:240" ht="86.25" customHeight="1" x14ac:dyDescent="0.3">
      <c r="A407" s="89"/>
      <c r="B407" s="301" t="s">
        <v>412</v>
      </c>
      <c r="C407" s="348" t="s">
        <v>413</v>
      </c>
      <c r="D407" s="125" t="s">
        <v>414</v>
      </c>
      <c r="E407" s="79" t="s">
        <v>144</v>
      </c>
      <c r="F407" s="165" t="s">
        <v>347</v>
      </c>
      <c r="G407" s="79" t="s">
        <v>37</v>
      </c>
      <c r="H407" s="126"/>
      <c r="I407" s="303" t="s">
        <v>91</v>
      </c>
      <c r="J407" s="67">
        <v>3</v>
      </c>
      <c r="K407" s="295" t="s">
        <v>47</v>
      </c>
      <c r="L407" s="303">
        <v>14</v>
      </c>
      <c r="M407" s="67"/>
      <c r="N407" s="303"/>
      <c r="O407" s="303">
        <v>18</v>
      </c>
      <c r="P407" s="303"/>
      <c r="Q407" s="73">
        <v>1</v>
      </c>
      <c r="R407" s="435" t="s">
        <v>27</v>
      </c>
      <c r="S407" s="435" t="s">
        <v>39</v>
      </c>
      <c r="T407" s="435"/>
      <c r="U407" s="474">
        <v>1</v>
      </c>
      <c r="V407" s="475" t="s">
        <v>29</v>
      </c>
      <c r="W407" s="474" t="s">
        <v>39</v>
      </c>
      <c r="X407" s="74" t="s">
        <v>114</v>
      </c>
      <c r="Y407" s="73">
        <v>1</v>
      </c>
      <c r="Z407" s="523" t="s">
        <v>29</v>
      </c>
      <c r="AA407" s="523" t="s">
        <v>39</v>
      </c>
      <c r="AB407" s="288" t="s">
        <v>114</v>
      </c>
      <c r="AC407" s="474">
        <v>1</v>
      </c>
      <c r="AD407" s="524" t="s">
        <v>29</v>
      </c>
      <c r="AE407" s="524" t="s">
        <v>39</v>
      </c>
      <c r="AF407" s="524" t="s">
        <v>114</v>
      </c>
      <c r="AG407" s="306" t="s">
        <v>415</v>
      </c>
    </row>
    <row r="408" spans="1:240" ht="23.25" customHeight="1" x14ac:dyDescent="0.3">
      <c r="A408" s="244" t="s">
        <v>1028</v>
      </c>
      <c r="B408" s="245" t="s">
        <v>1029</v>
      </c>
      <c r="C408" s="246" t="s">
        <v>1030</v>
      </c>
      <c r="D408" s="610"/>
      <c r="E408" s="611" t="s">
        <v>22</v>
      </c>
      <c r="F408" s="611"/>
      <c r="G408" s="244"/>
      <c r="H408" s="244"/>
      <c r="I408" s="244">
        <f>+I409+I430</f>
        <v>30</v>
      </c>
      <c r="J408" s="244">
        <f>+J409+J430</f>
        <v>30</v>
      </c>
      <c r="K408" s="612"/>
      <c r="L408" s="612"/>
      <c r="M408" s="358"/>
      <c r="N408" s="250"/>
      <c r="O408" s="250"/>
      <c r="P408" s="250"/>
      <c r="Q408" s="253"/>
      <c r="R408" s="254"/>
      <c r="S408" s="254"/>
      <c r="T408" s="254"/>
      <c r="U408" s="254"/>
      <c r="V408" s="254"/>
      <c r="W408" s="254"/>
      <c r="X408" s="252"/>
      <c r="Y408" s="253"/>
      <c r="Z408" s="254"/>
      <c r="AA408" s="254"/>
      <c r="AB408" s="254"/>
      <c r="AC408" s="254"/>
      <c r="AD408" s="254"/>
      <c r="AE408" s="254"/>
      <c r="AF408" s="254"/>
      <c r="AG408" s="255"/>
    </row>
    <row r="409" spans="1:240" ht="23.25" customHeight="1" x14ac:dyDescent="0.25">
      <c r="A409" s="256"/>
      <c r="B409" s="256"/>
      <c r="C409" s="257" t="s">
        <v>23</v>
      </c>
      <c r="D409" s="613"/>
      <c r="E409" s="614"/>
      <c r="F409" s="614"/>
      <c r="G409" s="256"/>
      <c r="H409" s="256"/>
      <c r="I409" s="256">
        <f>+I412+I413+I414+I415+I417+I418+I420+I421+I422+I424+I425</f>
        <v>24</v>
      </c>
      <c r="J409" s="256">
        <f>+J412+J413+J414+J415+J417+J418+J420+J421+J422+J424+J425</f>
        <v>24</v>
      </c>
      <c r="K409" s="256"/>
      <c r="L409" s="256"/>
      <c r="M409" s="70"/>
      <c r="N409" s="260"/>
      <c r="O409" s="260"/>
      <c r="P409" s="260"/>
      <c r="Q409" s="71"/>
      <c r="R409" s="260"/>
      <c r="S409" s="260"/>
      <c r="T409" s="260"/>
      <c r="U409" s="260"/>
      <c r="V409" s="260"/>
      <c r="W409" s="260"/>
      <c r="X409" s="70"/>
      <c r="Y409" s="71"/>
      <c r="Z409" s="260"/>
      <c r="AA409" s="260"/>
      <c r="AB409" s="260"/>
      <c r="AC409" s="260"/>
      <c r="AD409" s="260"/>
      <c r="AE409" s="260"/>
      <c r="AF409" s="260"/>
      <c r="AG409" s="261"/>
      <c r="AH409" s="12"/>
      <c r="AI409" s="12"/>
      <c r="AJ409" s="12"/>
      <c r="AK409" s="12"/>
      <c r="AL409" s="12"/>
      <c r="AM409" s="12"/>
      <c r="AN409" s="12"/>
      <c r="AO409" s="12"/>
      <c r="AP409" s="12"/>
      <c r="AQ409" s="12"/>
      <c r="AR409" s="12"/>
      <c r="AS409" s="12"/>
      <c r="AT409" s="12"/>
      <c r="AU409" s="12"/>
      <c r="AV409" s="12"/>
      <c r="AW409" s="12"/>
      <c r="AX409" s="12"/>
      <c r="AY409" s="12"/>
      <c r="AZ409" s="12"/>
      <c r="BA409" s="12"/>
      <c r="BB409" s="12"/>
      <c r="BC409" s="12"/>
      <c r="BD409" s="12"/>
      <c r="BE409" s="12"/>
      <c r="BF409" s="12"/>
      <c r="BG409" s="12"/>
      <c r="BH409" s="12"/>
      <c r="BI409" s="12"/>
      <c r="BJ409" s="12"/>
      <c r="BK409" s="12"/>
      <c r="BL409" s="12"/>
      <c r="BM409" s="12"/>
      <c r="BN409" s="12"/>
      <c r="BO409" s="12"/>
      <c r="BP409" s="12"/>
      <c r="BQ409" s="12"/>
      <c r="BR409" s="12"/>
      <c r="BS409" s="12"/>
      <c r="BT409" s="12"/>
      <c r="BU409" s="12"/>
      <c r="BV409" s="12"/>
      <c r="BW409" s="12"/>
      <c r="BX409" s="12"/>
      <c r="BY409" s="12"/>
      <c r="BZ409" s="12"/>
      <c r="CA409" s="12"/>
      <c r="CB409" s="12"/>
      <c r="CC409" s="12"/>
      <c r="CD409" s="12"/>
      <c r="CE409" s="12"/>
      <c r="CF409" s="12"/>
      <c r="CG409" s="12"/>
      <c r="CH409" s="12"/>
      <c r="CI409" s="12"/>
      <c r="CJ409" s="12"/>
      <c r="CK409" s="12"/>
      <c r="CL409" s="12"/>
      <c r="CM409" s="12"/>
      <c r="CN409" s="12"/>
      <c r="CO409" s="12"/>
      <c r="CP409" s="12"/>
      <c r="CQ409" s="12"/>
      <c r="CR409" s="12"/>
      <c r="CS409" s="12"/>
      <c r="CT409" s="12"/>
      <c r="CU409" s="12"/>
      <c r="CV409" s="12"/>
      <c r="CW409" s="12"/>
      <c r="CX409" s="12"/>
      <c r="CY409" s="12"/>
      <c r="CZ409" s="12"/>
      <c r="DA409" s="12"/>
      <c r="DB409" s="12"/>
      <c r="DC409" s="12"/>
      <c r="DD409" s="12"/>
      <c r="DE409" s="12"/>
      <c r="DF409" s="12"/>
      <c r="DG409" s="12"/>
      <c r="DH409" s="12"/>
      <c r="DI409" s="12"/>
      <c r="DJ409" s="12"/>
      <c r="DK409" s="12"/>
      <c r="DL409" s="12"/>
      <c r="DM409" s="12"/>
      <c r="DN409" s="12"/>
      <c r="DO409" s="12"/>
      <c r="DP409" s="12"/>
      <c r="DQ409" s="12"/>
      <c r="DR409" s="12"/>
      <c r="DS409" s="12"/>
      <c r="DT409" s="12"/>
      <c r="DU409" s="12"/>
      <c r="DV409" s="12"/>
      <c r="DW409" s="12"/>
      <c r="DX409" s="12"/>
      <c r="DY409" s="12"/>
      <c r="DZ409" s="12"/>
      <c r="EA409" s="12"/>
      <c r="EB409" s="12"/>
      <c r="EC409" s="12"/>
      <c r="ED409" s="12"/>
      <c r="EE409" s="12"/>
      <c r="EF409" s="12"/>
      <c r="EG409" s="12"/>
      <c r="EH409" s="12"/>
      <c r="EI409" s="12"/>
      <c r="EJ409" s="12"/>
      <c r="EK409" s="12"/>
      <c r="EL409" s="12"/>
      <c r="EM409" s="12"/>
      <c r="EN409" s="12"/>
      <c r="EO409" s="12"/>
      <c r="EP409" s="12"/>
      <c r="EQ409" s="12"/>
      <c r="ER409" s="12"/>
      <c r="ES409" s="12"/>
      <c r="ET409" s="12"/>
      <c r="EU409" s="12"/>
      <c r="EV409" s="12"/>
      <c r="EW409" s="12"/>
      <c r="EX409" s="12"/>
      <c r="EY409" s="12"/>
      <c r="EZ409" s="12"/>
      <c r="FA409" s="12"/>
      <c r="FB409" s="12"/>
      <c r="FC409" s="12"/>
      <c r="FD409" s="12"/>
      <c r="FE409" s="12"/>
      <c r="FF409" s="12"/>
      <c r="FG409" s="12"/>
      <c r="FH409" s="12"/>
      <c r="FI409" s="12"/>
      <c r="FJ409" s="12"/>
      <c r="FK409" s="12"/>
      <c r="FL409" s="12"/>
      <c r="FM409" s="12"/>
      <c r="FN409" s="12"/>
      <c r="FO409" s="12"/>
      <c r="FP409" s="12"/>
      <c r="FQ409" s="12"/>
      <c r="FR409" s="12"/>
      <c r="FS409" s="12"/>
      <c r="FT409" s="12"/>
      <c r="FU409" s="12"/>
      <c r="FV409" s="12"/>
      <c r="FW409" s="12"/>
      <c r="FX409" s="12"/>
      <c r="FY409" s="12"/>
      <c r="FZ409" s="12"/>
      <c r="GA409" s="12"/>
      <c r="GB409" s="12"/>
      <c r="GC409" s="12"/>
      <c r="GD409" s="12"/>
      <c r="GE409" s="12"/>
      <c r="GF409" s="12"/>
      <c r="GG409" s="12"/>
      <c r="GH409" s="12"/>
      <c r="GI409" s="12"/>
      <c r="GJ409" s="12"/>
      <c r="GK409" s="12"/>
      <c r="GL409" s="12"/>
      <c r="GM409" s="12"/>
      <c r="GN409" s="12"/>
      <c r="GO409" s="12"/>
      <c r="GP409" s="12"/>
      <c r="GQ409" s="12"/>
      <c r="GR409" s="12"/>
      <c r="GS409" s="12"/>
      <c r="GT409" s="12"/>
      <c r="GU409" s="12"/>
      <c r="GV409" s="12"/>
      <c r="GW409" s="12"/>
      <c r="GX409" s="12"/>
      <c r="GY409" s="12"/>
      <c r="GZ409" s="12"/>
      <c r="HA409" s="12"/>
      <c r="HB409" s="12"/>
      <c r="HC409" s="12"/>
      <c r="HD409" s="12"/>
      <c r="HE409" s="12"/>
      <c r="HF409" s="12"/>
      <c r="HG409" s="12"/>
      <c r="HH409" s="12"/>
      <c r="HI409" s="12"/>
      <c r="HJ409" s="12"/>
      <c r="HK409" s="12"/>
      <c r="HL409" s="12"/>
      <c r="HM409" s="6"/>
      <c r="HN409" s="6"/>
      <c r="HO409" s="6"/>
      <c r="HP409" s="6"/>
      <c r="HQ409" s="6"/>
      <c r="HR409" s="6"/>
      <c r="HS409" s="6"/>
      <c r="HT409" s="6"/>
      <c r="HU409" s="6"/>
      <c r="HV409" s="6"/>
      <c r="HW409" s="6"/>
      <c r="HX409" s="6"/>
      <c r="HY409" s="6"/>
      <c r="HZ409" s="6"/>
      <c r="IA409" s="6"/>
      <c r="IB409" s="6"/>
      <c r="IC409" s="6"/>
      <c r="ID409" s="6"/>
      <c r="IE409" s="6"/>
    </row>
    <row r="410" spans="1:240" s="25" customFormat="1" ht="49.5" customHeight="1" x14ac:dyDescent="0.3">
      <c r="A410" s="542"/>
      <c r="B410" s="542" t="s">
        <v>1031</v>
      </c>
      <c r="C410" s="543" t="s">
        <v>938</v>
      </c>
      <c r="D410" s="615"/>
      <c r="E410" s="545" t="s">
        <v>56</v>
      </c>
      <c r="F410" s="543" t="s">
        <v>1032</v>
      </c>
      <c r="G410" s="544" t="s">
        <v>37</v>
      </c>
      <c r="H410" s="546"/>
      <c r="I410" s="544"/>
      <c r="J410" s="544"/>
      <c r="K410" s="542" t="s">
        <v>753</v>
      </c>
      <c r="L410" s="547"/>
      <c r="M410" s="548"/>
      <c r="N410" s="542"/>
      <c r="O410" s="542"/>
      <c r="P410" s="542"/>
      <c r="Q410" s="549"/>
      <c r="R410" s="550"/>
      <c r="S410" s="550"/>
      <c r="T410" s="550"/>
      <c r="U410" s="551"/>
      <c r="V410" s="550"/>
      <c r="W410" s="550"/>
      <c r="X410" s="552"/>
      <c r="Y410" s="549"/>
      <c r="Z410" s="550"/>
      <c r="AA410" s="550"/>
      <c r="AB410" s="550"/>
      <c r="AC410" s="551"/>
      <c r="AD410" s="550"/>
      <c r="AE410" s="550"/>
      <c r="AF410" s="550"/>
      <c r="AG410" s="553"/>
      <c r="AH410" s="26"/>
      <c r="AI410" s="26"/>
      <c r="AJ410" s="26"/>
      <c r="AK410" s="26"/>
      <c r="AL410" s="26"/>
      <c r="AM410" s="26"/>
      <c r="AN410" s="26"/>
      <c r="AO410" s="26"/>
      <c r="AP410" s="26"/>
      <c r="AQ410" s="26"/>
      <c r="AR410" s="26"/>
      <c r="AS410" s="26"/>
      <c r="AT410" s="26"/>
      <c r="AU410" s="26"/>
      <c r="AV410" s="26"/>
      <c r="AW410" s="26"/>
      <c r="AX410" s="26"/>
      <c r="AY410" s="26"/>
      <c r="AZ410" s="26"/>
      <c r="BA410" s="26"/>
      <c r="BB410" s="26"/>
      <c r="BC410" s="26"/>
      <c r="BD410" s="26"/>
      <c r="BE410" s="26"/>
      <c r="BF410" s="26"/>
      <c r="BG410" s="26"/>
      <c r="BH410" s="26"/>
      <c r="BI410" s="26"/>
      <c r="BJ410" s="26"/>
      <c r="BK410" s="26"/>
      <c r="BL410" s="26"/>
      <c r="BM410" s="26"/>
      <c r="BN410" s="26"/>
      <c r="BO410" s="26"/>
      <c r="BP410" s="26"/>
      <c r="BQ410" s="26"/>
      <c r="BR410" s="26"/>
      <c r="BS410" s="26"/>
      <c r="BT410" s="26"/>
      <c r="BU410" s="26"/>
      <c r="BV410" s="26"/>
      <c r="BW410" s="26"/>
      <c r="BX410" s="26"/>
      <c r="BY410" s="26"/>
      <c r="BZ410" s="26"/>
      <c r="CA410" s="26"/>
      <c r="CB410" s="26"/>
      <c r="CC410" s="26"/>
      <c r="CD410" s="26"/>
      <c r="CE410" s="26"/>
      <c r="CF410" s="26"/>
      <c r="CG410" s="26"/>
      <c r="CH410" s="26"/>
      <c r="CI410" s="26"/>
      <c r="CJ410" s="26"/>
      <c r="CK410" s="26"/>
      <c r="CL410" s="26"/>
      <c r="CM410" s="26"/>
      <c r="CN410" s="26"/>
      <c r="CO410" s="26"/>
      <c r="CP410" s="26"/>
      <c r="CQ410" s="26"/>
      <c r="CR410" s="26"/>
      <c r="CS410" s="26"/>
      <c r="CT410" s="26"/>
      <c r="CU410" s="26"/>
      <c r="CV410" s="26"/>
      <c r="CW410" s="26"/>
      <c r="CX410" s="26"/>
      <c r="CY410" s="26"/>
      <c r="CZ410" s="26"/>
      <c r="DA410" s="26"/>
      <c r="DB410" s="26"/>
      <c r="DC410" s="26"/>
      <c r="DD410" s="26"/>
      <c r="DE410" s="26"/>
      <c r="DF410" s="26"/>
      <c r="DG410" s="26"/>
      <c r="DH410" s="26"/>
      <c r="DI410" s="26"/>
      <c r="DJ410" s="26"/>
      <c r="DK410" s="26"/>
      <c r="DL410" s="26"/>
      <c r="DM410" s="26"/>
      <c r="DN410" s="26"/>
      <c r="DO410" s="26"/>
      <c r="DP410" s="26"/>
      <c r="DQ410" s="26"/>
      <c r="DR410" s="26"/>
      <c r="DS410" s="26"/>
      <c r="DT410" s="26"/>
      <c r="DU410" s="26"/>
      <c r="DV410" s="26"/>
      <c r="DW410" s="26"/>
      <c r="DX410" s="26"/>
      <c r="DY410" s="26"/>
      <c r="DZ410" s="26"/>
      <c r="EA410" s="26"/>
      <c r="EB410" s="26"/>
      <c r="EC410" s="26"/>
      <c r="ED410" s="26"/>
      <c r="EE410" s="26"/>
      <c r="EF410" s="26"/>
      <c r="EG410" s="26"/>
      <c r="EH410" s="26"/>
      <c r="EI410" s="26"/>
      <c r="EJ410" s="26"/>
      <c r="EK410" s="26"/>
      <c r="EL410" s="26"/>
      <c r="EM410" s="26"/>
      <c r="EN410" s="26"/>
      <c r="EO410" s="26"/>
      <c r="EP410" s="26"/>
      <c r="EQ410" s="26"/>
      <c r="ER410" s="26"/>
      <c r="ES410" s="26"/>
      <c r="ET410" s="26"/>
      <c r="EU410" s="26"/>
      <c r="EV410" s="26"/>
      <c r="EW410" s="26"/>
      <c r="EX410" s="26"/>
      <c r="EY410" s="26"/>
      <c r="EZ410" s="26"/>
      <c r="FA410" s="26"/>
      <c r="FB410" s="26"/>
      <c r="FC410" s="26"/>
      <c r="FD410" s="26"/>
      <c r="FE410" s="26"/>
      <c r="FF410" s="26"/>
      <c r="FG410" s="26"/>
      <c r="FH410" s="26"/>
      <c r="FI410" s="26"/>
      <c r="FJ410" s="26"/>
      <c r="FK410" s="26"/>
      <c r="FL410" s="26"/>
      <c r="FM410" s="26"/>
      <c r="FN410" s="26"/>
      <c r="FO410" s="26"/>
      <c r="FP410" s="26"/>
      <c r="FQ410" s="26"/>
      <c r="FR410" s="26"/>
      <c r="FS410" s="26"/>
      <c r="FT410" s="26"/>
      <c r="FU410" s="26"/>
      <c r="FV410" s="26"/>
      <c r="FW410" s="26"/>
      <c r="FX410" s="26"/>
      <c r="FY410" s="26"/>
      <c r="FZ410" s="26"/>
      <c r="GA410" s="26"/>
      <c r="GB410" s="26"/>
      <c r="GC410" s="26"/>
      <c r="GD410" s="26"/>
      <c r="GE410" s="26"/>
      <c r="GF410" s="26"/>
      <c r="GG410" s="26"/>
      <c r="GH410" s="26"/>
      <c r="GI410" s="26"/>
      <c r="GJ410" s="26"/>
      <c r="GK410" s="26"/>
      <c r="GL410" s="26"/>
      <c r="GM410" s="26"/>
      <c r="GN410" s="26"/>
      <c r="GO410" s="26"/>
      <c r="GP410" s="26"/>
      <c r="GQ410" s="26"/>
      <c r="GR410" s="26"/>
      <c r="GS410" s="26"/>
      <c r="GT410" s="26"/>
      <c r="GU410" s="26"/>
      <c r="GV410" s="26"/>
      <c r="GW410" s="26"/>
      <c r="GX410" s="26"/>
      <c r="GY410" s="26"/>
      <c r="GZ410" s="26"/>
      <c r="HA410" s="26"/>
      <c r="HB410" s="26"/>
      <c r="HC410" s="26"/>
      <c r="HD410" s="26"/>
      <c r="HE410" s="26"/>
      <c r="HF410" s="26"/>
      <c r="HG410" s="26"/>
      <c r="HH410" s="26"/>
      <c r="HI410" s="26"/>
      <c r="HJ410" s="26"/>
      <c r="HK410" s="26"/>
      <c r="HL410" s="26"/>
      <c r="HM410" s="26"/>
      <c r="HN410" s="26"/>
      <c r="HO410" s="26"/>
      <c r="HP410" s="26"/>
      <c r="HQ410" s="26"/>
      <c r="HR410" s="26"/>
      <c r="HS410" s="26"/>
      <c r="HT410" s="26"/>
      <c r="HU410" s="26"/>
      <c r="HV410" s="26"/>
      <c r="HW410" s="26"/>
      <c r="HX410" s="26"/>
      <c r="HY410" s="26"/>
      <c r="HZ410" s="26"/>
      <c r="IA410" s="26"/>
      <c r="IB410" s="26"/>
      <c r="IC410" s="26"/>
      <c r="ID410" s="26"/>
      <c r="IE410" s="26"/>
      <c r="IF410" s="26"/>
    </row>
    <row r="411" spans="1:240" ht="39.75" customHeight="1" x14ac:dyDescent="0.3">
      <c r="A411" s="262" t="s">
        <v>1033</v>
      </c>
      <c r="B411" s="262" t="s">
        <v>1034</v>
      </c>
      <c r="C411" s="263" t="s">
        <v>1035</v>
      </c>
      <c r="D411" s="264"/>
      <c r="E411" s="265"/>
      <c r="F411" s="266"/>
      <c r="G411" s="267"/>
      <c r="H411" s="567"/>
      <c r="I411" s="269"/>
      <c r="J411" s="269"/>
      <c r="K411" s="568"/>
      <c r="L411" s="568"/>
      <c r="M411" s="300"/>
      <c r="N411" s="270"/>
      <c r="O411" s="270"/>
      <c r="P411" s="270"/>
      <c r="Q411" s="447"/>
      <c r="R411" s="270"/>
      <c r="S411" s="270"/>
      <c r="T411" s="270"/>
      <c r="U411" s="270"/>
      <c r="V411" s="270"/>
      <c r="W411" s="270"/>
      <c r="X411" s="271"/>
      <c r="Y411" s="447"/>
      <c r="Z411" s="270"/>
      <c r="AA411" s="270"/>
      <c r="AB411" s="270"/>
      <c r="AC411" s="270"/>
      <c r="AD411" s="270"/>
      <c r="AE411" s="270"/>
      <c r="AF411" s="270"/>
      <c r="AG411" s="270"/>
      <c r="HD411" s="6"/>
      <c r="HE411" s="6"/>
      <c r="HF411" s="6"/>
      <c r="HG411" s="6"/>
      <c r="HH411" s="6"/>
      <c r="HI411" s="6"/>
      <c r="HJ411" s="6"/>
      <c r="HK411" s="6"/>
      <c r="HL411" s="6"/>
    </row>
    <row r="412" spans="1:240" ht="49.5" customHeight="1" x14ac:dyDescent="0.3">
      <c r="A412" s="89"/>
      <c r="B412" s="301" t="s">
        <v>1036</v>
      </c>
      <c r="C412" s="291" t="s">
        <v>1037</v>
      </c>
      <c r="D412" s="125" t="s">
        <v>1038</v>
      </c>
      <c r="E412" s="79" t="s">
        <v>77</v>
      </c>
      <c r="F412" s="79"/>
      <c r="G412" s="96" t="s">
        <v>37</v>
      </c>
      <c r="H412" s="126"/>
      <c r="I412" s="303" t="s">
        <v>93</v>
      </c>
      <c r="J412" s="67">
        <v>2</v>
      </c>
      <c r="K412" s="616" t="s">
        <v>52</v>
      </c>
      <c r="L412" s="303">
        <v>14</v>
      </c>
      <c r="M412" s="67"/>
      <c r="N412" s="299"/>
      <c r="O412" s="360">
        <v>12</v>
      </c>
      <c r="P412" s="360"/>
      <c r="Q412" s="73">
        <v>1</v>
      </c>
      <c r="R412" s="435" t="s">
        <v>27</v>
      </c>
      <c r="S412" s="435" t="s">
        <v>28</v>
      </c>
      <c r="T412" s="435"/>
      <c r="U412" s="474">
        <v>1</v>
      </c>
      <c r="V412" s="475" t="s">
        <v>29</v>
      </c>
      <c r="W412" s="474" t="s">
        <v>28</v>
      </c>
      <c r="X412" s="68" t="s">
        <v>32</v>
      </c>
      <c r="Y412" s="73">
        <v>1</v>
      </c>
      <c r="Z412" s="523" t="s">
        <v>29</v>
      </c>
      <c r="AA412" s="523" t="s">
        <v>28</v>
      </c>
      <c r="AB412" s="288" t="s">
        <v>32</v>
      </c>
      <c r="AC412" s="474">
        <v>1</v>
      </c>
      <c r="AD412" s="524" t="s">
        <v>29</v>
      </c>
      <c r="AE412" s="524" t="s">
        <v>28</v>
      </c>
      <c r="AF412" s="524" t="s">
        <v>32</v>
      </c>
      <c r="AG412" s="306" t="s">
        <v>1039</v>
      </c>
    </row>
    <row r="413" spans="1:240" ht="49.5" customHeight="1" x14ac:dyDescent="0.3">
      <c r="A413" s="89"/>
      <c r="B413" s="345" t="s">
        <v>1040</v>
      </c>
      <c r="C413" s="478" t="s">
        <v>1041</v>
      </c>
      <c r="D413" s="125"/>
      <c r="E413" s="79" t="s">
        <v>77</v>
      </c>
      <c r="F413" s="79"/>
      <c r="G413" s="96" t="s">
        <v>37</v>
      </c>
      <c r="H413" s="126"/>
      <c r="I413" s="303" t="s">
        <v>93</v>
      </c>
      <c r="J413" s="67">
        <v>2</v>
      </c>
      <c r="K413" s="617" t="s">
        <v>48</v>
      </c>
      <c r="L413" s="303">
        <v>14</v>
      </c>
      <c r="M413" s="67"/>
      <c r="N413" s="287"/>
      <c r="O413" s="618">
        <v>12</v>
      </c>
      <c r="P413" s="619">
        <v>12</v>
      </c>
      <c r="Q413" s="73">
        <v>1</v>
      </c>
      <c r="R413" s="435" t="s">
        <v>27</v>
      </c>
      <c r="S413" s="435" t="s">
        <v>39</v>
      </c>
      <c r="T413" s="435"/>
      <c r="U413" s="474">
        <v>1</v>
      </c>
      <c r="V413" s="475" t="s">
        <v>29</v>
      </c>
      <c r="W413" s="474" t="s">
        <v>39</v>
      </c>
      <c r="X413" s="68" t="s">
        <v>51</v>
      </c>
      <c r="Y413" s="73">
        <v>1</v>
      </c>
      <c r="Z413" s="523" t="s">
        <v>29</v>
      </c>
      <c r="AA413" s="523" t="s">
        <v>39</v>
      </c>
      <c r="AB413" s="288" t="s">
        <v>51</v>
      </c>
      <c r="AC413" s="474">
        <v>1</v>
      </c>
      <c r="AD413" s="524" t="s">
        <v>29</v>
      </c>
      <c r="AE413" s="524" t="s">
        <v>39</v>
      </c>
      <c r="AF413" s="524" t="s">
        <v>51</v>
      </c>
      <c r="AG413" s="306"/>
    </row>
    <row r="414" spans="1:240" ht="49.5" customHeight="1" x14ac:dyDescent="0.3">
      <c r="A414" s="89"/>
      <c r="B414" s="277" t="s">
        <v>1042</v>
      </c>
      <c r="C414" s="352" t="s">
        <v>1043</v>
      </c>
      <c r="D414" s="125" t="s">
        <v>1044</v>
      </c>
      <c r="E414" s="125" t="s">
        <v>77</v>
      </c>
      <c r="F414" s="125"/>
      <c r="G414" s="85" t="s">
        <v>37</v>
      </c>
      <c r="H414" s="88"/>
      <c r="I414" s="284" t="s">
        <v>93</v>
      </c>
      <c r="J414" s="282">
        <v>2</v>
      </c>
      <c r="K414" s="480" t="s">
        <v>580</v>
      </c>
      <c r="L414" s="303">
        <v>14</v>
      </c>
      <c r="M414" s="67"/>
      <c r="N414" s="287"/>
      <c r="O414" s="287">
        <v>18</v>
      </c>
      <c r="P414" s="287"/>
      <c r="Q414" s="73">
        <v>1</v>
      </c>
      <c r="R414" s="435" t="s">
        <v>27</v>
      </c>
      <c r="S414" s="435" t="s">
        <v>28</v>
      </c>
      <c r="T414" s="435"/>
      <c r="U414" s="474">
        <v>1</v>
      </c>
      <c r="V414" s="475" t="s">
        <v>29</v>
      </c>
      <c r="W414" s="474" t="s">
        <v>28</v>
      </c>
      <c r="X414" s="68" t="s">
        <v>30</v>
      </c>
      <c r="Y414" s="73">
        <v>1</v>
      </c>
      <c r="Z414" s="523" t="s">
        <v>29</v>
      </c>
      <c r="AA414" s="523" t="s">
        <v>28</v>
      </c>
      <c r="AB414" s="288" t="s">
        <v>30</v>
      </c>
      <c r="AC414" s="474">
        <v>1</v>
      </c>
      <c r="AD414" s="524" t="s">
        <v>29</v>
      </c>
      <c r="AE414" s="524" t="s">
        <v>28</v>
      </c>
      <c r="AF414" s="524" t="s">
        <v>30</v>
      </c>
      <c r="AG414" s="306" t="s">
        <v>879</v>
      </c>
    </row>
    <row r="415" spans="1:240" ht="49.5" customHeight="1" x14ac:dyDescent="0.3">
      <c r="A415" s="89"/>
      <c r="B415" s="277" t="s">
        <v>1045</v>
      </c>
      <c r="C415" s="352" t="s">
        <v>1046</v>
      </c>
      <c r="D415" s="125" t="s">
        <v>1047</v>
      </c>
      <c r="E415" s="125" t="s">
        <v>77</v>
      </c>
      <c r="F415" s="125"/>
      <c r="G415" s="85" t="s">
        <v>37</v>
      </c>
      <c r="H415" s="88"/>
      <c r="I415" s="284" t="s">
        <v>93</v>
      </c>
      <c r="J415" s="282">
        <v>2</v>
      </c>
      <c r="K415" s="480" t="s">
        <v>48</v>
      </c>
      <c r="L415" s="303">
        <v>14</v>
      </c>
      <c r="M415" s="67"/>
      <c r="N415" s="287"/>
      <c r="O415" s="287">
        <v>18</v>
      </c>
      <c r="P415" s="287"/>
      <c r="Q415" s="73">
        <v>1</v>
      </c>
      <c r="R415" s="435" t="s">
        <v>27</v>
      </c>
      <c r="S415" s="435" t="s">
        <v>28</v>
      </c>
      <c r="T415" s="435"/>
      <c r="U415" s="474">
        <v>1</v>
      </c>
      <c r="V415" s="475" t="s">
        <v>29</v>
      </c>
      <c r="W415" s="474" t="s">
        <v>28</v>
      </c>
      <c r="X415" s="68" t="s">
        <v>30</v>
      </c>
      <c r="Y415" s="73">
        <v>1</v>
      </c>
      <c r="Z415" s="523" t="s">
        <v>29</v>
      </c>
      <c r="AA415" s="523" t="s">
        <v>28</v>
      </c>
      <c r="AB415" s="288" t="s">
        <v>30</v>
      </c>
      <c r="AC415" s="474">
        <v>1</v>
      </c>
      <c r="AD415" s="524" t="s">
        <v>29</v>
      </c>
      <c r="AE415" s="524" t="s">
        <v>28</v>
      </c>
      <c r="AF415" s="524" t="s">
        <v>30</v>
      </c>
      <c r="AG415" s="306" t="s">
        <v>1048</v>
      </c>
    </row>
    <row r="416" spans="1:240" ht="28.5" customHeight="1" x14ac:dyDescent="0.3">
      <c r="A416" s="262" t="s">
        <v>1049</v>
      </c>
      <c r="B416" s="262" t="s">
        <v>1050</v>
      </c>
      <c r="C416" s="263" t="s">
        <v>1051</v>
      </c>
      <c r="D416" s="264" t="s">
        <v>1052</v>
      </c>
      <c r="E416" s="265"/>
      <c r="F416" s="266"/>
      <c r="G416" s="267"/>
      <c r="H416" s="567"/>
      <c r="I416" s="269"/>
      <c r="J416" s="269"/>
      <c r="K416" s="568"/>
      <c r="L416" s="568"/>
      <c r="M416" s="300"/>
      <c r="N416" s="270"/>
      <c r="O416" s="270"/>
      <c r="P416" s="270"/>
      <c r="Q416" s="447"/>
      <c r="R416" s="270"/>
      <c r="S416" s="270"/>
      <c r="T416" s="270"/>
      <c r="U416" s="270"/>
      <c r="V416" s="270"/>
      <c r="W416" s="270"/>
      <c r="X416" s="271"/>
      <c r="Y416" s="620"/>
      <c r="Z416" s="621"/>
      <c r="AA416" s="621"/>
      <c r="AB416" s="621"/>
      <c r="AC416" s="270"/>
      <c r="AD416" s="270"/>
      <c r="AE416" s="270"/>
      <c r="AF416" s="270"/>
      <c r="AG416" s="270"/>
      <c r="HD416" s="6"/>
      <c r="HE416" s="6"/>
      <c r="HF416" s="6"/>
      <c r="HG416" s="6"/>
      <c r="HH416" s="6"/>
      <c r="HI416" s="6"/>
      <c r="HJ416" s="6"/>
      <c r="HK416" s="6"/>
      <c r="HL416" s="6"/>
    </row>
    <row r="417" spans="1:240" ht="66" x14ac:dyDescent="0.3">
      <c r="A417" s="89"/>
      <c r="B417" s="301" t="s">
        <v>1053</v>
      </c>
      <c r="C417" s="348" t="s">
        <v>1054</v>
      </c>
      <c r="D417" s="125" t="s">
        <v>1055</v>
      </c>
      <c r="E417" s="79" t="s">
        <v>77</v>
      </c>
      <c r="F417" s="79"/>
      <c r="G417" s="96" t="s">
        <v>37</v>
      </c>
      <c r="H417" s="126"/>
      <c r="I417" s="303" t="s">
        <v>91</v>
      </c>
      <c r="J417" s="67">
        <v>3</v>
      </c>
      <c r="K417" s="617" t="s">
        <v>52</v>
      </c>
      <c r="L417" s="303">
        <v>14</v>
      </c>
      <c r="M417" s="67"/>
      <c r="N417" s="299"/>
      <c r="O417" s="299"/>
      <c r="P417" s="287"/>
      <c r="Q417" s="73">
        <v>1</v>
      </c>
      <c r="R417" s="435" t="s">
        <v>27</v>
      </c>
      <c r="S417" s="435" t="s">
        <v>28</v>
      </c>
      <c r="T417" s="435"/>
      <c r="U417" s="474">
        <v>1</v>
      </c>
      <c r="V417" s="475" t="s">
        <v>29</v>
      </c>
      <c r="W417" s="474" t="s">
        <v>28</v>
      </c>
      <c r="X417" s="68" t="s">
        <v>32</v>
      </c>
      <c r="Y417" s="73">
        <v>1</v>
      </c>
      <c r="Z417" s="523" t="s">
        <v>29</v>
      </c>
      <c r="AA417" s="523" t="s">
        <v>28</v>
      </c>
      <c r="AB417" s="288" t="s">
        <v>32</v>
      </c>
      <c r="AC417" s="474">
        <v>1</v>
      </c>
      <c r="AD417" s="524" t="s">
        <v>29</v>
      </c>
      <c r="AE417" s="524" t="s">
        <v>28</v>
      </c>
      <c r="AF417" s="524" t="s">
        <v>32</v>
      </c>
      <c r="AG417" s="306" t="s">
        <v>1056</v>
      </c>
    </row>
    <row r="418" spans="1:240" ht="105.6" x14ac:dyDescent="0.3">
      <c r="A418" s="89"/>
      <c r="B418" s="301" t="s">
        <v>1057</v>
      </c>
      <c r="C418" s="348" t="s">
        <v>1058</v>
      </c>
      <c r="D418" s="125" t="s">
        <v>1059</v>
      </c>
      <c r="E418" s="79" t="s">
        <v>77</v>
      </c>
      <c r="F418" s="79"/>
      <c r="G418" s="96" t="s">
        <v>37</v>
      </c>
      <c r="H418" s="126"/>
      <c r="I418" s="303" t="s">
        <v>91</v>
      </c>
      <c r="J418" s="67">
        <v>3</v>
      </c>
      <c r="K418" s="617" t="s">
        <v>753</v>
      </c>
      <c r="L418" s="303">
        <v>14</v>
      </c>
      <c r="M418" s="67"/>
      <c r="N418" s="287">
        <v>6</v>
      </c>
      <c r="O418" s="287">
        <v>12</v>
      </c>
      <c r="P418" s="287"/>
      <c r="Q418" s="73">
        <v>1</v>
      </c>
      <c r="R418" s="435" t="s">
        <v>29</v>
      </c>
      <c r="S418" s="435" t="s">
        <v>28</v>
      </c>
      <c r="T418" s="435" t="s">
        <v>66</v>
      </c>
      <c r="U418" s="474">
        <v>1</v>
      </c>
      <c r="V418" s="475" t="s">
        <v>29</v>
      </c>
      <c r="W418" s="474" t="s">
        <v>28</v>
      </c>
      <c r="X418" s="68" t="s">
        <v>66</v>
      </c>
      <c r="Y418" s="73">
        <v>1</v>
      </c>
      <c r="Z418" s="523" t="s">
        <v>29</v>
      </c>
      <c r="AA418" s="523" t="s">
        <v>28</v>
      </c>
      <c r="AB418" s="288" t="s">
        <v>66</v>
      </c>
      <c r="AC418" s="474">
        <v>1</v>
      </c>
      <c r="AD418" s="524" t="s">
        <v>29</v>
      </c>
      <c r="AE418" s="524" t="s">
        <v>28</v>
      </c>
      <c r="AF418" s="524" t="s">
        <v>66</v>
      </c>
      <c r="AG418" s="306" t="s">
        <v>1060</v>
      </c>
    </row>
    <row r="419" spans="1:240" ht="28.5" customHeight="1" x14ac:dyDescent="0.3">
      <c r="A419" s="262" t="s">
        <v>1061</v>
      </c>
      <c r="B419" s="262" t="s">
        <v>1062</v>
      </c>
      <c r="C419" s="263" t="s">
        <v>1063</v>
      </c>
      <c r="D419" s="264"/>
      <c r="E419" s="265"/>
      <c r="F419" s="266"/>
      <c r="G419" s="267"/>
      <c r="H419" s="567"/>
      <c r="I419" s="269"/>
      <c r="J419" s="269"/>
      <c r="K419" s="568"/>
      <c r="L419" s="568"/>
      <c r="M419" s="269"/>
      <c r="N419" s="270"/>
      <c r="O419" s="270"/>
      <c r="P419" s="270"/>
      <c r="Q419" s="447"/>
      <c r="R419" s="270"/>
      <c r="S419" s="270"/>
      <c r="T419" s="270"/>
      <c r="U419" s="270"/>
      <c r="V419" s="270"/>
      <c r="W419" s="270"/>
      <c r="X419" s="271"/>
      <c r="Y419" s="447"/>
      <c r="Z419" s="270"/>
      <c r="AA419" s="270"/>
      <c r="AB419" s="270"/>
      <c r="AC419" s="270"/>
      <c r="AD419" s="270"/>
      <c r="AE419" s="270"/>
      <c r="AF419" s="270"/>
      <c r="AG419" s="270"/>
      <c r="HD419" s="6"/>
      <c r="HE419" s="6"/>
      <c r="HF419" s="6"/>
      <c r="HG419" s="6"/>
      <c r="HH419" s="6"/>
      <c r="HI419" s="6"/>
      <c r="HJ419" s="6"/>
      <c r="HK419" s="6"/>
      <c r="HL419" s="6"/>
    </row>
    <row r="420" spans="1:240" ht="58.5" customHeight="1" x14ac:dyDescent="0.3">
      <c r="A420" s="89"/>
      <c r="B420" s="277" t="s">
        <v>1064</v>
      </c>
      <c r="C420" s="352" t="s">
        <v>1065</v>
      </c>
      <c r="D420" s="125" t="s">
        <v>1066</v>
      </c>
      <c r="E420" s="125" t="s">
        <v>77</v>
      </c>
      <c r="F420" s="125"/>
      <c r="G420" s="85" t="s">
        <v>37</v>
      </c>
      <c r="H420" s="88"/>
      <c r="I420" s="284" t="s">
        <v>93</v>
      </c>
      <c r="J420" s="282">
        <v>2</v>
      </c>
      <c r="K420" s="480" t="s">
        <v>580</v>
      </c>
      <c r="L420" s="303">
        <v>14</v>
      </c>
      <c r="M420" s="303"/>
      <c r="N420" s="622"/>
      <c r="O420" s="287">
        <v>24</v>
      </c>
      <c r="P420" s="287"/>
      <c r="Q420" s="73">
        <v>1</v>
      </c>
      <c r="R420" s="435" t="s">
        <v>27</v>
      </c>
      <c r="S420" s="435" t="s">
        <v>31</v>
      </c>
      <c r="T420" s="435"/>
      <c r="U420" s="474">
        <v>1</v>
      </c>
      <c r="V420" s="475" t="s">
        <v>29</v>
      </c>
      <c r="W420" s="474" t="s">
        <v>28</v>
      </c>
      <c r="X420" s="68" t="s">
        <v>32</v>
      </c>
      <c r="Y420" s="73">
        <v>1</v>
      </c>
      <c r="Z420" s="523" t="s">
        <v>29</v>
      </c>
      <c r="AA420" s="523" t="s">
        <v>28</v>
      </c>
      <c r="AB420" s="288" t="s">
        <v>32</v>
      </c>
      <c r="AC420" s="474">
        <v>1</v>
      </c>
      <c r="AD420" s="524" t="s">
        <v>29</v>
      </c>
      <c r="AE420" s="524" t="s">
        <v>28</v>
      </c>
      <c r="AF420" s="524" t="s">
        <v>32</v>
      </c>
      <c r="AG420" s="306" t="s">
        <v>1067</v>
      </c>
    </row>
    <row r="421" spans="1:240" ht="58.5" customHeight="1" x14ac:dyDescent="0.3">
      <c r="A421" s="89"/>
      <c r="B421" s="508" t="s">
        <v>1068</v>
      </c>
      <c r="C421" s="348" t="s">
        <v>1069</v>
      </c>
      <c r="D421" s="125" t="s">
        <v>1070</v>
      </c>
      <c r="E421" s="79" t="s">
        <v>77</v>
      </c>
      <c r="F421" s="79"/>
      <c r="G421" s="96" t="s">
        <v>37</v>
      </c>
      <c r="H421" s="126"/>
      <c r="I421" s="303" t="s">
        <v>93</v>
      </c>
      <c r="J421" s="67">
        <v>2</v>
      </c>
      <c r="K421" s="617" t="s">
        <v>753</v>
      </c>
      <c r="L421" s="303">
        <v>14</v>
      </c>
      <c r="M421" s="303"/>
      <c r="N421" s="622"/>
      <c r="O421" s="287">
        <v>24</v>
      </c>
      <c r="P421" s="287"/>
      <c r="Q421" s="73">
        <v>1</v>
      </c>
      <c r="R421" s="435" t="s">
        <v>29</v>
      </c>
      <c r="S421" s="435" t="s">
        <v>39</v>
      </c>
      <c r="T421" s="435" t="s">
        <v>74</v>
      </c>
      <c r="U421" s="474">
        <v>1</v>
      </c>
      <c r="V421" s="475" t="s">
        <v>29</v>
      </c>
      <c r="W421" s="474" t="s">
        <v>39</v>
      </c>
      <c r="X421" s="68" t="s">
        <v>74</v>
      </c>
      <c r="Y421" s="73">
        <v>1</v>
      </c>
      <c r="Z421" s="523" t="s">
        <v>29</v>
      </c>
      <c r="AA421" s="523" t="s">
        <v>39</v>
      </c>
      <c r="AB421" s="288" t="s">
        <v>74</v>
      </c>
      <c r="AC421" s="474">
        <v>1</v>
      </c>
      <c r="AD421" s="524" t="s">
        <v>29</v>
      </c>
      <c r="AE421" s="524" t="s">
        <v>39</v>
      </c>
      <c r="AF421" s="524" t="s">
        <v>74</v>
      </c>
      <c r="AG421" s="306" t="s">
        <v>1071</v>
      </c>
    </row>
    <row r="422" spans="1:240" ht="58.5" customHeight="1" x14ac:dyDescent="0.3">
      <c r="A422" s="89"/>
      <c r="B422" s="508" t="s">
        <v>1072</v>
      </c>
      <c r="C422" s="371" t="s">
        <v>1073</v>
      </c>
      <c r="D422" s="125" t="s">
        <v>1074</v>
      </c>
      <c r="E422" s="79" t="s">
        <v>77</v>
      </c>
      <c r="F422" s="79"/>
      <c r="G422" s="96" t="s">
        <v>37</v>
      </c>
      <c r="H422" s="126"/>
      <c r="I422" s="303" t="s">
        <v>93</v>
      </c>
      <c r="J422" s="67">
        <v>2</v>
      </c>
      <c r="K422" s="617" t="s">
        <v>63</v>
      </c>
      <c r="L422" s="303">
        <v>14</v>
      </c>
      <c r="M422" s="303"/>
      <c r="N422" s="27"/>
      <c r="O422" s="287">
        <v>18</v>
      </c>
      <c r="P422" s="287"/>
      <c r="Q422" s="73">
        <v>1</v>
      </c>
      <c r="R422" s="435" t="s">
        <v>29</v>
      </c>
      <c r="S422" s="435" t="s">
        <v>28</v>
      </c>
      <c r="T422" s="435" t="s">
        <v>66</v>
      </c>
      <c r="U422" s="474">
        <v>1</v>
      </c>
      <c r="V422" s="475" t="s">
        <v>29</v>
      </c>
      <c r="W422" s="474" t="s">
        <v>28</v>
      </c>
      <c r="X422" s="68" t="s">
        <v>66</v>
      </c>
      <c r="Y422" s="73">
        <v>1</v>
      </c>
      <c r="Z422" s="523" t="s">
        <v>29</v>
      </c>
      <c r="AA422" s="435" t="s">
        <v>28</v>
      </c>
      <c r="AB422" s="288" t="s">
        <v>66</v>
      </c>
      <c r="AC422" s="474">
        <v>1</v>
      </c>
      <c r="AD422" s="524" t="s">
        <v>29</v>
      </c>
      <c r="AE422" s="524" t="s">
        <v>28</v>
      </c>
      <c r="AF422" s="524" t="s">
        <v>66</v>
      </c>
      <c r="AG422" s="306" t="s">
        <v>1075</v>
      </c>
    </row>
    <row r="423" spans="1:240" x14ac:dyDescent="0.3">
      <c r="A423" s="89"/>
      <c r="B423" s="28"/>
      <c r="C423" s="371"/>
      <c r="D423" s="125"/>
      <c r="E423" s="79"/>
      <c r="F423" s="79"/>
      <c r="G423" s="79"/>
      <c r="H423" s="126"/>
      <c r="I423" s="303"/>
      <c r="J423" s="67"/>
      <c r="K423" s="303"/>
      <c r="L423" s="303"/>
      <c r="M423" s="67"/>
      <c r="N423" s="287"/>
      <c r="O423" s="287"/>
      <c r="P423" s="287"/>
      <c r="Q423" s="73"/>
      <c r="R423" s="435"/>
      <c r="S423" s="435"/>
      <c r="T423" s="435"/>
      <c r="U423" s="474"/>
      <c r="V423" s="475"/>
      <c r="W423" s="474"/>
      <c r="X423" s="68"/>
      <c r="Y423" s="73"/>
      <c r="Z423" s="523"/>
      <c r="AA423" s="523"/>
      <c r="AB423" s="288"/>
      <c r="AC423" s="474"/>
      <c r="AD423" s="524"/>
      <c r="AE423" s="524"/>
      <c r="AF423" s="524"/>
      <c r="AG423" s="306"/>
    </row>
    <row r="424" spans="1:240" ht="60.75" customHeight="1" x14ac:dyDescent="0.3">
      <c r="A424" s="89"/>
      <c r="B424" s="114" t="s">
        <v>1076</v>
      </c>
      <c r="C424" s="371" t="s">
        <v>1077</v>
      </c>
      <c r="D424" s="125" t="s">
        <v>1078</v>
      </c>
      <c r="E424" s="79" t="s">
        <v>77</v>
      </c>
      <c r="F424" s="79"/>
      <c r="G424" s="96" t="s">
        <v>37</v>
      </c>
      <c r="H424" s="126"/>
      <c r="I424" s="303" t="s">
        <v>93</v>
      </c>
      <c r="J424" s="67">
        <v>2</v>
      </c>
      <c r="K424" s="617" t="s">
        <v>49</v>
      </c>
      <c r="L424" s="303">
        <v>80</v>
      </c>
      <c r="M424" s="67"/>
      <c r="N424" s="286" t="s">
        <v>989</v>
      </c>
      <c r="O424" s="623" t="s">
        <v>989</v>
      </c>
      <c r="P424" s="623"/>
      <c r="Q424" s="73">
        <v>1</v>
      </c>
      <c r="R424" s="435" t="s">
        <v>29</v>
      </c>
      <c r="S424" s="435" t="s">
        <v>990</v>
      </c>
      <c r="T424" s="435" t="s">
        <v>1079</v>
      </c>
      <c r="U424" s="474">
        <v>1</v>
      </c>
      <c r="V424" s="475" t="s">
        <v>29</v>
      </c>
      <c r="W424" s="474" t="s">
        <v>990</v>
      </c>
      <c r="X424" s="68" t="s">
        <v>1079</v>
      </c>
      <c r="Y424" s="73">
        <v>1</v>
      </c>
      <c r="Z424" s="523" t="s">
        <v>29</v>
      </c>
      <c r="AA424" s="523" t="s">
        <v>990</v>
      </c>
      <c r="AB424" s="288" t="s">
        <v>1079</v>
      </c>
      <c r="AC424" s="474">
        <v>1</v>
      </c>
      <c r="AD424" s="524" t="s">
        <v>29</v>
      </c>
      <c r="AE424" s="524" t="s">
        <v>990</v>
      </c>
      <c r="AF424" s="624" t="s">
        <v>1079</v>
      </c>
      <c r="AG424" s="306" t="s">
        <v>1080</v>
      </c>
    </row>
    <row r="425" spans="1:240" ht="28.5" customHeight="1" x14ac:dyDescent="0.3">
      <c r="A425" s="262" t="s">
        <v>1081</v>
      </c>
      <c r="B425" s="262" t="s">
        <v>1082</v>
      </c>
      <c r="C425" s="263" t="s">
        <v>1083</v>
      </c>
      <c r="D425" s="264"/>
      <c r="E425" s="265"/>
      <c r="F425" s="266"/>
      <c r="G425" s="267"/>
      <c r="H425" s="567" t="s">
        <v>43</v>
      </c>
      <c r="I425" s="269" t="s">
        <v>93</v>
      </c>
      <c r="J425" s="269">
        <v>2</v>
      </c>
      <c r="K425" s="568"/>
      <c r="L425" s="568"/>
      <c r="M425" s="300"/>
      <c r="N425" s="270"/>
      <c r="O425" s="270"/>
      <c r="P425" s="270"/>
      <c r="Q425" s="447"/>
      <c r="R425" s="270"/>
      <c r="S425" s="270"/>
      <c r="T425" s="270"/>
      <c r="U425" s="270"/>
      <c r="V425" s="270"/>
      <c r="W425" s="270"/>
      <c r="X425" s="271"/>
      <c r="Y425" s="447"/>
      <c r="Z425" s="270"/>
      <c r="AA425" s="270"/>
      <c r="AB425" s="270"/>
      <c r="AC425" s="270"/>
      <c r="AD425" s="270"/>
      <c r="AE425" s="270"/>
      <c r="AF425" s="270"/>
      <c r="AG425" s="270"/>
      <c r="HD425" s="6"/>
      <c r="HE425" s="6"/>
      <c r="HF425" s="6"/>
      <c r="HG425" s="6"/>
      <c r="HH425" s="6"/>
      <c r="HI425" s="6"/>
      <c r="HJ425" s="6"/>
      <c r="HK425" s="6"/>
      <c r="HL425" s="6"/>
    </row>
    <row r="426" spans="1:240" s="1" customFormat="1" ht="78" customHeight="1" x14ac:dyDescent="0.3">
      <c r="A426" s="448"/>
      <c r="B426" s="449" t="s">
        <v>994</v>
      </c>
      <c r="C426" s="450" t="s">
        <v>995</v>
      </c>
      <c r="D426" s="451" t="s">
        <v>996</v>
      </c>
      <c r="E426" s="452" t="s">
        <v>96</v>
      </c>
      <c r="F426" s="451" t="s">
        <v>92</v>
      </c>
      <c r="G426" s="451" t="s">
        <v>45</v>
      </c>
      <c r="H426" s="451"/>
      <c r="I426" s="451" t="s">
        <v>93</v>
      </c>
      <c r="J426" s="451" t="s">
        <v>93</v>
      </c>
      <c r="K426" s="453" t="s">
        <v>62</v>
      </c>
      <c r="L426" s="454">
        <v>12</v>
      </c>
      <c r="M426" s="455"/>
      <c r="N426" s="453"/>
      <c r="O426" s="456">
        <v>18</v>
      </c>
      <c r="P426" s="457"/>
      <c r="Q426" s="73">
        <v>1</v>
      </c>
      <c r="R426" s="435" t="s">
        <v>27</v>
      </c>
      <c r="S426" s="435" t="s">
        <v>691</v>
      </c>
      <c r="T426" s="435" t="s">
        <v>30</v>
      </c>
      <c r="U426" s="474">
        <v>1</v>
      </c>
      <c r="V426" s="475" t="s">
        <v>29</v>
      </c>
      <c r="W426" s="474" t="s">
        <v>79</v>
      </c>
      <c r="X426" s="68" t="s">
        <v>32</v>
      </c>
      <c r="Y426" s="73">
        <v>1</v>
      </c>
      <c r="Z426" s="523" t="s">
        <v>29</v>
      </c>
      <c r="AA426" s="523" t="s">
        <v>81</v>
      </c>
      <c r="AB426" s="288" t="s">
        <v>40</v>
      </c>
      <c r="AC426" s="474">
        <v>1</v>
      </c>
      <c r="AD426" s="524" t="s">
        <v>29</v>
      </c>
      <c r="AE426" s="524" t="s">
        <v>81</v>
      </c>
      <c r="AF426" s="624" t="s">
        <v>40</v>
      </c>
      <c r="AG426" s="306" t="s">
        <v>692</v>
      </c>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c r="FI426" s="2"/>
      <c r="FJ426" s="2"/>
      <c r="FK426" s="2"/>
      <c r="FL426" s="2"/>
      <c r="FM426" s="2"/>
      <c r="FN426" s="2"/>
      <c r="FO426" s="2"/>
      <c r="FP426" s="2"/>
      <c r="FQ426" s="2"/>
      <c r="FR426" s="2"/>
      <c r="FS426" s="2"/>
      <c r="FT426" s="2"/>
      <c r="FU426" s="2"/>
      <c r="FV426" s="2"/>
      <c r="FW426" s="2"/>
      <c r="FX426" s="2"/>
      <c r="FY426" s="2"/>
      <c r="FZ426" s="2"/>
      <c r="GA426" s="2"/>
      <c r="GB426" s="2"/>
      <c r="GC426" s="2"/>
      <c r="GD426" s="2"/>
      <c r="GE426" s="2"/>
      <c r="GF426" s="2"/>
      <c r="GG426" s="2"/>
      <c r="GH426" s="2"/>
      <c r="GI426" s="2"/>
      <c r="GJ426" s="2"/>
      <c r="GK426" s="2"/>
      <c r="GL426" s="2"/>
      <c r="GM426" s="2"/>
      <c r="GN426" s="2"/>
      <c r="GO426" s="2"/>
      <c r="GP426" s="2"/>
      <c r="GQ426" s="2"/>
      <c r="GR426" s="2"/>
      <c r="GS426" s="2"/>
      <c r="GT426" s="2"/>
      <c r="GU426" s="2"/>
      <c r="GV426" s="2"/>
      <c r="GW426" s="2"/>
      <c r="GX426" s="2"/>
      <c r="GY426" s="2"/>
      <c r="GZ426" s="2"/>
      <c r="HA426" s="2"/>
      <c r="HB426" s="2"/>
      <c r="HC426" s="2"/>
      <c r="HD426" s="2"/>
      <c r="HE426" s="2"/>
      <c r="HF426" s="2"/>
      <c r="HG426" s="2"/>
      <c r="HH426" s="2"/>
      <c r="HI426" s="2"/>
      <c r="HJ426" s="2"/>
      <c r="HK426" s="2"/>
      <c r="HL426" s="2"/>
    </row>
    <row r="427" spans="1:240" ht="58.5" customHeight="1" x14ac:dyDescent="0.3">
      <c r="A427" s="89"/>
      <c r="B427" s="508" t="s">
        <v>133</v>
      </c>
      <c r="C427" s="371" t="s">
        <v>134</v>
      </c>
      <c r="D427" s="125" t="s">
        <v>135</v>
      </c>
      <c r="E427" s="79" t="str">
        <f>IF(E372="","",E372)</f>
        <v>UE TRONC COMMUN</v>
      </c>
      <c r="F427" s="79" t="s">
        <v>92</v>
      </c>
      <c r="G427" s="96" t="s">
        <v>37</v>
      </c>
      <c r="H427" s="126"/>
      <c r="I427" s="303" t="s">
        <v>93</v>
      </c>
      <c r="J427" s="67" t="s">
        <v>93</v>
      </c>
      <c r="K427" s="617" t="s">
        <v>147</v>
      </c>
      <c r="L427" s="303">
        <v>11</v>
      </c>
      <c r="M427" s="303"/>
      <c r="N427" s="27"/>
      <c r="O427" s="287">
        <v>18</v>
      </c>
      <c r="P427" s="287"/>
      <c r="Q427" s="73">
        <v>1</v>
      </c>
      <c r="R427" s="435" t="s">
        <v>27</v>
      </c>
      <c r="S427" s="435"/>
      <c r="T427" s="435"/>
      <c r="U427" s="474">
        <v>1</v>
      </c>
      <c r="V427" s="475" t="s">
        <v>29</v>
      </c>
      <c r="W427" s="474" t="s">
        <v>79</v>
      </c>
      <c r="X427" s="68" t="s">
        <v>32</v>
      </c>
      <c r="Y427" s="73">
        <v>1</v>
      </c>
      <c r="Z427" s="523" t="s">
        <v>29</v>
      </c>
      <c r="AA427" s="435" t="s">
        <v>79</v>
      </c>
      <c r="AB427" s="288" t="s">
        <v>32</v>
      </c>
      <c r="AC427" s="474">
        <v>1</v>
      </c>
      <c r="AD427" s="524" t="s">
        <v>29</v>
      </c>
      <c r="AE427" s="524" t="s">
        <v>79</v>
      </c>
      <c r="AF427" s="524" t="s">
        <v>32</v>
      </c>
      <c r="AG427" s="306" t="s">
        <v>104</v>
      </c>
    </row>
    <row r="428" spans="1:240" ht="39.6" x14ac:dyDescent="0.3">
      <c r="A428" s="89"/>
      <c r="B428" s="508" t="str">
        <f>IF(B373="","",B373)</f>
        <v>LLA6G90</v>
      </c>
      <c r="C428" s="371" t="str">
        <f>IF(C373="","",C373)</f>
        <v>Atelier d'écriture 2</v>
      </c>
      <c r="D428" s="125" t="str">
        <f>IF(D373="","",D373)</f>
        <v/>
      </c>
      <c r="E428" s="79" t="str">
        <f>IF(E373="","",E373)</f>
        <v>UE TRONC COMMUN</v>
      </c>
      <c r="F428" s="79" t="str">
        <f>IF(F373="","",F373)</f>
        <v>L3 LLCER</v>
      </c>
      <c r="G428" s="79" t="s">
        <v>33</v>
      </c>
      <c r="H428" s="126" t="str">
        <f t="shared" ref="H428:N428" si="108">IF(H373="","",H373)</f>
        <v/>
      </c>
      <c r="I428" s="303" t="str">
        <f t="shared" si="108"/>
        <v>2</v>
      </c>
      <c r="J428" s="67" t="str">
        <f t="shared" si="108"/>
        <v>2</v>
      </c>
      <c r="K428" s="284" t="str">
        <f t="shared" si="108"/>
        <v>PELAGE Catherine
Nouveau directeur département ANG</v>
      </c>
      <c r="L428" s="303" t="str">
        <f t="shared" si="108"/>
        <v>09</v>
      </c>
      <c r="M428" s="67" t="str">
        <f t="shared" si="108"/>
        <v/>
      </c>
      <c r="N428" s="287" t="str">
        <f t="shared" si="108"/>
        <v/>
      </c>
      <c r="O428" s="287">
        <f>IF(O373="","",O373)</f>
        <v>15</v>
      </c>
      <c r="P428" s="287"/>
      <c r="Q428" s="73">
        <f t="shared" ref="Q428:X428" si="109">IF(Q373="","",Q373)</f>
        <v>1</v>
      </c>
      <c r="R428" s="435" t="str">
        <f t="shared" si="109"/>
        <v>CC</v>
      </c>
      <c r="S428" s="435" t="str">
        <f t="shared" si="109"/>
        <v>écrit et oral</v>
      </c>
      <c r="T428" s="435" t="str">
        <f t="shared" si="109"/>
        <v>2 écrits 1h30 et 1 oral 15 min</v>
      </c>
      <c r="U428" s="474">
        <f t="shared" si="109"/>
        <v>1</v>
      </c>
      <c r="V428" s="475" t="str">
        <f t="shared" si="109"/>
        <v>CT</v>
      </c>
      <c r="W428" s="474" t="str">
        <f t="shared" si="109"/>
        <v>écrit</v>
      </c>
      <c r="X428" s="68" t="str">
        <f t="shared" si="109"/>
        <v>2h00</v>
      </c>
      <c r="Y428" s="73">
        <f t="shared" ref="Y428:AG428" si="110">IF(Y373="","",Y373)</f>
        <v>1</v>
      </c>
      <c r="Z428" s="523" t="str">
        <f t="shared" si="110"/>
        <v>CT</v>
      </c>
      <c r="AA428" s="523" t="str">
        <f t="shared" si="110"/>
        <v>écrit</v>
      </c>
      <c r="AB428" s="288" t="str">
        <f t="shared" si="110"/>
        <v>2h00</v>
      </c>
      <c r="AC428" s="474">
        <f t="shared" si="110"/>
        <v>1</v>
      </c>
      <c r="AD428" s="524" t="str">
        <f t="shared" si="110"/>
        <v>CT</v>
      </c>
      <c r="AE428" s="524" t="str">
        <f t="shared" si="110"/>
        <v>écrit</v>
      </c>
      <c r="AF428" s="524" t="str">
        <f t="shared" si="110"/>
        <v>2h00</v>
      </c>
      <c r="AG428" s="306" t="str">
        <f t="shared" si="110"/>
        <v/>
      </c>
    </row>
    <row r="429" spans="1:240" s="7" customFormat="1" ht="54" customHeight="1" x14ac:dyDescent="0.3">
      <c r="A429" s="299" t="s">
        <v>41</v>
      </c>
      <c r="B429" s="299" t="s">
        <v>1084</v>
      </c>
      <c r="C429" s="625" t="s">
        <v>1085</v>
      </c>
      <c r="D429" s="299" t="s">
        <v>1086</v>
      </c>
      <c r="E429" s="299" t="s">
        <v>77</v>
      </c>
      <c r="F429" s="535" t="s">
        <v>914</v>
      </c>
      <c r="G429" s="141" t="s">
        <v>33</v>
      </c>
      <c r="H429" s="536"/>
      <c r="I429" s="355" t="s">
        <v>93</v>
      </c>
      <c r="J429" s="355" t="s">
        <v>93</v>
      </c>
      <c r="K429" s="295" t="s">
        <v>34</v>
      </c>
      <c r="L429" s="304" t="str">
        <f>"08"</f>
        <v>08</v>
      </c>
      <c r="M429" s="407"/>
      <c r="N429" s="299"/>
      <c r="O429" s="299">
        <v>18</v>
      </c>
      <c r="P429" s="299"/>
      <c r="Q429" s="73">
        <v>1</v>
      </c>
      <c r="R429" s="435" t="s">
        <v>27</v>
      </c>
      <c r="S429" s="435"/>
      <c r="T429" s="435"/>
      <c r="U429" s="474">
        <v>1</v>
      </c>
      <c r="V429" s="475" t="s">
        <v>29</v>
      </c>
      <c r="W429" s="474" t="s">
        <v>28</v>
      </c>
      <c r="X429" s="68" t="s">
        <v>32</v>
      </c>
      <c r="Y429" s="73">
        <v>1</v>
      </c>
      <c r="Z429" s="523" t="s">
        <v>29</v>
      </c>
      <c r="AA429" s="523" t="s">
        <v>28</v>
      </c>
      <c r="AB429" s="288" t="s">
        <v>32</v>
      </c>
      <c r="AC429" s="474">
        <v>1</v>
      </c>
      <c r="AD429" s="524" t="s">
        <v>29</v>
      </c>
      <c r="AE429" s="524" t="s">
        <v>28</v>
      </c>
      <c r="AF429" s="524" t="s">
        <v>32</v>
      </c>
      <c r="AG429" s="376" t="s">
        <v>1087</v>
      </c>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c r="DI429" s="8"/>
      <c r="DJ429" s="8"/>
      <c r="DK429" s="8"/>
      <c r="DL429" s="8"/>
      <c r="DM429" s="8"/>
      <c r="DN429" s="8"/>
      <c r="DO429" s="8"/>
      <c r="DP429" s="8"/>
      <c r="DQ429" s="8"/>
      <c r="DR429" s="8"/>
      <c r="DS429" s="8"/>
      <c r="DT429" s="8"/>
      <c r="DU429" s="8"/>
      <c r="DV429" s="8"/>
      <c r="DW429" s="8"/>
      <c r="DX429" s="8"/>
      <c r="DY429" s="8"/>
      <c r="DZ429" s="8"/>
      <c r="EA429" s="8"/>
      <c r="EB429" s="8"/>
      <c r="EC429" s="8"/>
      <c r="ED429" s="8"/>
      <c r="EE429" s="8"/>
      <c r="EF429" s="8"/>
      <c r="EG429" s="8"/>
      <c r="EH429" s="8"/>
      <c r="EI429" s="8"/>
      <c r="EJ429" s="8"/>
      <c r="EK429" s="8"/>
      <c r="EL429" s="8"/>
      <c r="EM429" s="8"/>
      <c r="EN429" s="8"/>
      <c r="EO429" s="8"/>
      <c r="EP429" s="8"/>
      <c r="EQ429" s="8"/>
      <c r="ER429" s="8"/>
      <c r="ES429" s="8"/>
      <c r="ET429" s="8"/>
      <c r="EU429" s="8"/>
      <c r="EV429" s="8"/>
      <c r="EW429" s="8"/>
      <c r="EX429" s="8"/>
      <c r="EY429" s="8"/>
      <c r="EZ429" s="8"/>
      <c r="FA429" s="8"/>
      <c r="FB429" s="8"/>
      <c r="FC429" s="8"/>
      <c r="FD429" s="8"/>
      <c r="FE429" s="8"/>
      <c r="FF429" s="8"/>
      <c r="FG429" s="8"/>
      <c r="FH429" s="8"/>
      <c r="FI429" s="8"/>
      <c r="FJ429" s="8"/>
      <c r="FK429" s="8"/>
      <c r="FL429" s="8"/>
      <c r="FM429" s="8"/>
      <c r="FN429" s="8"/>
      <c r="FO429" s="8"/>
      <c r="FP429" s="8"/>
      <c r="FQ429" s="8"/>
      <c r="FR429" s="8"/>
      <c r="FS429" s="8"/>
      <c r="FT429" s="8"/>
      <c r="FU429" s="8"/>
      <c r="FV429" s="8"/>
      <c r="FW429" s="8"/>
      <c r="FX429" s="8"/>
      <c r="FY429" s="8"/>
      <c r="FZ429" s="8"/>
      <c r="GA429" s="8"/>
      <c r="GB429" s="8"/>
      <c r="GC429" s="8"/>
      <c r="GD429" s="8"/>
      <c r="GE429" s="8"/>
      <c r="GF429" s="8"/>
      <c r="GG429" s="8"/>
      <c r="GH429" s="8"/>
      <c r="GI429" s="8"/>
      <c r="GJ429" s="8"/>
      <c r="GK429" s="8"/>
      <c r="GL429" s="8"/>
      <c r="GM429" s="8"/>
      <c r="GN429" s="8"/>
      <c r="GO429" s="8"/>
      <c r="GP429" s="8"/>
      <c r="GQ429" s="8"/>
      <c r="GR429" s="8"/>
      <c r="GS429" s="8"/>
      <c r="GT429" s="8"/>
      <c r="GU429" s="8"/>
      <c r="GV429" s="8"/>
      <c r="GW429" s="8"/>
      <c r="GX429" s="8"/>
      <c r="GY429" s="8"/>
      <c r="GZ429" s="8"/>
      <c r="HA429" s="8"/>
      <c r="HB429" s="8"/>
      <c r="HC429" s="8"/>
      <c r="HD429" s="8"/>
      <c r="HE429" s="8"/>
      <c r="HF429" s="8"/>
      <c r="HG429" s="8"/>
      <c r="HH429" s="8"/>
      <c r="HI429" s="8"/>
      <c r="HJ429" s="8"/>
      <c r="HK429" s="8"/>
      <c r="HL429" s="8"/>
      <c r="HM429" s="8"/>
      <c r="HN429" s="8"/>
      <c r="HO429" s="8"/>
      <c r="HP429" s="8"/>
      <c r="HQ429" s="8"/>
      <c r="HR429" s="8"/>
      <c r="HS429" s="8"/>
      <c r="HT429" s="8"/>
      <c r="HU429" s="8"/>
      <c r="HV429" s="8"/>
      <c r="HW429" s="8"/>
      <c r="HX429" s="8"/>
      <c r="HY429" s="8"/>
      <c r="HZ429" s="8"/>
      <c r="IA429" s="8"/>
      <c r="IB429" s="8"/>
      <c r="IC429" s="8"/>
      <c r="ID429" s="8"/>
      <c r="IE429" s="8"/>
      <c r="IF429" s="8"/>
    </row>
    <row r="430" spans="1:240" ht="30.75" customHeight="1" x14ac:dyDescent="0.3">
      <c r="A430" s="323" t="s">
        <v>1088</v>
      </c>
      <c r="B430" s="323" t="s">
        <v>1089</v>
      </c>
      <c r="C430" s="324" t="s">
        <v>918</v>
      </c>
      <c r="D430" s="129" t="s">
        <v>1090</v>
      </c>
      <c r="E430" s="227" t="s">
        <v>36</v>
      </c>
      <c r="F430" s="227"/>
      <c r="G430" s="575"/>
      <c r="H430" s="128"/>
      <c r="I430" s="576">
        <f>+I433+I434+I435</f>
        <v>6</v>
      </c>
      <c r="J430" s="576">
        <f>+J433+J434+J435</f>
        <v>6</v>
      </c>
      <c r="K430" s="323"/>
      <c r="L430" s="323"/>
      <c r="M430" s="328"/>
      <c r="N430" s="329"/>
      <c r="O430" s="329"/>
      <c r="P430" s="329"/>
      <c r="Q430" s="330"/>
      <c r="R430" s="331"/>
      <c r="S430" s="332"/>
      <c r="T430" s="333"/>
      <c r="U430" s="332"/>
      <c r="V430" s="332"/>
      <c r="W430" s="332"/>
      <c r="X430" s="334"/>
      <c r="Y430" s="333"/>
      <c r="Z430" s="332"/>
      <c r="AA430" s="332"/>
      <c r="AB430" s="332"/>
      <c r="AC430" s="332"/>
      <c r="AD430" s="332"/>
      <c r="AE430" s="332"/>
      <c r="AF430" s="332"/>
      <c r="AG430" s="335"/>
      <c r="HD430" s="6"/>
      <c r="HE430" s="6"/>
      <c r="HF430" s="6"/>
      <c r="HG430" s="6"/>
      <c r="HH430" s="6"/>
      <c r="HI430" s="6"/>
      <c r="HJ430" s="6"/>
      <c r="HK430" s="6"/>
      <c r="HL430" s="6"/>
      <c r="HM430" s="6"/>
      <c r="HN430" s="6"/>
      <c r="HO430" s="6"/>
      <c r="HP430" s="6"/>
      <c r="HQ430" s="6"/>
      <c r="HR430" s="6"/>
      <c r="HS430" s="6"/>
      <c r="HT430" s="6"/>
      <c r="HU430" s="6"/>
      <c r="HV430" s="6"/>
      <c r="HW430" s="6"/>
      <c r="HX430" s="6"/>
      <c r="HY430" s="6"/>
      <c r="HZ430" s="6"/>
      <c r="IA430" s="6"/>
      <c r="IB430" s="6"/>
      <c r="IC430" s="6"/>
      <c r="ID430" s="6"/>
      <c r="IE430" s="6"/>
    </row>
    <row r="431" spans="1:240" s="25" customFormat="1" ht="49.5" customHeight="1" x14ac:dyDescent="0.3">
      <c r="A431" s="542" t="s">
        <v>1091</v>
      </c>
      <c r="B431" s="542" t="s">
        <v>1092</v>
      </c>
      <c r="C431" s="543" t="s">
        <v>1093</v>
      </c>
      <c r="D431" s="615"/>
      <c r="E431" s="545" t="s">
        <v>56</v>
      </c>
      <c r="F431" s="543" t="s">
        <v>1032</v>
      </c>
      <c r="G431" s="544" t="s">
        <v>37</v>
      </c>
      <c r="H431" s="546"/>
      <c r="I431" s="544"/>
      <c r="J431" s="544"/>
      <c r="K431" s="542" t="s">
        <v>753</v>
      </c>
      <c r="L431" s="547"/>
      <c r="M431" s="548"/>
      <c r="N431" s="542"/>
      <c r="O431" s="542"/>
      <c r="P431" s="542"/>
      <c r="Q431" s="549"/>
      <c r="R431" s="550"/>
      <c r="S431" s="550"/>
      <c r="T431" s="550"/>
      <c r="U431" s="551"/>
      <c r="V431" s="550"/>
      <c r="W431" s="550"/>
      <c r="X431" s="552"/>
      <c r="Y431" s="549"/>
      <c r="Z431" s="550"/>
      <c r="AA431" s="550"/>
      <c r="AB431" s="550"/>
      <c r="AC431" s="551"/>
      <c r="AD431" s="550"/>
      <c r="AE431" s="550"/>
      <c r="AF431" s="550"/>
      <c r="AG431" s="553"/>
      <c r="AH431" s="26"/>
      <c r="AI431" s="26"/>
      <c r="AJ431" s="26"/>
      <c r="AK431" s="26"/>
      <c r="AL431" s="26"/>
      <c r="AM431" s="26"/>
      <c r="AN431" s="26"/>
      <c r="AO431" s="26"/>
      <c r="AP431" s="26"/>
      <c r="AQ431" s="26"/>
      <c r="AR431" s="26"/>
      <c r="AS431" s="26"/>
      <c r="AT431" s="26"/>
      <c r="AU431" s="26"/>
      <c r="AV431" s="26"/>
      <c r="AW431" s="26"/>
      <c r="AX431" s="26"/>
      <c r="AY431" s="26"/>
      <c r="AZ431" s="26"/>
      <c r="BA431" s="26"/>
      <c r="BB431" s="26"/>
      <c r="BC431" s="26"/>
      <c r="BD431" s="26"/>
      <c r="BE431" s="26"/>
      <c r="BF431" s="26"/>
      <c r="BG431" s="26"/>
      <c r="BH431" s="26"/>
      <c r="BI431" s="26"/>
      <c r="BJ431" s="26"/>
      <c r="BK431" s="26"/>
      <c r="BL431" s="26"/>
      <c r="BM431" s="26"/>
      <c r="BN431" s="26"/>
      <c r="BO431" s="26"/>
      <c r="BP431" s="26"/>
      <c r="BQ431" s="26"/>
      <c r="BR431" s="26"/>
      <c r="BS431" s="26"/>
      <c r="BT431" s="26"/>
      <c r="BU431" s="26"/>
      <c r="BV431" s="26"/>
      <c r="BW431" s="26"/>
      <c r="BX431" s="26"/>
      <c r="BY431" s="26"/>
      <c r="BZ431" s="26"/>
      <c r="CA431" s="26"/>
      <c r="CB431" s="26"/>
      <c r="CC431" s="26"/>
      <c r="CD431" s="26"/>
      <c r="CE431" s="26"/>
      <c r="CF431" s="26"/>
      <c r="CG431" s="26"/>
      <c r="CH431" s="26"/>
      <c r="CI431" s="26"/>
      <c r="CJ431" s="26"/>
      <c r="CK431" s="26"/>
      <c r="CL431" s="26"/>
      <c r="CM431" s="26"/>
      <c r="CN431" s="26"/>
      <c r="CO431" s="26"/>
      <c r="CP431" s="26"/>
      <c r="CQ431" s="26"/>
      <c r="CR431" s="26"/>
      <c r="CS431" s="26"/>
      <c r="CT431" s="26"/>
      <c r="CU431" s="26"/>
      <c r="CV431" s="26"/>
      <c r="CW431" s="26"/>
      <c r="CX431" s="26"/>
      <c r="CY431" s="26"/>
      <c r="CZ431" s="26"/>
      <c r="DA431" s="26"/>
      <c r="DB431" s="26"/>
      <c r="DC431" s="26"/>
      <c r="DD431" s="26"/>
      <c r="DE431" s="26"/>
      <c r="DF431" s="26"/>
      <c r="DG431" s="26"/>
      <c r="DH431" s="26"/>
      <c r="DI431" s="26"/>
      <c r="DJ431" s="26"/>
      <c r="DK431" s="26"/>
      <c r="DL431" s="26"/>
      <c r="DM431" s="26"/>
      <c r="DN431" s="26"/>
      <c r="DO431" s="26"/>
      <c r="DP431" s="26"/>
      <c r="DQ431" s="26"/>
      <c r="DR431" s="26"/>
      <c r="DS431" s="26"/>
      <c r="DT431" s="26"/>
      <c r="DU431" s="26"/>
      <c r="DV431" s="26"/>
      <c r="DW431" s="26"/>
      <c r="DX431" s="26"/>
      <c r="DY431" s="26"/>
      <c r="DZ431" s="26"/>
      <c r="EA431" s="26"/>
      <c r="EB431" s="26"/>
      <c r="EC431" s="26"/>
      <c r="ED431" s="26"/>
      <c r="EE431" s="26"/>
      <c r="EF431" s="26"/>
      <c r="EG431" s="26"/>
      <c r="EH431" s="26"/>
      <c r="EI431" s="26"/>
      <c r="EJ431" s="26"/>
      <c r="EK431" s="26"/>
      <c r="EL431" s="26"/>
      <c r="EM431" s="26"/>
      <c r="EN431" s="26"/>
      <c r="EO431" s="26"/>
      <c r="EP431" s="26"/>
      <c r="EQ431" s="26"/>
      <c r="ER431" s="26"/>
      <c r="ES431" s="26"/>
      <c r="ET431" s="26"/>
      <c r="EU431" s="26"/>
      <c r="EV431" s="26"/>
      <c r="EW431" s="26"/>
      <c r="EX431" s="26"/>
      <c r="EY431" s="26"/>
      <c r="EZ431" s="26"/>
      <c r="FA431" s="26"/>
      <c r="FB431" s="26"/>
      <c r="FC431" s="26"/>
      <c r="FD431" s="26"/>
      <c r="FE431" s="26"/>
      <c r="FF431" s="26"/>
      <c r="FG431" s="26"/>
      <c r="FH431" s="26"/>
      <c r="FI431" s="26"/>
      <c r="FJ431" s="26"/>
      <c r="FK431" s="26"/>
      <c r="FL431" s="26"/>
      <c r="FM431" s="26"/>
      <c r="FN431" s="26"/>
      <c r="FO431" s="26"/>
      <c r="FP431" s="26"/>
      <c r="FQ431" s="26"/>
      <c r="FR431" s="26"/>
      <c r="FS431" s="26"/>
      <c r="FT431" s="26"/>
      <c r="FU431" s="26"/>
      <c r="FV431" s="26"/>
      <c r="FW431" s="26"/>
      <c r="FX431" s="26"/>
      <c r="FY431" s="26"/>
      <c r="FZ431" s="26"/>
      <c r="GA431" s="26"/>
      <c r="GB431" s="26"/>
      <c r="GC431" s="26"/>
      <c r="GD431" s="26"/>
      <c r="GE431" s="26"/>
      <c r="GF431" s="26"/>
      <c r="GG431" s="26"/>
      <c r="GH431" s="26"/>
      <c r="GI431" s="26"/>
      <c r="GJ431" s="26"/>
      <c r="GK431" s="26"/>
      <c r="GL431" s="26"/>
      <c r="GM431" s="26"/>
      <c r="GN431" s="26"/>
      <c r="GO431" s="26"/>
      <c r="GP431" s="26"/>
      <c r="GQ431" s="26"/>
      <c r="GR431" s="26"/>
      <c r="GS431" s="26"/>
      <c r="GT431" s="26"/>
      <c r="GU431" s="26"/>
      <c r="GV431" s="26"/>
      <c r="GW431" s="26"/>
      <c r="GX431" s="26"/>
      <c r="GY431" s="26"/>
      <c r="GZ431" s="26"/>
      <c r="HA431" s="26"/>
      <c r="HB431" s="26"/>
      <c r="HC431" s="26"/>
      <c r="HD431" s="26"/>
      <c r="HE431" s="26"/>
      <c r="HF431" s="26"/>
      <c r="HG431" s="26"/>
      <c r="HH431" s="26"/>
      <c r="HI431" s="26"/>
      <c r="HJ431" s="26"/>
      <c r="HK431" s="26"/>
      <c r="HL431" s="26"/>
      <c r="HM431" s="26"/>
      <c r="HN431" s="26"/>
      <c r="HO431" s="26"/>
      <c r="HP431" s="26"/>
      <c r="HQ431" s="26"/>
      <c r="HR431" s="26"/>
      <c r="HS431" s="26"/>
      <c r="HT431" s="26"/>
      <c r="HU431" s="26"/>
      <c r="HV431" s="26"/>
      <c r="HW431" s="26"/>
      <c r="HX431" s="26"/>
      <c r="HY431" s="26"/>
      <c r="HZ431" s="26"/>
      <c r="IA431" s="26"/>
      <c r="IB431" s="26"/>
      <c r="IC431" s="26"/>
      <c r="ID431" s="26"/>
      <c r="IE431" s="26"/>
      <c r="IF431" s="26"/>
    </row>
    <row r="432" spans="1:240" ht="27.75" customHeight="1" x14ac:dyDescent="0.3">
      <c r="A432" s="262" t="s">
        <v>405</v>
      </c>
      <c r="B432" s="262" t="s">
        <v>406</v>
      </c>
      <c r="C432" s="263" t="s">
        <v>407</v>
      </c>
      <c r="D432" s="264"/>
      <c r="E432" s="265" t="s">
        <v>56</v>
      </c>
      <c r="F432" s="266"/>
      <c r="G432" s="264" t="s">
        <v>37</v>
      </c>
      <c r="H432" s="567"/>
      <c r="I432" s="269"/>
      <c r="J432" s="269"/>
      <c r="K432" s="568"/>
      <c r="L432" s="568"/>
      <c r="M432" s="300"/>
      <c r="N432" s="270"/>
      <c r="O432" s="270"/>
      <c r="P432" s="270"/>
      <c r="Q432" s="447"/>
      <c r="R432" s="270"/>
      <c r="S432" s="270"/>
      <c r="T432" s="270"/>
      <c r="U432" s="270"/>
      <c r="V432" s="270"/>
      <c r="W432" s="270"/>
      <c r="X432" s="271"/>
      <c r="Y432" s="447"/>
      <c r="Z432" s="270"/>
      <c r="AA432" s="270"/>
      <c r="AB432" s="270"/>
      <c r="AC432" s="270"/>
      <c r="AD432" s="270"/>
      <c r="AE432" s="270"/>
      <c r="AF432" s="270"/>
      <c r="AG432" s="270"/>
      <c r="HD432" s="6"/>
      <c r="HE432" s="6"/>
      <c r="HF432" s="6"/>
      <c r="HG432" s="6"/>
      <c r="HH432" s="6"/>
      <c r="HI432" s="6"/>
      <c r="HJ432" s="6"/>
      <c r="HK432" s="6"/>
      <c r="HL432" s="6"/>
    </row>
    <row r="433" spans="1:240" ht="66.75" customHeight="1" x14ac:dyDescent="0.3">
      <c r="A433" s="89"/>
      <c r="B433" s="301" t="s">
        <v>408</v>
      </c>
      <c r="C433" s="352" t="s">
        <v>409</v>
      </c>
      <c r="D433" s="125" t="s">
        <v>410</v>
      </c>
      <c r="E433" s="79" t="s">
        <v>144</v>
      </c>
      <c r="F433" s="79"/>
      <c r="G433" s="79" t="s">
        <v>37</v>
      </c>
      <c r="H433" s="126"/>
      <c r="I433" s="303" t="s">
        <v>93</v>
      </c>
      <c r="J433" s="67">
        <v>2</v>
      </c>
      <c r="K433" s="617" t="s">
        <v>50</v>
      </c>
      <c r="L433" s="303">
        <v>14</v>
      </c>
      <c r="M433" s="67"/>
      <c r="N433" s="423"/>
      <c r="O433" s="303">
        <v>18</v>
      </c>
      <c r="P433" s="303"/>
      <c r="Q433" s="73" t="s">
        <v>64</v>
      </c>
      <c r="R433" s="435" t="s">
        <v>65</v>
      </c>
      <c r="S433" s="435" t="s">
        <v>39</v>
      </c>
      <c r="T433" s="435" t="s">
        <v>114</v>
      </c>
      <c r="U433" s="474">
        <v>1</v>
      </c>
      <c r="V433" s="475" t="s">
        <v>29</v>
      </c>
      <c r="W433" s="474" t="s">
        <v>39</v>
      </c>
      <c r="X433" s="68" t="s">
        <v>114</v>
      </c>
      <c r="Y433" s="73">
        <v>1</v>
      </c>
      <c r="Z433" s="523" t="s">
        <v>29</v>
      </c>
      <c r="AA433" s="523" t="s">
        <v>39</v>
      </c>
      <c r="AB433" s="288" t="s">
        <v>114</v>
      </c>
      <c r="AC433" s="474">
        <v>1</v>
      </c>
      <c r="AD433" s="524" t="s">
        <v>29</v>
      </c>
      <c r="AE433" s="524" t="s">
        <v>39</v>
      </c>
      <c r="AF433" s="524" t="s">
        <v>114</v>
      </c>
      <c r="AG433" s="306" t="s">
        <v>411</v>
      </c>
    </row>
    <row r="434" spans="1:240" ht="66.75" customHeight="1" x14ac:dyDescent="0.3">
      <c r="A434" s="89"/>
      <c r="B434" s="301" t="s">
        <v>412</v>
      </c>
      <c r="C434" s="352" t="s">
        <v>413</v>
      </c>
      <c r="D434" s="125" t="s">
        <v>414</v>
      </c>
      <c r="E434" s="79" t="s">
        <v>144</v>
      </c>
      <c r="F434" s="79"/>
      <c r="G434" s="79" t="s">
        <v>37</v>
      </c>
      <c r="H434" s="126"/>
      <c r="I434" s="303" t="s">
        <v>93</v>
      </c>
      <c r="J434" s="67">
        <v>2</v>
      </c>
      <c r="K434" s="617" t="s">
        <v>47</v>
      </c>
      <c r="L434" s="303">
        <v>14</v>
      </c>
      <c r="M434" s="67"/>
      <c r="N434" s="423"/>
      <c r="O434" s="303">
        <v>18</v>
      </c>
      <c r="P434" s="303"/>
      <c r="Q434" s="73">
        <v>1</v>
      </c>
      <c r="R434" s="435" t="s">
        <v>27</v>
      </c>
      <c r="S434" s="435"/>
      <c r="T434" s="435"/>
      <c r="U434" s="474">
        <v>1</v>
      </c>
      <c r="V434" s="475" t="s">
        <v>29</v>
      </c>
      <c r="W434" s="474" t="s">
        <v>39</v>
      </c>
      <c r="X434" s="68" t="s">
        <v>114</v>
      </c>
      <c r="Y434" s="73">
        <v>1</v>
      </c>
      <c r="Z434" s="523" t="s">
        <v>29</v>
      </c>
      <c r="AA434" s="523" t="s">
        <v>39</v>
      </c>
      <c r="AB434" s="288" t="s">
        <v>114</v>
      </c>
      <c r="AC434" s="474">
        <v>1</v>
      </c>
      <c r="AD434" s="524" t="s">
        <v>29</v>
      </c>
      <c r="AE434" s="524" t="s">
        <v>39</v>
      </c>
      <c r="AF434" s="524" t="s">
        <v>114</v>
      </c>
      <c r="AG434" s="306" t="s">
        <v>415</v>
      </c>
    </row>
    <row r="435" spans="1:240" ht="66.75" customHeight="1" x14ac:dyDescent="0.3">
      <c r="A435" s="89"/>
      <c r="B435" s="301" t="s">
        <v>416</v>
      </c>
      <c r="C435" s="110" t="s">
        <v>417</v>
      </c>
      <c r="D435" s="125" t="s">
        <v>418</v>
      </c>
      <c r="E435" s="79" t="s">
        <v>144</v>
      </c>
      <c r="F435" s="79"/>
      <c r="G435" s="79" t="s">
        <v>37</v>
      </c>
      <c r="H435" s="126"/>
      <c r="I435" s="303" t="s">
        <v>93</v>
      </c>
      <c r="J435" s="67">
        <v>2</v>
      </c>
      <c r="K435" s="617" t="s">
        <v>328</v>
      </c>
      <c r="L435" s="303">
        <v>14</v>
      </c>
      <c r="M435" s="67"/>
      <c r="N435" s="423"/>
      <c r="O435" s="303">
        <v>18</v>
      </c>
      <c r="P435" s="303"/>
      <c r="Q435" s="73">
        <v>1</v>
      </c>
      <c r="R435" s="435" t="s">
        <v>27</v>
      </c>
      <c r="S435" s="435" t="s">
        <v>31</v>
      </c>
      <c r="T435" s="435" t="s">
        <v>394</v>
      </c>
      <c r="U435" s="474">
        <v>1</v>
      </c>
      <c r="V435" s="475" t="s">
        <v>29</v>
      </c>
      <c r="W435" s="474" t="s">
        <v>28</v>
      </c>
      <c r="X435" s="68" t="s">
        <v>30</v>
      </c>
      <c r="Y435" s="73">
        <v>1</v>
      </c>
      <c r="Z435" s="523" t="s">
        <v>29</v>
      </c>
      <c r="AA435" s="523" t="s">
        <v>28</v>
      </c>
      <c r="AB435" s="288" t="s">
        <v>30</v>
      </c>
      <c r="AC435" s="474">
        <v>1</v>
      </c>
      <c r="AD435" s="524" t="s">
        <v>29</v>
      </c>
      <c r="AE435" s="524" t="s">
        <v>28</v>
      </c>
      <c r="AF435" s="524" t="s">
        <v>30</v>
      </c>
      <c r="AG435" s="306" t="s">
        <v>419</v>
      </c>
    </row>
    <row r="436" spans="1:240" ht="30.75" customHeight="1" x14ac:dyDescent="0.3">
      <c r="A436" s="323" t="s">
        <v>1094</v>
      </c>
      <c r="B436" s="323" t="s">
        <v>1095</v>
      </c>
      <c r="C436" s="324" t="s">
        <v>923</v>
      </c>
      <c r="D436" s="129" t="s">
        <v>1096</v>
      </c>
      <c r="E436" s="227" t="s">
        <v>36</v>
      </c>
      <c r="F436" s="227"/>
      <c r="G436" s="575"/>
      <c r="H436" s="128"/>
      <c r="I436" s="576">
        <f>+I439+I440</f>
        <v>6</v>
      </c>
      <c r="J436" s="576">
        <f>+J439+J440</f>
        <v>6</v>
      </c>
      <c r="K436" s="323"/>
      <c r="L436" s="323"/>
      <c r="M436" s="328"/>
      <c r="N436" s="329"/>
      <c r="O436" s="329"/>
      <c r="P436" s="329"/>
      <c r="Q436" s="330"/>
      <c r="R436" s="331"/>
      <c r="S436" s="332"/>
      <c r="T436" s="333"/>
      <c r="U436" s="332"/>
      <c r="V436" s="332"/>
      <c r="W436" s="332"/>
      <c r="X436" s="334"/>
      <c r="Y436" s="333"/>
      <c r="Z436" s="332"/>
      <c r="AA436" s="332"/>
      <c r="AB436" s="332"/>
      <c r="AC436" s="332"/>
      <c r="AD436" s="332"/>
      <c r="AE436" s="332"/>
      <c r="AF436" s="332"/>
      <c r="AG436" s="335"/>
      <c r="HD436" s="6"/>
      <c r="HE436" s="6"/>
      <c r="HF436" s="6"/>
      <c r="HG436" s="6"/>
      <c r="HH436" s="6"/>
      <c r="HI436" s="6"/>
      <c r="HJ436" s="6"/>
      <c r="HK436" s="6"/>
      <c r="HL436" s="6"/>
      <c r="HM436" s="6"/>
      <c r="HN436" s="6"/>
      <c r="HO436" s="6"/>
      <c r="HP436" s="6"/>
      <c r="HQ436" s="6"/>
      <c r="HR436" s="6"/>
      <c r="HS436" s="6"/>
      <c r="HT436" s="6"/>
      <c r="HU436" s="6"/>
      <c r="HV436" s="6"/>
      <c r="HW436" s="6"/>
      <c r="HX436" s="6"/>
      <c r="HY436" s="6"/>
      <c r="HZ436" s="6"/>
      <c r="IA436" s="6"/>
      <c r="IB436" s="6"/>
      <c r="IC436" s="6"/>
      <c r="ID436" s="6"/>
      <c r="IE436" s="6"/>
    </row>
    <row r="437" spans="1:240" s="25" customFormat="1" ht="49.5" customHeight="1" x14ac:dyDescent="0.3">
      <c r="A437" s="542" t="s">
        <v>1097</v>
      </c>
      <c r="B437" s="542" t="s">
        <v>1098</v>
      </c>
      <c r="C437" s="543" t="s">
        <v>1010</v>
      </c>
      <c r="D437" s="615"/>
      <c r="E437" s="545" t="s">
        <v>56</v>
      </c>
      <c r="F437" s="543" t="s">
        <v>1032</v>
      </c>
      <c r="G437" s="544" t="s">
        <v>37</v>
      </c>
      <c r="H437" s="546"/>
      <c r="I437" s="544"/>
      <c r="J437" s="544"/>
      <c r="K437" s="542" t="s">
        <v>753</v>
      </c>
      <c r="L437" s="547"/>
      <c r="M437" s="548"/>
      <c r="N437" s="542"/>
      <c r="O437" s="542"/>
      <c r="P437" s="542"/>
      <c r="Q437" s="549"/>
      <c r="R437" s="550"/>
      <c r="S437" s="550"/>
      <c r="T437" s="550"/>
      <c r="U437" s="551"/>
      <c r="V437" s="550"/>
      <c r="W437" s="550"/>
      <c r="X437" s="552"/>
      <c r="Y437" s="549"/>
      <c r="Z437" s="550"/>
      <c r="AA437" s="550"/>
      <c r="AB437" s="550"/>
      <c r="AC437" s="551"/>
      <c r="AD437" s="550"/>
      <c r="AE437" s="550"/>
      <c r="AF437" s="550"/>
      <c r="AG437" s="553"/>
      <c r="AH437" s="26"/>
      <c r="AI437" s="26"/>
      <c r="AJ437" s="26"/>
      <c r="AK437" s="26"/>
      <c r="AL437" s="26"/>
      <c r="AM437" s="26"/>
      <c r="AN437" s="26"/>
      <c r="AO437" s="26"/>
      <c r="AP437" s="26"/>
      <c r="AQ437" s="26"/>
      <c r="AR437" s="26"/>
      <c r="AS437" s="26"/>
      <c r="AT437" s="26"/>
      <c r="AU437" s="26"/>
      <c r="AV437" s="26"/>
      <c r="AW437" s="26"/>
      <c r="AX437" s="26"/>
      <c r="AY437" s="26"/>
      <c r="AZ437" s="26"/>
      <c r="BA437" s="26"/>
      <c r="BB437" s="26"/>
      <c r="BC437" s="26"/>
      <c r="BD437" s="26"/>
      <c r="BE437" s="26"/>
      <c r="BF437" s="26"/>
      <c r="BG437" s="26"/>
      <c r="BH437" s="26"/>
      <c r="BI437" s="26"/>
      <c r="BJ437" s="26"/>
      <c r="BK437" s="26"/>
      <c r="BL437" s="26"/>
      <c r="BM437" s="26"/>
      <c r="BN437" s="26"/>
      <c r="BO437" s="26"/>
      <c r="BP437" s="26"/>
      <c r="BQ437" s="26"/>
      <c r="BR437" s="26"/>
      <c r="BS437" s="26"/>
      <c r="BT437" s="26"/>
      <c r="BU437" s="26"/>
      <c r="BV437" s="26"/>
      <c r="BW437" s="26"/>
      <c r="BX437" s="26"/>
      <c r="BY437" s="26"/>
      <c r="BZ437" s="26"/>
      <c r="CA437" s="26"/>
      <c r="CB437" s="26"/>
      <c r="CC437" s="26"/>
      <c r="CD437" s="26"/>
      <c r="CE437" s="26"/>
      <c r="CF437" s="26"/>
      <c r="CG437" s="26"/>
      <c r="CH437" s="26"/>
      <c r="CI437" s="26"/>
      <c r="CJ437" s="26"/>
      <c r="CK437" s="26"/>
      <c r="CL437" s="26"/>
      <c r="CM437" s="26"/>
      <c r="CN437" s="26"/>
      <c r="CO437" s="26"/>
      <c r="CP437" s="26"/>
      <c r="CQ437" s="26"/>
      <c r="CR437" s="26"/>
      <c r="CS437" s="26"/>
      <c r="CT437" s="26"/>
      <c r="CU437" s="26"/>
      <c r="CV437" s="26"/>
      <c r="CW437" s="26"/>
      <c r="CX437" s="26"/>
      <c r="CY437" s="26"/>
      <c r="CZ437" s="26"/>
      <c r="DA437" s="26"/>
      <c r="DB437" s="26"/>
      <c r="DC437" s="26"/>
      <c r="DD437" s="26"/>
      <c r="DE437" s="26"/>
      <c r="DF437" s="26"/>
      <c r="DG437" s="26"/>
      <c r="DH437" s="26"/>
      <c r="DI437" s="26"/>
      <c r="DJ437" s="26"/>
      <c r="DK437" s="26"/>
      <c r="DL437" s="26"/>
      <c r="DM437" s="26"/>
      <c r="DN437" s="26"/>
      <c r="DO437" s="26"/>
      <c r="DP437" s="26"/>
      <c r="DQ437" s="26"/>
      <c r="DR437" s="26"/>
      <c r="DS437" s="26"/>
      <c r="DT437" s="26"/>
      <c r="DU437" s="26"/>
      <c r="DV437" s="26"/>
      <c r="DW437" s="26"/>
      <c r="DX437" s="26"/>
      <c r="DY437" s="26"/>
      <c r="DZ437" s="26"/>
      <c r="EA437" s="26"/>
      <c r="EB437" s="26"/>
      <c r="EC437" s="26"/>
      <c r="ED437" s="26"/>
      <c r="EE437" s="26"/>
      <c r="EF437" s="26"/>
      <c r="EG437" s="26"/>
      <c r="EH437" s="26"/>
      <c r="EI437" s="26"/>
      <c r="EJ437" s="26"/>
      <c r="EK437" s="26"/>
      <c r="EL437" s="26"/>
      <c r="EM437" s="26"/>
      <c r="EN437" s="26"/>
      <c r="EO437" s="26"/>
      <c r="EP437" s="26"/>
      <c r="EQ437" s="26"/>
      <c r="ER437" s="26"/>
      <c r="ES437" s="26"/>
      <c r="ET437" s="26"/>
      <c r="EU437" s="26"/>
      <c r="EV437" s="26"/>
      <c r="EW437" s="26"/>
      <c r="EX437" s="26"/>
      <c r="EY437" s="26"/>
      <c r="EZ437" s="26"/>
      <c r="FA437" s="26"/>
      <c r="FB437" s="26"/>
      <c r="FC437" s="26"/>
      <c r="FD437" s="26"/>
      <c r="FE437" s="26"/>
      <c r="FF437" s="26"/>
      <c r="FG437" s="26"/>
      <c r="FH437" s="26"/>
      <c r="FI437" s="26"/>
      <c r="FJ437" s="26"/>
      <c r="FK437" s="26"/>
      <c r="FL437" s="26"/>
      <c r="FM437" s="26"/>
      <c r="FN437" s="26"/>
      <c r="FO437" s="26"/>
      <c r="FP437" s="26"/>
      <c r="FQ437" s="26"/>
      <c r="FR437" s="26"/>
      <c r="FS437" s="26"/>
      <c r="FT437" s="26"/>
      <c r="FU437" s="26"/>
      <c r="FV437" s="26"/>
      <c r="FW437" s="26"/>
      <c r="FX437" s="26"/>
      <c r="FY437" s="26"/>
      <c r="FZ437" s="26"/>
      <c r="GA437" s="26"/>
      <c r="GB437" s="26"/>
      <c r="GC437" s="26"/>
      <c r="GD437" s="26"/>
      <c r="GE437" s="26"/>
      <c r="GF437" s="26"/>
      <c r="GG437" s="26"/>
      <c r="GH437" s="26"/>
      <c r="GI437" s="26"/>
      <c r="GJ437" s="26"/>
      <c r="GK437" s="26"/>
      <c r="GL437" s="26"/>
      <c r="GM437" s="26"/>
      <c r="GN437" s="26"/>
      <c r="GO437" s="26"/>
      <c r="GP437" s="26"/>
      <c r="GQ437" s="26"/>
      <c r="GR437" s="26"/>
      <c r="GS437" s="26"/>
      <c r="GT437" s="26"/>
      <c r="GU437" s="26"/>
      <c r="GV437" s="26"/>
      <c r="GW437" s="26"/>
      <c r="GX437" s="26"/>
      <c r="GY437" s="26"/>
      <c r="GZ437" s="26"/>
      <c r="HA437" s="26"/>
      <c r="HB437" s="26"/>
      <c r="HC437" s="26"/>
      <c r="HD437" s="26"/>
      <c r="HE437" s="26"/>
      <c r="HF437" s="26"/>
      <c r="HG437" s="26"/>
      <c r="HH437" s="26"/>
      <c r="HI437" s="26"/>
      <c r="HJ437" s="26"/>
      <c r="HK437" s="26"/>
      <c r="HL437" s="26"/>
      <c r="HM437" s="26"/>
      <c r="HN437" s="26"/>
      <c r="HO437" s="26"/>
      <c r="HP437" s="26"/>
      <c r="HQ437" s="26"/>
      <c r="HR437" s="26"/>
      <c r="HS437" s="26"/>
      <c r="HT437" s="26"/>
      <c r="HU437" s="26"/>
      <c r="HV437" s="26"/>
      <c r="HW437" s="26"/>
      <c r="HX437" s="26"/>
      <c r="HY437" s="26"/>
      <c r="HZ437" s="26"/>
      <c r="IA437" s="26"/>
      <c r="IB437" s="26"/>
      <c r="IC437" s="26"/>
      <c r="ID437" s="26"/>
      <c r="IE437" s="26"/>
      <c r="IF437" s="26"/>
    </row>
    <row r="438" spans="1:240" ht="26.4" x14ac:dyDescent="0.3">
      <c r="A438" s="262" t="str">
        <f t="shared" ref="A438:G440" si="111">IF(A382="","",A382)</f>
        <v>LOLA6J02</v>
      </c>
      <c r="B438" s="262" t="str">
        <f t="shared" si="111"/>
        <v>LLA6J70</v>
      </c>
      <c r="C438" s="263" t="str">
        <f t="shared" si="111"/>
        <v>UE spécialisation parcours commerce international S6</v>
      </c>
      <c r="D438" s="264" t="str">
        <f t="shared" si="111"/>
        <v/>
      </c>
      <c r="E438" s="265" t="str">
        <f t="shared" si="111"/>
        <v>BLOC</v>
      </c>
      <c r="F438" s="266" t="str">
        <f t="shared" si="111"/>
        <v/>
      </c>
      <c r="G438" s="264" t="str">
        <f t="shared" si="111"/>
        <v>LEA</v>
      </c>
      <c r="H438" s="567"/>
      <c r="I438" s="269" t="str">
        <f t="shared" ref="I438:N440" si="112">IF(I382="","",I382)</f>
        <v/>
      </c>
      <c r="J438" s="269" t="str">
        <f t="shared" si="112"/>
        <v/>
      </c>
      <c r="K438" s="568" t="str">
        <f t="shared" si="112"/>
        <v/>
      </c>
      <c r="L438" s="568" t="str">
        <f t="shared" si="112"/>
        <v/>
      </c>
      <c r="M438" s="300" t="str">
        <f t="shared" si="112"/>
        <v/>
      </c>
      <c r="N438" s="270" t="str">
        <f t="shared" si="112"/>
        <v/>
      </c>
      <c r="O438" s="270" t="str">
        <f>IF(O382="","",O382)</f>
        <v/>
      </c>
      <c r="P438" s="270"/>
      <c r="Q438" s="447" t="str">
        <f t="shared" ref="Q438:X440" si="113">IF(Q382="","",Q382)</f>
        <v/>
      </c>
      <c r="R438" s="270" t="str">
        <f t="shared" si="113"/>
        <v/>
      </c>
      <c r="S438" s="270" t="str">
        <f t="shared" si="113"/>
        <v/>
      </c>
      <c r="T438" s="270" t="str">
        <f t="shared" si="113"/>
        <v/>
      </c>
      <c r="U438" s="270" t="str">
        <f t="shared" si="113"/>
        <v/>
      </c>
      <c r="V438" s="270" t="str">
        <f t="shared" si="113"/>
        <v/>
      </c>
      <c r="W438" s="270" t="str">
        <f t="shared" si="113"/>
        <v/>
      </c>
      <c r="X438" s="271" t="str">
        <f t="shared" si="113"/>
        <v/>
      </c>
      <c r="Y438" s="447" t="str">
        <f t="shared" ref="Y438:AG438" si="114">IF(Y382="","",Y382)</f>
        <v/>
      </c>
      <c r="Z438" s="270" t="str">
        <f t="shared" si="114"/>
        <v/>
      </c>
      <c r="AA438" s="270" t="str">
        <f t="shared" si="114"/>
        <v/>
      </c>
      <c r="AB438" s="270" t="str">
        <f t="shared" si="114"/>
        <v/>
      </c>
      <c r="AC438" s="270" t="str">
        <f t="shared" si="114"/>
        <v/>
      </c>
      <c r="AD438" s="270" t="str">
        <f t="shared" si="114"/>
        <v/>
      </c>
      <c r="AE438" s="270" t="str">
        <f t="shared" si="114"/>
        <v/>
      </c>
      <c r="AF438" s="270" t="str">
        <f t="shared" si="114"/>
        <v/>
      </c>
      <c r="AG438" s="270" t="str">
        <f t="shared" si="114"/>
        <v/>
      </c>
      <c r="HD438" s="6"/>
      <c r="HE438" s="6"/>
      <c r="HF438" s="6"/>
      <c r="HG438" s="6"/>
      <c r="HH438" s="6"/>
      <c r="HI438" s="6"/>
      <c r="HJ438" s="6"/>
      <c r="HK438" s="6"/>
      <c r="HL438" s="6"/>
    </row>
    <row r="439" spans="1:240" ht="68.25" customHeight="1" x14ac:dyDescent="0.3">
      <c r="A439" s="473" t="str">
        <f t="shared" si="111"/>
        <v/>
      </c>
      <c r="B439" s="277" t="str">
        <f t="shared" si="111"/>
        <v>LLA6J7A</v>
      </c>
      <c r="C439" s="352" t="str">
        <f t="shared" si="111"/>
        <v>Management interculturel</v>
      </c>
      <c r="D439" s="125" t="str">
        <f t="shared" si="111"/>
        <v>LOL6B9R
LOL6C9H
LOL6J7C</v>
      </c>
      <c r="E439" s="125" t="str">
        <f t="shared" si="111"/>
        <v>UE spécialisation</v>
      </c>
      <c r="F439" s="125" t="str">
        <f t="shared" si="111"/>
        <v>L3 LLCER et LEA parc. Commerce international</v>
      </c>
      <c r="G439" s="125" t="str">
        <f t="shared" si="111"/>
        <v>LEA</v>
      </c>
      <c r="H439" s="88"/>
      <c r="I439" s="284" t="str">
        <f t="shared" si="112"/>
        <v>3</v>
      </c>
      <c r="J439" s="282">
        <f t="shared" si="112"/>
        <v>3</v>
      </c>
      <c r="K439" s="600" t="str">
        <f t="shared" si="112"/>
        <v>NOËL Isabelle</v>
      </c>
      <c r="L439" s="284" t="str">
        <f t="shared" si="112"/>
        <v>06</v>
      </c>
      <c r="M439" s="282" t="str">
        <f t="shared" si="112"/>
        <v/>
      </c>
      <c r="N439" s="582" t="str">
        <f t="shared" si="112"/>
        <v/>
      </c>
      <c r="O439" s="284">
        <f>IF(O383="","",O383)</f>
        <v>20</v>
      </c>
      <c r="P439" s="466"/>
      <c r="Q439" s="87">
        <f t="shared" si="113"/>
        <v>1</v>
      </c>
      <c r="R439" s="288" t="str">
        <f t="shared" si="113"/>
        <v>CC</v>
      </c>
      <c r="S439" s="288" t="str">
        <f t="shared" si="113"/>
        <v>écrit</v>
      </c>
      <c r="T439" s="288" t="str">
        <f t="shared" si="113"/>
        <v>1h00</v>
      </c>
      <c r="U439" s="289">
        <f t="shared" si="113"/>
        <v>1</v>
      </c>
      <c r="V439" s="290" t="str">
        <f t="shared" si="113"/>
        <v>CT</v>
      </c>
      <c r="W439" s="290" t="str">
        <f t="shared" si="113"/>
        <v>écrit</v>
      </c>
      <c r="X439" s="290" t="str">
        <f t="shared" si="113"/>
        <v>1h00</v>
      </c>
      <c r="Y439" s="583">
        <f t="shared" ref="Y439:AG439" si="115">IF(Y383="","",Y383)</f>
        <v>1</v>
      </c>
      <c r="Z439" s="288" t="str">
        <f t="shared" si="115"/>
        <v>CT</v>
      </c>
      <c r="AA439" s="288" t="str">
        <f t="shared" si="115"/>
        <v>écrit</v>
      </c>
      <c r="AB439" s="288" t="str">
        <f t="shared" si="115"/>
        <v>1h00</v>
      </c>
      <c r="AC439" s="289">
        <f t="shared" si="115"/>
        <v>1</v>
      </c>
      <c r="AD439" s="290" t="str">
        <f t="shared" si="115"/>
        <v>CT</v>
      </c>
      <c r="AE439" s="290" t="str">
        <f t="shared" si="115"/>
        <v>écrit</v>
      </c>
      <c r="AF439" s="290" t="str">
        <f t="shared" si="115"/>
        <v>1h00</v>
      </c>
      <c r="AG439" s="306" t="str">
        <f t="shared" si="115"/>
        <v>Etude des principaux concepts nécessaires à une bonne gestion des relations interpersonnelles dans un environnement interculturel :
- concepts de base de l'analyse interculturelle
- culture et pratiques managériales
- la négociation internationale</v>
      </c>
    </row>
    <row r="440" spans="1:240" ht="68.25" customHeight="1" x14ac:dyDescent="0.3">
      <c r="A440" s="473" t="str">
        <f t="shared" si="111"/>
        <v/>
      </c>
      <c r="B440" s="277" t="str">
        <f t="shared" si="111"/>
        <v>LLA6J7B</v>
      </c>
      <c r="C440" s="352" t="str">
        <f t="shared" si="111"/>
        <v>Droit des contrats de la Common law</v>
      </c>
      <c r="D440" s="125" t="str">
        <f t="shared" si="111"/>
        <v>LOL6B9P
LOL6C9F
LOL6J7B</v>
      </c>
      <c r="E440" s="125" t="str">
        <f t="shared" si="111"/>
        <v>UE spécialisation</v>
      </c>
      <c r="F440" s="125" t="str">
        <f t="shared" si="111"/>
        <v>L3 LLCER et LEA parc. Commerce international</v>
      </c>
      <c r="G440" s="125" t="str">
        <f t="shared" si="111"/>
        <v>LEA</v>
      </c>
      <c r="H440" s="88"/>
      <c r="I440" s="284" t="str">
        <f t="shared" si="112"/>
        <v>3</v>
      </c>
      <c r="J440" s="282">
        <f t="shared" si="112"/>
        <v>3</v>
      </c>
      <c r="K440" s="480" t="str">
        <f t="shared" si="112"/>
        <v>NOËL Isabelle</v>
      </c>
      <c r="L440" s="284" t="str">
        <f t="shared" si="112"/>
        <v>01 et 02</v>
      </c>
      <c r="M440" s="282" t="str">
        <f t="shared" si="112"/>
        <v/>
      </c>
      <c r="N440" s="582">
        <f t="shared" si="112"/>
        <v>10</v>
      </c>
      <c r="O440" s="284">
        <f>IF(O384="","",O384)</f>
        <v>10</v>
      </c>
      <c r="P440" s="285"/>
      <c r="Q440" s="87">
        <f t="shared" si="113"/>
        <v>1</v>
      </c>
      <c r="R440" s="288" t="str">
        <f t="shared" si="113"/>
        <v>CC</v>
      </c>
      <c r="S440" s="288" t="str">
        <f t="shared" si="113"/>
        <v>écrit et oral</v>
      </c>
      <c r="T440" s="288" t="str">
        <f t="shared" si="113"/>
        <v>1h00</v>
      </c>
      <c r="U440" s="289">
        <f t="shared" si="113"/>
        <v>1</v>
      </c>
      <c r="V440" s="290" t="str">
        <f t="shared" si="113"/>
        <v>CT</v>
      </c>
      <c r="W440" s="290" t="str">
        <f t="shared" si="113"/>
        <v>oral</v>
      </c>
      <c r="X440" s="290" t="str">
        <f t="shared" si="113"/>
        <v>20 min</v>
      </c>
      <c r="Y440" s="583">
        <f t="shared" ref="Y440:AG440" si="116">IF(Y384="","",Y384)</f>
        <v>1</v>
      </c>
      <c r="Z440" s="288" t="str">
        <f t="shared" si="116"/>
        <v>CT</v>
      </c>
      <c r="AA440" s="288" t="str">
        <f t="shared" si="116"/>
        <v>oral</v>
      </c>
      <c r="AB440" s="288" t="str">
        <f t="shared" si="116"/>
        <v>20 min</v>
      </c>
      <c r="AC440" s="289">
        <f t="shared" si="116"/>
        <v>1</v>
      </c>
      <c r="AD440" s="290" t="str">
        <f t="shared" si="116"/>
        <v>CT</v>
      </c>
      <c r="AE440" s="290" t="str">
        <f t="shared" si="116"/>
        <v xml:space="preserve">oral </v>
      </c>
      <c r="AF440" s="290" t="str">
        <f t="shared" si="116"/>
        <v>20 min</v>
      </c>
      <c r="AG440" s="306" t="str">
        <f t="shared" si="116"/>
        <v>Connaissance de base du vocabulaire et des mécanismes liés aux contrats anglo-saxons très courants dans le commerce international. Common law, equity, UCC, influence du droit européen et conséquences du Brexit. Systèmes judiciaires anglais, britanniques et états-unien.</v>
      </c>
    </row>
    <row r="441" spans="1:240" ht="30.75" customHeight="1" x14ac:dyDescent="0.3">
      <c r="A441" s="323" t="s">
        <v>1099</v>
      </c>
      <c r="B441" s="323" t="s">
        <v>1100</v>
      </c>
      <c r="C441" s="324" t="s">
        <v>852</v>
      </c>
      <c r="D441" s="129" t="s">
        <v>1101</v>
      </c>
      <c r="E441" s="227" t="s">
        <v>36</v>
      </c>
      <c r="F441" s="227"/>
      <c r="G441" s="575"/>
      <c r="H441" s="128"/>
      <c r="I441" s="576">
        <f>+I444+I445</f>
        <v>6</v>
      </c>
      <c r="J441" s="576">
        <f>+J444+J445</f>
        <v>6</v>
      </c>
      <c r="K441" s="323"/>
      <c r="L441" s="323"/>
      <c r="M441" s="328"/>
      <c r="N441" s="329"/>
      <c r="O441" s="329"/>
      <c r="P441" s="329"/>
      <c r="Q441" s="330"/>
      <c r="R441" s="331"/>
      <c r="S441" s="332"/>
      <c r="T441" s="333"/>
      <c r="U441" s="332"/>
      <c r="V441" s="332"/>
      <c r="W441" s="332"/>
      <c r="X441" s="334"/>
      <c r="Y441" s="333"/>
      <c r="Z441" s="332"/>
      <c r="AA441" s="332"/>
      <c r="AB441" s="332"/>
      <c r="AC441" s="332"/>
      <c r="AD441" s="332"/>
      <c r="AE441" s="332"/>
      <c r="AF441" s="332"/>
      <c r="AG441" s="335"/>
      <c r="HD441" s="6"/>
      <c r="HE441" s="6"/>
      <c r="HF441" s="6"/>
      <c r="HG441" s="6"/>
      <c r="HH441" s="6"/>
      <c r="HI441" s="6"/>
      <c r="HJ441" s="6"/>
      <c r="HK441" s="6"/>
      <c r="HL441" s="6"/>
      <c r="HM441" s="6"/>
      <c r="HN441" s="6"/>
      <c r="HO441" s="6"/>
      <c r="HP441" s="6"/>
      <c r="HQ441" s="6"/>
      <c r="HR441" s="6"/>
      <c r="HS441" s="6"/>
      <c r="HT441" s="6"/>
      <c r="HU441" s="6"/>
      <c r="HV441" s="6"/>
      <c r="HW441" s="6"/>
      <c r="HX441" s="6"/>
      <c r="HY441" s="6"/>
      <c r="HZ441" s="6"/>
      <c r="IA441" s="6"/>
      <c r="IB441" s="6"/>
      <c r="IC441" s="6"/>
      <c r="ID441" s="6"/>
      <c r="IE441" s="6"/>
    </row>
    <row r="442" spans="1:240" s="25" customFormat="1" ht="49.5" customHeight="1" x14ac:dyDescent="0.3">
      <c r="A442" s="542" t="s">
        <v>1102</v>
      </c>
      <c r="B442" s="542" t="s">
        <v>1103</v>
      </c>
      <c r="C442" s="543" t="s">
        <v>1016</v>
      </c>
      <c r="D442" s="615"/>
      <c r="E442" s="545" t="s">
        <v>56</v>
      </c>
      <c r="F442" s="543" t="s">
        <v>1032</v>
      </c>
      <c r="G442" s="544" t="s">
        <v>37</v>
      </c>
      <c r="H442" s="546"/>
      <c r="I442" s="544"/>
      <c r="J442" s="544"/>
      <c r="K442" s="542" t="s">
        <v>753</v>
      </c>
      <c r="L442" s="547"/>
      <c r="M442" s="548"/>
      <c r="N442" s="542"/>
      <c r="O442" s="542"/>
      <c r="P442" s="542"/>
      <c r="Q442" s="549"/>
      <c r="R442" s="550"/>
      <c r="S442" s="550"/>
      <c r="T442" s="550"/>
      <c r="U442" s="551"/>
      <c r="V442" s="550"/>
      <c r="W442" s="550"/>
      <c r="X442" s="552"/>
      <c r="Y442" s="549"/>
      <c r="Z442" s="550"/>
      <c r="AA442" s="550"/>
      <c r="AB442" s="550"/>
      <c r="AC442" s="551"/>
      <c r="AD442" s="550"/>
      <c r="AE442" s="550"/>
      <c r="AF442" s="550"/>
      <c r="AG442" s="553"/>
      <c r="AH442" s="26"/>
      <c r="AI442" s="26"/>
      <c r="AJ442" s="26"/>
      <c r="AK442" s="26"/>
      <c r="AL442" s="26"/>
      <c r="AM442" s="26"/>
      <c r="AN442" s="26"/>
      <c r="AO442" s="26"/>
      <c r="AP442" s="26"/>
      <c r="AQ442" s="26"/>
      <c r="AR442" s="26"/>
      <c r="AS442" s="26"/>
      <c r="AT442" s="26"/>
      <c r="AU442" s="26"/>
      <c r="AV442" s="26"/>
      <c r="AW442" s="26"/>
      <c r="AX442" s="26"/>
      <c r="AY442" s="26"/>
      <c r="AZ442" s="26"/>
      <c r="BA442" s="26"/>
      <c r="BB442" s="26"/>
      <c r="BC442" s="26"/>
      <c r="BD442" s="26"/>
      <c r="BE442" s="26"/>
      <c r="BF442" s="26"/>
      <c r="BG442" s="26"/>
      <c r="BH442" s="26"/>
      <c r="BI442" s="26"/>
      <c r="BJ442" s="26"/>
      <c r="BK442" s="26"/>
      <c r="BL442" s="26"/>
      <c r="BM442" s="26"/>
      <c r="BN442" s="26"/>
      <c r="BO442" s="26"/>
      <c r="BP442" s="26"/>
      <c r="BQ442" s="26"/>
      <c r="BR442" s="26"/>
      <c r="BS442" s="26"/>
      <c r="BT442" s="26"/>
      <c r="BU442" s="26"/>
      <c r="BV442" s="26"/>
      <c r="BW442" s="26"/>
      <c r="BX442" s="26"/>
      <c r="BY442" s="26"/>
      <c r="BZ442" s="26"/>
      <c r="CA442" s="26"/>
      <c r="CB442" s="26"/>
      <c r="CC442" s="26"/>
      <c r="CD442" s="26"/>
      <c r="CE442" s="26"/>
      <c r="CF442" s="26"/>
      <c r="CG442" s="26"/>
      <c r="CH442" s="26"/>
      <c r="CI442" s="26"/>
      <c r="CJ442" s="26"/>
      <c r="CK442" s="26"/>
      <c r="CL442" s="26"/>
      <c r="CM442" s="26"/>
      <c r="CN442" s="26"/>
      <c r="CO442" s="26"/>
      <c r="CP442" s="26"/>
      <c r="CQ442" s="26"/>
      <c r="CR442" s="26"/>
      <c r="CS442" s="26"/>
      <c r="CT442" s="26"/>
      <c r="CU442" s="26"/>
      <c r="CV442" s="26"/>
      <c r="CW442" s="26"/>
      <c r="CX442" s="26"/>
      <c r="CY442" s="26"/>
      <c r="CZ442" s="26"/>
      <c r="DA442" s="26"/>
      <c r="DB442" s="26"/>
      <c r="DC442" s="26"/>
      <c r="DD442" s="26"/>
      <c r="DE442" s="26"/>
      <c r="DF442" s="26"/>
      <c r="DG442" s="26"/>
      <c r="DH442" s="26"/>
      <c r="DI442" s="26"/>
      <c r="DJ442" s="26"/>
      <c r="DK442" s="26"/>
      <c r="DL442" s="26"/>
      <c r="DM442" s="26"/>
      <c r="DN442" s="26"/>
      <c r="DO442" s="26"/>
      <c r="DP442" s="26"/>
      <c r="DQ442" s="26"/>
      <c r="DR442" s="26"/>
      <c r="DS442" s="26"/>
      <c r="DT442" s="26"/>
      <c r="DU442" s="26"/>
      <c r="DV442" s="26"/>
      <c r="DW442" s="26"/>
      <c r="DX442" s="26"/>
      <c r="DY442" s="26"/>
      <c r="DZ442" s="26"/>
      <c r="EA442" s="26"/>
      <c r="EB442" s="26"/>
      <c r="EC442" s="26"/>
      <c r="ED442" s="26"/>
      <c r="EE442" s="26"/>
      <c r="EF442" s="26"/>
      <c r="EG442" s="26"/>
      <c r="EH442" s="26"/>
      <c r="EI442" s="26"/>
      <c r="EJ442" s="26"/>
      <c r="EK442" s="26"/>
      <c r="EL442" s="26"/>
      <c r="EM442" s="26"/>
      <c r="EN442" s="26"/>
      <c r="EO442" s="26"/>
      <c r="EP442" s="26"/>
      <c r="EQ442" s="26"/>
      <c r="ER442" s="26"/>
      <c r="ES442" s="26"/>
      <c r="ET442" s="26"/>
      <c r="EU442" s="26"/>
      <c r="EV442" s="26"/>
      <c r="EW442" s="26"/>
      <c r="EX442" s="26"/>
      <c r="EY442" s="26"/>
      <c r="EZ442" s="26"/>
      <c r="FA442" s="26"/>
      <c r="FB442" s="26"/>
      <c r="FC442" s="26"/>
      <c r="FD442" s="26"/>
      <c r="FE442" s="26"/>
      <c r="FF442" s="26"/>
      <c r="FG442" s="26"/>
      <c r="FH442" s="26"/>
      <c r="FI442" s="26"/>
      <c r="FJ442" s="26"/>
      <c r="FK442" s="26"/>
      <c r="FL442" s="26"/>
      <c r="FM442" s="26"/>
      <c r="FN442" s="26"/>
      <c r="FO442" s="26"/>
      <c r="FP442" s="26"/>
      <c r="FQ442" s="26"/>
      <c r="FR442" s="26"/>
      <c r="FS442" s="26"/>
      <c r="FT442" s="26"/>
      <c r="FU442" s="26"/>
      <c r="FV442" s="26"/>
      <c r="FW442" s="26"/>
      <c r="FX442" s="26"/>
      <c r="FY442" s="26"/>
      <c r="FZ442" s="26"/>
      <c r="GA442" s="26"/>
      <c r="GB442" s="26"/>
      <c r="GC442" s="26"/>
      <c r="GD442" s="26"/>
      <c r="GE442" s="26"/>
      <c r="GF442" s="26"/>
      <c r="GG442" s="26"/>
      <c r="GH442" s="26"/>
      <c r="GI442" s="26"/>
      <c r="GJ442" s="26"/>
      <c r="GK442" s="26"/>
      <c r="GL442" s="26"/>
      <c r="GM442" s="26"/>
      <c r="GN442" s="26"/>
      <c r="GO442" s="26"/>
      <c r="GP442" s="26"/>
      <c r="GQ442" s="26"/>
      <c r="GR442" s="26"/>
      <c r="GS442" s="26"/>
      <c r="GT442" s="26"/>
      <c r="GU442" s="26"/>
      <c r="GV442" s="26"/>
      <c r="GW442" s="26"/>
      <c r="GX442" s="26"/>
      <c r="GY442" s="26"/>
      <c r="GZ442" s="26"/>
      <c r="HA442" s="26"/>
      <c r="HB442" s="26"/>
      <c r="HC442" s="26"/>
      <c r="HD442" s="26"/>
      <c r="HE442" s="26"/>
      <c r="HF442" s="26"/>
      <c r="HG442" s="26"/>
      <c r="HH442" s="26"/>
      <c r="HI442" s="26"/>
      <c r="HJ442" s="26"/>
      <c r="HK442" s="26"/>
      <c r="HL442" s="26"/>
      <c r="HM442" s="26"/>
      <c r="HN442" s="26"/>
      <c r="HO442" s="26"/>
      <c r="HP442" s="26"/>
      <c r="HQ442" s="26"/>
      <c r="HR442" s="26"/>
      <c r="HS442" s="26"/>
      <c r="HT442" s="26"/>
      <c r="HU442" s="26"/>
      <c r="HV442" s="26"/>
      <c r="HW442" s="26"/>
      <c r="HX442" s="26"/>
      <c r="HY442" s="26"/>
      <c r="HZ442" s="26"/>
      <c r="IA442" s="26"/>
      <c r="IB442" s="26"/>
      <c r="IC442" s="26"/>
      <c r="ID442" s="26"/>
      <c r="IE442" s="26"/>
      <c r="IF442" s="26"/>
    </row>
    <row r="443" spans="1:240" ht="24" customHeight="1" x14ac:dyDescent="0.3">
      <c r="A443" s="262" t="str">
        <f t="shared" ref="A443:N443" si="117">IF(A387="","",A387)</f>
        <v>LOLA6H01</v>
      </c>
      <c r="B443" s="262" t="str">
        <f t="shared" si="117"/>
        <v>LLA6H70</v>
      </c>
      <c r="C443" s="263" t="str">
        <f t="shared" si="117"/>
        <v>UE spécialisation Parcours MEF-FLE S6</v>
      </c>
      <c r="D443" s="264" t="str">
        <f t="shared" si="117"/>
        <v/>
      </c>
      <c r="E443" s="265" t="str">
        <f t="shared" si="117"/>
        <v>BLOC</v>
      </c>
      <c r="F443" s="266" t="str">
        <f t="shared" si="117"/>
        <v/>
      </c>
      <c r="G443" s="264" t="str">
        <f t="shared" si="117"/>
        <v>SDL</v>
      </c>
      <c r="H443" s="567" t="str">
        <f t="shared" si="117"/>
        <v/>
      </c>
      <c r="I443" s="269" t="str">
        <f t="shared" si="117"/>
        <v/>
      </c>
      <c r="J443" s="269" t="str">
        <f t="shared" si="117"/>
        <v/>
      </c>
      <c r="K443" s="568" t="str">
        <f t="shared" si="117"/>
        <v/>
      </c>
      <c r="L443" s="568" t="str">
        <f t="shared" si="117"/>
        <v/>
      </c>
      <c r="M443" s="300" t="str">
        <f t="shared" si="117"/>
        <v/>
      </c>
      <c r="N443" s="270" t="str">
        <f t="shared" si="117"/>
        <v/>
      </c>
      <c r="O443" s="270" t="str">
        <f>IF(O387="","",O387)</f>
        <v/>
      </c>
      <c r="P443" s="270"/>
      <c r="Q443" s="447" t="str">
        <f t="shared" ref="Q443:X445" si="118">IF(Q387="","",Q387)</f>
        <v/>
      </c>
      <c r="R443" s="270" t="str">
        <f t="shared" si="118"/>
        <v/>
      </c>
      <c r="S443" s="270" t="str">
        <f t="shared" si="118"/>
        <v/>
      </c>
      <c r="T443" s="270" t="str">
        <f t="shared" si="118"/>
        <v/>
      </c>
      <c r="U443" s="270" t="str">
        <f t="shared" si="118"/>
        <v/>
      </c>
      <c r="V443" s="270" t="str">
        <f t="shared" si="118"/>
        <v/>
      </c>
      <c r="W443" s="270" t="str">
        <f t="shared" si="118"/>
        <v/>
      </c>
      <c r="X443" s="271" t="str">
        <f t="shared" si="118"/>
        <v/>
      </c>
      <c r="Y443" s="447" t="str">
        <f t="shared" ref="Y443:AG443" si="119">IF(Y387="","",Y387)</f>
        <v/>
      </c>
      <c r="Z443" s="270" t="str">
        <f t="shared" si="119"/>
        <v/>
      </c>
      <c r="AA443" s="270" t="str">
        <f t="shared" si="119"/>
        <v/>
      </c>
      <c r="AB443" s="270" t="str">
        <f t="shared" si="119"/>
        <v/>
      </c>
      <c r="AC443" s="270" t="str">
        <f t="shared" si="119"/>
        <v/>
      </c>
      <c r="AD443" s="270" t="str">
        <f t="shared" si="119"/>
        <v/>
      </c>
      <c r="AE443" s="270" t="str">
        <f t="shared" si="119"/>
        <v/>
      </c>
      <c r="AF443" s="270" t="str">
        <f t="shared" si="119"/>
        <v/>
      </c>
      <c r="AG443" s="270" t="str">
        <f t="shared" si="119"/>
        <v/>
      </c>
      <c r="HD443" s="6"/>
      <c r="HE443" s="6"/>
      <c r="HF443" s="6"/>
      <c r="HG443" s="6"/>
      <c r="HH443" s="6"/>
      <c r="HI443" s="6"/>
      <c r="HJ443" s="6"/>
      <c r="HK443" s="6"/>
      <c r="HL443" s="6"/>
    </row>
    <row r="444" spans="1:240" s="4" customFormat="1" ht="68.25" customHeight="1" x14ac:dyDescent="0.3">
      <c r="A444" s="114" t="str">
        <f t="shared" ref="A444:N444" si="120">IF(A388="","",A388)</f>
        <v/>
      </c>
      <c r="B444" s="88" t="str">
        <f t="shared" si="120"/>
        <v>LLA6H7A</v>
      </c>
      <c r="C444" s="278" t="str">
        <f t="shared" si="120"/>
        <v>Didactique du FLE et période d'observation</v>
      </c>
      <c r="D444" s="303" t="str">
        <f t="shared" si="120"/>
        <v>LOL6B8A
LOL6C7A
LOL6H7A
LOL6J9A</v>
      </c>
      <c r="E444" s="584" t="str">
        <f t="shared" si="120"/>
        <v>UE de spécialisation</v>
      </c>
      <c r="F444" s="79" t="str">
        <f t="shared" si="120"/>
        <v>L3 SDL, L3 LLCER et L3 LEA parc. MEF-FLE</v>
      </c>
      <c r="G444" s="79" t="str">
        <f t="shared" si="120"/>
        <v>SDL</v>
      </c>
      <c r="H444" s="80" t="str">
        <f t="shared" si="120"/>
        <v/>
      </c>
      <c r="I444" s="79" t="str">
        <f t="shared" si="120"/>
        <v>3</v>
      </c>
      <c r="J444" s="79" t="str">
        <f t="shared" si="120"/>
        <v>3</v>
      </c>
      <c r="K444" s="79" t="str">
        <f t="shared" si="120"/>
        <v>SKROVEC Marie</v>
      </c>
      <c r="L444" s="79" t="str">
        <f t="shared" si="120"/>
        <v>07</v>
      </c>
      <c r="M444" s="585">
        <f t="shared" si="120"/>
        <v>20</v>
      </c>
      <c r="N444" s="586">
        <f t="shared" si="120"/>
        <v>16</v>
      </c>
      <c r="O444" s="587">
        <f>IF(O388="","",O388)</f>
        <v>18</v>
      </c>
      <c r="P444" s="423"/>
      <c r="Q444" s="87">
        <f t="shared" si="118"/>
        <v>1</v>
      </c>
      <c r="R444" s="288" t="str">
        <f t="shared" si="118"/>
        <v>CC</v>
      </c>
      <c r="S444" s="288" t="str">
        <f t="shared" si="118"/>
        <v>1 écrit + 2 dossiers</v>
      </c>
      <c r="T444" s="288" t="str">
        <f t="shared" si="118"/>
        <v/>
      </c>
      <c r="U444" s="289">
        <f t="shared" si="118"/>
        <v>1</v>
      </c>
      <c r="V444" s="290" t="str">
        <f t="shared" si="118"/>
        <v>CT</v>
      </c>
      <c r="W444" s="290" t="str">
        <f t="shared" si="118"/>
        <v>Oral + dossiers</v>
      </c>
      <c r="X444" s="290" t="str">
        <f t="shared" si="118"/>
        <v>15-20 min</v>
      </c>
      <c r="Y444" s="583">
        <f t="shared" ref="Y444:AG444" si="121">IF(Y388="","",Y388)</f>
        <v>1</v>
      </c>
      <c r="Z444" s="288" t="str">
        <f t="shared" si="121"/>
        <v>CT</v>
      </c>
      <c r="AA444" s="288" t="str">
        <f t="shared" si="121"/>
        <v>Oral + dossiers</v>
      </c>
      <c r="AB444" s="288" t="str">
        <f t="shared" si="121"/>
        <v>15-20 min</v>
      </c>
      <c r="AC444" s="289">
        <f t="shared" si="121"/>
        <v>1</v>
      </c>
      <c r="AD444" s="290" t="str">
        <f t="shared" si="121"/>
        <v>CT</v>
      </c>
      <c r="AE444" s="290" t="str">
        <f t="shared" si="121"/>
        <v>Oral + dossiers</v>
      </c>
      <c r="AF444" s="290" t="str">
        <f t="shared" si="121"/>
        <v>15-20 min</v>
      </c>
      <c r="AG444" s="91" t="str">
        <f t="shared" si="121"/>
        <v>Le cours s'articule autour de plusieurs composantes :
- connaissance des apprenants, identification des compétences, des besoins et objectifs d'apprentissage
- élaboration d'un cours et d'une fiche pédagogique
- présentation des différentes formes d'évaluation (diagnostique et pronostique, formative et sommative) et analyse d'erreurs
- introduction à l'acquisition des L2
- connaissance et compréhension de la classe de langue en tant qu'espace, temps, groupe humain.
Dans le cadre de ce cours, les étudiants seront aménes :
1- à réfléchir sur leur parcours d'apprentissage des langues étrangères
2- à observer des cours de langue étrangère dans des établissements d'enseignement publics, privés ou associatifs.</v>
      </c>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c r="DA444" s="3"/>
      <c r="DB444" s="3"/>
      <c r="DC444" s="3"/>
      <c r="DD444" s="3"/>
      <c r="DE444" s="3"/>
      <c r="DF444" s="3"/>
      <c r="DG444" s="3"/>
      <c r="DH444" s="3"/>
      <c r="DI444" s="3"/>
      <c r="DJ444" s="3"/>
      <c r="DK444" s="3"/>
      <c r="DL444" s="3"/>
      <c r="DM444" s="3"/>
      <c r="DN444" s="3"/>
      <c r="DO444" s="3"/>
      <c r="DP444" s="3"/>
      <c r="DQ444" s="3"/>
      <c r="DR444" s="3"/>
      <c r="DS444" s="3"/>
      <c r="DT444" s="3"/>
      <c r="DU444" s="3"/>
      <c r="DV444" s="3"/>
      <c r="DW444" s="3"/>
      <c r="DX444" s="3"/>
      <c r="DY444" s="3"/>
      <c r="DZ444" s="3"/>
      <c r="EA444" s="3"/>
      <c r="EB444" s="3"/>
      <c r="EC444" s="3"/>
      <c r="ED444" s="3"/>
      <c r="EE444" s="3"/>
      <c r="EF444" s="3"/>
      <c r="EG444" s="3"/>
      <c r="EH444" s="3"/>
      <c r="EI444" s="3"/>
      <c r="EJ444" s="3"/>
      <c r="EK444" s="3"/>
      <c r="EL444" s="3"/>
      <c r="EM444" s="3"/>
      <c r="EN444" s="3"/>
      <c r="EO444" s="3"/>
      <c r="EP444" s="3"/>
      <c r="EQ444" s="3"/>
      <c r="ER444" s="3"/>
      <c r="ES444" s="3"/>
      <c r="ET444" s="3"/>
      <c r="EU444" s="3"/>
      <c r="EV444" s="3"/>
      <c r="EW444" s="3"/>
      <c r="EX444" s="3"/>
      <c r="EY444" s="3"/>
      <c r="EZ444" s="3"/>
      <c r="FA444" s="3"/>
      <c r="FB444" s="3"/>
      <c r="FC444" s="3"/>
      <c r="FD444" s="3"/>
      <c r="FE444" s="3"/>
      <c r="FF444" s="3"/>
      <c r="FG444" s="3"/>
      <c r="FH444" s="3"/>
      <c r="FI444" s="3"/>
      <c r="FJ444" s="3"/>
      <c r="FK444" s="3"/>
      <c r="FL444" s="3"/>
      <c r="FM444" s="3"/>
      <c r="FN444" s="3"/>
      <c r="FO444" s="3"/>
      <c r="FP444" s="3"/>
      <c r="FQ444" s="3"/>
      <c r="FR444" s="3"/>
      <c r="FS444" s="3"/>
      <c r="FT444" s="3"/>
      <c r="FU444" s="3"/>
      <c r="FV444" s="3"/>
      <c r="FW444" s="3"/>
      <c r="FX444" s="3"/>
      <c r="FY444" s="3"/>
      <c r="FZ444" s="3"/>
      <c r="GA444" s="3"/>
      <c r="GB444" s="3"/>
      <c r="GC444" s="3"/>
      <c r="GD444" s="3"/>
      <c r="GE444" s="3"/>
      <c r="GF444" s="3"/>
      <c r="GG444" s="3"/>
      <c r="GH444" s="3"/>
      <c r="GI444" s="3"/>
      <c r="GJ444" s="3"/>
      <c r="GK444" s="3"/>
      <c r="GL444" s="3"/>
      <c r="GM444" s="3"/>
      <c r="GN444" s="3"/>
      <c r="GO444" s="3"/>
      <c r="GP444" s="3"/>
      <c r="GQ444" s="3"/>
      <c r="GR444" s="3"/>
      <c r="GS444" s="3"/>
      <c r="GT444" s="3"/>
      <c r="GU444" s="3"/>
      <c r="GV444" s="3"/>
      <c r="GW444" s="3"/>
      <c r="GX444" s="3"/>
      <c r="GY444" s="3"/>
      <c r="GZ444" s="3"/>
      <c r="HA444" s="3"/>
      <c r="HB444" s="3"/>
      <c r="HC444" s="3"/>
      <c r="HD444" s="3"/>
      <c r="HE444" s="3"/>
      <c r="HF444" s="3"/>
      <c r="HG444" s="3"/>
      <c r="HH444" s="3"/>
      <c r="HI444" s="3"/>
      <c r="HJ444" s="3"/>
      <c r="HK444" s="3"/>
      <c r="HL444" s="3"/>
    </row>
    <row r="445" spans="1:240" s="4" customFormat="1" ht="68.25" customHeight="1" x14ac:dyDescent="0.3">
      <c r="A445" s="114" t="str">
        <f t="shared" ref="A445:N445" si="122">IF(A389="","",A389)</f>
        <v/>
      </c>
      <c r="B445" s="88" t="str">
        <f t="shared" si="122"/>
        <v>LLA6H7B</v>
      </c>
      <c r="C445" s="278" t="str">
        <f t="shared" si="122"/>
        <v>Grammaire pour le FLE</v>
      </c>
      <c r="D445" s="306" t="str">
        <f t="shared" si="122"/>
        <v/>
      </c>
      <c r="E445" s="584" t="str">
        <f t="shared" si="122"/>
        <v>UE de spécialisation</v>
      </c>
      <c r="F445" s="79" t="str">
        <f t="shared" si="122"/>
        <v>L3 SDL, L3 LLCER et L3 LEA parc. MEF-FLE</v>
      </c>
      <c r="G445" s="79" t="str">
        <f t="shared" si="122"/>
        <v>SDL</v>
      </c>
      <c r="H445" s="80" t="str">
        <f t="shared" si="122"/>
        <v/>
      </c>
      <c r="I445" s="79" t="str">
        <f t="shared" si="122"/>
        <v>3</v>
      </c>
      <c r="J445" s="79" t="str">
        <f t="shared" si="122"/>
        <v>3</v>
      </c>
      <c r="K445" s="79" t="str">
        <f t="shared" si="122"/>
        <v>SKROVEC Marie</v>
      </c>
      <c r="L445" s="79" t="str">
        <f t="shared" si="122"/>
        <v>07 et 09</v>
      </c>
      <c r="M445" s="585">
        <f t="shared" si="122"/>
        <v>20</v>
      </c>
      <c r="N445" s="423" t="str">
        <f t="shared" si="122"/>
        <v/>
      </c>
      <c r="O445" s="423">
        <f>IF(O389="","",O389)</f>
        <v>18</v>
      </c>
      <c r="P445" s="423"/>
      <c r="Q445" s="87">
        <f t="shared" si="118"/>
        <v>1</v>
      </c>
      <c r="R445" s="288" t="str">
        <f t="shared" si="118"/>
        <v>CC</v>
      </c>
      <c r="S445" s="288" t="str">
        <f t="shared" si="118"/>
        <v>oral + dossier + Ecrit</v>
      </c>
      <c r="T445" s="288" t="str">
        <f t="shared" si="118"/>
        <v>1h30</v>
      </c>
      <c r="U445" s="289">
        <f t="shared" si="118"/>
        <v>1</v>
      </c>
      <c r="V445" s="290" t="str">
        <f t="shared" si="118"/>
        <v>CT</v>
      </c>
      <c r="W445" s="290" t="str">
        <f t="shared" si="118"/>
        <v>Oral + dossier</v>
      </c>
      <c r="X445" s="290" t="str">
        <f t="shared" si="118"/>
        <v>15-20 min</v>
      </c>
      <c r="Y445" s="583">
        <f t="shared" ref="Y445:AG445" si="123">IF(Y389="","",Y389)</f>
        <v>1</v>
      </c>
      <c r="Z445" s="288" t="str">
        <f t="shared" si="123"/>
        <v>CT</v>
      </c>
      <c r="AA445" s="288" t="str">
        <f t="shared" si="123"/>
        <v>Oral</v>
      </c>
      <c r="AB445" s="288" t="str">
        <f t="shared" si="123"/>
        <v>15-20 min</v>
      </c>
      <c r="AC445" s="289">
        <f t="shared" si="123"/>
        <v>1</v>
      </c>
      <c r="AD445" s="290" t="str">
        <f t="shared" si="123"/>
        <v>CT</v>
      </c>
      <c r="AE445" s="290" t="str">
        <f t="shared" si="123"/>
        <v>Oral</v>
      </c>
      <c r="AF445" s="290" t="str">
        <f t="shared" si="123"/>
        <v>15-20 min</v>
      </c>
      <c r="AG445" s="91" t="str">
        <f t="shared" si="123"/>
        <v>Cette UE est une remise à niveau autour des connaissances de base de la grammaire usuelle du français (classes, fonctions, terminologie, critères formels de reconnaissance, usages, valeurs sémantiques associées, problèmes de classification…). Ces différents éléments seront repris dans diverses applications liées, en fonction du parcours choisi par l'étudiant, à l'enseignement du français langue étrangère (FLE) ou au traitement automatique des langues (TAL).</v>
      </c>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c r="DA445" s="3"/>
      <c r="DB445" s="3"/>
      <c r="DC445" s="3"/>
      <c r="DD445" s="3"/>
      <c r="DE445" s="3"/>
      <c r="DF445" s="3"/>
      <c r="DG445" s="3"/>
      <c r="DH445" s="3"/>
      <c r="DI445" s="3"/>
      <c r="DJ445" s="3"/>
      <c r="DK445" s="3"/>
      <c r="DL445" s="3"/>
      <c r="DM445" s="3"/>
      <c r="DN445" s="3"/>
      <c r="DO445" s="3"/>
      <c r="DP445" s="3"/>
      <c r="DQ445" s="3"/>
      <c r="DR445" s="3"/>
      <c r="DS445" s="3"/>
      <c r="DT445" s="3"/>
      <c r="DU445" s="3"/>
      <c r="DV445" s="3"/>
      <c r="DW445" s="3"/>
      <c r="DX445" s="3"/>
      <c r="DY445" s="3"/>
      <c r="DZ445" s="3"/>
      <c r="EA445" s="3"/>
      <c r="EB445" s="3"/>
      <c r="EC445" s="3"/>
      <c r="ED445" s="3"/>
      <c r="EE445" s="3"/>
      <c r="EF445" s="3"/>
      <c r="EG445" s="3"/>
      <c r="EH445" s="3"/>
      <c r="EI445" s="3"/>
      <c r="EJ445" s="3"/>
      <c r="EK445" s="3"/>
      <c r="EL445" s="3"/>
      <c r="EM445" s="3"/>
      <c r="EN445" s="3"/>
      <c r="EO445" s="3"/>
      <c r="EP445" s="3"/>
      <c r="EQ445" s="3"/>
      <c r="ER445" s="3"/>
      <c r="ES445" s="3"/>
      <c r="ET445" s="3"/>
      <c r="EU445" s="3"/>
      <c r="EV445" s="3"/>
      <c r="EW445" s="3"/>
      <c r="EX445" s="3"/>
      <c r="EY445" s="3"/>
      <c r="EZ445" s="3"/>
      <c r="FA445" s="3"/>
      <c r="FB445" s="3"/>
      <c r="FC445" s="3"/>
      <c r="FD445" s="3"/>
      <c r="FE445" s="3"/>
      <c r="FF445" s="3"/>
      <c r="FG445" s="3"/>
      <c r="FH445" s="3"/>
      <c r="FI445" s="3"/>
      <c r="FJ445" s="3"/>
      <c r="FK445" s="3"/>
      <c r="FL445" s="3"/>
      <c r="FM445" s="3"/>
      <c r="FN445" s="3"/>
      <c r="FO445" s="3"/>
      <c r="FP445" s="3"/>
      <c r="FQ445" s="3"/>
      <c r="FR445" s="3"/>
      <c r="FS445" s="3"/>
      <c r="FT445" s="3"/>
      <c r="FU445" s="3"/>
      <c r="FV445" s="3"/>
      <c r="FW445" s="3"/>
      <c r="FX445" s="3"/>
      <c r="FY445" s="3"/>
      <c r="FZ445" s="3"/>
      <c r="GA445" s="3"/>
      <c r="GB445" s="3"/>
      <c r="GC445" s="3"/>
      <c r="GD445" s="3"/>
      <c r="GE445" s="3"/>
      <c r="GF445" s="3"/>
      <c r="GG445" s="3"/>
      <c r="GH445" s="3"/>
      <c r="GI445" s="3"/>
      <c r="GJ445" s="3"/>
      <c r="GK445" s="3"/>
      <c r="GL445" s="3"/>
      <c r="GM445" s="3"/>
      <c r="GN445" s="3"/>
      <c r="GO445" s="3"/>
      <c r="GP445" s="3"/>
      <c r="GQ445" s="3"/>
      <c r="GR445" s="3"/>
      <c r="GS445" s="3"/>
      <c r="GT445" s="3"/>
      <c r="GU445" s="3"/>
      <c r="GV445" s="3"/>
      <c r="GW445" s="3"/>
      <c r="GX445" s="3"/>
      <c r="GY445" s="3"/>
      <c r="GZ445" s="3"/>
      <c r="HA445" s="3"/>
      <c r="HB445" s="3"/>
      <c r="HC445" s="3"/>
      <c r="HD445" s="3"/>
      <c r="HE445" s="3"/>
      <c r="HF445" s="3"/>
      <c r="HG445" s="3"/>
      <c r="HH445" s="3"/>
      <c r="HI445" s="3"/>
      <c r="HJ445" s="3"/>
      <c r="HK445" s="3"/>
      <c r="HL445" s="3"/>
    </row>
    <row r="446" spans="1:240" ht="30.75" customHeight="1" x14ac:dyDescent="0.3">
      <c r="A446" s="323" t="s">
        <v>1104</v>
      </c>
      <c r="B446" s="323" t="s">
        <v>1105</v>
      </c>
      <c r="C446" s="324" t="s">
        <v>856</v>
      </c>
      <c r="D446" s="129" t="s">
        <v>1106</v>
      </c>
      <c r="E446" s="227" t="s">
        <v>36</v>
      </c>
      <c r="F446" s="227"/>
      <c r="G446" s="575"/>
      <c r="H446" s="128"/>
      <c r="I446" s="576">
        <f>+I450+I449</f>
        <v>6</v>
      </c>
      <c r="J446" s="576">
        <f>+J450+J449</f>
        <v>6</v>
      </c>
      <c r="K446" s="323"/>
      <c r="L446" s="323"/>
      <c r="M446" s="328"/>
      <c r="N446" s="329"/>
      <c r="O446" s="329"/>
      <c r="P446" s="329"/>
      <c r="Q446" s="330"/>
      <c r="R446" s="331"/>
      <c r="S446" s="332"/>
      <c r="T446" s="333"/>
      <c r="U446" s="332"/>
      <c r="V446" s="332"/>
      <c r="W446" s="332"/>
      <c r="X446" s="334"/>
      <c r="Y446" s="333"/>
      <c r="Z446" s="332"/>
      <c r="AA446" s="332"/>
      <c r="AB446" s="332"/>
      <c r="AC446" s="332"/>
      <c r="AD446" s="332"/>
      <c r="AE446" s="332"/>
      <c r="AF446" s="332"/>
      <c r="AG446" s="335"/>
      <c r="HD446" s="6"/>
      <c r="HE446" s="6"/>
      <c r="HF446" s="6"/>
      <c r="HG446" s="6"/>
      <c r="HH446" s="6"/>
      <c r="HI446" s="6"/>
      <c r="HJ446" s="6"/>
      <c r="HK446" s="6"/>
      <c r="HL446" s="6"/>
      <c r="HM446" s="6"/>
      <c r="HN446" s="6"/>
      <c r="HO446" s="6"/>
      <c r="HP446" s="6"/>
      <c r="HQ446" s="6"/>
      <c r="HR446" s="6"/>
      <c r="HS446" s="6"/>
      <c r="HT446" s="6"/>
      <c r="HU446" s="6"/>
      <c r="HV446" s="6"/>
      <c r="HW446" s="6"/>
      <c r="HX446" s="6"/>
      <c r="HY446" s="6"/>
      <c r="HZ446" s="6"/>
      <c r="IA446" s="6"/>
      <c r="IB446" s="6"/>
      <c r="IC446" s="6"/>
      <c r="ID446" s="6"/>
      <c r="IE446" s="6"/>
    </row>
    <row r="447" spans="1:240" s="25" customFormat="1" ht="49.5" customHeight="1" x14ac:dyDescent="0.3">
      <c r="A447" s="542" t="s">
        <v>1107</v>
      </c>
      <c r="B447" s="542" t="s">
        <v>1108</v>
      </c>
      <c r="C447" s="543" t="s">
        <v>1109</v>
      </c>
      <c r="D447" s="615"/>
      <c r="E447" s="545" t="s">
        <v>56</v>
      </c>
      <c r="F447" s="543" t="s">
        <v>1032</v>
      </c>
      <c r="G447" s="544" t="s">
        <v>37</v>
      </c>
      <c r="H447" s="546"/>
      <c r="I447" s="544"/>
      <c r="J447" s="544"/>
      <c r="K447" s="542" t="s">
        <v>753</v>
      </c>
      <c r="L447" s="547"/>
      <c r="M447" s="548"/>
      <c r="N447" s="542"/>
      <c r="O447" s="542"/>
      <c r="P447" s="542"/>
      <c r="Q447" s="549"/>
      <c r="R447" s="550"/>
      <c r="S447" s="550"/>
      <c r="T447" s="550"/>
      <c r="U447" s="551"/>
      <c r="V447" s="550"/>
      <c r="W447" s="550"/>
      <c r="X447" s="552"/>
      <c r="Y447" s="549"/>
      <c r="Z447" s="550"/>
      <c r="AA447" s="550"/>
      <c r="AB447" s="550"/>
      <c r="AC447" s="551"/>
      <c r="AD447" s="550"/>
      <c r="AE447" s="550"/>
      <c r="AF447" s="550"/>
      <c r="AG447" s="553"/>
      <c r="AH447" s="26"/>
      <c r="AI447" s="26"/>
      <c r="AJ447" s="26"/>
      <c r="AK447" s="26"/>
      <c r="AL447" s="26"/>
      <c r="AM447" s="26"/>
      <c r="AN447" s="26"/>
      <c r="AO447" s="26"/>
      <c r="AP447" s="26"/>
      <c r="AQ447" s="26"/>
      <c r="AR447" s="26"/>
      <c r="AS447" s="26"/>
      <c r="AT447" s="26"/>
      <c r="AU447" s="26"/>
      <c r="AV447" s="26"/>
      <c r="AW447" s="26"/>
      <c r="AX447" s="26"/>
      <c r="AY447" s="26"/>
      <c r="AZ447" s="26"/>
      <c r="BA447" s="26"/>
      <c r="BB447" s="26"/>
      <c r="BC447" s="26"/>
      <c r="BD447" s="26"/>
      <c r="BE447" s="26"/>
      <c r="BF447" s="26"/>
      <c r="BG447" s="26"/>
      <c r="BH447" s="26"/>
      <c r="BI447" s="26"/>
      <c r="BJ447" s="26"/>
      <c r="BK447" s="26"/>
      <c r="BL447" s="26"/>
      <c r="BM447" s="26"/>
      <c r="BN447" s="26"/>
      <c r="BO447" s="26"/>
      <c r="BP447" s="26"/>
      <c r="BQ447" s="26"/>
      <c r="BR447" s="26"/>
      <c r="BS447" s="26"/>
      <c r="BT447" s="26"/>
      <c r="BU447" s="26"/>
      <c r="BV447" s="26"/>
      <c r="BW447" s="26"/>
      <c r="BX447" s="26"/>
      <c r="BY447" s="26"/>
      <c r="BZ447" s="26"/>
      <c r="CA447" s="26"/>
      <c r="CB447" s="26"/>
      <c r="CC447" s="26"/>
      <c r="CD447" s="26"/>
      <c r="CE447" s="26"/>
      <c r="CF447" s="26"/>
      <c r="CG447" s="26"/>
      <c r="CH447" s="26"/>
      <c r="CI447" s="26"/>
      <c r="CJ447" s="26"/>
      <c r="CK447" s="26"/>
      <c r="CL447" s="26"/>
      <c r="CM447" s="26"/>
      <c r="CN447" s="26"/>
      <c r="CO447" s="26"/>
      <c r="CP447" s="26"/>
      <c r="CQ447" s="26"/>
      <c r="CR447" s="26"/>
      <c r="CS447" s="26"/>
      <c r="CT447" s="26"/>
      <c r="CU447" s="26"/>
      <c r="CV447" s="26"/>
      <c r="CW447" s="26"/>
      <c r="CX447" s="26"/>
      <c r="CY447" s="26"/>
      <c r="CZ447" s="26"/>
      <c r="DA447" s="26"/>
      <c r="DB447" s="26"/>
      <c r="DC447" s="26"/>
      <c r="DD447" s="26"/>
      <c r="DE447" s="26"/>
      <c r="DF447" s="26"/>
      <c r="DG447" s="26"/>
      <c r="DH447" s="26"/>
      <c r="DI447" s="26"/>
      <c r="DJ447" s="26"/>
      <c r="DK447" s="26"/>
      <c r="DL447" s="26"/>
      <c r="DM447" s="26"/>
      <c r="DN447" s="26"/>
      <c r="DO447" s="26"/>
      <c r="DP447" s="26"/>
      <c r="DQ447" s="26"/>
      <c r="DR447" s="26"/>
      <c r="DS447" s="26"/>
      <c r="DT447" s="26"/>
      <c r="DU447" s="26"/>
      <c r="DV447" s="26"/>
      <c r="DW447" s="26"/>
      <c r="DX447" s="26"/>
      <c r="DY447" s="26"/>
      <c r="DZ447" s="26"/>
      <c r="EA447" s="26"/>
      <c r="EB447" s="26"/>
      <c r="EC447" s="26"/>
      <c r="ED447" s="26"/>
      <c r="EE447" s="26"/>
      <c r="EF447" s="26"/>
      <c r="EG447" s="26"/>
      <c r="EH447" s="26"/>
      <c r="EI447" s="26"/>
      <c r="EJ447" s="26"/>
      <c r="EK447" s="26"/>
      <c r="EL447" s="26"/>
      <c r="EM447" s="26"/>
      <c r="EN447" s="26"/>
      <c r="EO447" s="26"/>
      <c r="EP447" s="26"/>
      <c r="EQ447" s="26"/>
      <c r="ER447" s="26"/>
      <c r="ES447" s="26"/>
      <c r="ET447" s="26"/>
      <c r="EU447" s="26"/>
      <c r="EV447" s="26"/>
      <c r="EW447" s="26"/>
      <c r="EX447" s="26"/>
      <c r="EY447" s="26"/>
      <c r="EZ447" s="26"/>
      <c r="FA447" s="26"/>
      <c r="FB447" s="26"/>
      <c r="FC447" s="26"/>
      <c r="FD447" s="26"/>
      <c r="FE447" s="26"/>
      <c r="FF447" s="26"/>
      <c r="FG447" s="26"/>
      <c r="FH447" s="26"/>
      <c r="FI447" s="26"/>
      <c r="FJ447" s="26"/>
      <c r="FK447" s="26"/>
      <c r="FL447" s="26"/>
      <c r="FM447" s="26"/>
      <c r="FN447" s="26"/>
      <c r="FO447" s="26"/>
      <c r="FP447" s="26"/>
      <c r="FQ447" s="26"/>
      <c r="FR447" s="26"/>
      <c r="FS447" s="26"/>
      <c r="FT447" s="26"/>
      <c r="FU447" s="26"/>
      <c r="FV447" s="26"/>
      <c r="FW447" s="26"/>
      <c r="FX447" s="26"/>
      <c r="FY447" s="26"/>
      <c r="FZ447" s="26"/>
      <c r="GA447" s="26"/>
      <c r="GB447" s="26"/>
      <c r="GC447" s="26"/>
      <c r="GD447" s="26"/>
      <c r="GE447" s="26"/>
      <c r="GF447" s="26"/>
      <c r="GG447" s="26"/>
      <c r="GH447" s="26"/>
      <c r="GI447" s="26"/>
      <c r="GJ447" s="26"/>
      <c r="GK447" s="26"/>
      <c r="GL447" s="26"/>
      <c r="GM447" s="26"/>
      <c r="GN447" s="26"/>
      <c r="GO447" s="26"/>
      <c r="GP447" s="26"/>
      <c r="GQ447" s="26"/>
      <c r="GR447" s="26"/>
      <c r="GS447" s="26"/>
      <c r="GT447" s="26"/>
      <c r="GU447" s="26"/>
      <c r="GV447" s="26"/>
      <c r="GW447" s="26"/>
      <c r="GX447" s="26"/>
      <c r="GY447" s="26"/>
      <c r="GZ447" s="26"/>
      <c r="HA447" s="26"/>
      <c r="HB447" s="26"/>
      <c r="HC447" s="26"/>
      <c r="HD447" s="26"/>
      <c r="HE447" s="26"/>
      <c r="HF447" s="26"/>
      <c r="HG447" s="26"/>
      <c r="HH447" s="26"/>
      <c r="HI447" s="26"/>
      <c r="HJ447" s="26"/>
      <c r="HK447" s="26"/>
      <c r="HL447" s="26"/>
      <c r="HM447" s="26"/>
      <c r="HN447" s="26"/>
      <c r="HO447" s="26"/>
      <c r="HP447" s="26"/>
      <c r="HQ447" s="26"/>
      <c r="HR447" s="26"/>
      <c r="HS447" s="26"/>
      <c r="HT447" s="26"/>
      <c r="HU447" s="26"/>
      <c r="HV447" s="26"/>
      <c r="HW447" s="26"/>
      <c r="HX447" s="26"/>
      <c r="HY447" s="26"/>
      <c r="HZ447" s="26"/>
      <c r="IA447" s="26"/>
      <c r="IB447" s="26"/>
      <c r="IC447" s="26"/>
      <c r="ID447" s="26"/>
      <c r="IE447" s="26"/>
      <c r="IF447" s="26"/>
    </row>
    <row r="448" spans="1:240" ht="30.75" customHeight="1" x14ac:dyDescent="0.3">
      <c r="A448" s="262" t="str">
        <f t="shared" ref="A448:N448" si="124">IF(A392="","",A392)</f>
        <v>LOLA6B06</v>
      </c>
      <c r="B448" s="262" t="str">
        <f t="shared" si="124"/>
        <v>LLA6B70</v>
      </c>
      <c r="C448" s="263" t="str">
        <f t="shared" si="124"/>
        <v>UE spécialisation parcours Traduction S6</v>
      </c>
      <c r="D448" s="264" t="str">
        <f t="shared" si="124"/>
        <v/>
      </c>
      <c r="E448" s="265" t="str">
        <f t="shared" si="124"/>
        <v>BLOC</v>
      </c>
      <c r="F448" s="266" t="str">
        <f t="shared" si="124"/>
        <v>L3 LLCER et LEA parc. Traduction</v>
      </c>
      <c r="G448" s="267" t="str">
        <f t="shared" si="124"/>
        <v/>
      </c>
      <c r="H448" s="567" t="str">
        <f t="shared" si="124"/>
        <v/>
      </c>
      <c r="I448" s="269" t="str">
        <f t="shared" si="124"/>
        <v/>
      </c>
      <c r="J448" s="269" t="str">
        <f t="shared" si="124"/>
        <v/>
      </c>
      <c r="K448" s="568" t="str">
        <f t="shared" si="124"/>
        <v/>
      </c>
      <c r="L448" s="568" t="str">
        <f t="shared" si="124"/>
        <v/>
      </c>
      <c r="M448" s="300" t="str">
        <f t="shared" si="124"/>
        <v/>
      </c>
      <c r="N448" s="270" t="str">
        <f t="shared" si="124"/>
        <v/>
      </c>
      <c r="O448" s="270" t="str">
        <f t="shared" ref="O448:O453" si="125">IF(O392="","",O392)</f>
        <v/>
      </c>
      <c r="P448" s="270"/>
      <c r="Q448" s="447" t="str">
        <f t="shared" ref="Q448:X453" si="126">IF(Q392="","",Q392)</f>
        <v/>
      </c>
      <c r="R448" s="270" t="str">
        <f t="shared" si="126"/>
        <v/>
      </c>
      <c r="S448" s="270" t="str">
        <f t="shared" si="126"/>
        <v/>
      </c>
      <c r="T448" s="270" t="str">
        <f t="shared" si="126"/>
        <v/>
      </c>
      <c r="U448" s="270" t="str">
        <f t="shared" si="126"/>
        <v/>
      </c>
      <c r="V448" s="270" t="str">
        <f t="shared" si="126"/>
        <v/>
      </c>
      <c r="W448" s="270" t="str">
        <f t="shared" si="126"/>
        <v/>
      </c>
      <c r="X448" s="271" t="str">
        <f t="shared" si="126"/>
        <v/>
      </c>
      <c r="Y448" s="447" t="str">
        <f t="shared" ref="Y448:AG448" si="127">IF(Y392="","",Y392)</f>
        <v/>
      </c>
      <c r="Z448" s="270" t="str">
        <f t="shared" si="127"/>
        <v/>
      </c>
      <c r="AA448" s="270" t="str">
        <f t="shared" si="127"/>
        <v/>
      </c>
      <c r="AB448" s="270" t="str">
        <f t="shared" si="127"/>
        <v/>
      </c>
      <c r="AC448" s="270" t="str">
        <f t="shared" si="127"/>
        <v/>
      </c>
      <c r="AD448" s="270" t="str">
        <f t="shared" si="127"/>
        <v/>
      </c>
      <c r="AE448" s="270" t="str">
        <f t="shared" si="127"/>
        <v/>
      </c>
      <c r="AF448" s="270" t="str">
        <f t="shared" si="127"/>
        <v/>
      </c>
      <c r="AG448" s="270" t="str">
        <f t="shared" si="127"/>
        <v/>
      </c>
      <c r="HD448" s="6"/>
      <c r="HE448" s="6"/>
      <c r="HF448" s="6"/>
      <c r="HG448" s="6"/>
      <c r="HH448" s="6"/>
      <c r="HI448" s="6"/>
      <c r="HJ448" s="6"/>
      <c r="HK448" s="6"/>
      <c r="HL448" s="6"/>
    </row>
    <row r="449" spans="1:240" ht="57.75" customHeight="1" x14ac:dyDescent="0.3">
      <c r="A449" s="89" t="str">
        <f t="shared" ref="A449:N449" si="128">IF(A393="","",A393)</f>
        <v/>
      </c>
      <c r="B449" s="301" t="str">
        <f t="shared" si="128"/>
        <v>LLA6B7A</v>
      </c>
      <c r="C449" s="348" t="str">
        <f t="shared" si="128"/>
        <v>Outils théoriques de la traduction 2 :  stylistique comparée</v>
      </c>
      <c r="D449" s="125" t="str">
        <f t="shared" si="128"/>
        <v>LOL6B9H
LOL6C8A
LOL6J8A</v>
      </c>
      <c r="E449" s="79" t="str">
        <f t="shared" si="128"/>
        <v>UE spécialisation</v>
      </c>
      <c r="F449" s="79" t="str">
        <f t="shared" si="128"/>
        <v>L3 LLCER et LEA parc. Traduction</v>
      </c>
      <c r="G449" s="79" t="str">
        <f t="shared" si="128"/>
        <v>LLCER</v>
      </c>
      <c r="H449" s="126" t="str">
        <f t="shared" si="128"/>
        <v/>
      </c>
      <c r="I449" s="303">
        <f t="shared" si="128"/>
        <v>3</v>
      </c>
      <c r="J449" s="67">
        <f t="shared" si="128"/>
        <v>3</v>
      </c>
      <c r="K449" s="295" t="str">
        <f t="shared" si="128"/>
        <v>CLOISEAU Gilles</v>
      </c>
      <c r="L449" s="303">
        <f t="shared" si="128"/>
        <v>11</v>
      </c>
      <c r="M449" s="67" t="str">
        <f t="shared" si="128"/>
        <v/>
      </c>
      <c r="N449" s="303" t="str">
        <f t="shared" si="128"/>
        <v/>
      </c>
      <c r="O449" s="299">
        <f t="shared" si="125"/>
        <v>20</v>
      </c>
      <c r="P449" s="303"/>
      <c r="Q449" s="73">
        <f t="shared" si="126"/>
        <v>1</v>
      </c>
      <c r="R449" s="435" t="str">
        <f t="shared" si="126"/>
        <v>CC</v>
      </c>
      <c r="S449" s="435" t="str">
        <f t="shared" si="126"/>
        <v>écrit</v>
      </c>
      <c r="T449" s="435" t="str">
        <f t="shared" si="126"/>
        <v>2h00</v>
      </c>
      <c r="U449" s="474">
        <f t="shared" si="126"/>
        <v>1</v>
      </c>
      <c r="V449" s="475" t="str">
        <f t="shared" si="126"/>
        <v>CT</v>
      </c>
      <c r="W449" s="474" t="str">
        <f t="shared" si="126"/>
        <v>écrit</v>
      </c>
      <c r="X449" s="74" t="str">
        <f t="shared" si="126"/>
        <v>2h00</v>
      </c>
      <c r="Y449" s="73">
        <f t="shared" ref="Y449:AG449" si="129">IF(Y393="","",Y393)</f>
        <v>1</v>
      </c>
      <c r="Z449" s="523" t="str">
        <f t="shared" si="129"/>
        <v>CT</v>
      </c>
      <c r="AA449" s="523" t="str">
        <f t="shared" si="129"/>
        <v>écrit</v>
      </c>
      <c r="AB449" s="288" t="str">
        <f t="shared" si="129"/>
        <v>2h00</v>
      </c>
      <c r="AC449" s="474">
        <f t="shared" si="129"/>
        <v>1</v>
      </c>
      <c r="AD449" s="524" t="str">
        <f t="shared" si="129"/>
        <v>CT</v>
      </c>
      <c r="AE449" s="524" t="str">
        <f t="shared" si="129"/>
        <v>écrit</v>
      </c>
      <c r="AF449" s="524" t="str">
        <f t="shared" si="129"/>
        <v>2h00</v>
      </c>
      <c r="AG449" s="306" t="str">
        <f t="shared" si="129"/>
        <v>Introduction à la syntaxe comparée ; notions de rhétorique contrastive dans une perspective de traduction. Il s'agit de comprendre comment fonctionne un texte dans son ensemble en vue de le traduire (macro analyse). Comprendre dans quelle mesure des connaissances linguistiques (notamment lexicographiques, morphologiques, syntaxiques) peuvent aider à la réalisation de la traduction. Il s'agit de savoir choisir et utiliser l'outil théorique approprié à telle situation de traduction, et de comprendre que la linguistique ne permet pas de traiter tous les déterminants de la traduction. La lecture et l'analyse d'article sera également au programme.</v>
      </c>
    </row>
    <row r="450" spans="1:240" ht="30.75" customHeight="1" x14ac:dyDescent="0.3">
      <c r="A450" s="262" t="str">
        <f t="shared" ref="A450:N450" si="130">IF(A394="","",A394)</f>
        <v>LCLA6B02</v>
      </c>
      <c r="B450" s="262" t="str">
        <f t="shared" si="130"/>
        <v>LLA6B7B</v>
      </c>
      <c r="C450" s="263" t="str">
        <f t="shared" si="130"/>
        <v xml:space="preserve">Choix traduction renforcée 2 </v>
      </c>
      <c r="D450" s="264" t="str">
        <f t="shared" si="130"/>
        <v>LOL6B9B</v>
      </c>
      <c r="E450" s="265" t="str">
        <f t="shared" si="130"/>
        <v>CHAPEAU</v>
      </c>
      <c r="F450" s="266" t="str">
        <f t="shared" si="130"/>
        <v>L3 LLCER et LEA parc. Traduction</v>
      </c>
      <c r="G450" s="267" t="str">
        <f t="shared" si="130"/>
        <v/>
      </c>
      <c r="H450" s="567" t="str">
        <f t="shared" si="130"/>
        <v>1 UE / 3 ECTS</v>
      </c>
      <c r="I450" s="269">
        <f t="shared" si="130"/>
        <v>3</v>
      </c>
      <c r="J450" s="269">
        <f t="shared" si="130"/>
        <v>3</v>
      </c>
      <c r="K450" s="568" t="str">
        <f t="shared" si="130"/>
        <v/>
      </c>
      <c r="L450" s="568" t="str">
        <f t="shared" si="130"/>
        <v/>
      </c>
      <c r="M450" s="300" t="str">
        <f t="shared" si="130"/>
        <v/>
      </c>
      <c r="N450" s="270" t="str">
        <f t="shared" si="130"/>
        <v/>
      </c>
      <c r="O450" s="270" t="str">
        <f t="shared" si="125"/>
        <v/>
      </c>
      <c r="P450" s="270"/>
      <c r="Q450" s="447" t="str">
        <f t="shared" si="126"/>
        <v/>
      </c>
      <c r="R450" s="270" t="str">
        <f t="shared" si="126"/>
        <v/>
      </c>
      <c r="S450" s="270" t="str">
        <f t="shared" si="126"/>
        <v/>
      </c>
      <c r="T450" s="270" t="str">
        <f t="shared" si="126"/>
        <v/>
      </c>
      <c r="U450" s="270" t="str">
        <f t="shared" si="126"/>
        <v/>
      </c>
      <c r="V450" s="270" t="str">
        <f t="shared" si="126"/>
        <v/>
      </c>
      <c r="W450" s="270" t="str">
        <f t="shared" si="126"/>
        <v/>
      </c>
      <c r="X450" s="271" t="str">
        <f t="shared" si="126"/>
        <v/>
      </c>
      <c r="Y450" s="447" t="str">
        <f t="shared" ref="Y450:AG450" si="131">IF(Y394="","",Y394)</f>
        <v/>
      </c>
      <c r="Z450" s="270" t="str">
        <f t="shared" si="131"/>
        <v/>
      </c>
      <c r="AA450" s="270" t="str">
        <f t="shared" si="131"/>
        <v/>
      </c>
      <c r="AB450" s="270" t="str">
        <f t="shared" si="131"/>
        <v/>
      </c>
      <c r="AC450" s="270" t="str">
        <f t="shared" si="131"/>
        <v/>
      </c>
      <c r="AD450" s="270" t="str">
        <f t="shared" si="131"/>
        <v/>
      </c>
      <c r="AE450" s="270" t="str">
        <f t="shared" si="131"/>
        <v/>
      </c>
      <c r="AF450" s="270" t="str">
        <f t="shared" si="131"/>
        <v/>
      </c>
      <c r="AG450" s="270" t="str">
        <f t="shared" si="131"/>
        <v/>
      </c>
      <c r="HD450" s="6"/>
      <c r="HE450" s="6"/>
      <c r="HF450" s="6"/>
      <c r="HG450" s="6"/>
      <c r="HH450" s="6"/>
      <c r="HI450" s="6"/>
      <c r="HJ450" s="6"/>
      <c r="HK450" s="6"/>
      <c r="HL450" s="6"/>
    </row>
    <row r="451" spans="1:240" ht="51.75" customHeight="1" x14ac:dyDescent="0.3">
      <c r="A451" s="89" t="str">
        <f t="shared" ref="A451:N451" si="132">IF(A395="","",A395)</f>
        <v/>
      </c>
      <c r="B451" s="301" t="str">
        <f t="shared" si="132"/>
        <v>LLA6B7B1</v>
      </c>
      <c r="C451" s="348" t="str">
        <f t="shared" si="132"/>
        <v>Traduction renforcée 2 Allemand-Français</v>
      </c>
      <c r="D451" s="125" t="str">
        <f t="shared" si="132"/>
        <v>LOL6B9I
LOL6J8F</v>
      </c>
      <c r="E451" s="79" t="str">
        <f t="shared" si="132"/>
        <v>UE spécialisation</v>
      </c>
      <c r="F451" s="79" t="str">
        <f t="shared" si="132"/>
        <v>L3 LLCER et LEA parc. Traduction</v>
      </c>
      <c r="G451" s="79" t="str">
        <f t="shared" si="132"/>
        <v>LLCER</v>
      </c>
      <c r="H451" s="126" t="str">
        <f t="shared" si="132"/>
        <v/>
      </c>
      <c r="I451" s="303" t="str">
        <f t="shared" si="132"/>
        <v>3</v>
      </c>
      <c r="J451" s="67" t="str">
        <f t="shared" si="132"/>
        <v>3</v>
      </c>
      <c r="K451" s="295" t="str">
        <f t="shared" si="132"/>
        <v>DELOUIS Anne</v>
      </c>
      <c r="L451" s="303">
        <f t="shared" si="132"/>
        <v>12</v>
      </c>
      <c r="M451" s="67" t="str">
        <f t="shared" si="132"/>
        <v/>
      </c>
      <c r="N451" s="303" t="str">
        <f t="shared" si="132"/>
        <v/>
      </c>
      <c r="O451" s="303">
        <f t="shared" si="125"/>
        <v>18</v>
      </c>
      <c r="P451" s="303"/>
      <c r="Q451" s="73">
        <f t="shared" si="126"/>
        <v>1</v>
      </c>
      <c r="R451" s="435" t="str">
        <f t="shared" si="126"/>
        <v>CC</v>
      </c>
      <c r="S451" s="435" t="str">
        <f t="shared" si="126"/>
        <v>écrit</v>
      </c>
      <c r="T451" s="435" t="str">
        <f t="shared" si="126"/>
        <v>1h30</v>
      </c>
      <c r="U451" s="474">
        <f t="shared" si="126"/>
        <v>1</v>
      </c>
      <c r="V451" s="475" t="str">
        <f t="shared" si="126"/>
        <v>CT</v>
      </c>
      <c r="W451" s="474" t="str">
        <f t="shared" si="126"/>
        <v>écrit</v>
      </c>
      <c r="X451" s="74" t="str">
        <f t="shared" si="126"/>
        <v>1h30</v>
      </c>
      <c r="Y451" s="73">
        <f t="shared" ref="Y451:AG451" si="133">IF(Y395="","",Y395)</f>
        <v>1</v>
      </c>
      <c r="Z451" s="523" t="str">
        <f t="shared" si="133"/>
        <v>CT</v>
      </c>
      <c r="AA451" s="523" t="str">
        <f t="shared" si="133"/>
        <v>écrit</v>
      </c>
      <c r="AB451" s="288" t="str">
        <f t="shared" si="133"/>
        <v>1h30</v>
      </c>
      <c r="AC451" s="474">
        <f t="shared" si="133"/>
        <v>1</v>
      </c>
      <c r="AD451" s="524" t="str">
        <f t="shared" si="133"/>
        <v>CT</v>
      </c>
      <c r="AE451" s="524" t="str">
        <f t="shared" si="133"/>
        <v>écrit</v>
      </c>
      <c r="AF451" s="524" t="str">
        <f t="shared" si="133"/>
        <v>1h30</v>
      </c>
      <c r="AG451" s="306" t="str">
        <f t="shared" si="133"/>
        <v/>
      </c>
    </row>
    <row r="452" spans="1:240" ht="51.75" customHeight="1" x14ac:dyDescent="0.3">
      <c r="A452" s="89" t="str">
        <f t="shared" ref="A452:N452" si="134">IF(A396="","",A396)</f>
        <v/>
      </c>
      <c r="B452" s="301" t="str">
        <f t="shared" si="134"/>
        <v>LLA6B7B2</v>
      </c>
      <c r="C452" s="348" t="str">
        <f t="shared" si="134"/>
        <v>Traduction renforcée 2 Espagnol-Français</v>
      </c>
      <c r="D452" s="125" t="str">
        <f t="shared" si="134"/>
        <v>LOL6B9J
LOL6C8E
LOL6J8G</v>
      </c>
      <c r="E452" s="79" t="str">
        <f t="shared" si="134"/>
        <v>UE spécialisation</v>
      </c>
      <c r="F452" s="79" t="str">
        <f t="shared" si="134"/>
        <v>L3 LLCER et LEA parc. Traduction</v>
      </c>
      <c r="G452" s="79" t="str">
        <f t="shared" si="134"/>
        <v>LLCER</v>
      </c>
      <c r="H452" s="126" t="str">
        <f t="shared" si="134"/>
        <v/>
      </c>
      <c r="I452" s="303" t="str">
        <f t="shared" si="134"/>
        <v>3</v>
      </c>
      <c r="J452" s="67" t="str">
        <f t="shared" si="134"/>
        <v>3</v>
      </c>
      <c r="K452" s="295" t="str">
        <f t="shared" si="134"/>
        <v>GINESTA-MUNOZ Magali</v>
      </c>
      <c r="L452" s="303">
        <f t="shared" si="134"/>
        <v>14</v>
      </c>
      <c r="M452" s="67" t="str">
        <f t="shared" si="134"/>
        <v/>
      </c>
      <c r="N452" s="303" t="str">
        <f t="shared" si="134"/>
        <v/>
      </c>
      <c r="O452" s="303">
        <f t="shared" si="125"/>
        <v>18</v>
      </c>
      <c r="P452" s="303"/>
      <c r="Q452" s="73">
        <f t="shared" si="126"/>
        <v>1</v>
      </c>
      <c r="R452" s="435" t="str">
        <f t="shared" si="126"/>
        <v>CC</v>
      </c>
      <c r="S452" s="435" t="str">
        <f t="shared" si="126"/>
        <v>écrit</v>
      </c>
      <c r="T452" s="435" t="str">
        <f t="shared" si="126"/>
        <v/>
      </c>
      <c r="U452" s="474">
        <f t="shared" si="126"/>
        <v>1</v>
      </c>
      <c r="V452" s="475" t="str">
        <f t="shared" si="126"/>
        <v>CT</v>
      </c>
      <c r="W452" s="474" t="str">
        <f t="shared" si="126"/>
        <v>écrit</v>
      </c>
      <c r="X452" s="74" t="str">
        <f t="shared" si="126"/>
        <v>1h30</v>
      </c>
      <c r="Y452" s="73">
        <f t="shared" ref="Y452:AG452" si="135">IF(Y396="","",Y396)</f>
        <v>1</v>
      </c>
      <c r="Z452" s="523" t="str">
        <f t="shared" si="135"/>
        <v>CT</v>
      </c>
      <c r="AA452" s="523" t="str">
        <f t="shared" si="135"/>
        <v>écrit</v>
      </c>
      <c r="AB452" s="288" t="str">
        <f t="shared" si="135"/>
        <v>1h30</v>
      </c>
      <c r="AC452" s="474">
        <f t="shared" si="135"/>
        <v>1</v>
      </c>
      <c r="AD452" s="524" t="str">
        <f t="shared" si="135"/>
        <v>CT</v>
      </c>
      <c r="AE452" s="524" t="str">
        <f t="shared" si="135"/>
        <v>écrit</v>
      </c>
      <c r="AF452" s="524" t="str">
        <f t="shared" si="135"/>
        <v>1h30</v>
      </c>
      <c r="AG452" s="306" t="str">
        <f t="shared" si="135"/>
        <v/>
      </c>
    </row>
    <row r="453" spans="1:240" ht="51.75" customHeight="1" x14ac:dyDescent="0.3">
      <c r="A453" s="89" t="str">
        <f t="shared" ref="A453:N453" si="136">IF(A397="","",A397)</f>
        <v/>
      </c>
      <c r="B453" s="301" t="str">
        <f t="shared" si="136"/>
        <v>LLA6B7B3</v>
      </c>
      <c r="C453" s="348" t="str">
        <f t="shared" si="136"/>
        <v>Traduction renforcée 2 Japonais-Français</v>
      </c>
      <c r="D453" s="125" t="str">
        <f t="shared" si="136"/>
        <v>LOL6J8I</v>
      </c>
      <c r="E453" s="79" t="str">
        <f t="shared" si="136"/>
        <v>UE spécialisation</v>
      </c>
      <c r="F453" s="79" t="str">
        <f t="shared" si="136"/>
        <v>L3 LLCER et LEA parc. Traduction</v>
      </c>
      <c r="G453" s="79" t="str">
        <f t="shared" si="136"/>
        <v>LLCER</v>
      </c>
      <c r="H453" s="126" t="str">
        <f t="shared" si="136"/>
        <v/>
      </c>
      <c r="I453" s="303" t="str">
        <f t="shared" si="136"/>
        <v>3</v>
      </c>
      <c r="J453" s="67" t="str">
        <f t="shared" si="136"/>
        <v>3</v>
      </c>
      <c r="K453" s="295" t="str">
        <f t="shared" si="136"/>
        <v>DURRINGER Fabien</v>
      </c>
      <c r="L453" s="303">
        <f t="shared" si="136"/>
        <v>15</v>
      </c>
      <c r="M453" s="67" t="str">
        <f t="shared" si="136"/>
        <v/>
      </c>
      <c r="N453" s="303" t="str">
        <f t="shared" si="136"/>
        <v/>
      </c>
      <c r="O453" s="303">
        <f t="shared" si="125"/>
        <v>15</v>
      </c>
      <c r="P453" s="303"/>
      <c r="Q453" s="73">
        <f t="shared" si="126"/>
        <v>1</v>
      </c>
      <c r="R453" s="435" t="str">
        <f t="shared" si="126"/>
        <v>CC</v>
      </c>
      <c r="S453" s="435" t="str">
        <f t="shared" si="126"/>
        <v>écrit</v>
      </c>
      <c r="T453" s="435" t="str">
        <f t="shared" si="126"/>
        <v/>
      </c>
      <c r="U453" s="474">
        <f t="shared" si="126"/>
        <v>1</v>
      </c>
      <c r="V453" s="475" t="str">
        <f t="shared" si="126"/>
        <v>CT</v>
      </c>
      <c r="W453" s="474" t="str">
        <f t="shared" si="126"/>
        <v>écrit</v>
      </c>
      <c r="X453" s="74" t="str">
        <f t="shared" si="126"/>
        <v>1h00</v>
      </c>
      <c r="Y453" s="73">
        <f t="shared" ref="Y453:AG453" si="137">IF(Y397="","",Y397)</f>
        <v>1</v>
      </c>
      <c r="Z453" s="523" t="str">
        <f t="shared" si="137"/>
        <v>CT</v>
      </c>
      <c r="AA453" s="523" t="str">
        <f t="shared" si="137"/>
        <v>écrit</v>
      </c>
      <c r="AB453" s="288" t="str">
        <f t="shared" si="137"/>
        <v>1h00</v>
      </c>
      <c r="AC453" s="474">
        <f t="shared" si="137"/>
        <v>1</v>
      </c>
      <c r="AD453" s="524" t="str">
        <f t="shared" si="137"/>
        <v>CT</v>
      </c>
      <c r="AE453" s="524" t="str">
        <f t="shared" si="137"/>
        <v>écrit</v>
      </c>
      <c r="AF453" s="524" t="str">
        <f t="shared" si="137"/>
        <v>1h00</v>
      </c>
      <c r="AG453" s="306" t="str">
        <f t="shared" si="137"/>
        <v/>
      </c>
    </row>
    <row r="454" spans="1:240" ht="30.75" customHeight="1" x14ac:dyDescent="0.3">
      <c r="A454" s="323" t="s">
        <v>1110</v>
      </c>
      <c r="B454" s="323" t="s">
        <v>1111</v>
      </c>
      <c r="C454" s="324" t="s">
        <v>860</v>
      </c>
      <c r="D454" s="129"/>
      <c r="E454" s="227"/>
      <c r="F454" s="227"/>
      <c r="G454" s="575"/>
      <c r="H454" s="128"/>
      <c r="I454" s="576"/>
      <c r="J454" s="323"/>
      <c r="K454" s="323"/>
      <c r="L454" s="323"/>
      <c r="M454" s="328"/>
      <c r="N454" s="329"/>
      <c r="O454" s="329"/>
      <c r="P454" s="329"/>
      <c r="Q454" s="330"/>
      <c r="R454" s="331"/>
      <c r="S454" s="332"/>
      <c r="T454" s="333"/>
      <c r="U454" s="332"/>
      <c r="V454" s="332"/>
      <c r="W454" s="332"/>
      <c r="X454" s="334"/>
      <c r="Y454" s="333"/>
      <c r="Z454" s="332"/>
      <c r="AA454" s="332"/>
      <c r="AB454" s="332"/>
      <c r="AC454" s="332"/>
      <c r="AD454" s="332"/>
      <c r="AE454" s="332"/>
      <c r="AF454" s="332"/>
      <c r="AG454" s="335"/>
      <c r="HD454" s="6"/>
      <c r="HE454" s="6"/>
      <c r="HF454" s="6"/>
      <c r="HG454" s="6"/>
      <c r="HH454" s="6"/>
      <c r="HI454" s="6"/>
      <c r="HJ454" s="6"/>
      <c r="HK454" s="6"/>
      <c r="HL454" s="6"/>
      <c r="HM454" s="6"/>
      <c r="HN454" s="6"/>
      <c r="HO454" s="6"/>
      <c r="HP454" s="6"/>
      <c r="HQ454" s="6"/>
      <c r="HR454" s="6"/>
      <c r="HS454" s="6"/>
      <c r="HT454" s="6"/>
      <c r="HU454" s="6"/>
      <c r="HV454" s="6"/>
      <c r="HW454" s="6"/>
      <c r="HX454" s="6"/>
      <c r="HY454" s="6"/>
      <c r="HZ454" s="6"/>
      <c r="IA454" s="6"/>
      <c r="IB454" s="6"/>
      <c r="IC454" s="6"/>
      <c r="ID454" s="6"/>
      <c r="IE454" s="6"/>
    </row>
    <row r="455" spans="1:240" s="25" customFormat="1" ht="49.5" customHeight="1" x14ac:dyDescent="0.3">
      <c r="A455" s="542" t="s">
        <v>1091</v>
      </c>
      <c r="B455" s="542" t="s">
        <v>1112</v>
      </c>
      <c r="C455" s="543" t="s">
        <v>1113</v>
      </c>
      <c r="D455" s="615"/>
      <c r="E455" s="545" t="s">
        <v>56</v>
      </c>
      <c r="F455" s="543" t="s">
        <v>1032</v>
      </c>
      <c r="G455" s="544" t="s">
        <v>37</v>
      </c>
      <c r="H455" s="546"/>
      <c r="I455" s="544"/>
      <c r="J455" s="544"/>
      <c r="K455" s="542" t="s">
        <v>753</v>
      </c>
      <c r="L455" s="547"/>
      <c r="M455" s="548"/>
      <c r="N455" s="542"/>
      <c r="O455" s="542"/>
      <c r="P455" s="542"/>
      <c r="Q455" s="549"/>
      <c r="R455" s="550"/>
      <c r="S455" s="550"/>
      <c r="T455" s="550"/>
      <c r="U455" s="551"/>
      <c r="V455" s="550"/>
      <c r="W455" s="550"/>
      <c r="X455" s="552"/>
      <c r="Y455" s="549"/>
      <c r="Z455" s="550"/>
      <c r="AA455" s="550"/>
      <c r="AB455" s="550"/>
      <c r="AC455" s="551"/>
      <c r="AD455" s="550"/>
      <c r="AE455" s="550"/>
      <c r="AF455" s="550"/>
      <c r="AG455" s="553"/>
      <c r="AH455" s="26"/>
      <c r="AI455" s="26"/>
      <c r="AJ455" s="26"/>
      <c r="AK455" s="26"/>
      <c r="AL455" s="26"/>
      <c r="AM455" s="26"/>
      <c r="AN455" s="26"/>
      <c r="AO455" s="26"/>
      <c r="AP455" s="26"/>
      <c r="AQ455" s="26"/>
      <c r="AR455" s="26"/>
      <c r="AS455" s="26"/>
      <c r="AT455" s="26"/>
      <c r="AU455" s="26"/>
      <c r="AV455" s="26"/>
      <c r="AW455" s="26"/>
      <c r="AX455" s="26"/>
      <c r="AY455" s="26"/>
      <c r="AZ455" s="26"/>
      <c r="BA455" s="26"/>
      <c r="BB455" s="26"/>
      <c r="BC455" s="26"/>
      <c r="BD455" s="26"/>
      <c r="BE455" s="26"/>
      <c r="BF455" s="26"/>
      <c r="BG455" s="26"/>
      <c r="BH455" s="26"/>
      <c r="BI455" s="26"/>
      <c r="BJ455" s="26"/>
      <c r="BK455" s="26"/>
      <c r="BL455" s="26"/>
      <c r="BM455" s="26"/>
      <c r="BN455" s="26"/>
      <c r="BO455" s="26"/>
      <c r="BP455" s="26"/>
      <c r="BQ455" s="26"/>
      <c r="BR455" s="26"/>
      <c r="BS455" s="26"/>
      <c r="BT455" s="26"/>
      <c r="BU455" s="26"/>
      <c r="BV455" s="26"/>
      <c r="BW455" s="26"/>
      <c r="BX455" s="26"/>
      <c r="BY455" s="26"/>
      <c r="BZ455" s="26"/>
      <c r="CA455" s="26"/>
      <c r="CB455" s="26"/>
      <c r="CC455" s="26"/>
      <c r="CD455" s="26"/>
      <c r="CE455" s="26"/>
      <c r="CF455" s="26"/>
      <c r="CG455" s="26"/>
      <c r="CH455" s="26"/>
      <c r="CI455" s="26"/>
      <c r="CJ455" s="26"/>
      <c r="CK455" s="26"/>
      <c r="CL455" s="26"/>
      <c r="CM455" s="26"/>
      <c r="CN455" s="26"/>
      <c r="CO455" s="26"/>
      <c r="CP455" s="26"/>
      <c r="CQ455" s="26"/>
      <c r="CR455" s="26"/>
      <c r="CS455" s="26"/>
      <c r="CT455" s="26"/>
      <c r="CU455" s="26"/>
      <c r="CV455" s="26"/>
      <c r="CW455" s="26"/>
      <c r="CX455" s="26"/>
      <c r="CY455" s="26"/>
      <c r="CZ455" s="26"/>
      <c r="DA455" s="26"/>
      <c r="DB455" s="26"/>
      <c r="DC455" s="26"/>
      <c r="DD455" s="26"/>
      <c r="DE455" s="26"/>
      <c r="DF455" s="26"/>
      <c r="DG455" s="26"/>
      <c r="DH455" s="26"/>
      <c r="DI455" s="26"/>
      <c r="DJ455" s="26"/>
      <c r="DK455" s="26"/>
      <c r="DL455" s="26"/>
      <c r="DM455" s="26"/>
      <c r="DN455" s="26"/>
      <c r="DO455" s="26"/>
      <c r="DP455" s="26"/>
      <c r="DQ455" s="26"/>
      <c r="DR455" s="26"/>
      <c r="DS455" s="26"/>
      <c r="DT455" s="26"/>
      <c r="DU455" s="26"/>
      <c r="DV455" s="26"/>
      <c r="DW455" s="26"/>
      <c r="DX455" s="26"/>
      <c r="DY455" s="26"/>
      <c r="DZ455" s="26"/>
      <c r="EA455" s="26"/>
      <c r="EB455" s="26"/>
      <c r="EC455" s="26"/>
      <c r="ED455" s="26"/>
      <c r="EE455" s="26"/>
      <c r="EF455" s="26"/>
      <c r="EG455" s="26"/>
      <c r="EH455" s="26"/>
      <c r="EI455" s="26"/>
      <c r="EJ455" s="26"/>
      <c r="EK455" s="26"/>
      <c r="EL455" s="26"/>
      <c r="EM455" s="26"/>
      <c r="EN455" s="26"/>
      <c r="EO455" s="26"/>
      <c r="EP455" s="26"/>
      <c r="EQ455" s="26"/>
      <c r="ER455" s="26"/>
      <c r="ES455" s="26"/>
      <c r="ET455" s="26"/>
      <c r="EU455" s="26"/>
      <c r="EV455" s="26"/>
      <c r="EW455" s="26"/>
      <c r="EX455" s="26"/>
      <c r="EY455" s="26"/>
      <c r="EZ455" s="26"/>
      <c r="FA455" s="26"/>
      <c r="FB455" s="26"/>
      <c r="FC455" s="26"/>
      <c r="FD455" s="26"/>
      <c r="FE455" s="26"/>
      <c r="FF455" s="26"/>
      <c r="FG455" s="26"/>
      <c r="FH455" s="26"/>
      <c r="FI455" s="26"/>
      <c r="FJ455" s="26"/>
      <c r="FK455" s="26"/>
      <c r="FL455" s="26"/>
      <c r="FM455" s="26"/>
      <c r="FN455" s="26"/>
      <c r="FO455" s="26"/>
      <c r="FP455" s="26"/>
      <c r="FQ455" s="26"/>
      <c r="FR455" s="26"/>
      <c r="FS455" s="26"/>
      <c r="FT455" s="26"/>
      <c r="FU455" s="26"/>
      <c r="FV455" s="26"/>
      <c r="FW455" s="26"/>
      <c r="FX455" s="26"/>
      <c r="FY455" s="26"/>
      <c r="FZ455" s="26"/>
      <c r="GA455" s="26"/>
      <c r="GB455" s="26"/>
      <c r="GC455" s="26"/>
      <c r="GD455" s="26"/>
      <c r="GE455" s="26"/>
      <c r="GF455" s="26"/>
      <c r="GG455" s="26"/>
      <c r="GH455" s="26"/>
      <c r="GI455" s="26"/>
      <c r="GJ455" s="26"/>
      <c r="GK455" s="26"/>
      <c r="GL455" s="26"/>
      <c r="GM455" s="26"/>
      <c r="GN455" s="26"/>
      <c r="GO455" s="26"/>
      <c r="GP455" s="26"/>
      <c r="GQ455" s="26"/>
      <c r="GR455" s="26"/>
      <c r="GS455" s="26"/>
      <c r="GT455" s="26"/>
      <c r="GU455" s="26"/>
      <c r="GV455" s="26"/>
      <c r="GW455" s="26"/>
      <c r="GX455" s="26"/>
      <c r="GY455" s="26"/>
      <c r="GZ455" s="26"/>
      <c r="HA455" s="26"/>
      <c r="HB455" s="26"/>
      <c r="HC455" s="26"/>
      <c r="HD455" s="26"/>
      <c r="HE455" s="26"/>
      <c r="HF455" s="26"/>
      <c r="HG455" s="26"/>
      <c r="HH455" s="26"/>
      <c r="HI455" s="26"/>
      <c r="HJ455" s="26"/>
      <c r="HK455" s="26"/>
      <c r="HL455" s="26"/>
      <c r="HM455" s="26"/>
      <c r="HN455" s="26"/>
      <c r="HO455" s="26"/>
      <c r="HP455" s="26"/>
      <c r="HQ455" s="26"/>
      <c r="HR455" s="26"/>
      <c r="HS455" s="26"/>
      <c r="HT455" s="26"/>
      <c r="HU455" s="26"/>
      <c r="HV455" s="26"/>
      <c r="HW455" s="26"/>
      <c r="HX455" s="26"/>
      <c r="HY455" s="26"/>
      <c r="HZ455" s="26"/>
      <c r="IA455" s="26"/>
      <c r="IB455" s="26"/>
      <c r="IC455" s="26"/>
      <c r="ID455" s="26"/>
      <c r="IE455" s="26"/>
      <c r="IF455" s="26"/>
    </row>
    <row r="456" spans="1:240" ht="26.4" x14ac:dyDescent="0.3">
      <c r="A456" s="262" t="str">
        <f t="shared" ref="A456:N456" si="138">IF(A401="","",A401)</f>
        <v>LCLA6B03</v>
      </c>
      <c r="B456" s="262" t="str">
        <f t="shared" si="138"/>
        <v>LLA6B80</v>
      </c>
      <c r="C456" s="263" t="str">
        <f t="shared" si="138"/>
        <v>Choix UE spécialisation parcours médiation interculturelle S6</v>
      </c>
      <c r="D456" s="264" t="str">
        <f t="shared" si="138"/>
        <v/>
      </c>
      <c r="E456" s="445" t="str">
        <f t="shared" si="138"/>
        <v>BLOC</v>
      </c>
      <c r="F456" s="445" t="str">
        <f t="shared" si="138"/>
        <v>1 UE / 6 ECTS</v>
      </c>
      <c r="G456" s="267" t="str">
        <f t="shared" si="138"/>
        <v/>
      </c>
      <c r="H456" s="567" t="str">
        <f t="shared" si="138"/>
        <v/>
      </c>
      <c r="I456" s="269" t="str">
        <f t="shared" si="138"/>
        <v/>
      </c>
      <c r="J456" s="269" t="str">
        <f t="shared" si="138"/>
        <v/>
      </c>
      <c r="K456" s="568" t="str">
        <f t="shared" si="138"/>
        <v/>
      </c>
      <c r="L456" s="568" t="str">
        <f t="shared" si="138"/>
        <v/>
      </c>
      <c r="M456" s="300" t="str">
        <f t="shared" si="138"/>
        <v/>
      </c>
      <c r="N456" s="270" t="str">
        <f t="shared" si="138"/>
        <v/>
      </c>
      <c r="O456" s="270" t="str">
        <f t="shared" ref="O456:O462" si="139">IF(O401="","",O401)</f>
        <v/>
      </c>
      <c r="P456" s="270"/>
      <c r="Q456" s="447" t="str">
        <f t="shared" ref="Q456:X456" si="140">IF(Q401="","",Q401)</f>
        <v/>
      </c>
      <c r="R456" s="270" t="str">
        <f t="shared" si="140"/>
        <v/>
      </c>
      <c r="S456" s="270" t="str">
        <f t="shared" si="140"/>
        <v/>
      </c>
      <c r="T456" s="270" t="str">
        <f t="shared" si="140"/>
        <v/>
      </c>
      <c r="U456" s="270" t="str">
        <f t="shared" si="140"/>
        <v/>
      </c>
      <c r="V456" s="270" t="str">
        <f t="shared" si="140"/>
        <v/>
      </c>
      <c r="W456" s="270" t="str">
        <f t="shared" si="140"/>
        <v/>
      </c>
      <c r="X456" s="271" t="str">
        <f t="shared" si="140"/>
        <v/>
      </c>
      <c r="Y456" s="447" t="str">
        <f t="shared" ref="Y456:AG456" si="141">IF(Y401="","",Y401)</f>
        <v/>
      </c>
      <c r="Z456" s="270" t="str">
        <f t="shared" si="141"/>
        <v/>
      </c>
      <c r="AA456" s="270" t="str">
        <f t="shared" si="141"/>
        <v/>
      </c>
      <c r="AB456" s="270" t="str">
        <f t="shared" si="141"/>
        <v/>
      </c>
      <c r="AC456" s="270" t="str">
        <f t="shared" si="141"/>
        <v/>
      </c>
      <c r="AD456" s="270" t="str">
        <f t="shared" si="141"/>
        <v/>
      </c>
      <c r="AE456" s="270" t="str">
        <f t="shared" si="141"/>
        <v/>
      </c>
      <c r="AF456" s="270" t="str">
        <f t="shared" si="141"/>
        <v/>
      </c>
      <c r="AG456" s="270" t="str">
        <f t="shared" si="141"/>
        <v/>
      </c>
      <c r="HD456" s="6"/>
      <c r="HE456" s="6"/>
      <c r="HF456" s="6"/>
      <c r="HG456" s="6"/>
      <c r="HH456" s="6"/>
      <c r="HI456" s="6"/>
      <c r="HJ456" s="6"/>
      <c r="HK456" s="6"/>
      <c r="HL456" s="6"/>
    </row>
    <row r="457" spans="1:240" s="16" customFormat="1" ht="28.5" customHeight="1" x14ac:dyDescent="0.3">
      <c r="A457" s="626" t="str">
        <f t="shared" ref="A457:N457" si="142">IF(A402="","",A402)</f>
        <v>LOLA6B07</v>
      </c>
      <c r="B457" s="626" t="str">
        <f t="shared" si="142"/>
        <v>LLA6B8A</v>
      </c>
      <c r="C457" s="627" t="str">
        <f t="shared" si="142"/>
        <v>Culture anglophone S6</v>
      </c>
      <c r="D457" s="628" t="str">
        <f t="shared" si="142"/>
        <v/>
      </c>
      <c r="E457" s="629" t="str">
        <f t="shared" si="142"/>
        <v>CHAPEAU</v>
      </c>
      <c r="F457" s="629" t="str">
        <f t="shared" si="142"/>
        <v>L3 LLCER et LEA parc. Médiation</v>
      </c>
      <c r="G457" s="629" t="str">
        <f t="shared" si="142"/>
        <v/>
      </c>
      <c r="H457" s="630" t="str">
        <f t="shared" si="142"/>
        <v/>
      </c>
      <c r="I457" s="629" t="str">
        <f t="shared" si="142"/>
        <v/>
      </c>
      <c r="J457" s="629" t="str">
        <f t="shared" si="142"/>
        <v/>
      </c>
      <c r="K457" s="631" t="str">
        <f t="shared" si="142"/>
        <v/>
      </c>
      <c r="L457" s="631" t="str">
        <f t="shared" si="142"/>
        <v/>
      </c>
      <c r="M457" s="632" t="str">
        <f t="shared" si="142"/>
        <v/>
      </c>
      <c r="N457" s="633" t="str">
        <f t="shared" si="142"/>
        <v/>
      </c>
      <c r="O457" s="634" t="str">
        <f t="shared" si="139"/>
        <v/>
      </c>
      <c r="P457" s="634"/>
      <c r="Q457" s="633"/>
      <c r="R457" s="633"/>
      <c r="S457" s="633"/>
      <c r="T457" s="633"/>
      <c r="U457" s="633"/>
      <c r="V457" s="633"/>
      <c r="W457" s="633"/>
      <c r="X457" s="633"/>
      <c r="Y457" s="633"/>
      <c r="Z457" s="633"/>
      <c r="AA457" s="633"/>
      <c r="AB457" s="633"/>
      <c r="AC457" s="633"/>
      <c r="AD457" s="633"/>
      <c r="AE457" s="633"/>
      <c r="AF457" s="633"/>
      <c r="AG457" s="633"/>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c r="CA457" s="22"/>
      <c r="CB457" s="22"/>
      <c r="CC457" s="22"/>
      <c r="CD457" s="22"/>
      <c r="CE457" s="22"/>
      <c r="CF457" s="22"/>
      <c r="CG457" s="22"/>
      <c r="CH457" s="22"/>
      <c r="CI457" s="22"/>
      <c r="CJ457" s="22"/>
      <c r="CK457" s="22"/>
      <c r="CL457" s="22"/>
      <c r="CM457" s="22"/>
      <c r="CN457" s="22"/>
      <c r="CO457" s="22"/>
      <c r="CP457" s="22"/>
      <c r="CQ457" s="22"/>
      <c r="CR457" s="22"/>
      <c r="CS457" s="22"/>
      <c r="CT457" s="22"/>
      <c r="CU457" s="22"/>
      <c r="CV457" s="22"/>
      <c r="CW457" s="22"/>
      <c r="CX457" s="22"/>
      <c r="CY457" s="22"/>
      <c r="CZ457" s="22"/>
      <c r="DA457" s="22"/>
      <c r="DB457" s="22"/>
      <c r="DC457" s="22"/>
      <c r="DD457" s="22"/>
      <c r="DE457" s="22"/>
      <c r="DF457" s="22"/>
      <c r="DG457" s="22"/>
      <c r="DH457" s="22"/>
      <c r="DI457" s="22"/>
      <c r="DJ457" s="22"/>
      <c r="DK457" s="22"/>
      <c r="DL457" s="22"/>
      <c r="DM457" s="22"/>
      <c r="DN457" s="22"/>
      <c r="DO457" s="22"/>
      <c r="DP457" s="22"/>
      <c r="DQ457" s="22"/>
      <c r="DR457" s="22"/>
      <c r="DS457" s="22"/>
      <c r="DT457" s="22"/>
      <c r="DU457" s="22"/>
      <c r="DV457" s="22"/>
      <c r="DW457" s="22"/>
      <c r="DX457" s="22"/>
      <c r="DY457" s="22"/>
      <c r="DZ457" s="22"/>
      <c r="EA457" s="22"/>
      <c r="EB457" s="22"/>
      <c r="EC457" s="22"/>
      <c r="ED457" s="22"/>
      <c r="EE457" s="22"/>
      <c r="EF457" s="22"/>
      <c r="EG457" s="22"/>
      <c r="EH457" s="22"/>
      <c r="EI457" s="22"/>
      <c r="EJ457" s="22"/>
      <c r="EK457" s="22"/>
      <c r="EL457" s="22"/>
      <c r="EM457" s="22"/>
      <c r="EN457" s="22"/>
      <c r="EO457" s="22"/>
      <c r="EP457" s="22"/>
      <c r="EQ457" s="22"/>
      <c r="ER457" s="22"/>
      <c r="ES457" s="22"/>
      <c r="ET457" s="22"/>
      <c r="EU457" s="22"/>
      <c r="EV457" s="22"/>
      <c r="EW457" s="22"/>
      <c r="EX457" s="22"/>
      <c r="EY457" s="22"/>
      <c r="EZ457" s="22"/>
      <c r="FA457" s="22"/>
      <c r="FB457" s="22"/>
      <c r="FC457" s="22"/>
      <c r="FD457" s="22"/>
      <c r="FE457" s="22"/>
      <c r="FF457" s="22"/>
      <c r="FG457" s="22"/>
      <c r="FH457" s="22"/>
      <c r="FI457" s="22"/>
      <c r="FJ457" s="22"/>
      <c r="FK457" s="22"/>
      <c r="FL457" s="22"/>
      <c r="FM457" s="22"/>
      <c r="FN457" s="22"/>
      <c r="FO457" s="22"/>
      <c r="FP457" s="22"/>
      <c r="FQ457" s="22"/>
      <c r="FR457" s="22"/>
      <c r="FS457" s="22"/>
      <c r="FT457" s="22"/>
      <c r="FU457" s="22"/>
      <c r="FV457" s="22"/>
      <c r="FW457" s="22"/>
      <c r="FX457" s="22"/>
      <c r="FY457" s="22"/>
      <c r="FZ457" s="22"/>
      <c r="GA457" s="22"/>
      <c r="GB457" s="22"/>
      <c r="GC457" s="22"/>
      <c r="GD457" s="22"/>
      <c r="GE457" s="22"/>
      <c r="GF457" s="22"/>
      <c r="GG457" s="22"/>
      <c r="GH457" s="22"/>
      <c r="GI457" s="22"/>
      <c r="GJ457" s="22"/>
      <c r="GK457" s="22"/>
      <c r="GL457" s="22"/>
      <c r="GM457" s="22"/>
      <c r="GN457" s="22"/>
      <c r="GO457" s="22"/>
      <c r="GP457" s="22"/>
      <c r="GQ457" s="22"/>
      <c r="GR457" s="22"/>
      <c r="GS457" s="22"/>
      <c r="GT457" s="22"/>
      <c r="GU457" s="22"/>
      <c r="GV457" s="22"/>
      <c r="GW457" s="22"/>
      <c r="GX457" s="22"/>
      <c r="GY457" s="22"/>
      <c r="GZ457" s="22"/>
      <c r="HA457" s="22"/>
      <c r="HB457" s="22"/>
      <c r="HC457" s="22"/>
    </row>
    <row r="458" spans="1:240" ht="49.5" customHeight="1" x14ac:dyDescent="0.3">
      <c r="A458" s="89" t="str">
        <f t="shared" ref="A458:N458" si="143">IF(A403="","",A403)</f>
        <v/>
      </c>
      <c r="B458" s="301" t="str">
        <f t="shared" si="143"/>
        <v>LLA6B8A1</v>
      </c>
      <c r="C458" s="348" t="str">
        <f t="shared" si="143"/>
        <v>Etat-Unis et Canada</v>
      </c>
      <c r="D458" s="125" t="str">
        <f t="shared" si="143"/>
        <v/>
      </c>
      <c r="E458" s="79" t="str">
        <f t="shared" si="143"/>
        <v>UE spécialisation</v>
      </c>
      <c r="F458" s="79" t="str">
        <f t="shared" si="143"/>
        <v>L3 LLCER et LEA parc. Médiation</v>
      </c>
      <c r="G458" s="79" t="str">
        <f t="shared" si="143"/>
        <v>LLCER</v>
      </c>
      <c r="H458" s="126" t="str">
        <f t="shared" si="143"/>
        <v/>
      </c>
      <c r="I458" s="303" t="str">
        <f t="shared" si="143"/>
        <v>3</v>
      </c>
      <c r="J458" s="67" t="str">
        <f t="shared" si="143"/>
        <v>3</v>
      </c>
      <c r="K458" s="295" t="str">
        <f t="shared" si="143"/>
        <v>TABUTEAU Eric</v>
      </c>
      <c r="L458" s="299" t="str">
        <f t="shared" si="143"/>
        <v>11</v>
      </c>
      <c r="M458" s="66" t="str">
        <f t="shared" si="143"/>
        <v/>
      </c>
      <c r="N458" s="299" t="str">
        <f t="shared" si="143"/>
        <v/>
      </c>
      <c r="O458" s="299">
        <f t="shared" si="139"/>
        <v>15</v>
      </c>
      <c r="P458" s="303"/>
      <c r="Q458" s="73">
        <f t="shared" ref="Q458:AG458" si="144">IF(Q403="","",Q403)</f>
        <v>1</v>
      </c>
      <c r="R458" s="435" t="str">
        <f t="shared" si="144"/>
        <v>CC</v>
      </c>
      <c r="S458" s="435" t="str">
        <f t="shared" si="144"/>
        <v>écrit et oral</v>
      </c>
      <c r="T458" s="435" t="str">
        <f t="shared" si="144"/>
        <v>écrit 1h30 + oral 20 min</v>
      </c>
      <c r="U458" s="474">
        <f t="shared" si="144"/>
        <v>1</v>
      </c>
      <c r="V458" s="475" t="str">
        <f t="shared" si="144"/>
        <v>CT</v>
      </c>
      <c r="W458" s="474" t="str">
        <f t="shared" si="144"/>
        <v>écrit</v>
      </c>
      <c r="X458" s="74" t="str">
        <f t="shared" si="144"/>
        <v>1h30</v>
      </c>
      <c r="Y458" s="73">
        <f t="shared" si="144"/>
        <v>1</v>
      </c>
      <c r="Z458" s="523" t="str">
        <f t="shared" si="144"/>
        <v>CT</v>
      </c>
      <c r="AA458" s="523" t="str">
        <f t="shared" si="144"/>
        <v>écrit</v>
      </c>
      <c r="AB458" s="288" t="str">
        <f t="shared" si="144"/>
        <v>1h30</v>
      </c>
      <c r="AC458" s="474">
        <f t="shared" si="144"/>
        <v>1</v>
      </c>
      <c r="AD458" s="524" t="str">
        <f t="shared" si="144"/>
        <v>CT</v>
      </c>
      <c r="AE458" s="524" t="str">
        <f t="shared" si="144"/>
        <v>écrit</v>
      </c>
      <c r="AF458" s="524" t="str">
        <f t="shared" si="144"/>
        <v>1h30</v>
      </c>
      <c r="AG458" s="306" t="str">
        <f t="shared" si="144"/>
        <v/>
      </c>
    </row>
    <row r="459" spans="1:240" ht="49.5" customHeight="1" x14ac:dyDescent="0.3">
      <c r="A459" s="89" t="str">
        <f t="shared" ref="A459:N459" si="145">IF(A404="","",A404)</f>
        <v/>
      </c>
      <c r="B459" s="301" t="str">
        <f t="shared" si="145"/>
        <v>LLA6B8A2</v>
      </c>
      <c r="C459" s="348" t="str">
        <f t="shared" si="145"/>
        <v>Grande Bretagne et Irlande</v>
      </c>
      <c r="D459" s="125" t="str">
        <f t="shared" si="145"/>
        <v/>
      </c>
      <c r="E459" s="79" t="str">
        <f t="shared" si="145"/>
        <v>UE spécialisation</v>
      </c>
      <c r="F459" s="79" t="str">
        <f t="shared" si="145"/>
        <v>L3 LLCER et LEA parc. Médiation</v>
      </c>
      <c r="G459" s="79" t="str">
        <f t="shared" si="145"/>
        <v>LLCER</v>
      </c>
      <c r="H459" s="126" t="str">
        <f t="shared" si="145"/>
        <v/>
      </c>
      <c r="I459" s="303" t="str">
        <f t="shared" si="145"/>
        <v>3</v>
      </c>
      <c r="J459" s="67" t="str">
        <f t="shared" si="145"/>
        <v>3</v>
      </c>
      <c r="K459" s="295" t="str">
        <f t="shared" si="145"/>
        <v>GALLET Elodie</v>
      </c>
      <c r="L459" s="299" t="str">
        <f t="shared" si="145"/>
        <v>11</v>
      </c>
      <c r="M459" s="66" t="str">
        <f t="shared" si="145"/>
        <v/>
      </c>
      <c r="N459" s="299" t="str">
        <f t="shared" si="145"/>
        <v/>
      </c>
      <c r="O459" s="299">
        <f t="shared" si="139"/>
        <v>15</v>
      </c>
      <c r="P459" s="303"/>
      <c r="Q459" s="73">
        <f t="shared" ref="Q459:AG459" si="146">IF(Q404="","",Q404)</f>
        <v>1</v>
      </c>
      <c r="R459" s="435" t="str">
        <f t="shared" si="146"/>
        <v>CC</v>
      </c>
      <c r="S459" s="435" t="str">
        <f t="shared" si="146"/>
        <v/>
      </c>
      <c r="T459" s="435" t="str">
        <f t="shared" si="146"/>
        <v/>
      </c>
      <c r="U459" s="474">
        <f t="shared" si="146"/>
        <v>1</v>
      </c>
      <c r="V459" s="475" t="str">
        <f t="shared" si="146"/>
        <v>CT</v>
      </c>
      <c r="W459" s="474" t="str">
        <f t="shared" si="146"/>
        <v>Dossier</v>
      </c>
      <c r="X459" s="74" t="str">
        <f t="shared" si="146"/>
        <v/>
      </c>
      <c r="Y459" s="73">
        <f t="shared" si="146"/>
        <v>1</v>
      </c>
      <c r="Z459" s="523" t="str">
        <f t="shared" si="146"/>
        <v>CT</v>
      </c>
      <c r="AA459" s="523" t="str">
        <f t="shared" si="146"/>
        <v>Dossier</v>
      </c>
      <c r="AB459" s="288" t="str">
        <f t="shared" si="146"/>
        <v/>
      </c>
      <c r="AC459" s="474">
        <f t="shared" si="146"/>
        <v>1</v>
      </c>
      <c r="AD459" s="524" t="str">
        <f t="shared" si="146"/>
        <v>CT</v>
      </c>
      <c r="AE459" s="524" t="str">
        <f t="shared" si="146"/>
        <v>Dossier</v>
      </c>
      <c r="AF459" s="524" t="str">
        <f t="shared" si="146"/>
        <v/>
      </c>
      <c r="AG459" s="306" t="str">
        <f t="shared" si="146"/>
        <v/>
      </c>
    </row>
    <row r="460" spans="1:240" s="16" customFormat="1" ht="21.75" customHeight="1" x14ac:dyDescent="0.3">
      <c r="A460" s="626" t="str">
        <f t="shared" ref="A460:N460" si="147">IF(A405="","",A405)</f>
        <v>LOLA6C06</v>
      </c>
      <c r="B460" s="626" t="str">
        <f t="shared" si="147"/>
        <v>LLA6C80</v>
      </c>
      <c r="C460" s="627" t="str">
        <f t="shared" si="147"/>
        <v>Culture hispanophone S6</v>
      </c>
      <c r="D460" s="628" t="str">
        <f t="shared" si="147"/>
        <v/>
      </c>
      <c r="E460" s="629" t="str">
        <f t="shared" si="147"/>
        <v>CHAPEAU</v>
      </c>
      <c r="F460" s="24" t="str">
        <f t="shared" si="147"/>
        <v>L3 LLCER et LEA parc. Médiation</v>
      </c>
      <c r="G460" s="629" t="str">
        <f t="shared" si="147"/>
        <v/>
      </c>
      <c r="H460" s="630" t="str">
        <f t="shared" si="147"/>
        <v/>
      </c>
      <c r="I460" s="629" t="str">
        <f t="shared" si="147"/>
        <v/>
      </c>
      <c r="J460" s="629" t="str">
        <f t="shared" si="147"/>
        <v/>
      </c>
      <c r="K460" s="631" t="str">
        <f t="shared" si="147"/>
        <v/>
      </c>
      <c r="L460" s="631" t="str">
        <f t="shared" si="147"/>
        <v/>
      </c>
      <c r="M460" s="23" t="str">
        <f t="shared" si="147"/>
        <v/>
      </c>
      <c r="N460" s="633" t="str">
        <f t="shared" si="147"/>
        <v/>
      </c>
      <c r="O460" s="634" t="str">
        <f t="shared" si="139"/>
        <v/>
      </c>
      <c r="P460" s="634"/>
      <c r="Q460" s="632" t="str">
        <f t="shared" ref="Q460:AG460" si="148">IF(Q405="","",Q405)</f>
        <v/>
      </c>
      <c r="R460" s="632" t="str">
        <f t="shared" si="148"/>
        <v/>
      </c>
      <c r="S460" s="632" t="str">
        <f t="shared" si="148"/>
        <v/>
      </c>
      <c r="T460" s="632" t="str">
        <f t="shared" si="148"/>
        <v/>
      </c>
      <c r="U460" s="632" t="str">
        <f t="shared" si="148"/>
        <v/>
      </c>
      <c r="V460" s="632" t="str">
        <f t="shared" si="148"/>
        <v/>
      </c>
      <c r="W460" s="632" t="str">
        <f t="shared" si="148"/>
        <v/>
      </c>
      <c r="X460" s="632" t="str">
        <f t="shared" si="148"/>
        <v/>
      </c>
      <c r="Y460" s="632" t="str">
        <f t="shared" si="148"/>
        <v/>
      </c>
      <c r="Z460" s="632" t="str">
        <f t="shared" si="148"/>
        <v/>
      </c>
      <c r="AA460" s="632" t="str">
        <f t="shared" si="148"/>
        <v/>
      </c>
      <c r="AB460" s="632" t="str">
        <f t="shared" si="148"/>
        <v/>
      </c>
      <c r="AC460" s="632" t="str">
        <f t="shared" si="148"/>
        <v/>
      </c>
      <c r="AD460" s="632" t="str">
        <f t="shared" si="148"/>
        <v/>
      </c>
      <c r="AE460" s="632" t="str">
        <f t="shared" si="148"/>
        <v/>
      </c>
      <c r="AF460" s="632" t="str">
        <f t="shared" si="148"/>
        <v/>
      </c>
      <c r="AG460" s="632" t="str">
        <f t="shared" si="148"/>
        <v/>
      </c>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c r="CA460" s="22"/>
      <c r="CB460" s="22"/>
      <c r="CC460" s="22"/>
      <c r="CD460" s="22"/>
      <c r="CE460" s="22"/>
      <c r="CF460" s="22"/>
      <c r="CG460" s="22"/>
      <c r="CH460" s="22"/>
      <c r="CI460" s="22"/>
      <c r="CJ460" s="22"/>
      <c r="CK460" s="22"/>
      <c r="CL460" s="22"/>
      <c r="CM460" s="22"/>
      <c r="CN460" s="22"/>
      <c r="CO460" s="22"/>
      <c r="CP460" s="22"/>
      <c r="CQ460" s="22"/>
      <c r="CR460" s="22"/>
      <c r="CS460" s="22"/>
      <c r="CT460" s="22"/>
      <c r="CU460" s="22"/>
      <c r="CV460" s="22"/>
      <c r="CW460" s="22"/>
      <c r="CX460" s="22"/>
      <c r="CY460" s="22"/>
      <c r="CZ460" s="22"/>
      <c r="DA460" s="22"/>
      <c r="DB460" s="22"/>
      <c r="DC460" s="22"/>
      <c r="DD460" s="22"/>
      <c r="DE460" s="22"/>
      <c r="DF460" s="22"/>
      <c r="DG460" s="22"/>
      <c r="DH460" s="22"/>
      <c r="DI460" s="22"/>
      <c r="DJ460" s="22"/>
      <c r="DK460" s="22"/>
      <c r="DL460" s="22"/>
      <c r="DM460" s="22"/>
      <c r="DN460" s="22"/>
      <c r="DO460" s="22"/>
      <c r="DP460" s="22"/>
      <c r="DQ460" s="22"/>
      <c r="DR460" s="22"/>
      <c r="DS460" s="22"/>
      <c r="DT460" s="22"/>
      <c r="DU460" s="22"/>
      <c r="DV460" s="22"/>
      <c r="DW460" s="22"/>
      <c r="DX460" s="22"/>
      <c r="DY460" s="22"/>
      <c r="DZ460" s="22"/>
      <c r="EA460" s="22"/>
      <c r="EB460" s="22"/>
      <c r="EC460" s="22"/>
      <c r="ED460" s="22"/>
      <c r="EE460" s="22"/>
      <c r="EF460" s="22"/>
      <c r="EG460" s="22"/>
      <c r="EH460" s="22"/>
      <c r="EI460" s="22"/>
      <c r="EJ460" s="22"/>
      <c r="EK460" s="22"/>
      <c r="EL460" s="22"/>
      <c r="EM460" s="22"/>
      <c r="EN460" s="22"/>
      <c r="EO460" s="22"/>
      <c r="EP460" s="22"/>
      <c r="EQ460" s="22"/>
      <c r="ER460" s="22"/>
      <c r="ES460" s="22"/>
      <c r="ET460" s="22"/>
      <c r="EU460" s="22"/>
      <c r="EV460" s="22"/>
      <c r="EW460" s="22"/>
      <c r="EX460" s="22"/>
      <c r="EY460" s="22"/>
      <c r="EZ460" s="22"/>
      <c r="FA460" s="22"/>
      <c r="FB460" s="22"/>
      <c r="FC460" s="22"/>
      <c r="FD460" s="22"/>
      <c r="FE460" s="22"/>
      <c r="FF460" s="22"/>
      <c r="FG460" s="22"/>
      <c r="FH460" s="22"/>
      <c r="FI460" s="22"/>
      <c r="FJ460" s="22"/>
      <c r="FK460" s="22"/>
      <c r="FL460" s="22"/>
      <c r="FM460" s="22"/>
      <c r="FN460" s="22"/>
      <c r="FO460" s="22"/>
      <c r="FP460" s="22"/>
      <c r="FQ460" s="22"/>
      <c r="FR460" s="22"/>
      <c r="FS460" s="22"/>
      <c r="FT460" s="22"/>
      <c r="FU460" s="22"/>
      <c r="FV460" s="22"/>
      <c r="FW460" s="22"/>
      <c r="FX460" s="22"/>
      <c r="FY460" s="22"/>
      <c r="FZ460" s="22"/>
      <c r="GA460" s="22"/>
      <c r="GB460" s="22"/>
      <c r="GC460" s="22"/>
      <c r="GD460" s="22"/>
      <c r="GE460" s="22"/>
      <c r="GF460" s="22"/>
      <c r="GG460" s="22"/>
      <c r="GH460" s="22"/>
      <c r="GI460" s="22"/>
      <c r="GJ460" s="22"/>
      <c r="GK460" s="22"/>
      <c r="GL460" s="22"/>
      <c r="GM460" s="22"/>
      <c r="GN460" s="22"/>
      <c r="GO460" s="22"/>
      <c r="GP460" s="22"/>
      <c r="GQ460" s="22"/>
      <c r="GR460" s="22"/>
      <c r="GS460" s="22"/>
      <c r="GT460" s="22"/>
      <c r="GU460" s="22"/>
      <c r="GV460" s="22"/>
      <c r="GW460" s="22"/>
      <c r="GX460" s="22"/>
      <c r="GY460" s="22"/>
      <c r="GZ460" s="22"/>
      <c r="HA460" s="22"/>
      <c r="HB460" s="22"/>
      <c r="HC460" s="22"/>
    </row>
    <row r="461" spans="1:240" ht="39.6" x14ac:dyDescent="0.3">
      <c r="A461" s="89" t="str">
        <f t="shared" ref="A461:N461" si="149">IF(A406="","",A406)</f>
        <v/>
      </c>
      <c r="B461" s="301" t="str">
        <f t="shared" si="149"/>
        <v>LLA6C6A</v>
      </c>
      <c r="C461" s="635" t="str">
        <f t="shared" si="149"/>
        <v>Peinture hispano-américaine S6</v>
      </c>
      <c r="D461" s="125" t="str">
        <f t="shared" si="149"/>
        <v>LOL5B9B
LOL5C5B
LOL5J9P</v>
      </c>
      <c r="E461" s="79" t="str">
        <f t="shared" si="149"/>
        <v>UE spécialisation</v>
      </c>
      <c r="F461" s="79" t="str">
        <f t="shared" si="149"/>
        <v>L3 LLCER et LEA parc. Médiation</v>
      </c>
      <c r="G461" s="79" t="str">
        <f t="shared" si="149"/>
        <v>LLCER</v>
      </c>
      <c r="H461" s="126" t="str">
        <f t="shared" si="149"/>
        <v/>
      </c>
      <c r="I461" s="284" t="str">
        <f t="shared" si="149"/>
        <v>3</v>
      </c>
      <c r="J461" s="282">
        <f t="shared" si="149"/>
        <v>3</v>
      </c>
      <c r="K461" s="617" t="str">
        <f t="shared" si="149"/>
        <v>EYMAR Marcos</v>
      </c>
      <c r="L461" s="284">
        <f t="shared" si="149"/>
        <v>14</v>
      </c>
      <c r="M461" s="282" t="str">
        <f t="shared" si="149"/>
        <v/>
      </c>
      <c r="N461" s="423" t="str">
        <f t="shared" si="149"/>
        <v/>
      </c>
      <c r="O461" s="303">
        <f t="shared" si="139"/>
        <v>18</v>
      </c>
      <c r="P461" s="303"/>
      <c r="Q461" s="87" t="str">
        <f t="shared" ref="Q461:AG461" si="150">IF(Q406="","",Q406)</f>
        <v>50% CC
50% CT</v>
      </c>
      <c r="R461" s="288" t="str">
        <f t="shared" si="150"/>
        <v>mixte</v>
      </c>
      <c r="S461" s="288" t="str">
        <f t="shared" si="150"/>
        <v>oral</v>
      </c>
      <c r="T461" s="288" t="str">
        <f t="shared" si="150"/>
        <v>20 min</v>
      </c>
      <c r="U461" s="289">
        <f t="shared" si="150"/>
        <v>1</v>
      </c>
      <c r="V461" s="290" t="str">
        <f t="shared" si="150"/>
        <v>CT</v>
      </c>
      <c r="W461" s="290" t="str">
        <f t="shared" si="150"/>
        <v>oral</v>
      </c>
      <c r="X461" s="75" t="str">
        <f t="shared" si="150"/>
        <v>20 min</v>
      </c>
      <c r="Y461" s="87">
        <f t="shared" si="150"/>
        <v>1</v>
      </c>
      <c r="Z461" s="288" t="str">
        <f t="shared" si="150"/>
        <v>CT</v>
      </c>
      <c r="AA461" s="288" t="str">
        <f t="shared" si="150"/>
        <v>oral</v>
      </c>
      <c r="AB461" s="288" t="str">
        <f t="shared" si="150"/>
        <v>20 min</v>
      </c>
      <c r="AC461" s="289">
        <f t="shared" si="150"/>
        <v>1</v>
      </c>
      <c r="AD461" s="290" t="str">
        <f t="shared" si="150"/>
        <v>CT</v>
      </c>
      <c r="AE461" s="290" t="str">
        <f t="shared" si="150"/>
        <v>oral</v>
      </c>
      <c r="AF461" s="290" t="str">
        <f t="shared" si="150"/>
        <v>20 min</v>
      </c>
      <c r="AG461" s="306" t="str">
        <f t="shared" si="150"/>
        <v>Etude des principales caractéristiques de la peinture latino-américaine, et de son importance en tant que reflet d'une culture et d'une société, à travers l'étude d'une vingtaine de tableaux du XVIe siècle jusqu'à nos jours.</v>
      </c>
    </row>
    <row r="462" spans="1:240" ht="39.6" x14ac:dyDescent="0.3">
      <c r="A462" s="89" t="str">
        <f t="shared" ref="A462:N462" si="151">IF(A407="","",A407)</f>
        <v/>
      </c>
      <c r="B462" s="301" t="str">
        <f t="shared" si="151"/>
        <v>LLA6C6B</v>
      </c>
      <c r="C462" s="635" t="str">
        <f t="shared" si="151"/>
        <v>Cinéma espagnol S6</v>
      </c>
      <c r="D462" s="125" t="str">
        <f t="shared" si="151"/>
        <v>LOL6B9K
LOL6C6A
LOL6J9G</v>
      </c>
      <c r="E462" s="79" t="str">
        <f t="shared" si="151"/>
        <v>UE spécialisation</v>
      </c>
      <c r="F462" s="79" t="str">
        <f t="shared" si="151"/>
        <v>L3 LLCER et LEA parc. Médiation</v>
      </c>
      <c r="G462" s="79" t="str">
        <f t="shared" si="151"/>
        <v>LLCER</v>
      </c>
      <c r="H462" s="126" t="str">
        <f t="shared" si="151"/>
        <v/>
      </c>
      <c r="I462" s="284" t="str">
        <f t="shared" si="151"/>
        <v>3</v>
      </c>
      <c r="J462" s="282">
        <f t="shared" si="151"/>
        <v>3</v>
      </c>
      <c r="K462" s="617" t="str">
        <f t="shared" si="151"/>
        <v>NATANSON Brigitte</v>
      </c>
      <c r="L462" s="284">
        <f t="shared" si="151"/>
        <v>14</v>
      </c>
      <c r="M462" s="282" t="str">
        <f t="shared" si="151"/>
        <v/>
      </c>
      <c r="N462" s="423" t="str">
        <f t="shared" si="151"/>
        <v/>
      </c>
      <c r="O462" s="303">
        <f t="shared" si="139"/>
        <v>18</v>
      </c>
      <c r="P462" s="303"/>
      <c r="Q462" s="87">
        <f t="shared" ref="Q462:AG462" si="152">IF(Q407="","",Q407)</f>
        <v>1</v>
      </c>
      <c r="R462" s="288" t="str">
        <f t="shared" si="152"/>
        <v>CC</v>
      </c>
      <c r="S462" s="288" t="str">
        <f t="shared" si="152"/>
        <v>oral</v>
      </c>
      <c r="T462" s="288" t="str">
        <f t="shared" si="152"/>
        <v/>
      </c>
      <c r="U462" s="289">
        <f t="shared" si="152"/>
        <v>1</v>
      </c>
      <c r="V462" s="290" t="str">
        <f t="shared" si="152"/>
        <v>CT</v>
      </c>
      <c r="W462" s="290" t="str">
        <f t="shared" si="152"/>
        <v>oral</v>
      </c>
      <c r="X462" s="75" t="str">
        <f t="shared" si="152"/>
        <v>20 min</v>
      </c>
      <c r="Y462" s="87">
        <f t="shared" si="152"/>
        <v>1</v>
      </c>
      <c r="Z462" s="288" t="str">
        <f t="shared" si="152"/>
        <v>CT</v>
      </c>
      <c r="AA462" s="288" t="str">
        <f t="shared" si="152"/>
        <v>oral</v>
      </c>
      <c r="AB462" s="288" t="str">
        <f t="shared" si="152"/>
        <v>20 min</v>
      </c>
      <c r="AC462" s="289">
        <f t="shared" si="152"/>
        <v>1</v>
      </c>
      <c r="AD462" s="290" t="str">
        <f t="shared" si="152"/>
        <v>CT</v>
      </c>
      <c r="AE462" s="290" t="str">
        <f t="shared" si="152"/>
        <v>oral</v>
      </c>
      <c r="AF462" s="290" t="str">
        <f t="shared" si="152"/>
        <v>20 min</v>
      </c>
      <c r="AG462" s="352" t="str">
        <f t="shared" si="152"/>
        <v xml:space="preserve">Introduction à l’analyse filmique à partir de séquences de films espagnols. </v>
      </c>
    </row>
    <row r="463" spans="1:240" ht="30.75" customHeight="1" x14ac:dyDescent="0.3">
      <c r="A463" s="636"/>
      <c r="B463" s="636"/>
      <c r="C463" s="637"/>
      <c r="D463" s="638"/>
      <c r="E463" s="636"/>
      <c r="F463" s="636"/>
      <c r="G463" s="636"/>
      <c r="H463" s="636"/>
      <c r="I463" s="636"/>
      <c r="J463" s="636" t="s">
        <v>1114</v>
      </c>
      <c r="K463" s="21"/>
      <c r="L463" s="21"/>
      <c r="M463" s="20"/>
      <c r="N463" s="504">
        <f>SUM(N417:N462)</f>
        <v>32</v>
      </c>
      <c r="O463" s="504">
        <f>SUM(O417:O462)</f>
        <v>404</v>
      </c>
      <c r="P463" s="505"/>
      <c r="Q463" s="396"/>
      <c r="R463" s="396"/>
      <c r="S463" s="396"/>
      <c r="T463" s="396"/>
      <c r="U463" s="396"/>
      <c r="V463" s="396"/>
      <c r="W463" s="396"/>
      <c r="X463" s="184"/>
      <c r="Y463" s="396"/>
      <c r="Z463" s="396"/>
      <c r="AA463" s="396"/>
      <c r="AB463" s="396"/>
      <c r="AC463" s="396"/>
      <c r="AD463" s="396"/>
      <c r="AE463" s="396"/>
      <c r="AF463" s="396"/>
      <c r="AG463" s="19"/>
    </row>
  </sheetData>
  <mergeCells count="39">
    <mergeCell ref="S369:AF369"/>
    <mergeCell ref="H41:J41"/>
    <mergeCell ref="H86:J86"/>
    <mergeCell ref="Q26:T26"/>
    <mergeCell ref="U26:X26"/>
    <mergeCell ref="Y26:AB26"/>
    <mergeCell ref="Q36:T36"/>
    <mergeCell ref="U36:X36"/>
    <mergeCell ref="Y36:AB36"/>
    <mergeCell ref="Q6:T6"/>
    <mergeCell ref="U6:X6"/>
    <mergeCell ref="Y6:AB6"/>
    <mergeCell ref="Q16:T16"/>
    <mergeCell ref="U16:X16"/>
    <mergeCell ref="Y16:AB16"/>
    <mergeCell ref="AG1:AG3"/>
    <mergeCell ref="Q2:T2"/>
    <mergeCell ref="U2:X2"/>
    <mergeCell ref="Y2:AB2"/>
    <mergeCell ref="AC2:AF2"/>
    <mergeCell ref="Y1:AF1"/>
    <mergeCell ref="Q1:X1"/>
    <mergeCell ref="J1:J3"/>
    <mergeCell ref="K1:K3"/>
    <mergeCell ref="M1:M3"/>
    <mergeCell ref="N1:P1"/>
    <mergeCell ref="L1:L3"/>
    <mergeCell ref="N2:N3"/>
    <mergeCell ref="O2:O3"/>
    <mergeCell ref="P2:P3"/>
    <mergeCell ref="F1:F3"/>
    <mergeCell ref="G1:G3"/>
    <mergeCell ref="H1:H3"/>
    <mergeCell ref="I1:I3"/>
    <mergeCell ref="A1:A3"/>
    <mergeCell ref="B1:B3"/>
    <mergeCell ref="C1:C3"/>
    <mergeCell ref="D1:D3"/>
    <mergeCell ref="E1:E3"/>
  </mergeCells>
  <dataValidations count="10">
    <dataValidation type="list" allowBlank="1" showInputMessage="1" showErrorMessage="1" sqref="W433:W435 AA407 AE395:AE398 W395:W398 W393 AE433:AE435 AE393 AA398 AE402:AE407 AA140 AE7:AE15 S37:S41 AE27:AE35 AA27:AA35 AA17:AA25 AA7:AA15 AA37:AA41 W27:W35 W17:W25 W7:W15 W37:W41 S27:S35 AE97 W97 AE91:AE95 AE105 W108 W105 W110 W116:W117 AE116:AE117 W101:W102 AE121:AE122 W170 W127:W130 W132:W133 AE132:AE133 AE127:AE130 S17:S25 W121:W122 W99 AE99 AE108 AE101:AE102 W135:W136 AE135:AE136 AE119 W119 AE177 W177 AE199 AE206 W206 W297:W298 AE301 AE238 AA377 AE297:AE298 W287:W288 W282:W284 W218:W219 AE377:AE379 AE218:AE219 W221:W222 AE221:AE222 AE213:AE216 W179 AE208:AE209 W91:W95 W174:W175 AA282 W165:W168 AE170 W172 AE172 AE179 AE303:AE304 W427 AE110 W199 AE189 AE191 W208:W209 AE141 S7:S15 AE187 W141 AD40:AD41 AD38 W213:W216 W272:W276 AE269:AE270 W269:W270 W324 W264:W267 AE264:AE267 AE272:AE276 W301 AE293:AE294 W293:W294 W202:W204 W303:W305 AE324 AE318:AE319 W318:W319 AE315:AE316 W315:W316 AE310:AE313 W310:W313 W191 AA434 AE417:AE418 W420:W424 AE420:AE424 W365:W368 AE427 AE365:AE368 AE362:AE363 W362:W363 AE357:AE360 W357:W360 AE329 AD17:AE25 W321 W329 W412:W415 AE412:AE415 W417:W418 W138 AE164:AE168 W402:W407 AA404 AE202:AE204 AE287:AE288 AA104 AE383:AE384 S104 W187 W189 AA203:AA204 W383:W384 AE138 W278:W279 AE278:AE279 AE372:AE373 W372:W373 S140 W377:W379 AE282:AE284 AE174:AE175">
      <formula1>Nature2</formula1>
    </dataValidation>
    <dataValidation type="list" allowBlank="1" showInputMessage="1" showErrorMessage="1" sqref="R433:R435 Z329 AD377:AD379 Z377:Z379 R402:R407 V395:V398 AD395:AD398 Z395:Z398 Z282:Z284 AD402:AD407 V402:V407 AD393 V393 R393 R163:R175 Z393 R426:R427 Z426:Z427 Z402:Z407 R377:R379 V116:V117 AD116:AD117 Z116:Z117 AD119:AD122 AD191 AD108 Z119:Z122 R119:R122 V119:V122 R177:R180 Z177:Z180 AD177:AD180 V199 AD199 Z199 V206 AD206 Z206 R206 R297:R298 V301 R301 Z301 AD183:AD184 V377:V379 R329 V329 V303:V305 Z297:Z298 AD297:AD298 V297:V298 R287:R288 AD282:AD284 V282:V284 R282:R284 AD291 AD110:AD111 AD213:AD216 R357:R360 V218:V219 AD218:AD219 Z218:Z219 R221:R222 V221:V222 AD221:AD222 Z221:Z222 Z213:Z216 R213:R216 V177:V180 V108 V208:V209 AD189 V189 R189 R110 R199 R417:R418 V291 R208:R209 Z208:Z209 R108 Z108 V287:V288 Z110 Z291 R291 V213:V216 AD272:AD276 V272:V276 R272:R276 Z269:Z270 AD269:AD270 V269:V270 R269:R270 Z429 R264:R267 V264:V267 AD264:AD267 Z264:Z267 Z272:Z276 AD301 V293:V294 R293:R294 Z293:Z294 AD293:AD294 Z287:Z288 AD303:AD305 Z303:Z305 R303:R305 Z323:Z324 V318:V319 AD318:AD319 Z318:Z319 R318:R319 AD323:AD324 V323:V324 Z315:Z316 AD315:AD316 V315:V316 R315:R316 Z310:Z313 AD310:AD313 V310:V313 R310:R313 Z410 AD208:AD209 Z383:Z384 V433:V435 AD417:AD418 Z417:Z418 R420:R424 V420:V424 AD420:AD424 Z420:Z424 V365:V368 R365:R369 Z365:Z368 AD365:AD368 Z362:Z363 AD362:AD363 V362:V363 R362:R363 Z357:Z360 AD357:AD360 V357:V360 R116:R117 AD329 Z183:Z184 Z238 AD238 R412:R415 V412:V415 AD412:AD415 Z412:Z415 V417:V418 AD433:AD435 Z433:Z435 AD233 R233 Z233 Z191 V355 AD355 R355 Z355 R191 V191 V110:V111 V233 V375 AD375 R375 Z375 V381 AD381 R381 Z381 V386 AD386 R386 Z386 V391 AD391 R391 Z391 V400 AD400 R400 Z400 V431 AD431 R431 Z431 V447 AD447 R447 Z447 V455 AD455 R455 Z455 V442 AD442 R442 Z442 V437 AD437 R437 Z437 V410 AD410 R410 R323:R324 R429 AD429 V429 R90:R105 R395:R398 R183:R184 AD230 V230 Z230 R230 R187 V187 AD187 Z187 Z189 AD426:AD427 R218:R219 R202:R204 Z202:Z204 AD202:AD204 V202:V204 AD287:AD288 V383:V384 AD383:AD384 R383:R384 V183:V184 V426:V427 Z371:Z373 R371:R373 V371:V373 AD371:AD373 AD90:AD105 V90:V105 Z90:Z105 V321 AD140:AD141 Z140:Z141 R140:R141 V140:V141 V126:V138 AD126:AD138 R126:R138 Z126:Z138 AD278:AD279 V278:V279 Z278:Z279 R278:R279 R321 AD321 Z321 Z163:Z175 V163:V175 AD163:AD175">
      <formula1>mod</formula1>
    </dataValidation>
    <dataValidation type="list" allowBlank="1" showInputMessage="1" showErrorMessage="1" sqref="S433:S435 S377:S379 S402:S407 AE291 AA202 S282:S284 S393 S357:S360 AA393 AA395:AA397 AE111 AA405:AA406 AA329 AE96 W126 AA110 W96 AE107 W100 W107 AE114 AE137 S218:S219 AE131 W131 AE134 W134 AE126 AA119:AA122 S119:S122 AE120 W120 AE98 W98 AE100 AA105 S108 AE90 W90 S183:S184 S191:S192 AA283:AA284 AA107:AA108 AA195:AA196 AE195:AE196 AE163 W169 AE169 W171 AE171 W173 AE173 W178 AE178 AA177:AA180 AA199 AA206 S206 S297:S298 AA301 AA238 AA303:AA305 AA297:AA298 S287:S288 AA378:AA379 AA435 AA218:AA219 S221:S222 AA221:AA222 AA213:AA216 S213:S216 W180 AE180 W163 S321 AA208:AA209 W195 S199 AA291 S208:S209 AA141 S105 S141 S395:S398 S116:S117 AA90:AA103 AA269:AA270 S269:S270 W429 S264:S267 AA264:AA267 AA272:AA276 S301 AA293:AA294 S293:S294 S202:S204 S303:S305 AA323:AA324 AA318:AA319 S318:S319 AA315:AA316 S315:S316 AA310:AA313 S310:S313 S410 S195:S196 AE305 AA417:AA418 S420:S424 S417:S418 AA365:AA368 S365:S369 AA362:AA363 S362:S363 AA357:AA360 AA116:AA117 S329 W192 S412:S415 AA412:AA415 S114 AA420:AA424 AE233 S233 AA233 AA191 W355 AE355 S355 AA355 AA287:AA288 S177:S178 S180 W111 W233 W375 AE375 S375 AA375 W381 AE381 S381 AA381 W386 AE386 S386 AA386 W391 AE391 S391 AA391 W400 AE400 S400 AA400 AA431 W431 AE431 S431 AA447 W447 AE447 S447 AA455 W455 AE455 S455 AA442 W442 AE442 S442 AA437 W437 AE437 S437 AA410 W410 AE410 S323:S324 AE323 W323 AA429 S429 AE429 S90:S103 S110 W114 AA433 W137 AA183:AA184 AE183:AE184 S230 AA230 AE230 W230 S187:S189 AA187:AA189 AE188 W188 S272:S276 AE371 W371 AE426 W426 S426:S427 AA426:AA427 AA402:AA403 AA389 AE389 AA383:AA384 S383:S384 W183:W184 S371:S373 AA371:AA373 W103:W104 AE103:AE104 W140 AE140 S126:S138 AA126:AA138 AA278:AA279 S278:S279 AA321 S163:S175 AA163:AA175">
      <formula1>nat</formula1>
    </dataValidation>
    <dataValidation type="list" allowBlank="1" showInputMessage="1" showErrorMessage="1" sqref="AA185 S181 W185 S176 W176 AE185 AA176 AE176 W181 AA181 AE181 S179 AA111 S111 S185">
      <formula1>natu</formula1>
    </dataValidation>
    <dataValidation type="list" allowBlank="1" showInputMessage="1" showErrorMessage="1" sqref="Z185 Z114 AD114 V107 AD107 R185 Z107 V195:V196 Z195:Z196 AD195:AD196 R195:R196 R181 V185 R176 V176 AD185 Z176 AD176 V181 Z181 AD181 Z111 R111 R114 V114 AD188 V188 R188 Z188 R388:R389 Z388:Z389 AD388:AD389 V388:V389">
      <formula1>moda</formula1>
    </dataValidation>
    <dataValidation type="list" allowBlank="1" showInputMessage="1" showErrorMessage="1" sqref="H223">
      <formula1>oui_non</formula1>
    </dataValidation>
    <dataValidation type="list" allowBlank="1" showInputMessage="1" showErrorMessage="1" sqref="J223:M223 AG223">
      <formula1>nature_ens</formula1>
    </dataValidation>
    <dataValidation type="list" allowBlank="1" showInputMessage="1" showErrorMessage="1" sqref="I223">
      <formula1>typ_ense</formula1>
    </dataValidation>
    <dataValidation type="list" allowBlank="1" showInputMessage="1" showErrorMessage="1" sqref="F223 E180 E355 E233 E375 E381 E386 E391 E400 E431 E447 E455 E442 E437 E410 E429 E104">
      <formula1>Type_UE_licence_2_3</formula1>
    </dataValidation>
    <dataValidation type="list" allowBlank="1" showInputMessage="1" showErrorMessage="1" sqref="O223:P223">
      <formula1>CNU_disciplines</formula1>
    </dataValidation>
  </dataValidations>
  <pageMargins left="0.31496062992125984" right="0.31496062992125984" top="0.35433070866141736" bottom="0.35433070866141736" header="0.11811023622047245" footer="0.31496062992125984"/>
  <pageSetup paperSize="8" scale="55" fitToWidth="3" fitToHeight="20" orientation="landscape" r:id="rId1"/>
  <headerFooter>
    <oddHeader>&amp;RM3C LLSH 2021/2022 - L2 &amp; L3 LLCER au &amp;D &amp;T</oddHeader>
    <oddFooter>&amp;C&amp;A&amp;R&amp;P / &amp;N</oddFooter>
  </headerFooter>
  <rowBreaks count="9" manualBreakCount="9">
    <brk id="108" max="39" man="1"/>
    <brk id="150" max="39" man="1"/>
    <brk id="196" max="39" man="1"/>
    <brk id="245" max="39" man="1"/>
    <brk id="270" max="39" man="1"/>
    <brk id="294" max="39" man="1"/>
    <brk id="369" max="39" man="1"/>
    <brk id="389" max="39" man="1"/>
    <brk id="435" max="39" man="1"/>
  </rowBreaks>
  <ignoredErrors>
    <ignoredError sqref="L102"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A1A0CB1DB25E4394118AD06029C97E" ma:contentTypeVersion="2" ma:contentTypeDescription="Crée un document." ma:contentTypeScope="" ma:versionID="e6feb7fbb09360565840225329402ae0">
  <xsd:schema xmlns:xsd="http://www.w3.org/2001/XMLSchema" xmlns:xs="http://www.w3.org/2001/XMLSchema" xmlns:p="http://schemas.microsoft.com/office/2006/metadata/properties" xmlns:ns2="dad6c10e-72dd-496e-8b97-5ddad7ae2887" targetNamespace="http://schemas.microsoft.com/office/2006/metadata/properties" ma:root="true" ma:fieldsID="e4b35729e8ef19a0493ddfa380d6bef4" ns2:_="">
    <xsd:import namespace="dad6c10e-72dd-496e-8b97-5ddad7ae288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d6c10e-72dd-496e-8b97-5ddad7ae28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1E7FE52-5C9B-4292-85B9-612EBE4F59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d6c10e-72dd-496e-8b97-5ddad7ae28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E21825-AB8A-4A7F-9290-705F0D593BEB}">
  <ds:schemaRefs>
    <ds:schemaRef ds:uri="http://schemas.microsoft.com/sharepoint/v3/contenttype/forms"/>
  </ds:schemaRefs>
</ds:datastoreItem>
</file>

<file path=customXml/itemProps3.xml><?xml version="1.0" encoding="utf-8"?>
<ds:datastoreItem xmlns:ds="http://schemas.openxmlformats.org/officeDocument/2006/customXml" ds:itemID="{EDA7ACA6-4154-4658-9645-C9C65DB264F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dad6c10e-72dd-496e-8b97-5ddad7ae288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M3C Lic LLCER</vt:lpstr>
      <vt:lpstr>'M3C Lic LLCER'!Impression_des_titres</vt:lpstr>
      <vt:lpstr>'M3C Lic LLCER'!Zone_d_impression</vt:lpstr>
    </vt:vector>
  </TitlesOfParts>
  <Manager/>
  <Company>Université d'Orléans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 Ferrandez</dc:creator>
  <cp:keywords/>
  <dc:description/>
  <cp:lastModifiedBy>Jessica Lopes</cp:lastModifiedBy>
  <cp:revision/>
  <dcterms:created xsi:type="dcterms:W3CDTF">2022-05-06T07:40:06Z</dcterms:created>
  <dcterms:modified xsi:type="dcterms:W3CDTF">2022-07-18T14:26:26Z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0x01010059A1A0CB1DB25E4394118AD06029C97E</vt:lpwstr>
  </property>
</Properties>
</file>