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50935\Desktop\"/>
    </mc:Choice>
  </mc:AlternateContent>
  <xr:revisionPtr revIDLastSave="0" documentId="13_ncr:1_{6BF0989E-219F-4FA8-B44A-386B654AFC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ter Meef 2nd HG" sheetId="1" r:id="rId1"/>
  </sheets>
  <externalReferences>
    <externalReference r:id="rId2"/>
  </externalReferences>
  <definedNames>
    <definedName name="_xlnm._FilterDatabase" localSheetId="0" hidden="1">'Master Meef 2nd HG'!$A$1:$AM$88</definedName>
    <definedName name="CNU_disciplines" localSheetId="0">#REF!</definedName>
    <definedName name="CNU_disciplines">#REF!</definedName>
    <definedName name="Domainesformation">#REF!</definedName>
    <definedName name="_xlnm.Print_Titles" localSheetId="0">'Master Meef 2nd HG'!$1:$3</definedName>
    <definedName name="lieu">#REF!</definedName>
    <definedName name="nature_ens" localSheetId="0">#REF!</definedName>
    <definedName name="nature_ens">#REF!</definedName>
    <definedName name="Nature2">'[1]Liste de valeurs'!$B$2:$B$7</definedName>
    <definedName name="oui_non" localSheetId="0">#REF!</definedName>
    <definedName name="oui_non">#REF!</definedName>
    <definedName name="section_CNU">#REF!</definedName>
    <definedName name="sections_CNU" localSheetId="0">#REF!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 localSheetId="0">#REF!</definedName>
    <definedName name="typ_ense">#REF!</definedName>
    <definedName name="Type_UE" localSheetId="0">#REF!</definedName>
    <definedName name="Type_UE">#REF!</definedName>
    <definedName name="UE___Unité_d_enseignement">#REF!</definedName>
    <definedName name="UFR">#REF!</definedName>
    <definedName name="_xlnm.Print_Area" localSheetId="0">'Master Meef 2nd HG'!$A$1:$U$63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6" i="1" l="1"/>
  <c r="S75" i="1"/>
  <c r="R75" i="1"/>
  <c r="Q75" i="1"/>
  <c r="S70" i="1"/>
  <c r="R70" i="1"/>
  <c r="Q70" i="1"/>
  <c r="S66" i="1"/>
  <c r="R66" i="1"/>
  <c r="Q66" i="1"/>
  <c r="S56" i="1"/>
  <c r="S63" i="1" s="1"/>
  <c r="R56" i="1"/>
  <c r="Q56" i="1"/>
  <c r="S52" i="1"/>
  <c r="R52" i="1"/>
  <c r="Q52" i="1"/>
  <c r="S47" i="1"/>
  <c r="R47" i="1"/>
  <c r="Q47" i="1"/>
  <c r="S39" i="1"/>
  <c r="R39" i="1"/>
  <c r="Q39" i="1"/>
  <c r="S36" i="1"/>
  <c r="R36" i="1"/>
  <c r="Q36" i="1"/>
  <c r="S33" i="1"/>
  <c r="R33" i="1"/>
  <c r="Q33" i="1"/>
  <c r="S29" i="1"/>
  <c r="R29" i="1"/>
  <c r="R44" i="1" s="1"/>
  <c r="Q29" i="1"/>
  <c r="Q44" i="1" s="1"/>
  <c r="S20" i="1"/>
  <c r="R20" i="1"/>
  <c r="Q20" i="1"/>
  <c r="S14" i="1"/>
  <c r="R14" i="1"/>
  <c r="Q14" i="1"/>
  <c r="S9" i="1"/>
  <c r="S25" i="1" s="1"/>
  <c r="R9" i="1"/>
  <c r="Q9" i="1"/>
  <c r="S5" i="1"/>
  <c r="R5" i="1"/>
  <c r="R25" i="1" s="1"/>
  <c r="Q5" i="1"/>
  <c r="R84" i="1" l="1"/>
  <c r="Q25" i="1"/>
  <c r="Q63" i="1"/>
  <c r="R63" i="1"/>
  <c r="R86" i="1" s="1"/>
  <c r="Q84" i="1"/>
  <c r="Q86" i="1" s="1"/>
  <c r="S84" i="1"/>
  <c r="S44" i="1"/>
  <c r="Q45" i="1" s="1"/>
  <c r="Q26" i="1"/>
  <c r="Q64" i="1"/>
  <c r="Q85" i="1" l="1"/>
  <c r="S86" i="1"/>
  <c r="Q88" i="1"/>
</calcChain>
</file>

<file path=xl/sharedStrings.xml><?xml version="1.0" encoding="utf-8"?>
<sst xmlns="http://schemas.openxmlformats.org/spreadsheetml/2006/main" count="719" uniqueCount="169">
  <si>
    <t>N°UE</t>
  </si>
  <si>
    <t>Intitulé de l'enseignement</t>
  </si>
  <si>
    <t>Code Apogée de l'ELP
contrat 2018</t>
  </si>
  <si>
    <t>Lien de correspondance pour 2021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</si>
  <si>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</si>
  <si>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</si>
  <si>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</si>
  <si>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</si>
  <si>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</si>
  <si>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Si UE Choix
Précisez le nombre d'enseignement 
ou nombre d'ECTS 
à choisir</t>
  </si>
  <si>
    <t>COEF</t>
  </si>
  <si>
    <t>ECTS</t>
  </si>
  <si>
    <t>Section 
CNU
Enseignement</t>
  </si>
  <si>
    <t xml:space="preserve">Responsable de l'enseignement
</t>
  </si>
  <si>
    <t>Section CNU
du responsable de l'enseignement</t>
  </si>
  <si>
    <t>Effectifs attendus</t>
  </si>
  <si>
    <t>Volume horaire</t>
  </si>
  <si>
    <t>International</t>
  </si>
  <si>
    <t>Descriptif de l'enseignement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</si>
  <si>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</si>
  <si>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</si>
  <si>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</si>
  <si>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</si>
  <si>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</si>
  <si>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</si>
  <si>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Cours dispensé en anglais
o/n</t>
  </si>
  <si>
    <t>Cours dispensé en langue étrangère
préciser la langue</t>
  </si>
  <si>
    <t>RNE</t>
  </si>
  <si>
    <t>RSE</t>
  </si>
  <si>
    <t>quotité</t>
  </si>
  <si>
    <t>modalité</t>
  </si>
  <si>
    <t>nature</t>
  </si>
  <si>
    <t>durée</t>
  </si>
  <si>
    <t>Semestre 7</t>
  </si>
  <si>
    <t xml:space="preserve"> </t>
  </si>
  <si>
    <t>UE 1.1</t>
  </si>
  <si>
    <t>Maîtriser les savoirs fondamentaux pour enseigner</t>
  </si>
  <si>
    <t>oui</t>
  </si>
  <si>
    <t>UE : Unité d'enseignement</t>
  </si>
  <si>
    <t>O : obligatoire</t>
  </si>
  <si>
    <t>EC1</t>
  </si>
  <si>
    <t>Enjeux et connaissance du système éducatif</t>
  </si>
  <si>
    <t>EC : élément constitutif</t>
  </si>
  <si>
    <t>70 : Sciences de l'éducation</t>
  </si>
  <si>
    <t>CT</t>
  </si>
  <si>
    <t>écrit</t>
  </si>
  <si>
    <t>à rendre</t>
  </si>
  <si>
    <t xml:space="preserve">CT </t>
  </si>
  <si>
    <t>2 heures</t>
  </si>
  <si>
    <t>EC2</t>
  </si>
  <si>
    <t>Savoirs disciplinaires en vue de la mise en œuvre des programmes (histoire)</t>
  </si>
  <si>
    <t>CC</t>
  </si>
  <si>
    <t>écrits</t>
  </si>
  <si>
    <t>3 heures</t>
  </si>
  <si>
    <t>EC3</t>
  </si>
  <si>
    <t>Savoirs disciplinaires en vue de la mise en œuvre des programmes (géographie)</t>
  </si>
  <si>
    <t xml:space="preserve">UE 1.2 </t>
  </si>
  <si>
    <t xml:space="preserve">Piloter son enseignement </t>
  </si>
  <si>
    <t>Construction d'une posture professionnelle réflexive</t>
  </si>
  <si>
    <r>
      <t xml:space="preserve">M. SCHNEEWELE </t>
    </r>
    <r>
      <rPr>
        <sz val="10"/>
        <color theme="1"/>
        <rFont val="Arial"/>
        <family val="2"/>
      </rPr>
      <t>/ F.GIRY</t>
    </r>
  </si>
  <si>
    <t>Avoir une approche experte des programmes (HGEMC)</t>
  </si>
  <si>
    <t>oral</t>
  </si>
  <si>
    <t>30 mn prépa, 30 mn d'oral</t>
  </si>
  <si>
    <t>30 mn prépa, 30mn d'oral</t>
  </si>
  <si>
    <t>Rendez-vous de Blois</t>
  </si>
  <si>
    <t>EC4</t>
  </si>
  <si>
    <t xml:space="preserve">Stage </t>
  </si>
  <si>
    <t>rapport de stage</t>
  </si>
  <si>
    <t>30mn prépa, 30 mn d'oral</t>
  </si>
  <si>
    <t xml:space="preserve">UE 1.3 </t>
  </si>
  <si>
    <t>Etre acteur de son développement professionnel</t>
  </si>
  <si>
    <t>Initiation à la recherche en histoire et géographie</t>
  </si>
  <si>
    <t>dossier</t>
  </si>
  <si>
    <t>UE 1.4</t>
  </si>
  <si>
    <t>Améliorer ses compétences dans une langue étrangère</t>
  </si>
  <si>
    <t>non compensable</t>
  </si>
  <si>
    <t>Allemand</t>
  </si>
  <si>
    <t>C : à choix</t>
  </si>
  <si>
    <t>Anglais</t>
  </si>
  <si>
    <t>Espagnol</t>
  </si>
  <si>
    <t>UE 1.5</t>
  </si>
  <si>
    <t>Module optionnel</t>
  </si>
  <si>
    <t>Renforcement disciplinaire en histoire (niveau 1)</t>
  </si>
  <si>
    <t>Renforcement disciplinaire en géographie (niveau 1)</t>
  </si>
  <si>
    <t>UE 1.6</t>
  </si>
  <si>
    <t>Stage d'observation à l'étranger</t>
  </si>
  <si>
    <t>F : facultatif</t>
  </si>
  <si>
    <t>UE 1.7</t>
  </si>
  <si>
    <t>Préparation au CAPEFE</t>
  </si>
  <si>
    <t>Semestre 7 Total Heures présentielles Etudiant</t>
  </si>
  <si>
    <t>Semestre 8</t>
  </si>
  <si>
    <t>UE 2.1</t>
  </si>
  <si>
    <r>
      <t>M. SCHNEEWELE /</t>
    </r>
    <r>
      <rPr>
        <sz val="10"/>
        <color theme="1"/>
        <rFont val="Arial"/>
        <family val="2"/>
      </rPr>
      <t xml:space="preserve"> F.GIRY</t>
    </r>
  </si>
  <si>
    <t>4 heures</t>
  </si>
  <si>
    <t>UE 2.2</t>
  </si>
  <si>
    <t xml:space="preserve">Efficacité des stratégies d’enseignement apprentissage </t>
  </si>
  <si>
    <t>30 mn prépa 30 mn oral</t>
  </si>
  <si>
    <t>UE 2.3</t>
  </si>
  <si>
    <t>Initiation à la recherche en histoire et en géographie</t>
  </si>
  <si>
    <t>Construire son parcours : stages et analyse de pratiques disciplinaires</t>
  </si>
  <si>
    <t>présentation orale d'un travail écrit</t>
  </si>
  <si>
    <t>10 mn</t>
  </si>
  <si>
    <t>10mn</t>
  </si>
  <si>
    <t>UE 2.4</t>
  </si>
  <si>
    <t>Renforcement disciplinaire en histoire (niveau 2)</t>
  </si>
  <si>
    <t>Renforcement disciplinaire en géographie (niveau 2)</t>
  </si>
  <si>
    <t>à rendfe</t>
  </si>
  <si>
    <t>UE 2.5</t>
  </si>
  <si>
    <t>UE 2.6</t>
  </si>
  <si>
    <t>Semestre 8  Total Heures présentielles Etudiant</t>
  </si>
  <si>
    <t>Semestre 9</t>
  </si>
  <si>
    <t>UE 3.1</t>
  </si>
  <si>
    <t>Stéphane BRUNEL/ Véronique ROISIN</t>
  </si>
  <si>
    <t>6 heures</t>
  </si>
  <si>
    <t xml:space="preserve"> écrit</t>
  </si>
  <si>
    <t>Transmettre et faire vivre des valeurs (EMC) (niveau 1)</t>
  </si>
  <si>
    <t>Non évalué</t>
  </si>
  <si>
    <t>UE 3.2</t>
  </si>
  <si>
    <t>reprise orale d'un travail écrit</t>
  </si>
  <si>
    <t>20 mn</t>
  </si>
  <si>
    <t>Efficacité et diversité des stratégies d'enseignement apprentissage HG (niveau 1)</t>
  </si>
  <si>
    <t xml:space="preserve">à rendre </t>
  </si>
  <si>
    <t>Préparation et exploitation du stage</t>
  </si>
  <si>
    <t>UE 3.3</t>
  </si>
  <si>
    <t>Voix et corps pour enseigner et présenter un oral</t>
  </si>
  <si>
    <t>Pratique réflexive et recherche</t>
  </si>
  <si>
    <t>UE 3.4</t>
  </si>
  <si>
    <r>
      <t xml:space="preserve">Stage </t>
    </r>
    <r>
      <rPr>
        <b/>
        <sz val="10"/>
        <color theme="0"/>
        <rFont val="Arial"/>
        <family val="2"/>
      </rPr>
      <t>(2h/étudiant)</t>
    </r>
  </si>
  <si>
    <t>Non compensable</t>
  </si>
  <si>
    <t>visite ou oral selon statut - contractuel ou SOPA</t>
  </si>
  <si>
    <t>1h</t>
  </si>
  <si>
    <t>visite ou oral selon statut</t>
  </si>
  <si>
    <t>pas de session de rattrapage</t>
  </si>
  <si>
    <t>UE 3.5</t>
  </si>
  <si>
    <t>UE 3.6</t>
  </si>
  <si>
    <t>Module ouverture</t>
  </si>
  <si>
    <t>UE 3.7</t>
  </si>
  <si>
    <t>Semestre 9  Total Heures présentielles Etudiant</t>
  </si>
  <si>
    <t>Semestre 10</t>
  </si>
  <si>
    <t>UE 4.1</t>
  </si>
  <si>
    <t>0</t>
  </si>
  <si>
    <t>2</t>
  </si>
  <si>
    <t>écrit et oral</t>
  </si>
  <si>
    <t>3</t>
  </si>
  <si>
    <t>UE 4.2</t>
  </si>
  <si>
    <t>ecrit</t>
  </si>
  <si>
    <t>1h30</t>
  </si>
  <si>
    <t>15 minutes</t>
  </si>
  <si>
    <t>Efficacité et diversité des stratégies d'enseignement apprentissage HG (niveau 2)</t>
  </si>
  <si>
    <t>Transmettre et faire vivre des valeurs (EMC) (niveau 2)</t>
  </si>
  <si>
    <t>Pratiquer et évaluer l'oral en HGEMC</t>
  </si>
  <si>
    <t>1</t>
  </si>
  <si>
    <t>30 mn préparation</t>
  </si>
  <si>
    <t>UE 4.3</t>
  </si>
  <si>
    <t xml:space="preserve">Etre acteur de son développement professionnel </t>
  </si>
  <si>
    <t>Développement professionnel</t>
  </si>
  <si>
    <t>Construire son parcours : préparation à l'insertion professionnelle</t>
  </si>
  <si>
    <t xml:space="preserve">dossier </t>
  </si>
  <si>
    <t>UE 4.4</t>
  </si>
  <si>
    <t>UE 4.5</t>
  </si>
  <si>
    <t>mémoire et soutenance</t>
  </si>
  <si>
    <t>UE 4.6</t>
  </si>
  <si>
    <t>UE 4.7</t>
  </si>
  <si>
    <t>UE 4.8</t>
  </si>
  <si>
    <t>Semestre 10 Total Heures présentielles Etudiant</t>
  </si>
  <si>
    <t>Total HE Master MEEF Histoire-Géographie</t>
  </si>
  <si>
    <t>M. SCHNEEWELE / F.GIRY</t>
  </si>
  <si>
    <t>Stage (2h/étudiant)</t>
  </si>
  <si>
    <t>Recherche : Les recherches et leur méthodologie : mémoire et soutenance (3h/étudiant)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</si>
</sst>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6" formatCode="[$-40C]General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9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2"/>
      <color indexed="8"/>
      <name val="Calibri"/>
      <family val="2"/>
      <scheme val="minor"/>
    </font>
    <font>
      <sz val="11"/>
      <name val="Calibri"/>
      <family val="2"/>
    </font>
    <font>
      <b/>
      <sz val="10"/>
      <color theme="0"/>
      <name val="Arial"/>
      <family val="2"/>
    </font>
    <font>
      <sz val="11"/>
      <name val="Calibri"/>
      <family val="2"/>
      <charset val="1"/>
      <scheme val="minor"/>
    </font>
    <font>
      <sz val="11"/>
      <name val="Calibri"/>
      <family val="2"/>
      <charset val="1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FDFE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E772FF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DFE"/>
        <bgColor rgb="FFE772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E2FDF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E772FF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3" fillId="0" borderId="0"/>
    <xf numFmtId="0" fontId="2" fillId="0" borderId="0"/>
    <xf numFmtId="166" fontId="32" fillId="0" borderId="0"/>
  </cellStyleXfs>
  <cellXfs count="556">
    <xf numFmtId="0" fontId="0" fillId="0" borderId="0" xfId="0"/>
    <xf numFmtId="0" fontId="6" fillId="3" borderId="27" xfId="0" applyFont="1" applyFill="1" applyBorder="1" applyAlignment="1">
      <alignment horizontal="center" wrapText="1"/>
    </xf>
    <xf numFmtId="0" fontId="6" fillId="3" borderId="28" xfId="0" applyFont="1" applyFill="1" applyBorder="1" applyAlignment="1">
      <alignment horizontal="center" wrapText="1"/>
    </xf>
    <xf numFmtId="0" fontId="6" fillId="3" borderId="29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3" fillId="4" borderId="11" xfId="1" applyFont="1" applyFill="1" applyBorder="1" applyAlignment="1">
      <alignment horizontal="center" wrapText="1"/>
    </xf>
    <xf numFmtId="0" fontId="7" fillId="4" borderId="19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wrapText="1"/>
    </xf>
    <xf numFmtId="0" fontId="3" fillId="4" borderId="19" xfId="1" applyFont="1" applyFill="1" applyBorder="1" applyAlignment="1">
      <alignment horizontal="center" vertical="center" wrapText="1"/>
    </xf>
    <xf numFmtId="49" fontId="2" fillId="4" borderId="19" xfId="1" applyNumberFormat="1" applyFill="1" applyBorder="1" applyAlignment="1">
      <alignment horizontal="center" wrapText="1"/>
    </xf>
    <xf numFmtId="49" fontId="3" fillId="4" borderId="19" xfId="1" applyNumberFormat="1" applyFont="1" applyFill="1" applyBorder="1" applyAlignment="1">
      <alignment horizontal="center" wrapText="1"/>
    </xf>
    <xf numFmtId="49" fontId="2" fillId="4" borderId="21" xfId="1" applyNumberForma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wrapText="1"/>
    </xf>
    <xf numFmtId="0" fontId="8" fillId="4" borderId="21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0" fillId="4" borderId="18" xfId="0" applyFill="1" applyBorder="1"/>
    <xf numFmtId="0" fontId="9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5" borderId="11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top" wrapText="1"/>
    </xf>
    <xf numFmtId="0" fontId="3" fillId="5" borderId="19" xfId="1" quotePrefix="1" applyFont="1" applyFill="1" applyBorder="1" applyAlignment="1">
      <alignment horizontal="center" wrapText="1"/>
    </xf>
    <xf numFmtId="0" fontId="3" fillId="5" borderId="19" xfId="1" quotePrefix="1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/>
    </xf>
    <xf numFmtId="0" fontId="3" fillId="5" borderId="19" xfId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49" fontId="2" fillId="5" borderId="21" xfId="1" applyNumberForma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3" fillId="5" borderId="21" xfId="1" quotePrefix="1" applyFont="1" applyFill="1" applyBorder="1" applyAlignment="1">
      <alignment horizontal="center" wrapText="1"/>
    </xf>
    <xf numFmtId="0" fontId="11" fillId="5" borderId="18" xfId="0" applyFont="1" applyFill="1" applyBorder="1"/>
    <xf numFmtId="0" fontId="11" fillId="0" borderId="18" xfId="0" applyFont="1" applyBorder="1" applyAlignment="1">
      <alignment horizontal="center" vertical="center" wrapText="1"/>
    </xf>
    <xf numFmtId="9" fontId="11" fillId="0" borderId="11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9" fontId="1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9" fontId="11" fillId="0" borderId="21" xfId="0" applyNumberFormat="1" applyFont="1" applyBorder="1" applyAlignment="1">
      <alignment horizontal="center" vertical="center"/>
    </xf>
    <xf numFmtId="0" fontId="11" fillId="0" borderId="0" xfId="0" applyFont="1"/>
    <xf numFmtId="49" fontId="12" fillId="7" borderId="33" xfId="0" applyNumberFormat="1" applyFont="1" applyFill="1" applyBorder="1" applyAlignment="1">
      <alignment horizontal="left" vertical="center"/>
    </xf>
    <xf numFmtId="49" fontId="12" fillId="7" borderId="34" xfId="0" applyNumberFormat="1" applyFont="1" applyFill="1" applyBorder="1" applyAlignment="1">
      <alignment horizontal="left" vertical="center" wrapText="1"/>
    </xf>
    <xf numFmtId="0" fontId="2" fillId="0" borderId="35" xfId="0" applyFont="1" applyBorder="1" applyAlignment="1">
      <alignment vertical="top" wrapText="1"/>
    </xf>
    <xf numFmtId="0" fontId="3" fillId="8" borderId="35" xfId="1" quotePrefix="1" applyFont="1" applyFill="1" applyBorder="1" applyAlignment="1">
      <alignment horizontal="center" wrapText="1"/>
    </xf>
    <xf numFmtId="0" fontId="3" fillId="8" borderId="35" xfId="1" quotePrefix="1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/>
    </xf>
    <xf numFmtId="0" fontId="8" fillId="8" borderId="35" xfId="0" applyFont="1" applyFill="1" applyBorder="1" applyAlignment="1">
      <alignment horizontal="center" vertical="center"/>
    </xf>
    <xf numFmtId="0" fontId="8" fillId="8" borderId="35" xfId="0" applyFont="1" applyFill="1" applyBorder="1" applyAlignment="1">
      <alignment horizontal="center"/>
    </xf>
    <xf numFmtId="0" fontId="3" fillId="8" borderId="35" xfId="1" applyFont="1" applyFill="1" applyBorder="1" applyAlignment="1">
      <alignment horizontal="center" vertical="center" wrapText="1"/>
    </xf>
    <xf numFmtId="49" fontId="2" fillId="8" borderId="36" xfId="1" applyNumberFormat="1" applyFill="1" applyBorder="1" applyAlignment="1">
      <alignment horizontal="center" wrapText="1"/>
    </xf>
    <xf numFmtId="0" fontId="3" fillId="9" borderId="37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8" borderId="36" xfId="1" quotePrefix="1" applyFont="1" applyFill="1" applyBorder="1" applyAlignment="1">
      <alignment horizontal="center" wrapText="1"/>
    </xf>
    <xf numFmtId="0" fontId="11" fillId="0" borderId="37" xfId="0" applyFont="1" applyBorder="1"/>
    <xf numFmtId="0" fontId="5" fillId="0" borderId="37" xfId="0" applyFont="1" applyBorder="1" applyAlignment="1">
      <alignment horizontal="center" vertical="center" wrapText="1"/>
    </xf>
    <xf numFmtId="9" fontId="11" fillId="0" borderId="38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9" fontId="11" fillId="0" borderId="35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9" fontId="11" fillId="0" borderId="40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vertical="top" wrapText="1"/>
    </xf>
    <xf numFmtId="0" fontId="3" fillId="0" borderId="19" xfId="1" quotePrefix="1" applyFont="1" applyBorder="1" applyAlignment="1">
      <alignment horizontal="center" wrapText="1"/>
    </xf>
    <xf numFmtId="0" fontId="3" fillId="0" borderId="19" xfId="1" quotePrefix="1" applyFont="1" applyBorder="1" applyAlignment="1">
      <alignment horizontal="center" vertical="center" wrapText="1"/>
    </xf>
    <xf numFmtId="0" fontId="10" fillId="8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3" fillId="0" borderId="19" xfId="1" applyFont="1" applyBorder="1" applyAlignment="1">
      <alignment horizontal="center" vertical="center" wrapText="1"/>
    </xf>
    <xf numFmtId="49" fontId="2" fillId="0" borderId="36" xfId="1" applyNumberFormat="1" applyBorder="1" applyAlignment="1">
      <alignment horizontal="center" wrapText="1"/>
    </xf>
    <xf numFmtId="0" fontId="3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36" xfId="1" quotePrefix="1" applyFont="1" applyBorder="1" applyAlignment="1">
      <alignment horizont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4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 wrapText="1"/>
    </xf>
    <xf numFmtId="0" fontId="3" fillId="0" borderId="35" xfId="1" applyFont="1" applyBorder="1" applyAlignment="1">
      <alignment horizontal="center" vertical="center" wrapText="1"/>
    </xf>
    <xf numFmtId="9" fontId="11" fillId="0" borderId="36" xfId="0" applyNumberFormat="1" applyFont="1" applyBorder="1" applyAlignment="1">
      <alignment horizontal="center" vertical="center"/>
    </xf>
    <xf numFmtId="0" fontId="3" fillId="5" borderId="38" xfId="0" applyFont="1" applyFill="1" applyBorder="1" applyAlignment="1">
      <alignment vertical="center" wrapText="1"/>
    </xf>
    <xf numFmtId="0" fontId="3" fillId="5" borderId="35" xfId="0" applyFont="1" applyFill="1" applyBorder="1" applyAlignment="1">
      <alignment vertical="center" wrapText="1"/>
    </xf>
    <xf numFmtId="0" fontId="2" fillId="6" borderId="35" xfId="0" applyFont="1" applyFill="1" applyBorder="1" applyAlignment="1">
      <alignment vertical="top" wrapText="1"/>
    </xf>
    <xf numFmtId="0" fontId="3" fillId="6" borderId="35" xfId="1" quotePrefix="1" applyFont="1" applyFill="1" applyBorder="1" applyAlignment="1">
      <alignment horizontal="center" wrapText="1"/>
    </xf>
    <xf numFmtId="0" fontId="3" fillId="6" borderId="35" xfId="1" quotePrefix="1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/>
    </xf>
    <xf numFmtId="0" fontId="3" fillId="6" borderId="35" xfId="1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/>
    </xf>
    <xf numFmtId="49" fontId="2" fillId="6" borderId="36" xfId="1" applyNumberFormat="1" applyFill="1" applyBorder="1" applyAlignment="1">
      <alignment horizontal="center" wrapText="1"/>
    </xf>
    <xf numFmtId="0" fontId="3" fillId="6" borderId="37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3" fillId="6" borderId="36" xfId="1" quotePrefix="1" applyFont="1" applyFill="1" applyBorder="1" applyAlignment="1">
      <alignment horizontal="center" wrapText="1"/>
    </xf>
    <xf numFmtId="0" fontId="11" fillId="6" borderId="37" xfId="0" applyFont="1" applyFill="1" applyBorder="1"/>
    <xf numFmtId="0" fontId="11" fillId="0" borderId="3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49" fontId="14" fillId="7" borderId="46" xfId="0" applyNumberFormat="1" applyFont="1" applyFill="1" applyBorder="1" applyAlignment="1">
      <alignment horizontal="left" vertical="center"/>
    </xf>
    <xf numFmtId="49" fontId="14" fillId="7" borderId="47" xfId="0" applyNumberFormat="1" applyFont="1" applyFill="1" applyBorder="1" applyAlignment="1">
      <alignment horizontal="left" vertical="center" wrapText="1"/>
    </xf>
    <xf numFmtId="0" fontId="3" fillId="8" borderId="35" xfId="1" applyFont="1" applyFill="1" applyBorder="1" applyAlignment="1">
      <alignment horizontal="center" wrapText="1"/>
    </xf>
    <xf numFmtId="0" fontId="11" fillId="0" borderId="0" xfId="0" applyFont="1" applyAlignment="1">
      <alignment vertical="center"/>
    </xf>
    <xf numFmtId="49" fontId="2" fillId="8" borderId="35" xfId="1" applyNumberFormat="1" applyFill="1" applyBorder="1" applyAlignment="1">
      <alignment horizontal="center" wrapText="1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64" fontId="11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0" fontId="11" fillId="0" borderId="35" xfId="0" applyFont="1" applyBorder="1" applyAlignment="1">
      <alignment vertical="center"/>
    </xf>
    <xf numFmtId="0" fontId="11" fillId="0" borderId="36" xfId="0" applyFont="1" applyBorder="1"/>
    <xf numFmtId="0" fontId="2" fillId="0" borderId="35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left" vertical="center"/>
    </xf>
    <xf numFmtId="0" fontId="11" fillId="0" borderId="37" xfId="0" applyFont="1" applyBorder="1" applyAlignment="1">
      <alignment wrapText="1"/>
    </xf>
    <xf numFmtId="0" fontId="2" fillId="0" borderId="39" xfId="0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wrapText="1"/>
    </xf>
    <xf numFmtId="0" fontId="3" fillId="0" borderId="35" xfId="1" quotePrefix="1" applyFont="1" applyBorder="1" applyAlignment="1">
      <alignment horizontal="center" wrapText="1"/>
    </xf>
    <xf numFmtId="0" fontId="3" fillId="0" borderId="35" xfId="1" quotePrefix="1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/>
    </xf>
    <xf numFmtId="0" fontId="2" fillId="0" borderId="37" xfId="0" applyFont="1" applyBorder="1"/>
    <xf numFmtId="0" fontId="3" fillId="0" borderId="37" xfId="0" applyFont="1" applyBorder="1" applyAlignment="1">
      <alignment horizontal="center" vertical="center" wrapText="1"/>
    </xf>
    <xf numFmtId="0" fontId="13" fillId="0" borderId="0" xfId="0" applyFont="1"/>
    <xf numFmtId="0" fontId="3" fillId="6" borderId="35" xfId="1" applyFont="1" applyFill="1" applyBorder="1" applyAlignment="1">
      <alignment horizontal="center" wrapText="1"/>
    </xf>
    <xf numFmtId="164" fontId="2" fillId="0" borderId="38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3" fillId="8" borderId="38" xfId="1" applyFont="1" applyFill="1" applyBorder="1" applyAlignment="1">
      <alignment horizontal="center" vertical="center" wrapText="1"/>
    </xf>
    <xf numFmtId="0" fontId="3" fillId="8" borderId="48" xfId="1" applyFont="1" applyFill="1" applyBorder="1" applyAlignment="1">
      <alignment horizontal="center" vertical="center" wrapText="1"/>
    </xf>
    <xf numFmtId="0" fontId="3" fillId="5" borderId="35" xfId="1" applyFont="1" applyFill="1" applyBorder="1" applyAlignment="1">
      <alignment horizontal="center" wrapText="1"/>
    </xf>
    <xf numFmtId="0" fontId="3" fillId="5" borderId="35" xfId="1" quotePrefix="1" applyFont="1" applyFill="1" applyBorder="1" applyAlignment="1">
      <alignment horizontal="center" wrapText="1"/>
    </xf>
    <xf numFmtId="0" fontId="3" fillId="5" borderId="35" xfId="1" quotePrefix="1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/>
    </xf>
    <xf numFmtId="0" fontId="3" fillId="5" borderId="35" xfId="1" applyFont="1" applyFill="1" applyBorder="1" applyAlignment="1">
      <alignment horizontal="center" vertical="center" wrapText="1"/>
    </xf>
    <xf numFmtId="49" fontId="2" fillId="5" borderId="36" xfId="1" applyNumberFormat="1" applyFill="1" applyBorder="1" applyAlignment="1">
      <alignment horizontal="center" wrapText="1"/>
    </xf>
    <xf numFmtId="0" fontId="3" fillId="5" borderId="37" xfId="0" applyFont="1" applyFill="1" applyBorder="1" applyAlignment="1">
      <alignment horizontal="center" vertical="center"/>
    </xf>
    <xf numFmtId="0" fontId="3" fillId="5" borderId="45" xfId="1" applyFont="1" applyFill="1" applyBorder="1" applyAlignment="1">
      <alignment horizontal="center" vertical="center" wrapText="1"/>
    </xf>
    <xf numFmtId="0" fontId="3" fillId="5" borderId="39" xfId="1" applyFont="1" applyFill="1" applyBorder="1" applyAlignment="1">
      <alignment horizontal="center" vertical="center" wrapText="1"/>
    </xf>
    <xf numFmtId="0" fontId="3" fillId="5" borderId="36" xfId="1" quotePrefix="1" applyFont="1" applyFill="1" applyBorder="1" applyAlignment="1">
      <alignment horizontal="center" wrapText="1"/>
    </xf>
    <xf numFmtId="0" fontId="11" fillId="5" borderId="37" xfId="0" applyFont="1" applyFill="1" applyBorder="1"/>
    <xf numFmtId="0" fontId="3" fillId="0" borderId="38" xfId="0" applyFont="1" applyBorder="1" applyAlignment="1">
      <alignment vertical="center" wrapText="1"/>
    </xf>
    <xf numFmtId="0" fontId="3" fillId="9" borderId="35" xfId="1" quotePrefix="1" applyFont="1" applyFill="1" applyBorder="1" applyAlignment="1">
      <alignment horizontal="center" wrapText="1"/>
    </xf>
    <xf numFmtId="0" fontId="10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/>
    </xf>
    <xf numFmtId="0" fontId="3" fillId="0" borderId="39" xfId="1" applyFont="1" applyBorder="1" applyAlignment="1">
      <alignment horizontal="center" vertical="center" wrapText="1"/>
    </xf>
    <xf numFmtId="0" fontId="11" fillId="9" borderId="37" xfId="0" applyFont="1" applyFill="1" applyBorder="1"/>
    <xf numFmtId="0" fontId="13" fillId="0" borderId="37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3" fillId="0" borderId="40" xfId="1" applyFont="1" applyBorder="1" applyAlignment="1">
      <alignment horizontal="center" wrapText="1"/>
    </xf>
    <xf numFmtId="0" fontId="2" fillId="0" borderId="35" xfId="1" applyBorder="1" applyAlignment="1">
      <alignment horizontal="center" vertical="center" wrapText="1"/>
    </xf>
    <xf numFmtId="49" fontId="2" fillId="0" borderId="35" xfId="1" applyNumberFormat="1" applyBorder="1" applyAlignment="1">
      <alignment horizontal="center" wrapText="1"/>
    </xf>
    <xf numFmtId="0" fontId="3" fillId="0" borderId="38" xfId="1" applyFont="1" applyBorder="1" applyAlignment="1">
      <alignment horizontal="center" vertical="center" wrapText="1"/>
    </xf>
    <xf numFmtId="0" fontId="11" fillId="0" borderId="35" xfId="0" applyFont="1" applyBorder="1"/>
    <xf numFmtId="0" fontId="17" fillId="10" borderId="38" xfId="0" applyFont="1" applyFill="1" applyBorder="1" applyAlignment="1">
      <alignment horizontal="left" vertical="center"/>
    </xf>
    <xf numFmtId="0" fontId="3" fillId="10" borderId="40" xfId="1" quotePrefix="1" applyFont="1" applyFill="1" applyBorder="1" applyAlignment="1">
      <alignment horizontal="center" vertical="center" wrapText="1"/>
    </xf>
    <xf numFmtId="0" fontId="10" fillId="10" borderId="40" xfId="0" applyFont="1" applyFill="1" applyBorder="1" applyAlignment="1">
      <alignment horizontal="center" vertical="center"/>
    </xf>
    <xf numFmtId="0" fontId="8" fillId="10" borderId="40" xfId="0" applyFont="1" applyFill="1" applyBorder="1" applyAlignment="1">
      <alignment horizontal="center" vertical="center"/>
    </xf>
    <xf numFmtId="49" fontId="2" fillId="10" borderId="40" xfId="1" applyNumberFormat="1" applyFill="1" applyBorder="1" applyAlignment="1">
      <alignment horizontal="center" vertical="center" wrapText="1"/>
    </xf>
    <xf numFmtId="1" fontId="3" fillId="10" borderId="35" xfId="1" applyNumberFormat="1" applyFon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/>
    </xf>
    <xf numFmtId="0" fontId="3" fillId="10" borderId="38" xfId="1" applyFont="1" applyFill="1" applyBorder="1" applyAlignment="1">
      <alignment horizontal="center" vertical="center" wrapText="1"/>
    </xf>
    <xf numFmtId="0" fontId="3" fillId="10" borderId="35" xfId="1" applyFont="1" applyFill="1" applyBorder="1" applyAlignment="1">
      <alignment horizontal="center" vertical="center" wrapText="1"/>
    </xf>
    <xf numFmtId="0" fontId="3" fillId="10" borderId="39" xfId="1" applyFont="1" applyFill="1" applyBorder="1" applyAlignment="1">
      <alignment horizontal="center" vertical="center" wrapText="1"/>
    </xf>
    <xf numFmtId="0" fontId="3" fillId="10" borderId="36" xfId="1" quotePrefix="1" applyFont="1" applyFill="1" applyBorder="1" applyAlignment="1">
      <alignment horizontal="center" vertical="center" wrapText="1"/>
    </xf>
    <xf numFmtId="0" fontId="8" fillId="10" borderId="35" xfId="0" applyFont="1" applyFill="1" applyBorder="1" applyAlignment="1">
      <alignment horizontal="center" vertical="center"/>
    </xf>
    <xf numFmtId="0" fontId="0" fillId="10" borderId="40" xfId="0" applyFill="1" applyBorder="1" applyAlignment="1">
      <alignment vertical="center"/>
    </xf>
    <xf numFmtId="0" fontId="9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38" xfId="1" applyFont="1" applyFill="1" applyBorder="1" applyAlignment="1">
      <alignment horizontal="center" vertical="center" wrapText="1"/>
    </xf>
    <xf numFmtId="0" fontId="0" fillId="4" borderId="37" xfId="0" applyFill="1" applyBorder="1" applyAlignment="1">
      <alignment vertical="center"/>
    </xf>
    <xf numFmtId="0" fontId="19" fillId="10" borderId="40" xfId="0" applyFont="1" applyFill="1" applyBorder="1" applyAlignment="1">
      <alignment vertical="center"/>
    </xf>
    <xf numFmtId="0" fontId="20" fillId="10" borderId="40" xfId="0" applyFont="1" applyFill="1" applyBorder="1" applyAlignment="1">
      <alignment horizontal="center" vertical="center"/>
    </xf>
    <xf numFmtId="0" fontId="18" fillId="10" borderId="40" xfId="0" applyFont="1" applyFill="1" applyBorder="1" applyAlignment="1">
      <alignment horizontal="center" vertical="center"/>
    </xf>
    <xf numFmtId="0" fontId="0" fillId="10" borderId="36" xfId="0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0" fillId="11" borderId="49" xfId="0" applyFill="1" applyBorder="1"/>
    <xf numFmtId="0" fontId="0" fillId="11" borderId="0" xfId="0" applyFill="1"/>
    <xf numFmtId="0" fontId="19" fillId="11" borderId="0" xfId="0" applyFont="1" applyFill="1"/>
    <xf numFmtId="0" fontId="0" fillId="11" borderId="0" xfId="0" applyFill="1" applyAlignment="1">
      <alignment vertical="center"/>
    </xf>
    <xf numFmtId="0" fontId="20" fillId="11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/>
    </xf>
    <xf numFmtId="0" fontId="1" fillId="11" borderId="0" xfId="0" applyFont="1" applyFill="1" applyAlignment="1">
      <alignment horizontal="center" vertical="center"/>
    </xf>
    <xf numFmtId="0" fontId="5" fillId="11" borderId="49" xfId="0" applyFont="1" applyFill="1" applyBorder="1"/>
    <xf numFmtId="0" fontId="5" fillId="11" borderId="0" xfId="0" applyFont="1" applyFill="1"/>
    <xf numFmtId="0" fontId="5" fillId="11" borderId="50" xfId="0" applyFont="1" applyFill="1" applyBorder="1"/>
    <xf numFmtId="0" fontId="3" fillId="4" borderId="38" xfId="1" applyFont="1" applyFill="1" applyBorder="1" applyAlignment="1">
      <alignment horizontal="center" wrapText="1"/>
    </xf>
    <xf numFmtId="0" fontId="7" fillId="4" borderId="35" xfId="1" applyFont="1" applyFill="1" applyBorder="1" applyAlignment="1">
      <alignment horizontal="center" wrapText="1"/>
    </xf>
    <xf numFmtId="0" fontId="3" fillId="4" borderId="35" xfId="1" applyFont="1" applyFill="1" applyBorder="1" applyAlignment="1">
      <alignment horizontal="center" wrapText="1"/>
    </xf>
    <xf numFmtId="0" fontId="3" fillId="4" borderId="35" xfId="1" applyFont="1" applyFill="1" applyBorder="1" applyAlignment="1">
      <alignment horizontal="center" vertical="center" wrapText="1"/>
    </xf>
    <xf numFmtId="0" fontId="21" fillId="4" borderId="35" xfId="1" applyFont="1" applyFill="1" applyBorder="1" applyAlignment="1">
      <alignment horizontal="center" vertical="center" wrapText="1"/>
    </xf>
    <xf numFmtId="0" fontId="3" fillId="4" borderId="37" xfId="1" applyFont="1" applyFill="1" applyBorder="1" applyAlignment="1">
      <alignment horizontal="center" vertical="center" wrapText="1"/>
    </xf>
    <xf numFmtId="0" fontId="3" fillId="4" borderId="39" xfId="1" applyFont="1" applyFill="1" applyBorder="1" applyAlignment="1">
      <alignment horizontal="center" wrapText="1"/>
    </xf>
    <xf numFmtId="0" fontId="3" fillId="4" borderId="36" xfId="1" applyFont="1" applyFill="1" applyBorder="1" applyAlignment="1">
      <alignment horizontal="center" wrapText="1"/>
    </xf>
    <xf numFmtId="0" fontId="3" fillId="4" borderId="37" xfId="1" applyFont="1" applyFill="1" applyBorder="1" applyAlignment="1">
      <alignment horizontal="center" wrapText="1"/>
    </xf>
    <xf numFmtId="0" fontId="22" fillId="0" borderId="37" xfId="1" applyFont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/>
    </xf>
    <xf numFmtId="0" fontId="3" fillId="6" borderId="45" xfId="1" applyFont="1" applyFill="1" applyBorder="1" applyAlignment="1">
      <alignment horizontal="center" vertical="center" wrapText="1"/>
    </xf>
    <xf numFmtId="0" fontId="3" fillId="6" borderId="39" xfId="1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wrapText="1"/>
    </xf>
    <xf numFmtId="9" fontId="2" fillId="0" borderId="38" xfId="2" applyNumberFormat="1" applyFont="1" applyBorder="1" applyAlignment="1">
      <alignment horizontal="center" vertical="center" wrapText="1"/>
    </xf>
    <xf numFmtId="9" fontId="2" fillId="0" borderId="35" xfId="0" applyNumberFormat="1" applyFont="1" applyBorder="1" applyAlignment="1">
      <alignment horizontal="center" vertical="center" wrapText="1"/>
    </xf>
    <xf numFmtId="9" fontId="2" fillId="0" borderId="36" xfId="0" applyNumberFormat="1" applyFont="1" applyBorder="1" applyAlignment="1">
      <alignment horizontal="center" vertical="center" wrapText="1"/>
    </xf>
    <xf numFmtId="49" fontId="12" fillId="7" borderId="46" xfId="0" applyNumberFormat="1" applyFont="1" applyFill="1" applyBorder="1" applyAlignment="1">
      <alignment horizontal="left" vertical="center"/>
    </xf>
    <xf numFmtId="49" fontId="12" fillId="7" borderId="47" xfId="0" applyNumberFormat="1" applyFont="1" applyFill="1" applyBorder="1" applyAlignment="1">
      <alignment horizontal="left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8" fillId="8" borderId="37" xfId="0" applyFont="1" applyFill="1" applyBorder="1" applyAlignment="1">
      <alignment horizontal="center"/>
    </xf>
    <xf numFmtId="0" fontId="11" fillId="0" borderId="35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14" fillId="7" borderId="33" xfId="0" applyNumberFormat="1" applyFont="1" applyFill="1" applyBorder="1" applyAlignment="1">
      <alignment horizontal="left" vertical="center"/>
    </xf>
    <xf numFmtId="164" fontId="2" fillId="12" borderId="35" xfId="0" applyNumberFormat="1" applyFont="1" applyFill="1" applyBorder="1" applyAlignment="1">
      <alignment horizontal="center" vertical="center" wrapText="1"/>
    </xf>
    <xf numFmtId="0" fontId="24" fillId="0" borderId="38" xfId="0" applyFont="1" applyBorder="1" applyAlignment="1">
      <alignment horizontal="left" vertical="center"/>
    </xf>
    <xf numFmtId="164" fontId="2" fillId="0" borderId="42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 wrapText="1"/>
    </xf>
    <xf numFmtId="164" fontId="2" fillId="0" borderId="52" xfId="0" applyNumberFormat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5" fillId="6" borderId="35" xfId="1" applyFont="1" applyFill="1" applyBorder="1" applyAlignment="1">
      <alignment horizontal="center" wrapText="1"/>
    </xf>
    <xf numFmtId="0" fontId="25" fillId="6" borderId="35" xfId="1" quotePrefix="1" applyFont="1" applyFill="1" applyBorder="1" applyAlignment="1">
      <alignment horizontal="center" wrapText="1"/>
    </xf>
    <xf numFmtId="0" fontId="25" fillId="6" borderId="35" xfId="1" quotePrefix="1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/>
    </xf>
    <xf numFmtId="0" fontId="26" fillId="6" borderId="35" xfId="0" applyFont="1" applyFill="1" applyBorder="1" applyAlignment="1">
      <alignment horizontal="center" vertical="center"/>
    </xf>
    <xf numFmtId="0" fontId="26" fillId="6" borderId="35" xfId="0" applyFont="1" applyFill="1" applyBorder="1" applyAlignment="1">
      <alignment horizontal="center"/>
    </xf>
    <xf numFmtId="0" fontId="2" fillId="6" borderId="35" xfId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/>
    </xf>
    <xf numFmtId="0" fontId="2" fillId="6" borderId="37" xfId="0" applyFont="1" applyFill="1" applyBorder="1" applyAlignment="1">
      <alignment horizontal="center"/>
    </xf>
    <xf numFmtId="0" fontId="26" fillId="0" borderId="38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0" xfId="0" applyFont="1"/>
    <xf numFmtId="0" fontId="2" fillId="0" borderId="42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25" fillId="0" borderId="55" xfId="1" applyFont="1" applyBorder="1" applyAlignment="1">
      <alignment horizontal="center" wrapText="1"/>
    </xf>
    <xf numFmtId="0" fontId="25" fillId="0" borderId="55" xfId="1" quotePrefix="1" applyFont="1" applyBorder="1" applyAlignment="1">
      <alignment horizontal="center" wrapText="1"/>
    </xf>
    <xf numFmtId="0" fontId="25" fillId="0" borderId="35" xfId="1" quotePrefix="1" applyFont="1" applyBorder="1" applyAlignment="1">
      <alignment horizontal="center" wrapText="1"/>
    </xf>
    <xf numFmtId="0" fontId="25" fillId="0" borderId="35" xfId="1" quotePrefix="1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/>
    </xf>
    <xf numFmtId="0" fontId="2" fillId="0" borderId="55" xfId="1" applyBorder="1" applyAlignment="1">
      <alignment horizontal="center" wrapText="1"/>
    </xf>
    <xf numFmtId="0" fontId="3" fillId="0" borderId="43" xfId="1" applyFont="1" applyBorder="1" applyAlignment="1">
      <alignment horizontal="center" wrapText="1"/>
    </xf>
    <xf numFmtId="49" fontId="2" fillId="0" borderId="55" xfId="1" applyNumberFormat="1" applyBorder="1" applyAlignment="1">
      <alignment horizontal="center" wrapText="1"/>
    </xf>
    <xf numFmtId="9" fontId="2" fillId="0" borderId="38" xfId="0" applyNumberFormat="1" applyFont="1" applyBorder="1" applyAlignment="1">
      <alignment horizontal="center" vertical="center"/>
    </xf>
    <xf numFmtId="9" fontId="2" fillId="0" borderId="35" xfId="0" applyNumberFormat="1" applyFont="1" applyBorder="1" applyAlignment="1">
      <alignment horizontal="center" vertical="center"/>
    </xf>
    <xf numFmtId="9" fontId="2" fillId="0" borderId="36" xfId="0" applyNumberFormat="1" applyFont="1" applyBorder="1" applyAlignment="1">
      <alignment horizontal="center" vertical="center"/>
    </xf>
    <xf numFmtId="0" fontId="18" fillId="4" borderId="54" xfId="0" applyFont="1" applyFill="1" applyBorder="1"/>
    <xf numFmtId="0" fontId="1" fillId="4" borderId="55" xfId="0" applyFont="1" applyFill="1" applyBorder="1"/>
    <xf numFmtId="0" fontId="1" fillId="4" borderId="55" xfId="0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0" fillId="4" borderId="36" xfId="0" applyFill="1" applyBorder="1"/>
    <xf numFmtId="0" fontId="0" fillId="4" borderId="35" xfId="0" applyFill="1" applyBorder="1"/>
    <xf numFmtId="0" fontId="0" fillId="4" borderId="40" xfId="0" applyFill="1" applyBorder="1"/>
    <xf numFmtId="0" fontId="18" fillId="4" borderId="23" xfId="0" applyFont="1" applyFill="1" applyBorder="1"/>
    <xf numFmtId="0" fontId="1" fillId="4" borderId="56" xfId="0" applyFont="1" applyFill="1" applyBorder="1"/>
    <xf numFmtId="0" fontId="1" fillId="4" borderId="56" xfId="0" applyFont="1" applyFill="1" applyBorder="1" applyAlignment="1">
      <alignment vertical="center"/>
    </xf>
    <xf numFmtId="0" fontId="1" fillId="4" borderId="56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/>
    </xf>
    <xf numFmtId="0" fontId="3" fillId="4" borderId="40" xfId="1" applyFont="1" applyFill="1" applyBorder="1" applyAlignment="1">
      <alignment horizontal="center" wrapText="1"/>
    </xf>
    <xf numFmtId="0" fontId="0" fillId="0" borderId="36" xfId="0" applyBorder="1" applyAlignment="1">
      <alignment horizontal="center" vertical="center"/>
    </xf>
    <xf numFmtId="0" fontId="1" fillId="13" borderId="24" xfId="0" applyFont="1" applyFill="1" applyBorder="1" applyAlignment="1">
      <alignment vertical="center"/>
    </xf>
    <xf numFmtId="0" fontId="7" fillId="13" borderId="22" xfId="0" applyFont="1" applyFill="1" applyBorder="1" applyAlignment="1">
      <alignment horizontal="center" vertical="center" wrapText="1"/>
    </xf>
    <xf numFmtId="0" fontId="3" fillId="13" borderId="22" xfId="1" applyFont="1" applyFill="1" applyBorder="1" applyAlignment="1">
      <alignment horizontal="center" wrapText="1"/>
    </xf>
    <xf numFmtId="0" fontId="3" fillId="13" borderId="35" xfId="1" quotePrefix="1" applyFont="1" applyFill="1" applyBorder="1" applyAlignment="1">
      <alignment horizontal="center" wrapText="1"/>
    </xf>
    <xf numFmtId="0" fontId="3" fillId="13" borderId="35" xfId="1" quotePrefix="1" applyFont="1" applyFill="1" applyBorder="1" applyAlignment="1">
      <alignment horizontal="center" vertical="center" wrapText="1"/>
    </xf>
    <xf numFmtId="0" fontId="10" fillId="13" borderId="35" xfId="0" applyFont="1" applyFill="1" applyBorder="1" applyAlignment="1">
      <alignment horizontal="center" vertical="center" wrapText="1"/>
    </xf>
    <xf numFmtId="0" fontId="8" fillId="13" borderId="35" xfId="0" applyFont="1" applyFill="1" applyBorder="1" applyAlignment="1">
      <alignment horizontal="center" vertical="center"/>
    </xf>
    <xf numFmtId="0" fontId="8" fillId="13" borderId="35" xfId="0" applyFont="1" applyFill="1" applyBorder="1" applyAlignment="1">
      <alignment horizontal="center"/>
    </xf>
    <xf numFmtId="0" fontId="3" fillId="13" borderId="35" xfId="1" applyFont="1" applyFill="1" applyBorder="1" applyAlignment="1">
      <alignment horizontal="center" wrapText="1"/>
    </xf>
    <xf numFmtId="49" fontId="2" fillId="13" borderId="36" xfId="1" applyNumberFormat="1" applyFill="1" applyBorder="1" applyAlignment="1">
      <alignment horizontal="center" wrapText="1"/>
    </xf>
    <xf numFmtId="0" fontId="6" fillId="13" borderId="37" xfId="0" applyFont="1" applyFill="1" applyBorder="1" applyAlignment="1">
      <alignment horizontal="center" vertical="center"/>
    </xf>
    <xf numFmtId="0" fontId="3" fillId="13" borderId="38" xfId="1" applyFont="1" applyFill="1" applyBorder="1" applyAlignment="1">
      <alignment horizontal="center" wrapText="1"/>
    </xf>
    <xf numFmtId="0" fontId="3" fillId="13" borderId="36" xfId="1" applyFont="1" applyFill="1" applyBorder="1" applyAlignment="1">
      <alignment horizontal="center" wrapText="1"/>
    </xf>
    <xf numFmtId="0" fontId="3" fillId="13" borderId="48" xfId="1" applyFont="1" applyFill="1" applyBorder="1" applyAlignment="1">
      <alignment horizontal="center" wrapText="1"/>
    </xf>
    <xf numFmtId="0" fontId="3" fillId="13" borderId="36" xfId="1" quotePrefix="1" applyFont="1" applyFill="1" applyBorder="1" applyAlignment="1">
      <alignment horizontal="center" wrapText="1"/>
    </xf>
    <xf numFmtId="0" fontId="8" fillId="13" borderId="37" xfId="0" applyFont="1" applyFill="1" applyBorder="1" applyAlignment="1">
      <alignment horizontal="center"/>
    </xf>
    <xf numFmtId="0" fontId="27" fillId="0" borderId="37" xfId="0" applyFont="1" applyBorder="1" applyAlignment="1">
      <alignment horizontal="center" vertical="center" wrapText="1"/>
    </xf>
    <xf numFmtId="9" fontId="28" fillId="0" borderId="38" xfId="0" applyNumberFormat="1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 wrapText="1"/>
    </xf>
    <xf numFmtId="9" fontId="28" fillId="0" borderId="35" xfId="0" applyNumberFormat="1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9" fontId="28" fillId="0" borderId="36" xfId="0" applyNumberFormat="1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 wrapText="1"/>
    </xf>
    <xf numFmtId="49" fontId="3" fillId="5" borderId="36" xfId="1" applyNumberFormat="1" applyFont="1" applyFill="1" applyBorder="1" applyAlignment="1">
      <alignment horizontal="center" wrapText="1"/>
    </xf>
    <xf numFmtId="0" fontId="8" fillId="5" borderId="37" xfId="0" applyFont="1" applyFill="1" applyBorder="1" applyAlignment="1">
      <alignment horizontal="center"/>
    </xf>
    <xf numFmtId="49" fontId="11" fillId="8" borderId="36" xfId="1" applyNumberFormat="1" applyFont="1" applyFill="1" applyBorder="1" applyAlignment="1">
      <alignment horizontal="center" wrapText="1"/>
    </xf>
    <xf numFmtId="0" fontId="11" fillId="9" borderId="35" xfId="0" applyFont="1" applyFill="1" applyBorder="1" applyAlignment="1">
      <alignment horizontal="left" vertical="center"/>
    </xf>
    <xf numFmtId="0" fontId="3" fillId="9" borderId="35" xfId="1" applyFont="1" applyFill="1" applyBorder="1" applyAlignment="1">
      <alignment horizontal="center" wrapText="1"/>
    </xf>
    <xf numFmtId="0" fontId="3" fillId="9" borderId="35" xfId="1" quotePrefix="1" applyFont="1" applyFill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/>
    </xf>
    <xf numFmtId="0" fontId="8" fillId="9" borderId="35" xfId="0" applyFont="1" applyFill="1" applyBorder="1" applyAlignment="1">
      <alignment horizontal="center" vertical="center"/>
    </xf>
    <xf numFmtId="0" fontId="8" fillId="9" borderId="35" xfId="0" applyFont="1" applyFill="1" applyBorder="1" applyAlignment="1">
      <alignment horizontal="center"/>
    </xf>
    <xf numFmtId="49" fontId="2" fillId="9" borderId="36" xfId="1" applyNumberFormat="1" applyFill="1" applyBorder="1" applyAlignment="1">
      <alignment horizontal="center" wrapText="1"/>
    </xf>
    <xf numFmtId="0" fontId="5" fillId="9" borderId="38" xfId="0" applyFont="1" applyFill="1" applyBorder="1" applyAlignment="1">
      <alignment horizontal="center" vertical="center"/>
    </xf>
    <xf numFmtId="0" fontId="5" fillId="9" borderId="35" xfId="0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0" fontId="4" fillId="9" borderId="37" xfId="0" applyFont="1" applyFill="1" applyBorder="1" applyAlignment="1">
      <alignment horizontal="center" vertical="center" wrapText="1"/>
    </xf>
    <xf numFmtId="9" fontId="11" fillId="9" borderId="38" xfId="0" applyNumberFormat="1" applyFont="1" applyFill="1" applyBorder="1" applyAlignment="1">
      <alignment horizontal="center" vertical="center"/>
    </xf>
    <xf numFmtId="0" fontId="11" fillId="9" borderId="35" xfId="0" applyFont="1" applyFill="1" applyBorder="1" applyAlignment="1">
      <alignment horizontal="center" vertical="center"/>
    </xf>
    <xf numFmtId="9" fontId="11" fillId="9" borderId="35" xfId="0" applyNumberFormat="1" applyFont="1" applyFill="1" applyBorder="1" applyAlignment="1">
      <alignment horizontal="center" vertical="center"/>
    </xf>
    <xf numFmtId="0" fontId="11" fillId="9" borderId="39" xfId="0" applyFont="1" applyFill="1" applyBorder="1" applyAlignment="1">
      <alignment horizontal="center" vertical="center"/>
    </xf>
    <xf numFmtId="9" fontId="11" fillId="9" borderId="36" xfId="0" applyNumberFormat="1" applyFont="1" applyFill="1" applyBorder="1" applyAlignment="1">
      <alignment horizontal="center" vertical="center"/>
    </xf>
    <xf numFmtId="0" fontId="11" fillId="9" borderId="0" xfId="0" applyFont="1" applyFill="1"/>
    <xf numFmtId="9" fontId="2" fillId="0" borderId="38" xfId="0" applyNumberFormat="1" applyFont="1" applyBorder="1" applyAlignment="1">
      <alignment horizontal="center" vertical="center" wrapText="1"/>
    </xf>
    <xf numFmtId="0" fontId="3" fillId="9" borderId="35" xfId="1" applyFont="1" applyFill="1" applyBorder="1" applyAlignment="1">
      <alignment horizontal="center" vertical="center" wrapText="1"/>
    </xf>
    <xf numFmtId="0" fontId="3" fillId="9" borderId="36" xfId="1" quotePrefix="1" applyFont="1" applyFill="1" applyBorder="1" applyAlignment="1">
      <alignment horizontal="center" wrapText="1"/>
    </xf>
    <xf numFmtId="0" fontId="8" fillId="9" borderId="37" xfId="0" applyFont="1" applyFill="1" applyBorder="1" applyAlignment="1">
      <alignment horizontal="center"/>
    </xf>
    <xf numFmtId="0" fontId="5" fillId="0" borderId="57" xfId="0" applyFont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3" fillId="0" borderId="36" xfId="1" applyFont="1" applyBorder="1" applyAlignment="1">
      <alignment horizontal="center" wrapText="1"/>
    </xf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0" xfId="0" applyFont="1"/>
    <xf numFmtId="0" fontId="5" fillId="5" borderId="38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18" fillId="4" borderId="37" xfId="0" applyFont="1" applyFill="1" applyBorder="1"/>
    <xf numFmtId="0" fontId="1" fillId="4" borderId="40" xfId="0" applyFont="1" applyFill="1" applyBorder="1"/>
    <xf numFmtId="0" fontId="1" fillId="4" borderId="40" xfId="0" applyFont="1" applyFill="1" applyBorder="1" applyAlignment="1">
      <alignment vertical="center"/>
    </xf>
    <xf numFmtId="0" fontId="1" fillId="4" borderId="40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right"/>
    </xf>
    <xf numFmtId="0" fontId="5" fillId="4" borderId="32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right"/>
    </xf>
    <xf numFmtId="0" fontId="1" fillId="4" borderId="19" xfId="0" applyFont="1" applyFill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37" xfId="0" applyFill="1" applyBorder="1"/>
    <xf numFmtId="0" fontId="19" fillId="4" borderId="40" xfId="0" applyFont="1" applyFill="1" applyBorder="1"/>
    <xf numFmtId="0" fontId="0" fillId="4" borderId="40" xfId="0" applyFill="1" applyBorder="1" applyAlignment="1">
      <alignment vertical="center"/>
    </xf>
    <xf numFmtId="0" fontId="0" fillId="4" borderId="40" xfId="0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/>
    </xf>
    <xf numFmtId="0" fontId="0" fillId="4" borderId="19" xfId="0" applyFill="1" applyBorder="1"/>
    <xf numFmtId="0" fontId="18" fillId="4" borderId="19" xfId="1" applyFont="1" applyFill="1" applyBorder="1" applyAlignment="1">
      <alignment horizontal="center" wrapText="1"/>
    </xf>
    <xf numFmtId="0" fontId="3" fillId="4" borderId="20" xfId="1" applyFont="1" applyFill="1" applyBorder="1" applyAlignment="1">
      <alignment horizontal="center" wrapText="1"/>
    </xf>
    <xf numFmtId="0" fontId="3" fillId="5" borderId="19" xfId="1" applyFont="1" applyFill="1" applyBorder="1" applyAlignment="1">
      <alignment horizontal="center" wrapText="1"/>
    </xf>
    <xf numFmtId="0" fontId="3" fillId="5" borderId="32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9" fontId="2" fillId="0" borderId="11" xfId="2" applyNumberFormat="1" applyFont="1" applyBorder="1" applyAlignment="1">
      <alignment horizontal="center" vertical="center" wrapText="1"/>
    </xf>
    <xf numFmtId="9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3" fillId="8" borderId="35" xfId="1" applyNumberFormat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 wrapText="1"/>
    </xf>
    <xf numFmtId="49" fontId="3" fillId="0" borderId="19" xfId="1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24" fillId="0" borderId="44" xfId="0" applyFont="1" applyBorder="1" applyAlignment="1">
      <alignment horizontal="left" vertical="center"/>
    </xf>
    <xf numFmtId="49" fontId="3" fillId="0" borderId="35" xfId="1" applyNumberFormat="1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49" fontId="14" fillId="7" borderId="34" xfId="0" applyNumberFormat="1" applyFont="1" applyFill="1" applyBorder="1" applyAlignment="1">
      <alignment horizontal="left" vertical="center" wrapText="1"/>
    </xf>
    <xf numFmtId="9" fontId="2" fillId="0" borderId="42" xfId="0" applyNumberFormat="1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5" borderId="48" xfId="1" applyFont="1" applyFill="1" applyBorder="1" applyAlignment="1">
      <alignment horizontal="center" vertical="center" wrapText="1"/>
    </xf>
    <xf numFmtId="0" fontId="5" fillId="14" borderId="35" xfId="0" applyFont="1" applyFill="1" applyBorder="1" applyAlignment="1">
      <alignment horizontal="center" vertical="center"/>
    </xf>
    <xf numFmtId="0" fontId="3" fillId="8" borderId="39" xfId="1" applyFont="1" applyFill="1" applyBorder="1" applyAlignment="1">
      <alignment horizontal="center" vertical="center" wrapText="1"/>
    </xf>
    <xf numFmtId="49" fontId="2" fillId="5" borderId="35" xfId="1" applyNumberFormat="1" applyFill="1" applyBorder="1" applyAlignment="1">
      <alignment horizontal="center" wrapText="1"/>
    </xf>
    <xf numFmtId="0" fontId="3" fillId="5" borderId="38" xfId="1" applyFont="1" applyFill="1" applyBorder="1" applyAlignment="1">
      <alignment horizontal="center" vertical="center" wrapText="1"/>
    </xf>
    <xf numFmtId="0" fontId="3" fillId="5" borderId="52" xfId="1" quotePrefix="1" applyFont="1" applyFill="1" applyBorder="1" applyAlignment="1">
      <alignment horizontal="center" wrapText="1"/>
    </xf>
    <xf numFmtId="0" fontId="8" fillId="5" borderId="43" xfId="0" applyFont="1" applyFill="1" applyBorder="1" applyAlignment="1">
      <alignment horizontal="center"/>
    </xf>
    <xf numFmtId="0" fontId="8" fillId="5" borderId="54" xfId="0" applyFont="1" applyFill="1" applyBorder="1" applyAlignment="1">
      <alignment horizontal="center"/>
    </xf>
    <xf numFmtId="9" fontId="2" fillId="0" borderId="24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3" fillId="4" borderId="59" xfId="1" applyFont="1" applyFill="1" applyBorder="1" applyAlignment="1">
      <alignment horizontal="center" wrapText="1"/>
    </xf>
    <xf numFmtId="1" fontId="5" fillId="4" borderId="55" xfId="0" applyNumberFormat="1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 vertical="center"/>
    </xf>
    <xf numFmtId="0" fontId="3" fillId="4" borderId="60" xfId="1" applyFont="1" applyFill="1" applyBorder="1" applyAlignment="1">
      <alignment horizontal="center" wrapText="1"/>
    </xf>
    <xf numFmtId="0" fontId="18" fillId="4" borderId="56" xfId="0" applyFont="1" applyFill="1" applyBorder="1" applyAlignment="1">
      <alignment horizontal="left"/>
    </xf>
    <xf numFmtId="0" fontId="18" fillId="4" borderId="26" xfId="0" applyFont="1" applyFill="1" applyBorder="1" applyAlignment="1">
      <alignment horizontal="left"/>
    </xf>
    <xf numFmtId="0" fontId="0" fillId="4" borderId="55" xfId="0" applyFill="1" applyBorder="1"/>
    <xf numFmtId="0" fontId="0" fillId="4" borderId="55" xfId="0" applyFill="1" applyBorder="1" applyAlignment="1">
      <alignment vertical="center"/>
    </xf>
    <xf numFmtId="0" fontId="0" fillId="4" borderId="55" xfId="0" applyFill="1" applyBorder="1" applyAlignment="1">
      <alignment horizontal="center" vertical="center"/>
    </xf>
    <xf numFmtId="0" fontId="1" fillId="4" borderId="0" xfId="0" applyFont="1" applyFill="1"/>
    <xf numFmtId="0" fontId="5" fillId="4" borderId="56" xfId="0" applyFont="1" applyFill="1" applyBorder="1" applyAlignment="1">
      <alignment horizontal="center"/>
    </xf>
    <xf numFmtId="0" fontId="6" fillId="4" borderId="56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left"/>
    </xf>
    <xf numFmtId="49" fontId="18" fillId="2" borderId="55" xfId="1" applyNumberFormat="1" applyFont="1" applyFill="1" applyBorder="1" applyAlignment="1">
      <alignment vertical="center" wrapText="1"/>
    </xf>
    <xf numFmtId="49" fontId="29" fillId="2" borderId="55" xfId="1" applyNumberFormat="1" applyFont="1" applyFill="1" applyBorder="1" applyAlignment="1">
      <alignment vertical="center" wrapText="1"/>
    </xf>
    <xf numFmtId="49" fontId="29" fillId="2" borderId="55" xfId="1" applyNumberFormat="1" applyFont="1" applyFill="1" applyBorder="1" applyAlignment="1">
      <alignment horizontal="center" vertical="center" wrapText="1"/>
    </xf>
    <xf numFmtId="1" fontId="5" fillId="2" borderId="55" xfId="1" applyNumberFormat="1" applyFont="1" applyFill="1" applyBorder="1" applyAlignment="1">
      <alignment horizontal="center" vertical="center" wrapText="1"/>
    </xf>
    <xf numFmtId="0" fontId="1" fillId="2" borderId="37" xfId="0" applyFont="1" applyFill="1" applyBorder="1"/>
    <xf numFmtId="0" fontId="0" fillId="0" borderId="38" xfId="0" applyBorder="1"/>
    <xf numFmtId="0" fontId="0" fillId="0" borderId="35" xfId="0" applyBorder="1"/>
    <xf numFmtId="0" fontId="0" fillId="0" borderId="39" xfId="0" applyBorder="1"/>
    <xf numFmtId="0" fontId="0" fillId="0" borderId="36" xfId="0" applyBorder="1"/>
    <xf numFmtId="0" fontId="1" fillId="2" borderId="49" xfId="0" applyFont="1" applyFill="1" applyBorder="1" applyAlignment="1">
      <alignment horizontal="left"/>
    </xf>
    <xf numFmtId="49" fontId="5" fillId="2" borderId="0" xfId="1" applyNumberFormat="1" applyFont="1" applyFill="1" applyAlignment="1">
      <alignment vertical="center" wrapText="1"/>
    </xf>
    <xf numFmtId="49" fontId="29" fillId="2" borderId="0" xfId="1" applyNumberFormat="1" applyFont="1" applyFill="1" applyAlignment="1">
      <alignment vertical="center" wrapText="1"/>
    </xf>
    <xf numFmtId="49" fontId="29" fillId="2" borderId="0" xfId="1" applyNumberFormat="1" applyFont="1" applyFill="1" applyAlignment="1">
      <alignment horizontal="center" vertical="center" wrapText="1"/>
    </xf>
    <xf numFmtId="0" fontId="0" fillId="2" borderId="62" xfId="0" applyFill="1" applyBorder="1"/>
    <xf numFmtId="0" fontId="0" fillId="2" borderId="63" xfId="0" applyFill="1" applyBorder="1"/>
    <xf numFmtId="0" fontId="19" fillId="2" borderId="63" xfId="0" applyFont="1" applyFill="1" applyBorder="1"/>
    <xf numFmtId="0" fontId="0" fillId="2" borderId="63" xfId="0" applyFill="1" applyBorder="1" applyAlignment="1">
      <alignment vertical="center"/>
    </xf>
    <xf numFmtId="0" fontId="0" fillId="2" borderId="63" xfId="0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/>
    </xf>
    <xf numFmtId="0" fontId="1" fillId="2" borderId="63" xfId="0" applyFont="1" applyFill="1" applyBorder="1" applyAlignment="1">
      <alignment horizontal="center" vertical="center"/>
    </xf>
    <xf numFmtId="0" fontId="0" fillId="2" borderId="67" xfId="0" applyFill="1" applyBorder="1"/>
    <xf numFmtId="0" fontId="0" fillId="2" borderId="68" xfId="0" applyFill="1" applyBorder="1"/>
    <xf numFmtId="0" fontId="0" fillId="2" borderId="69" xfId="0" applyFill="1" applyBorder="1"/>
    <xf numFmtId="0" fontId="9" fillId="0" borderId="69" xfId="0" applyFont="1" applyBorder="1" applyAlignment="1">
      <alignment horizontal="center" vertical="center" wrapText="1"/>
    </xf>
    <xf numFmtId="0" fontId="0" fillId="0" borderId="27" xfId="0" applyBorder="1"/>
    <xf numFmtId="0" fontId="0" fillId="0" borderId="68" xfId="0" applyBorder="1"/>
    <xf numFmtId="0" fontId="0" fillId="0" borderId="70" xfId="0" applyBorder="1"/>
    <xf numFmtId="0" fontId="0" fillId="0" borderId="67" xfId="0" applyBorder="1"/>
    <xf numFmtId="0" fontId="19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2" fillId="9" borderId="35" xfId="0" applyFont="1" applyFill="1" applyBorder="1" applyAlignment="1">
      <alignment vertical="center" wrapText="1"/>
    </xf>
    <xf numFmtId="0" fontId="2" fillId="0" borderId="38" xfId="0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/>
    </xf>
    <xf numFmtId="9" fontId="2" fillId="0" borderId="4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9" fontId="19" fillId="0" borderId="52" xfId="0" applyNumberFormat="1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9" fontId="30" fillId="0" borderId="36" xfId="0" applyNumberFormat="1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9" fontId="2" fillId="0" borderId="43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22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 wrapText="1"/>
    </xf>
    <xf numFmtId="20" fontId="4" fillId="2" borderId="12" xfId="0" applyNumberFormat="1" applyFont="1" applyFill="1" applyBorder="1" applyAlignment="1">
      <alignment horizontal="center" vertical="center" wrapText="1"/>
    </xf>
    <xf numFmtId="20" fontId="4" fillId="2" borderId="22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9" fontId="2" fillId="0" borderId="45" xfId="0" applyNumberFormat="1" applyFont="1" applyBorder="1" applyAlignment="1">
      <alignment horizontal="center" vertical="center" wrapText="1"/>
    </xf>
    <xf numFmtId="9" fontId="2" fillId="0" borderId="40" xfId="0" applyNumberFormat="1" applyFont="1" applyBorder="1" applyAlignment="1">
      <alignment horizontal="center" vertical="center" wrapText="1"/>
    </xf>
    <xf numFmtId="9" fontId="2" fillId="0" borderId="48" xfId="0" applyNumberFormat="1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8" fillId="10" borderId="37" xfId="0" applyFont="1" applyFill="1" applyBorder="1" applyAlignment="1">
      <alignment horizontal="left" vertical="center"/>
    </xf>
    <xf numFmtId="0" fontId="18" fillId="10" borderId="40" xfId="0" applyFont="1" applyFill="1" applyBorder="1" applyAlignment="1">
      <alignment horizontal="left" vertical="center"/>
    </xf>
    <xf numFmtId="0" fontId="1" fillId="10" borderId="40" xfId="0" applyFont="1" applyFill="1" applyBorder="1" applyAlignment="1">
      <alignment horizontal="center" vertical="center"/>
    </xf>
    <xf numFmtId="0" fontId="5" fillId="10" borderId="45" xfId="0" applyFont="1" applyFill="1" applyBorder="1" applyAlignment="1">
      <alignment horizontal="center" vertical="center"/>
    </xf>
    <xf numFmtId="0" fontId="5" fillId="10" borderId="40" xfId="0" applyFont="1" applyFill="1" applyBorder="1" applyAlignment="1">
      <alignment horizontal="center" vertical="center"/>
    </xf>
    <xf numFmtId="0" fontId="5" fillId="10" borderId="4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4" borderId="42" xfId="1" applyFont="1" applyFill="1" applyBorder="1" applyAlignment="1">
      <alignment horizontal="center" wrapText="1"/>
    </xf>
    <xf numFmtId="0" fontId="3" fillId="4" borderId="24" xfId="1" applyFont="1" applyFill="1" applyBorder="1" applyAlignment="1">
      <alignment horizontal="center" wrapText="1"/>
    </xf>
    <xf numFmtId="0" fontId="3" fillId="4" borderId="45" xfId="1" applyFont="1" applyFill="1" applyBorder="1" applyAlignment="1">
      <alignment horizontal="center" wrapText="1"/>
    </xf>
    <xf numFmtId="0" fontId="3" fillId="4" borderId="40" xfId="1" applyFont="1" applyFill="1" applyBorder="1" applyAlignment="1">
      <alignment horizontal="center" wrapText="1"/>
    </xf>
    <xf numFmtId="0" fontId="3" fillId="4" borderId="48" xfId="1" applyFont="1" applyFill="1" applyBorder="1" applyAlignment="1">
      <alignment horizontal="center" wrapText="1"/>
    </xf>
    <xf numFmtId="9" fontId="3" fillId="0" borderId="45" xfId="0" applyNumberFormat="1" applyFont="1" applyBorder="1" applyAlignment="1">
      <alignment horizontal="center" vertical="center"/>
    </xf>
    <xf numFmtId="9" fontId="3" fillId="0" borderId="40" xfId="0" applyNumberFormat="1" applyFont="1" applyBorder="1" applyAlignment="1">
      <alignment horizontal="center" vertical="center"/>
    </xf>
    <xf numFmtId="9" fontId="3" fillId="0" borderId="48" xfId="0" applyNumberFormat="1" applyFont="1" applyBorder="1" applyAlignment="1">
      <alignment horizontal="center" vertical="center"/>
    </xf>
    <xf numFmtId="1" fontId="5" fillId="2" borderId="64" xfId="0" applyNumberFormat="1" applyFont="1" applyFill="1" applyBorder="1" applyAlignment="1">
      <alignment horizontal="center"/>
    </xf>
    <xf numFmtId="0" fontId="5" fillId="2" borderId="65" xfId="0" applyFont="1" applyFill="1" applyBorder="1" applyAlignment="1">
      <alignment horizontal="center"/>
    </xf>
    <xf numFmtId="0" fontId="5" fillId="2" borderId="66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8" fillId="4" borderId="55" xfId="0" applyFont="1" applyFill="1" applyBorder="1" applyAlignment="1">
      <alignment horizontal="left"/>
    </xf>
    <xf numFmtId="0" fontId="18" fillId="4" borderId="52" xfId="0" applyFont="1" applyFill="1" applyBorder="1" applyAlignment="1">
      <alignment horizontal="left"/>
    </xf>
    <xf numFmtId="0" fontId="1" fillId="4" borderId="55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1" fontId="5" fillId="2" borderId="38" xfId="1" applyNumberFormat="1" applyFont="1" applyFill="1" applyBorder="1" applyAlignment="1">
      <alignment horizontal="center" vertical="center" wrapText="1"/>
    </xf>
    <xf numFmtId="1" fontId="5" fillId="2" borderId="52" xfId="1" applyNumberFormat="1" applyFont="1" applyFill="1" applyBorder="1" applyAlignment="1">
      <alignment horizontal="center" vertical="center" wrapText="1"/>
    </xf>
    <xf numFmtId="1" fontId="5" fillId="2" borderId="26" xfId="1" applyNumberFormat="1" applyFont="1" applyFill="1" applyBorder="1" applyAlignment="1">
      <alignment horizontal="center" vertical="center" wrapText="1"/>
    </xf>
    <xf numFmtId="1" fontId="5" fillId="2" borderId="58" xfId="1" applyNumberFormat="1" applyFont="1" applyFill="1" applyBorder="1" applyAlignment="1">
      <alignment horizontal="center" vertical="center" wrapText="1"/>
    </xf>
    <xf numFmtId="1" fontId="5" fillId="2" borderId="61" xfId="1" applyNumberFormat="1" applyFont="1" applyFill="1" applyBorder="1" applyAlignment="1">
      <alignment horizontal="center" vertical="center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</cellXfs>
  <cellStyles count="5">
    <cellStyle name="Excel Built-in Normal" xfId="4" xr:uid="{00000000-0005-0000-0000-000000000000}"/>
    <cellStyle name="Normal" xfId="0" builtinId="0"/>
    <cellStyle name="Normal 2" xfId="3" xr:uid="{00000000-0005-0000-0000-000002000000}"/>
    <cellStyle name="Normal 2 2" xfId="1" xr:uid="{00000000-0005-0000-0000-000003000000}"/>
    <cellStyle name="TableStyleLigh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colarite\MAQUETTES-\Maquettes%202018%202022\modif_maquette_MCC_2020-2021\modif_maquette_MCC_hypoth&#232;se2\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88"/>
  <sheetViews>
    <sheetView tabSelected="1" zoomScale="77" zoomScaleNormal="77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86" sqref="N86"/>
    </sheetView>
  </sheetViews>
  <sheetFormatPr baseColWidth="10" defaultRowHeight="15.75" x14ac:dyDescent="0.25"/>
  <cols>
    <col min="2" max="2" width="55" customWidth="1"/>
    <col min="3" max="3" width="17.28515625" customWidth="1"/>
    <col min="4" max="4" width="12.7109375" style="443" hidden="1" customWidth="1"/>
    <col min="5" max="5" width="14.85546875" hidden="1" customWidth="1"/>
    <col min="6" max="6" width="12.7109375" bestFit="1" customWidth="1"/>
    <col min="7" max="7" width="9.28515625" style="186" bestFit="1" customWidth="1"/>
    <col min="8" max="8" width="18.85546875" style="444" bestFit="1" customWidth="1"/>
    <col min="9" max="9" width="19.140625" style="186" customWidth="1"/>
    <col min="10" max="10" width="19.140625" customWidth="1"/>
    <col min="11" max="11" width="9.140625" customWidth="1"/>
    <col min="12" max="12" width="8.42578125" style="445" customWidth="1"/>
    <col min="13" max="13" width="0.28515625" customWidth="1"/>
    <col min="14" max="14" width="21" customWidth="1"/>
    <col min="15" max="15" width="17.28515625" hidden="1" customWidth="1"/>
    <col min="16" max="16" width="13.28515625" style="446" hidden="1" customWidth="1"/>
    <col min="17" max="17" width="9.28515625" style="447" customWidth="1"/>
    <col min="18" max="18" width="9.7109375" style="447" customWidth="1"/>
    <col min="19" max="19" width="8.28515625" style="447" customWidth="1"/>
    <col min="20" max="20" width="5.7109375" hidden="1" customWidth="1"/>
    <col min="21" max="21" width="17.42578125" hidden="1" customWidth="1"/>
    <col min="22" max="22" width="32.7109375" hidden="1" customWidth="1"/>
    <col min="23" max="23" width="16.140625" style="448" customWidth="1"/>
    <col min="26" max="26" width="19.85546875" customWidth="1"/>
    <col min="30" max="30" width="11.85546875" customWidth="1"/>
    <col min="34" max="34" width="15.7109375" customWidth="1"/>
    <col min="35" max="35" width="14.42578125" bestFit="1" customWidth="1"/>
    <col min="38" max="38" width="15" customWidth="1"/>
    <col min="39" max="39" width="14.5703125" bestFit="1" customWidth="1"/>
  </cols>
  <sheetData>
    <row r="1" spans="1:39" ht="22.9" customHeight="1" x14ac:dyDescent="0.25">
      <c r="A1" s="474" t="s">
        <v>0</v>
      </c>
      <c r="B1" s="471" t="s">
        <v>1</v>
      </c>
      <c r="C1" s="471" t="s">
        <v>2</v>
      </c>
      <c r="D1" s="471" t="s">
        <v>3</v>
      </c>
      <c r="E1" s="471" t="s">
        <v>4</v>
      </c>
      <c r="F1" s="476" t="s">
        <v>5</v>
      </c>
      <c r="G1" s="479" t="s">
        <v>6</v>
      </c>
      <c r="H1" s="471" t="s">
        <v>7</v>
      </c>
      <c r="I1" s="471" t="s">
        <v>8</v>
      </c>
      <c r="J1" s="482" t="s">
        <v>9</v>
      </c>
      <c r="K1" s="471" t="s">
        <v>10</v>
      </c>
      <c r="L1" s="471" t="s">
        <v>11</v>
      </c>
      <c r="M1" s="471" t="s">
        <v>12</v>
      </c>
      <c r="N1" s="471" t="s">
        <v>13</v>
      </c>
      <c r="O1" s="471" t="s">
        <v>14</v>
      </c>
      <c r="P1" s="487" t="s">
        <v>15</v>
      </c>
      <c r="Q1" s="490" t="s">
        <v>16</v>
      </c>
      <c r="R1" s="491"/>
      <c r="S1" s="492"/>
      <c r="T1" s="493" t="s">
        <v>17</v>
      </c>
      <c r="U1" s="493"/>
      <c r="V1" s="505" t="s">
        <v>18</v>
      </c>
      <c r="W1" s="507" t="s">
        <v>19</v>
      </c>
      <c r="X1" s="509" t="s">
        <v>20</v>
      </c>
      <c r="Y1" s="510"/>
      <c r="Z1" s="510"/>
      <c r="AA1" s="510"/>
      <c r="AB1" s="510"/>
      <c r="AC1" s="510"/>
      <c r="AD1" s="510"/>
      <c r="AE1" s="511"/>
      <c r="AF1" s="512" t="s">
        <v>21</v>
      </c>
      <c r="AG1" s="513"/>
      <c r="AH1" s="513"/>
      <c r="AI1" s="513"/>
      <c r="AJ1" s="513"/>
      <c r="AK1" s="513"/>
      <c r="AL1" s="513"/>
      <c r="AM1" s="514"/>
    </row>
    <row r="2" spans="1:39" ht="30" customHeight="1" x14ac:dyDescent="0.25">
      <c r="A2" s="475"/>
      <c r="B2" s="472"/>
      <c r="C2" s="472"/>
      <c r="D2" s="472"/>
      <c r="E2" s="472"/>
      <c r="F2" s="477"/>
      <c r="G2" s="480"/>
      <c r="H2" s="472"/>
      <c r="I2" s="472"/>
      <c r="J2" s="483"/>
      <c r="K2" s="472"/>
      <c r="L2" s="472"/>
      <c r="M2" s="472"/>
      <c r="N2" s="472"/>
      <c r="O2" s="472"/>
      <c r="P2" s="488"/>
      <c r="Q2" s="515" t="s">
        <v>22</v>
      </c>
      <c r="R2" s="517" t="s">
        <v>23</v>
      </c>
      <c r="S2" s="518" t="s">
        <v>24</v>
      </c>
      <c r="T2" s="520" t="s">
        <v>25</v>
      </c>
      <c r="U2" s="522" t="s">
        <v>26</v>
      </c>
      <c r="V2" s="506"/>
      <c r="W2" s="508"/>
      <c r="X2" s="485" t="s">
        <v>27</v>
      </c>
      <c r="Y2" s="486"/>
      <c r="Z2" s="486"/>
      <c r="AA2" s="486"/>
      <c r="AB2" s="486" t="s">
        <v>28</v>
      </c>
      <c r="AC2" s="486"/>
      <c r="AD2" s="486"/>
      <c r="AE2" s="497"/>
      <c r="AF2" s="498" t="s">
        <v>27</v>
      </c>
      <c r="AG2" s="486"/>
      <c r="AH2" s="486"/>
      <c r="AI2" s="486"/>
      <c r="AJ2" s="486" t="s">
        <v>28</v>
      </c>
      <c r="AK2" s="486"/>
      <c r="AL2" s="486"/>
      <c r="AM2" s="497"/>
    </row>
    <row r="3" spans="1:39" ht="17.100000000000001" customHeight="1" thickBot="1" x14ac:dyDescent="0.3">
      <c r="A3" s="475"/>
      <c r="B3" s="473"/>
      <c r="C3" s="473"/>
      <c r="D3" s="473"/>
      <c r="E3" s="473"/>
      <c r="F3" s="478"/>
      <c r="G3" s="481"/>
      <c r="H3" s="473"/>
      <c r="I3" s="473"/>
      <c r="J3" s="484"/>
      <c r="K3" s="473"/>
      <c r="L3" s="473"/>
      <c r="M3" s="473"/>
      <c r="N3" s="473"/>
      <c r="O3" s="473"/>
      <c r="P3" s="489"/>
      <c r="Q3" s="516"/>
      <c r="R3" s="478"/>
      <c r="S3" s="519"/>
      <c r="T3" s="521"/>
      <c r="U3" s="523"/>
      <c r="V3" s="506"/>
      <c r="W3" s="508"/>
      <c r="X3" s="1" t="s">
        <v>29</v>
      </c>
      <c r="Y3" s="2" t="s">
        <v>30</v>
      </c>
      <c r="Z3" s="2" t="s">
        <v>31</v>
      </c>
      <c r="AA3" s="2" t="s">
        <v>32</v>
      </c>
      <c r="AB3" s="2" t="s">
        <v>29</v>
      </c>
      <c r="AC3" s="2" t="s">
        <v>30</v>
      </c>
      <c r="AD3" s="2" t="s">
        <v>31</v>
      </c>
      <c r="AE3" s="3" t="s">
        <v>32</v>
      </c>
      <c r="AF3" s="4" t="s">
        <v>29</v>
      </c>
      <c r="AG3" s="2" t="s">
        <v>30</v>
      </c>
      <c r="AH3" s="2" t="s">
        <v>31</v>
      </c>
      <c r="AI3" s="2" t="s">
        <v>32</v>
      </c>
      <c r="AJ3" s="2" t="s">
        <v>29</v>
      </c>
      <c r="AK3" s="2" t="s">
        <v>30</v>
      </c>
      <c r="AL3" s="2" t="s">
        <v>31</v>
      </c>
      <c r="AM3" s="3" t="s">
        <v>32</v>
      </c>
    </row>
    <row r="4" spans="1:39" ht="32.450000000000003" customHeight="1" x14ac:dyDescent="0.25">
      <c r="A4" s="5"/>
      <c r="B4" s="6" t="s">
        <v>33</v>
      </c>
      <c r="C4" s="7" t="s">
        <v>34</v>
      </c>
      <c r="D4" s="7"/>
      <c r="E4" s="7"/>
      <c r="F4" s="7"/>
      <c r="G4" s="8"/>
      <c r="H4" s="8"/>
      <c r="I4" s="8"/>
      <c r="J4" s="7"/>
      <c r="K4" s="9"/>
      <c r="L4" s="10"/>
      <c r="M4" s="11" t="s">
        <v>34</v>
      </c>
      <c r="N4" s="11"/>
      <c r="O4" s="11"/>
      <c r="P4" s="12"/>
      <c r="Q4" s="5"/>
      <c r="R4" s="7"/>
      <c r="S4" s="13"/>
      <c r="T4" s="14"/>
      <c r="U4" s="15"/>
      <c r="V4" s="16"/>
      <c r="W4" s="17"/>
      <c r="X4" s="18"/>
      <c r="Y4" s="19"/>
      <c r="Z4" s="19"/>
      <c r="AA4" s="19"/>
      <c r="AB4" s="19"/>
      <c r="AC4" s="19"/>
      <c r="AD4" s="19"/>
      <c r="AE4" s="20"/>
      <c r="AF4" s="21"/>
      <c r="AG4" s="19"/>
      <c r="AH4" s="19"/>
      <c r="AI4" s="19"/>
      <c r="AJ4" s="19"/>
      <c r="AK4" s="19"/>
      <c r="AL4" s="19"/>
      <c r="AM4" s="20"/>
    </row>
    <row r="5" spans="1:39" s="45" customFormat="1" ht="28.15" customHeight="1" x14ac:dyDescent="0.2">
      <c r="A5" s="22" t="s">
        <v>35</v>
      </c>
      <c r="B5" s="23" t="s">
        <v>36</v>
      </c>
      <c r="C5" s="24"/>
      <c r="D5" s="25"/>
      <c r="E5" s="25"/>
      <c r="F5" s="25"/>
      <c r="G5" s="26" t="s">
        <v>37</v>
      </c>
      <c r="H5" s="27" t="s">
        <v>38</v>
      </c>
      <c r="I5" s="28" t="s">
        <v>39</v>
      </c>
      <c r="J5" s="29"/>
      <c r="K5" s="30">
        <v>12</v>
      </c>
      <c r="L5" s="31">
        <v>12</v>
      </c>
      <c r="M5" s="32"/>
      <c r="N5" s="32"/>
      <c r="O5" s="32"/>
      <c r="P5" s="33"/>
      <c r="Q5" s="34">
        <f>SUM(Q6,Q7,Q8)</f>
        <v>77</v>
      </c>
      <c r="R5" s="31">
        <f>SUM(R6,R7,R8)</f>
        <v>11</v>
      </c>
      <c r="S5" s="35">
        <f>SUM(S6,S7,S8)</f>
        <v>0</v>
      </c>
      <c r="T5" s="36"/>
      <c r="U5" s="29"/>
      <c r="V5" s="37"/>
      <c r="W5" s="38"/>
      <c r="X5" s="39"/>
      <c r="Y5" s="40"/>
      <c r="Z5" s="41"/>
      <c r="AA5" s="40"/>
      <c r="AB5" s="42"/>
      <c r="AC5" s="40"/>
      <c r="AD5" s="41"/>
      <c r="AE5" s="43"/>
      <c r="AF5" s="44"/>
      <c r="AG5" s="40"/>
      <c r="AH5" s="40"/>
      <c r="AI5" s="40"/>
      <c r="AJ5" s="44"/>
      <c r="AK5" s="40"/>
      <c r="AL5" s="40"/>
      <c r="AM5" s="43"/>
    </row>
    <row r="6" spans="1:39" s="45" customFormat="1" ht="28.15" customHeight="1" x14ac:dyDescent="0.2">
      <c r="A6" s="46" t="s">
        <v>40</v>
      </c>
      <c r="B6" s="47" t="s">
        <v>41</v>
      </c>
      <c r="C6" s="48"/>
      <c r="D6" s="49"/>
      <c r="E6" s="49"/>
      <c r="F6" s="49"/>
      <c r="G6" s="50" t="s">
        <v>37</v>
      </c>
      <c r="H6" s="51" t="s">
        <v>42</v>
      </c>
      <c r="I6" s="52" t="s">
        <v>39</v>
      </c>
      <c r="J6" s="53"/>
      <c r="K6" s="54">
        <v>3</v>
      </c>
      <c r="L6" s="54">
        <v>3</v>
      </c>
      <c r="M6" s="55" t="s">
        <v>43</v>
      </c>
      <c r="N6" s="77" t="s">
        <v>166</v>
      </c>
      <c r="O6" s="55"/>
      <c r="P6" s="56"/>
      <c r="Q6" s="57">
        <v>5</v>
      </c>
      <c r="R6" s="58">
        <v>11</v>
      </c>
      <c r="S6" s="59">
        <v>0</v>
      </c>
      <c r="T6" s="60"/>
      <c r="U6" s="53"/>
      <c r="V6" s="61"/>
      <c r="W6" s="62"/>
      <c r="X6" s="263">
        <v>1</v>
      </c>
      <c r="Y6" s="114" t="s">
        <v>44</v>
      </c>
      <c r="Z6" s="114" t="s">
        <v>45</v>
      </c>
      <c r="AA6" s="114" t="s">
        <v>46</v>
      </c>
      <c r="AB6" s="264">
        <v>1</v>
      </c>
      <c r="AC6" s="64" t="s">
        <v>44</v>
      </c>
      <c r="AD6" s="114" t="s">
        <v>45</v>
      </c>
      <c r="AE6" s="115" t="s">
        <v>46</v>
      </c>
      <c r="AF6" s="453">
        <v>1</v>
      </c>
      <c r="AG6" s="114" t="s">
        <v>47</v>
      </c>
      <c r="AH6" s="114" t="s">
        <v>45</v>
      </c>
      <c r="AI6" s="114" t="s">
        <v>48</v>
      </c>
      <c r="AJ6" s="264">
        <v>1</v>
      </c>
      <c r="AK6" s="114" t="s">
        <v>44</v>
      </c>
      <c r="AL6" s="114" t="s">
        <v>45</v>
      </c>
      <c r="AM6" s="115" t="s">
        <v>48</v>
      </c>
    </row>
    <row r="7" spans="1:39" s="45" customFormat="1" ht="28.15" customHeight="1" x14ac:dyDescent="0.2">
      <c r="A7" s="68" t="s">
        <v>49</v>
      </c>
      <c r="B7" s="69" t="s">
        <v>50</v>
      </c>
      <c r="C7" s="70"/>
      <c r="D7" s="71"/>
      <c r="E7" s="71"/>
      <c r="F7" s="71"/>
      <c r="G7" s="72"/>
      <c r="H7" s="73" t="s">
        <v>42</v>
      </c>
      <c r="I7" s="74" t="s">
        <v>39</v>
      </c>
      <c r="J7" s="75"/>
      <c r="K7" s="76">
        <v>5</v>
      </c>
      <c r="L7" s="76">
        <v>5</v>
      </c>
      <c r="M7" s="77"/>
      <c r="N7" s="77"/>
      <c r="O7" s="77"/>
      <c r="P7" s="78"/>
      <c r="Q7" s="79">
        <v>36</v>
      </c>
      <c r="R7" s="80">
        <v>0</v>
      </c>
      <c r="S7" s="81">
        <v>0</v>
      </c>
      <c r="T7" s="82"/>
      <c r="U7" s="75"/>
      <c r="V7" s="61"/>
      <c r="W7" s="62"/>
      <c r="X7" s="452">
        <v>1</v>
      </c>
      <c r="Y7" s="379" t="s">
        <v>51</v>
      </c>
      <c r="Z7" s="379" t="s">
        <v>52</v>
      </c>
      <c r="AA7" s="379" t="s">
        <v>53</v>
      </c>
      <c r="AB7" s="380">
        <v>1</v>
      </c>
      <c r="AC7" s="40" t="s">
        <v>44</v>
      </c>
      <c r="AD7" s="379" t="s">
        <v>45</v>
      </c>
      <c r="AE7" s="454" t="s">
        <v>53</v>
      </c>
      <c r="AF7" s="455">
        <v>1</v>
      </c>
      <c r="AG7" s="379" t="s">
        <v>44</v>
      </c>
      <c r="AH7" s="379" t="s">
        <v>45</v>
      </c>
      <c r="AI7" s="379" t="s">
        <v>53</v>
      </c>
      <c r="AJ7" s="455">
        <v>1</v>
      </c>
      <c r="AK7" s="379" t="s">
        <v>44</v>
      </c>
      <c r="AL7" s="379" t="s">
        <v>45</v>
      </c>
      <c r="AM7" s="454" t="s">
        <v>53</v>
      </c>
    </row>
    <row r="8" spans="1:39" s="45" customFormat="1" ht="28.15" customHeight="1" x14ac:dyDescent="0.2">
      <c r="A8" s="84" t="s">
        <v>54</v>
      </c>
      <c r="B8" s="85" t="s">
        <v>55</v>
      </c>
      <c r="C8" s="48"/>
      <c r="D8" s="49"/>
      <c r="E8" s="49"/>
      <c r="F8" s="49"/>
      <c r="G8" s="50"/>
      <c r="H8" s="51" t="s">
        <v>42</v>
      </c>
      <c r="I8" s="52" t="s">
        <v>39</v>
      </c>
      <c r="J8" s="53"/>
      <c r="K8" s="86">
        <v>4</v>
      </c>
      <c r="L8" s="86">
        <v>4</v>
      </c>
      <c r="M8" s="77"/>
      <c r="N8" s="55"/>
      <c r="O8" s="55"/>
      <c r="P8" s="56"/>
      <c r="Q8" s="79">
        <v>36</v>
      </c>
      <c r="R8" s="80">
        <v>0</v>
      </c>
      <c r="S8" s="59">
        <v>0</v>
      </c>
      <c r="T8" s="60"/>
      <c r="U8" s="53"/>
      <c r="V8" s="61"/>
      <c r="W8" s="62"/>
      <c r="X8" s="263">
        <v>1</v>
      </c>
      <c r="Y8" s="114" t="s">
        <v>51</v>
      </c>
      <c r="Z8" s="114" t="s">
        <v>52</v>
      </c>
      <c r="AA8" s="114" t="s">
        <v>53</v>
      </c>
      <c r="AB8" s="264">
        <v>1</v>
      </c>
      <c r="AC8" s="64" t="s">
        <v>44</v>
      </c>
      <c r="AD8" s="114" t="s">
        <v>45</v>
      </c>
      <c r="AE8" s="115" t="s">
        <v>53</v>
      </c>
      <c r="AF8" s="265">
        <v>1</v>
      </c>
      <c r="AG8" s="114" t="s">
        <v>44</v>
      </c>
      <c r="AH8" s="114" t="s">
        <v>45</v>
      </c>
      <c r="AI8" s="114" t="s">
        <v>53</v>
      </c>
      <c r="AJ8" s="264">
        <v>1</v>
      </c>
      <c r="AK8" s="114" t="s">
        <v>44</v>
      </c>
      <c r="AL8" s="114" t="s">
        <v>45</v>
      </c>
      <c r="AM8" s="115" t="s">
        <v>53</v>
      </c>
    </row>
    <row r="9" spans="1:39" s="45" customFormat="1" ht="28.15" customHeight="1" x14ac:dyDescent="0.2">
      <c r="A9" s="88" t="s">
        <v>56</v>
      </c>
      <c r="B9" s="89" t="s">
        <v>57</v>
      </c>
      <c r="C9" s="90"/>
      <c r="D9" s="91"/>
      <c r="E9" s="91"/>
      <c r="F9" s="91"/>
      <c r="G9" s="92" t="s">
        <v>37</v>
      </c>
      <c r="H9" s="93" t="s">
        <v>38</v>
      </c>
      <c r="I9" s="94" t="s">
        <v>39</v>
      </c>
      <c r="J9" s="95"/>
      <c r="K9" s="96">
        <v>6</v>
      </c>
      <c r="L9" s="97">
        <v>6</v>
      </c>
      <c r="M9" s="98"/>
      <c r="N9" s="98"/>
      <c r="O9" s="98"/>
      <c r="P9" s="99"/>
      <c r="Q9" s="100">
        <f>SUM(Q10,Q11,Q12,Q13)</f>
        <v>0</v>
      </c>
      <c r="R9" s="97">
        <f>SUM(R10,R11,R12,R13)</f>
        <v>28</v>
      </c>
      <c r="S9" s="101">
        <f>SUM(S10,S11,S12,S13)</f>
        <v>11</v>
      </c>
      <c r="T9" s="102"/>
      <c r="U9" s="95"/>
      <c r="V9" s="103"/>
      <c r="W9" s="62"/>
      <c r="X9" s="450"/>
      <c r="Y9" s="114"/>
      <c r="Z9" s="114"/>
      <c r="AA9" s="114"/>
      <c r="AB9" s="264"/>
      <c r="AC9" s="64"/>
      <c r="AD9" s="114"/>
      <c r="AE9" s="115"/>
      <c r="AF9" s="456"/>
      <c r="AG9" s="114"/>
      <c r="AH9" s="114"/>
      <c r="AI9" s="264"/>
      <c r="AJ9" s="114"/>
      <c r="AK9" s="114"/>
      <c r="AL9" s="114"/>
      <c r="AM9" s="115"/>
    </row>
    <row r="10" spans="1:39" s="45" customFormat="1" ht="28.15" customHeight="1" x14ac:dyDescent="0.2">
      <c r="A10" s="106" t="s">
        <v>40</v>
      </c>
      <c r="B10" s="107" t="s">
        <v>58</v>
      </c>
      <c r="C10" s="108"/>
      <c r="D10" s="49"/>
      <c r="E10" s="49"/>
      <c r="F10" s="49"/>
      <c r="G10" s="109"/>
      <c r="H10" s="51" t="s">
        <v>42</v>
      </c>
      <c r="I10" s="52" t="s">
        <v>39</v>
      </c>
      <c r="J10" s="53"/>
      <c r="K10" s="54">
        <v>0</v>
      </c>
      <c r="L10" s="54">
        <v>0</v>
      </c>
      <c r="M10" s="55" t="s">
        <v>43</v>
      </c>
      <c r="N10" s="77" t="s">
        <v>59</v>
      </c>
      <c r="O10" s="110"/>
      <c r="P10" s="56"/>
      <c r="Q10" s="111">
        <v>0</v>
      </c>
      <c r="R10" s="58">
        <v>0</v>
      </c>
      <c r="S10" s="112">
        <v>5</v>
      </c>
      <c r="T10" s="60"/>
      <c r="U10" s="53"/>
      <c r="V10" s="61"/>
      <c r="W10" s="62"/>
      <c r="X10" s="63"/>
      <c r="Y10" s="64"/>
      <c r="Z10" s="64"/>
      <c r="AA10" s="64"/>
      <c r="AB10" s="113"/>
      <c r="AC10" s="64"/>
      <c r="AD10" s="64"/>
      <c r="AE10" s="66"/>
      <c r="AF10" s="105"/>
      <c r="AG10" s="64"/>
      <c r="AH10" s="64"/>
      <c r="AI10" s="65"/>
      <c r="AJ10" s="64"/>
      <c r="AK10" s="64"/>
      <c r="AL10" s="114"/>
      <c r="AM10" s="115"/>
    </row>
    <row r="11" spans="1:39" s="45" customFormat="1" ht="28.15" customHeight="1" x14ac:dyDescent="0.2">
      <c r="A11" s="116" t="s">
        <v>49</v>
      </c>
      <c r="B11" s="117" t="s">
        <v>60</v>
      </c>
      <c r="C11" s="108"/>
      <c r="D11" s="49"/>
      <c r="E11" s="49"/>
      <c r="F11" s="49"/>
      <c r="G11" s="118"/>
      <c r="H11" s="51" t="s">
        <v>42</v>
      </c>
      <c r="I11" s="52" t="s">
        <v>39</v>
      </c>
      <c r="J11" s="53"/>
      <c r="K11" s="86">
        <v>3</v>
      </c>
      <c r="L11" s="86">
        <v>3</v>
      </c>
      <c r="M11" s="55"/>
      <c r="N11" s="119"/>
      <c r="O11" s="55"/>
      <c r="P11" s="56"/>
      <c r="Q11" s="111">
        <v>0</v>
      </c>
      <c r="R11" s="58">
        <v>20</v>
      </c>
      <c r="S11" s="112">
        <v>0</v>
      </c>
      <c r="T11" s="60"/>
      <c r="U11" s="53"/>
      <c r="V11" s="61"/>
      <c r="W11" s="62"/>
      <c r="X11" s="63">
        <v>1</v>
      </c>
      <c r="Y11" s="64" t="s">
        <v>51</v>
      </c>
      <c r="Z11" s="64" t="s">
        <v>45</v>
      </c>
      <c r="AA11" s="64" t="s">
        <v>46</v>
      </c>
      <c r="AB11" s="65">
        <v>1</v>
      </c>
      <c r="AC11" s="64" t="s">
        <v>44</v>
      </c>
      <c r="AD11" s="64" t="s">
        <v>45</v>
      </c>
      <c r="AE11" s="66" t="s">
        <v>46</v>
      </c>
      <c r="AF11" s="87">
        <v>1</v>
      </c>
      <c r="AG11" s="64" t="s">
        <v>44</v>
      </c>
      <c r="AH11" s="64" t="s">
        <v>61</v>
      </c>
      <c r="AI11" s="120" t="s">
        <v>62</v>
      </c>
      <c r="AJ11" s="83">
        <v>1</v>
      </c>
      <c r="AK11" s="64" t="s">
        <v>44</v>
      </c>
      <c r="AL11" s="64" t="s">
        <v>61</v>
      </c>
      <c r="AM11" s="121" t="s">
        <v>63</v>
      </c>
    </row>
    <row r="12" spans="1:39" s="45" customFormat="1" ht="28.15" customHeight="1" x14ac:dyDescent="0.2">
      <c r="A12" s="122" t="s">
        <v>54</v>
      </c>
      <c r="B12" s="85" t="s">
        <v>64</v>
      </c>
      <c r="C12" s="108"/>
      <c r="D12" s="49"/>
      <c r="E12" s="49"/>
      <c r="F12" s="49"/>
      <c r="G12" s="50"/>
      <c r="H12" s="51" t="s">
        <v>42</v>
      </c>
      <c r="I12" s="52" t="s">
        <v>39</v>
      </c>
      <c r="J12" s="53"/>
      <c r="K12" s="86">
        <v>0</v>
      </c>
      <c r="L12" s="86">
        <v>0</v>
      </c>
      <c r="M12" s="55"/>
      <c r="N12" s="55"/>
      <c r="O12" s="55"/>
      <c r="P12" s="56"/>
      <c r="Q12" s="111">
        <v>0</v>
      </c>
      <c r="R12" s="58">
        <v>8</v>
      </c>
      <c r="S12" s="112">
        <v>0</v>
      </c>
      <c r="T12" s="60"/>
      <c r="U12" s="53"/>
      <c r="V12" s="123"/>
      <c r="W12" s="62"/>
      <c r="X12" s="63"/>
      <c r="Y12" s="64"/>
      <c r="Z12" s="64"/>
      <c r="AA12" s="64"/>
      <c r="AB12" s="65"/>
      <c r="AC12" s="64"/>
      <c r="AD12" s="64"/>
      <c r="AE12" s="66"/>
      <c r="AF12" s="87"/>
      <c r="AG12" s="64"/>
      <c r="AH12" s="64"/>
      <c r="AI12" s="120"/>
      <c r="AJ12" s="65"/>
      <c r="AK12" s="64"/>
      <c r="AL12" s="64"/>
      <c r="AM12" s="124"/>
    </row>
    <row r="13" spans="1:39" s="132" customFormat="1" ht="28.15" customHeight="1" x14ac:dyDescent="0.2">
      <c r="A13" s="122" t="s">
        <v>65</v>
      </c>
      <c r="B13" s="85" t="s">
        <v>66</v>
      </c>
      <c r="C13" s="125"/>
      <c r="D13" s="126"/>
      <c r="E13" s="126"/>
      <c r="F13" s="126"/>
      <c r="G13" s="127" t="s">
        <v>37</v>
      </c>
      <c r="H13" s="128" t="s">
        <v>42</v>
      </c>
      <c r="I13" s="114" t="s">
        <v>39</v>
      </c>
      <c r="J13" s="129"/>
      <c r="K13" s="86">
        <v>3</v>
      </c>
      <c r="L13" s="86">
        <v>3</v>
      </c>
      <c r="M13" s="77"/>
      <c r="N13" s="77"/>
      <c r="O13" s="77"/>
      <c r="P13" s="78"/>
      <c r="Q13" s="111">
        <v>0</v>
      </c>
      <c r="R13" s="58">
        <v>0</v>
      </c>
      <c r="S13" s="59">
        <v>6</v>
      </c>
      <c r="T13" s="82"/>
      <c r="U13" s="129"/>
      <c r="V13" s="130"/>
      <c r="W13" s="131"/>
      <c r="X13" s="63">
        <v>1</v>
      </c>
      <c r="Y13" s="64" t="s">
        <v>51</v>
      </c>
      <c r="Z13" s="120" t="s">
        <v>67</v>
      </c>
      <c r="AA13" s="114" t="s">
        <v>46</v>
      </c>
      <c r="AB13" s="65">
        <v>1</v>
      </c>
      <c r="AC13" s="64" t="s">
        <v>44</v>
      </c>
      <c r="AD13" s="120" t="s">
        <v>67</v>
      </c>
      <c r="AE13" s="115" t="s">
        <v>46</v>
      </c>
      <c r="AF13" s="87">
        <v>1</v>
      </c>
      <c r="AG13" s="64" t="s">
        <v>44</v>
      </c>
      <c r="AH13" s="114" t="s">
        <v>61</v>
      </c>
      <c r="AI13" s="120" t="s">
        <v>62</v>
      </c>
      <c r="AJ13" s="83">
        <v>1</v>
      </c>
      <c r="AK13" s="64" t="s">
        <v>44</v>
      </c>
      <c r="AL13" s="114" t="s">
        <v>61</v>
      </c>
      <c r="AM13" s="124" t="s">
        <v>68</v>
      </c>
    </row>
    <row r="14" spans="1:39" s="45" customFormat="1" ht="28.15" customHeight="1" x14ac:dyDescent="0.2">
      <c r="A14" s="88" t="s">
        <v>69</v>
      </c>
      <c r="B14" s="89" t="s">
        <v>70</v>
      </c>
      <c r="C14" s="133"/>
      <c r="D14" s="91"/>
      <c r="E14" s="91"/>
      <c r="F14" s="91"/>
      <c r="G14" s="92" t="s">
        <v>37</v>
      </c>
      <c r="H14" s="93" t="s">
        <v>38</v>
      </c>
      <c r="I14" s="94" t="s">
        <v>39</v>
      </c>
      <c r="J14" s="95"/>
      <c r="K14" s="96">
        <v>3</v>
      </c>
      <c r="L14" s="97">
        <v>3</v>
      </c>
      <c r="M14" s="98"/>
      <c r="N14" s="98"/>
      <c r="O14" s="98"/>
      <c r="P14" s="99"/>
      <c r="Q14" s="100">
        <f>Q15</f>
        <v>0</v>
      </c>
      <c r="R14" s="97">
        <f>R15</f>
        <v>24</v>
      </c>
      <c r="S14" s="101">
        <f>S15</f>
        <v>0</v>
      </c>
      <c r="T14" s="102"/>
      <c r="U14" s="95"/>
      <c r="V14" s="103"/>
      <c r="W14" s="62"/>
      <c r="X14" s="134"/>
      <c r="Y14" s="114"/>
      <c r="Z14" s="114"/>
      <c r="AA14" s="114"/>
      <c r="AB14" s="135"/>
      <c r="AC14" s="114"/>
      <c r="AD14" s="114"/>
      <c r="AE14" s="115"/>
      <c r="AF14" s="105"/>
      <c r="AG14" s="64"/>
      <c r="AH14" s="64"/>
      <c r="AI14" s="64"/>
      <c r="AJ14" s="64"/>
      <c r="AK14" s="64"/>
      <c r="AL14" s="64"/>
      <c r="AM14" s="66"/>
    </row>
    <row r="15" spans="1:39" s="45" customFormat="1" ht="28.15" customHeight="1" x14ac:dyDescent="0.2">
      <c r="A15" s="122" t="s">
        <v>40</v>
      </c>
      <c r="B15" s="85" t="s">
        <v>71</v>
      </c>
      <c r="C15" s="108"/>
      <c r="D15" s="49"/>
      <c r="E15" s="49"/>
      <c r="F15" s="49"/>
      <c r="G15" s="50"/>
      <c r="H15" s="51" t="s">
        <v>42</v>
      </c>
      <c r="I15" s="52" t="s">
        <v>39</v>
      </c>
      <c r="J15" s="136"/>
      <c r="K15" s="86">
        <v>3</v>
      </c>
      <c r="L15" s="86">
        <v>3</v>
      </c>
      <c r="M15" s="55"/>
      <c r="N15" s="55"/>
      <c r="O15" s="55"/>
      <c r="P15" s="56"/>
      <c r="Q15" s="137">
        <v>0</v>
      </c>
      <c r="R15" s="58">
        <v>24</v>
      </c>
      <c r="S15" s="138">
        <v>0</v>
      </c>
      <c r="T15" s="60"/>
      <c r="U15" s="53"/>
      <c r="V15" s="61"/>
      <c r="W15" s="62"/>
      <c r="X15" s="134">
        <v>1</v>
      </c>
      <c r="Y15" s="114" t="s">
        <v>51</v>
      </c>
      <c r="Z15" s="114" t="s">
        <v>72</v>
      </c>
      <c r="AA15" s="114" t="s">
        <v>46</v>
      </c>
      <c r="AB15" s="135">
        <v>1</v>
      </c>
      <c r="AC15" s="114" t="s">
        <v>44</v>
      </c>
      <c r="AD15" s="114" t="s">
        <v>72</v>
      </c>
      <c r="AE15" s="115" t="s">
        <v>46</v>
      </c>
      <c r="AF15" s="83">
        <v>1</v>
      </c>
      <c r="AG15" s="114" t="s">
        <v>44</v>
      </c>
      <c r="AH15" s="114" t="s">
        <v>72</v>
      </c>
      <c r="AI15" s="114" t="s">
        <v>46</v>
      </c>
      <c r="AJ15" s="83">
        <v>1</v>
      </c>
      <c r="AK15" s="114" t="s">
        <v>44</v>
      </c>
      <c r="AL15" s="114" t="s">
        <v>72</v>
      </c>
      <c r="AM15" s="115" t="s">
        <v>46</v>
      </c>
    </row>
    <row r="16" spans="1:39" s="45" customFormat="1" ht="28.5" customHeight="1" x14ac:dyDescent="0.2">
      <c r="A16" s="88" t="s">
        <v>73</v>
      </c>
      <c r="B16" s="89" t="s">
        <v>74</v>
      </c>
      <c r="C16" s="139"/>
      <c r="D16" s="140"/>
      <c r="E16" s="140"/>
      <c r="F16" s="140"/>
      <c r="G16" s="141"/>
      <c r="H16" s="142" t="s">
        <v>38</v>
      </c>
      <c r="I16" s="143" t="s">
        <v>39</v>
      </c>
      <c r="J16" s="144"/>
      <c r="K16" s="145">
        <v>3</v>
      </c>
      <c r="L16" s="145">
        <v>3</v>
      </c>
      <c r="M16" s="146"/>
      <c r="N16" s="146"/>
      <c r="O16" s="146"/>
      <c r="P16" s="147"/>
      <c r="Q16" s="148">
        <v>0</v>
      </c>
      <c r="R16" s="145">
        <v>20</v>
      </c>
      <c r="S16" s="149">
        <v>0</v>
      </c>
      <c r="T16" s="150"/>
      <c r="U16" s="144"/>
      <c r="V16" s="151"/>
      <c r="W16" s="131" t="s">
        <v>75</v>
      </c>
      <c r="X16" s="63">
        <v>1</v>
      </c>
      <c r="Y16" s="64" t="s">
        <v>44</v>
      </c>
      <c r="Z16" s="64" t="s">
        <v>45</v>
      </c>
      <c r="AA16" s="64" t="s">
        <v>48</v>
      </c>
      <c r="AB16" s="65">
        <v>1</v>
      </c>
      <c r="AC16" s="64" t="s">
        <v>44</v>
      </c>
      <c r="AD16" s="64" t="s">
        <v>45</v>
      </c>
      <c r="AE16" s="66" t="s">
        <v>48</v>
      </c>
      <c r="AF16" s="87">
        <v>1</v>
      </c>
      <c r="AG16" s="64" t="s">
        <v>44</v>
      </c>
      <c r="AH16" s="64" t="s">
        <v>45</v>
      </c>
      <c r="AI16" s="64" t="s">
        <v>48</v>
      </c>
      <c r="AJ16" s="65">
        <v>1</v>
      </c>
      <c r="AK16" s="64" t="s">
        <v>44</v>
      </c>
      <c r="AL16" s="64" t="s">
        <v>45</v>
      </c>
      <c r="AM16" s="66" t="s">
        <v>48</v>
      </c>
    </row>
    <row r="17" spans="1:39" s="45" customFormat="1" ht="28.5" customHeight="1" x14ac:dyDescent="0.2">
      <c r="A17" s="152"/>
      <c r="B17" s="449" t="s">
        <v>76</v>
      </c>
      <c r="C17" s="125"/>
      <c r="D17" s="126"/>
      <c r="E17" s="140"/>
      <c r="F17" s="153"/>
      <c r="G17" s="313"/>
      <c r="H17" s="154"/>
      <c r="I17" s="155" t="s">
        <v>77</v>
      </c>
      <c r="J17" s="155">
        <v>1</v>
      </c>
      <c r="K17" s="86"/>
      <c r="L17" s="86"/>
      <c r="M17" s="77"/>
      <c r="N17" s="77"/>
      <c r="O17" s="77"/>
      <c r="P17" s="78"/>
      <c r="Q17" s="156"/>
      <c r="R17" s="86"/>
      <c r="S17" s="157"/>
      <c r="T17" s="150"/>
      <c r="U17" s="144"/>
      <c r="V17" s="158"/>
      <c r="W17" s="159"/>
      <c r="X17" s="63"/>
      <c r="Y17" s="64"/>
      <c r="Z17" s="64"/>
      <c r="AA17" s="64"/>
      <c r="AB17" s="65"/>
      <c r="AC17" s="64"/>
      <c r="AD17" s="64"/>
      <c r="AE17" s="66"/>
      <c r="AF17" s="67"/>
      <c r="AG17" s="64"/>
      <c r="AH17" s="64"/>
      <c r="AI17" s="64"/>
      <c r="AJ17" s="83"/>
      <c r="AK17" s="64"/>
      <c r="AL17" s="64"/>
      <c r="AM17" s="66"/>
    </row>
    <row r="18" spans="1:39" s="45" customFormat="1" ht="28.5" customHeight="1" x14ac:dyDescent="0.2">
      <c r="A18" s="152"/>
      <c r="B18" s="449" t="s">
        <v>78</v>
      </c>
      <c r="C18" s="125"/>
      <c r="D18" s="126"/>
      <c r="E18" s="140"/>
      <c r="F18" s="153"/>
      <c r="G18" s="313"/>
      <c r="H18" s="154"/>
      <c r="I18" s="155" t="s">
        <v>77</v>
      </c>
      <c r="J18" s="155">
        <v>1</v>
      </c>
      <c r="K18" s="86"/>
      <c r="L18" s="86"/>
      <c r="M18" s="77"/>
      <c r="N18" s="77"/>
      <c r="O18" s="77"/>
      <c r="P18" s="78"/>
      <c r="Q18" s="156"/>
      <c r="R18" s="86"/>
      <c r="S18" s="157"/>
      <c r="T18" s="150"/>
      <c r="U18" s="144"/>
      <c r="V18" s="158"/>
      <c r="W18" s="159"/>
      <c r="X18" s="63"/>
      <c r="Y18" s="64"/>
      <c r="Z18" s="64"/>
      <c r="AA18" s="64"/>
      <c r="AB18" s="65"/>
      <c r="AC18" s="64"/>
      <c r="AD18" s="64"/>
      <c r="AE18" s="66"/>
      <c r="AF18" s="67"/>
      <c r="AG18" s="64"/>
      <c r="AH18" s="64"/>
      <c r="AI18" s="64"/>
      <c r="AJ18" s="65"/>
      <c r="AK18" s="64"/>
      <c r="AL18" s="64"/>
      <c r="AM18" s="66"/>
    </row>
    <row r="19" spans="1:39" s="45" customFormat="1" ht="28.5" customHeight="1" x14ac:dyDescent="0.2">
      <c r="A19" s="152"/>
      <c r="B19" s="449" t="s">
        <v>79</v>
      </c>
      <c r="C19" s="125"/>
      <c r="D19" s="126"/>
      <c r="E19" s="140"/>
      <c r="F19" s="153"/>
      <c r="G19" s="313"/>
      <c r="H19" s="154"/>
      <c r="I19" s="155" t="s">
        <v>77</v>
      </c>
      <c r="J19" s="155">
        <v>1</v>
      </c>
      <c r="K19" s="86"/>
      <c r="L19" s="86"/>
      <c r="M19" s="77"/>
      <c r="N19" s="77"/>
      <c r="O19" s="77"/>
      <c r="P19" s="78"/>
      <c r="Q19" s="156"/>
      <c r="R19" s="86"/>
      <c r="S19" s="157"/>
      <c r="T19" s="150"/>
      <c r="U19" s="144"/>
      <c r="V19" s="158"/>
      <c r="W19" s="159"/>
      <c r="X19" s="63"/>
      <c r="Y19" s="64"/>
      <c r="Z19" s="64"/>
      <c r="AA19" s="64"/>
      <c r="AB19" s="65"/>
      <c r="AC19" s="64"/>
      <c r="AD19" s="64"/>
      <c r="AE19" s="66"/>
      <c r="AF19" s="67"/>
      <c r="AG19" s="64"/>
      <c r="AH19" s="64"/>
      <c r="AI19" s="64"/>
      <c r="AJ19" s="83"/>
      <c r="AK19" s="64"/>
      <c r="AL19" s="64"/>
      <c r="AM19" s="66"/>
    </row>
    <row r="20" spans="1:39" s="45" customFormat="1" ht="28.15" customHeight="1" x14ac:dyDescent="0.2">
      <c r="A20" s="88" t="s">
        <v>80</v>
      </c>
      <c r="B20" s="89" t="s">
        <v>81</v>
      </c>
      <c r="C20" s="139"/>
      <c r="D20" s="140"/>
      <c r="E20" s="140"/>
      <c r="F20" s="140"/>
      <c r="G20" s="141"/>
      <c r="H20" s="142" t="s">
        <v>38</v>
      </c>
      <c r="I20" s="143" t="s">
        <v>39</v>
      </c>
      <c r="J20" s="144"/>
      <c r="K20" s="145">
        <v>6</v>
      </c>
      <c r="L20" s="145">
        <v>6</v>
      </c>
      <c r="M20" s="146"/>
      <c r="N20" s="146"/>
      <c r="O20" s="146"/>
      <c r="P20" s="147"/>
      <c r="Q20" s="148">
        <f>SUM(Q22,Q21)</f>
        <v>0</v>
      </c>
      <c r="R20" s="145">
        <f>SUM(R22,R21)</f>
        <v>36</v>
      </c>
      <c r="S20" s="149">
        <f>SUM(S22,S21)</f>
        <v>0</v>
      </c>
      <c r="T20" s="150"/>
      <c r="U20" s="144"/>
      <c r="V20" s="151"/>
      <c r="W20" s="62"/>
      <c r="X20" s="104"/>
      <c r="Y20" s="64"/>
      <c r="Z20" s="64"/>
      <c r="AA20" s="64"/>
      <c r="AB20" s="64"/>
      <c r="AC20" s="64"/>
      <c r="AD20" s="64"/>
      <c r="AE20" s="66"/>
      <c r="AF20" s="160"/>
      <c r="AG20" s="64"/>
      <c r="AH20" s="64"/>
      <c r="AI20" s="64"/>
      <c r="AJ20" s="64"/>
      <c r="AK20" s="64"/>
      <c r="AL20" s="64"/>
      <c r="AM20" s="66"/>
    </row>
    <row r="21" spans="1:39" s="45" customFormat="1" ht="28.15" customHeight="1" x14ac:dyDescent="0.2">
      <c r="A21" s="161" t="s">
        <v>40</v>
      </c>
      <c r="B21" s="162" t="s">
        <v>82</v>
      </c>
      <c r="C21" s="163"/>
      <c r="D21" s="126"/>
      <c r="E21" s="126"/>
      <c r="F21" s="126"/>
      <c r="G21" s="127"/>
      <c r="H21" s="154" t="s">
        <v>42</v>
      </c>
      <c r="I21" s="155" t="s">
        <v>39</v>
      </c>
      <c r="J21" s="136"/>
      <c r="K21" s="164">
        <v>3</v>
      </c>
      <c r="L21" s="86">
        <v>3</v>
      </c>
      <c r="M21" s="165"/>
      <c r="N21" s="165"/>
      <c r="O21" s="165"/>
      <c r="P21" s="78"/>
      <c r="Q21" s="166">
        <v>0</v>
      </c>
      <c r="R21" s="86">
        <v>18</v>
      </c>
      <c r="S21" s="157">
        <v>0</v>
      </c>
      <c r="T21" s="82"/>
      <c r="U21" s="136"/>
      <c r="V21" s="167"/>
      <c r="W21" s="62"/>
      <c r="X21" s="63">
        <v>1</v>
      </c>
      <c r="Y21" s="64" t="s">
        <v>51</v>
      </c>
      <c r="Z21" s="64" t="s">
        <v>72</v>
      </c>
      <c r="AA21" s="64" t="s">
        <v>46</v>
      </c>
      <c r="AB21" s="65">
        <v>1</v>
      </c>
      <c r="AC21" s="64" t="s">
        <v>44</v>
      </c>
      <c r="AD21" s="64" t="s">
        <v>72</v>
      </c>
      <c r="AE21" s="66" t="s">
        <v>46</v>
      </c>
      <c r="AF21" s="83">
        <v>1</v>
      </c>
      <c r="AG21" s="64" t="s">
        <v>44</v>
      </c>
      <c r="AH21" s="64" t="s">
        <v>72</v>
      </c>
      <c r="AI21" s="64" t="s">
        <v>46</v>
      </c>
      <c r="AJ21" s="83">
        <v>1</v>
      </c>
      <c r="AK21" s="64" t="s">
        <v>44</v>
      </c>
      <c r="AL21" s="64" t="s">
        <v>72</v>
      </c>
      <c r="AM21" s="66" t="s">
        <v>46</v>
      </c>
    </row>
    <row r="22" spans="1:39" s="45" customFormat="1" ht="28.15" customHeight="1" x14ac:dyDescent="0.2">
      <c r="A22" s="161" t="s">
        <v>49</v>
      </c>
      <c r="B22" s="162" t="s">
        <v>83</v>
      </c>
      <c r="C22" s="163"/>
      <c r="D22" s="126"/>
      <c r="E22" s="126"/>
      <c r="F22" s="126"/>
      <c r="G22" s="127"/>
      <c r="H22" s="154" t="s">
        <v>42</v>
      </c>
      <c r="I22" s="155" t="s">
        <v>39</v>
      </c>
      <c r="J22" s="136"/>
      <c r="K22" s="164">
        <v>3</v>
      </c>
      <c r="L22" s="86">
        <v>3</v>
      </c>
      <c r="M22" s="165"/>
      <c r="N22" s="165"/>
      <c r="O22" s="165"/>
      <c r="P22" s="78"/>
      <c r="Q22" s="166">
        <v>0</v>
      </c>
      <c r="R22" s="86">
        <v>18</v>
      </c>
      <c r="S22" s="157">
        <v>0</v>
      </c>
      <c r="T22" s="82"/>
      <c r="U22" s="136"/>
      <c r="V22" s="167"/>
      <c r="W22" s="62"/>
      <c r="X22" s="63">
        <v>1</v>
      </c>
      <c r="Y22" s="64" t="s">
        <v>51</v>
      </c>
      <c r="Z22" s="64" t="s">
        <v>72</v>
      </c>
      <c r="AA22" s="64" t="s">
        <v>46</v>
      </c>
      <c r="AB22" s="65">
        <v>1</v>
      </c>
      <c r="AC22" s="64" t="s">
        <v>44</v>
      </c>
      <c r="AD22" s="64" t="s">
        <v>72</v>
      </c>
      <c r="AE22" s="66" t="s">
        <v>46</v>
      </c>
      <c r="AF22" s="87">
        <v>1</v>
      </c>
      <c r="AG22" s="64" t="s">
        <v>44</v>
      </c>
      <c r="AH22" s="64" t="s">
        <v>72</v>
      </c>
      <c r="AI22" s="64" t="s">
        <v>46</v>
      </c>
      <c r="AJ22" s="65">
        <v>1</v>
      </c>
      <c r="AK22" s="64" t="s">
        <v>44</v>
      </c>
      <c r="AL22" s="64" t="s">
        <v>72</v>
      </c>
      <c r="AM22" s="66" t="s">
        <v>46</v>
      </c>
    </row>
    <row r="23" spans="1:39" s="45" customFormat="1" ht="28.15" customHeight="1" x14ac:dyDescent="0.2">
      <c r="A23" s="88" t="s">
        <v>84</v>
      </c>
      <c r="B23" s="89" t="s">
        <v>85</v>
      </c>
      <c r="C23" s="139"/>
      <c r="D23" s="140"/>
      <c r="E23" s="140"/>
      <c r="F23" s="140"/>
      <c r="G23" s="141"/>
      <c r="H23" s="142"/>
      <c r="I23" s="143" t="s">
        <v>86</v>
      </c>
      <c r="J23" s="144"/>
      <c r="K23" s="145">
        <v>0</v>
      </c>
      <c r="L23" s="145">
        <v>0</v>
      </c>
      <c r="M23" s="146"/>
      <c r="N23" s="146"/>
      <c r="O23" s="146"/>
      <c r="P23" s="147"/>
      <c r="Q23" s="148">
        <v>0</v>
      </c>
      <c r="R23" s="145">
        <v>10</v>
      </c>
      <c r="S23" s="149">
        <v>0</v>
      </c>
      <c r="T23" s="150"/>
      <c r="U23" s="144"/>
      <c r="V23" s="151"/>
      <c r="W23" s="62"/>
      <c r="X23" s="104"/>
      <c r="Y23" s="64"/>
      <c r="Z23" s="64"/>
      <c r="AA23" s="64"/>
      <c r="AB23" s="64"/>
      <c r="AC23" s="64"/>
      <c r="AD23" s="64"/>
      <c r="AE23" s="66"/>
      <c r="AF23" s="160"/>
      <c r="AG23" s="64"/>
      <c r="AH23" s="64"/>
      <c r="AI23" s="64"/>
      <c r="AJ23" s="64"/>
      <c r="AK23" s="64"/>
      <c r="AL23" s="64"/>
      <c r="AM23" s="66"/>
    </row>
    <row r="24" spans="1:39" s="45" customFormat="1" ht="28.15" customHeight="1" x14ac:dyDescent="0.2">
      <c r="A24" s="88" t="s">
        <v>87</v>
      </c>
      <c r="B24" s="89" t="s">
        <v>88</v>
      </c>
      <c r="C24" s="139"/>
      <c r="D24" s="140"/>
      <c r="E24" s="140"/>
      <c r="F24" s="140"/>
      <c r="G24" s="141"/>
      <c r="H24" s="142"/>
      <c r="I24" s="143" t="s">
        <v>86</v>
      </c>
      <c r="J24" s="144"/>
      <c r="K24" s="145">
        <v>0</v>
      </c>
      <c r="L24" s="145">
        <v>0</v>
      </c>
      <c r="M24" s="146"/>
      <c r="N24" s="146"/>
      <c r="O24" s="146"/>
      <c r="P24" s="147"/>
      <c r="Q24" s="148">
        <v>0</v>
      </c>
      <c r="R24" s="145">
        <v>10</v>
      </c>
      <c r="S24" s="149">
        <v>0</v>
      </c>
      <c r="T24" s="150"/>
      <c r="U24" s="144"/>
      <c r="V24" s="151"/>
      <c r="W24" s="62"/>
      <c r="X24" s="104"/>
      <c r="Y24" s="64"/>
      <c r="Z24" s="64"/>
      <c r="AA24" s="64"/>
      <c r="AB24" s="64"/>
      <c r="AC24" s="64"/>
      <c r="AD24" s="64"/>
      <c r="AE24" s="66"/>
      <c r="AF24" s="160"/>
      <c r="AG24" s="64"/>
      <c r="AH24" s="64"/>
      <c r="AI24" s="64"/>
      <c r="AJ24" s="64"/>
      <c r="AK24" s="64"/>
      <c r="AL24" s="64"/>
      <c r="AM24" s="66"/>
    </row>
    <row r="25" spans="1:39" s="186" customFormat="1" ht="40.9" customHeight="1" x14ac:dyDescent="0.25">
      <c r="A25" s="168"/>
      <c r="B25" s="499" t="s">
        <v>89</v>
      </c>
      <c r="C25" s="500"/>
      <c r="D25" s="500"/>
      <c r="E25" s="500"/>
      <c r="F25" s="169"/>
      <c r="G25" s="169"/>
      <c r="H25" s="170"/>
      <c r="I25" s="171"/>
      <c r="J25" s="171"/>
      <c r="K25" s="172"/>
      <c r="L25" s="173">
        <v>30</v>
      </c>
      <c r="M25" s="172"/>
      <c r="N25" s="172"/>
      <c r="O25" s="172"/>
      <c r="P25" s="174"/>
      <c r="Q25" s="175">
        <f>SUM(Q5+Q9+Q14+Q16+Q20)</f>
        <v>77</v>
      </c>
      <c r="R25" s="176">
        <f>SUM(R5+R9+R14+R16+R20)</f>
        <v>119</v>
      </c>
      <c r="S25" s="177">
        <f>SUM(S5+S9+S14+S16+S20)</f>
        <v>11</v>
      </c>
      <c r="T25" s="178"/>
      <c r="U25" s="179"/>
      <c r="V25" s="180"/>
      <c r="W25" s="181"/>
      <c r="X25" s="182"/>
      <c r="Y25" s="183"/>
      <c r="Z25" s="183"/>
      <c r="AA25" s="183"/>
      <c r="AB25" s="183"/>
      <c r="AC25" s="183"/>
      <c r="AD25" s="183"/>
      <c r="AE25" s="184"/>
      <c r="AF25" s="185"/>
      <c r="AG25" s="183"/>
      <c r="AH25" s="183"/>
      <c r="AI25" s="183"/>
      <c r="AJ25" s="183"/>
      <c r="AK25" s="183"/>
      <c r="AL25" s="183"/>
      <c r="AM25" s="184"/>
    </row>
    <row r="26" spans="1:39" s="186" customFormat="1" ht="18.75" x14ac:dyDescent="0.25">
      <c r="A26" s="187"/>
      <c r="B26" s="188"/>
      <c r="C26" s="180"/>
      <c r="D26" s="189"/>
      <c r="E26" s="180"/>
      <c r="F26" s="180"/>
      <c r="G26" s="180"/>
      <c r="H26" s="190"/>
      <c r="I26" s="180"/>
      <c r="J26" s="180"/>
      <c r="K26" s="180"/>
      <c r="L26" s="501"/>
      <c r="M26" s="501"/>
      <c r="N26" s="501"/>
      <c r="O26" s="501"/>
      <c r="P26" s="191"/>
      <c r="Q26" s="502">
        <f>SUM(Q25+R25+S25)</f>
        <v>207</v>
      </c>
      <c r="R26" s="503"/>
      <c r="S26" s="504"/>
      <c r="T26" s="192"/>
      <c r="U26" s="193"/>
      <c r="V26" s="180"/>
      <c r="W26" s="181"/>
      <c r="X26" s="182"/>
      <c r="Y26" s="183"/>
      <c r="Z26" s="183"/>
      <c r="AA26" s="183"/>
      <c r="AB26" s="183"/>
      <c r="AC26" s="183"/>
      <c r="AD26" s="183"/>
      <c r="AE26" s="184"/>
      <c r="AF26" s="185"/>
      <c r="AG26" s="183"/>
      <c r="AH26" s="183"/>
      <c r="AI26" s="183"/>
      <c r="AJ26" s="183"/>
      <c r="AK26" s="183"/>
      <c r="AL26" s="183"/>
      <c r="AM26" s="184"/>
    </row>
    <row r="27" spans="1:39" x14ac:dyDescent="0.25">
      <c r="A27" s="194"/>
      <c r="B27" s="195"/>
      <c r="C27" s="195"/>
      <c r="D27" s="196"/>
      <c r="E27" s="195"/>
      <c r="F27" s="195"/>
      <c r="G27" s="197"/>
      <c r="H27" s="198"/>
      <c r="I27" s="197"/>
      <c r="J27" s="195"/>
      <c r="K27" s="195"/>
      <c r="L27" s="199"/>
      <c r="M27" s="195"/>
      <c r="N27" s="195"/>
      <c r="O27" s="195"/>
      <c r="P27" s="200"/>
      <c r="Q27" s="201" t="s">
        <v>34</v>
      </c>
      <c r="R27" s="202" t="s">
        <v>34</v>
      </c>
      <c r="S27" s="203"/>
      <c r="T27" s="195"/>
      <c r="U27" s="195"/>
      <c r="V27" s="195"/>
      <c r="W27" s="181"/>
      <c r="X27" s="182"/>
      <c r="Y27" s="183"/>
      <c r="Z27" s="183"/>
      <c r="AA27" s="183"/>
      <c r="AB27" s="183"/>
      <c r="AC27" s="183"/>
      <c r="AD27" s="183"/>
      <c r="AE27" s="184"/>
      <c r="AF27" s="185"/>
      <c r="AG27" s="183"/>
      <c r="AH27" s="183"/>
      <c r="AI27" s="183"/>
      <c r="AJ27" s="183"/>
      <c r="AK27" s="183"/>
      <c r="AL27" s="183"/>
      <c r="AM27" s="184"/>
    </row>
    <row r="28" spans="1:39" ht="22.9" customHeight="1" x14ac:dyDescent="0.25">
      <c r="A28" s="204"/>
      <c r="B28" s="205" t="s">
        <v>90</v>
      </c>
      <c r="C28" s="206"/>
      <c r="D28" s="206"/>
      <c r="E28" s="206"/>
      <c r="F28" s="206"/>
      <c r="G28" s="207"/>
      <c r="H28" s="208"/>
      <c r="I28" s="207"/>
      <c r="J28" s="206"/>
      <c r="K28" s="206"/>
      <c r="L28" s="206"/>
      <c r="M28" s="206"/>
      <c r="N28" s="206"/>
      <c r="O28" s="206"/>
      <c r="P28" s="209"/>
      <c r="Q28" s="204"/>
      <c r="R28" s="206"/>
      <c r="S28" s="210"/>
      <c r="T28" s="211"/>
      <c r="U28" s="206"/>
      <c r="V28" s="212"/>
      <c r="W28" s="213"/>
      <c r="X28" s="182"/>
      <c r="Y28" s="183"/>
      <c r="Z28" s="183"/>
      <c r="AA28" s="183"/>
      <c r="AB28" s="183"/>
      <c r="AC28" s="183"/>
      <c r="AD28" s="183"/>
      <c r="AE28" s="184"/>
      <c r="AF28" s="185"/>
      <c r="AG28" s="183"/>
      <c r="AH28" s="183"/>
      <c r="AI28" s="183"/>
      <c r="AJ28" s="183"/>
      <c r="AK28" s="183"/>
      <c r="AL28" s="183"/>
      <c r="AM28" s="184"/>
    </row>
    <row r="29" spans="1:39" s="45" customFormat="1" ht="28.15" customHeight="1" x14ac:dyDescent="0.2">
      <c r="A29" s="88" t="s">
        <v>91</v>
      </c>
      <c r="B29" s="89" t="s">
        <v>36</v>
      </c>
      <c r="C29" s="133"/>
      <c r="D29" s="91"/>
      <c r="E29" s="91"/>
      <c r="F29" s="91"/>
      <c r="G29" s="92" t="s">
        <v>37</v>
      </c>
      <c r="H29" s="214" t="s">
        <v>38</v>
      </c>
      <c r="I29" s="94" t="s">
        <v>39</v>
      </c>
      <c r="J29" s="95"/>
      <c r="K29" s="96">
        <v>12</v>
      </c>
      <c r="L29" s="215">
        <v>12</v>
      </c>
      <c r="M29" s="98"/>
      <c r="N29" s="98"/>
      <c r="O29" s="98"/>
      <c r="P29" s="99"/>
      <c r="Q29" s="216">
        <f>SUM(Q30,Q31,Q32)</f>
        <v>62</v>
      </c>
      <c r="R29" s="96">
        <f>SUM(R30,R31,R32)</f>
        <v>26</v>
      </c>
      <c r="S29" s="217">
        <f>SUM(S30,S31,S32)</f>
        <v>8</v>
      </c>
      <c r="T29" s="102"/>
      <c r="U29" s="95"/>
      <c r="V29" s="218"/>
      <c r="W29" s="219"/>
      <c r="X29" s="220"/>
      <c r="Y29" s="120"/>
      <c r="Z29" s="120"/>
      <c r="AA29" s="120"/>
      <c r="AB29" s="221"/>
      <c r="AC29" s="120"/>
      <c r="AD29" s="120"/>
      <c r="AE29" s="124"/>
      <c r="AF29" s="222"/>
      <c r="AG29" s="120"/>
      <c r="AH29" s="120"/>
      <c r="AI29" s="120"/>
      <c r="AJ29" s="221"/>
      <c r="AK29" s="120"/>
      <c r="AL29" s="120"/>
      <c r="AM29" s="124"/>
    </row>
    <row r="30" spans="1:39" s="45" customFormat="1" ht="28.15" customHeight="1" x14ac:dyDescent="0.2">
      <c r="A30" s="223" t="s">
        <v>40</v>
      </c>
      <c r="B30" s="224" t="s">
        <v>41</v>
      </c>
      <c r="C30" s="64"/>
      <c r="D30" s="49"/>
      <c r="E30" s="49"/>
      <c r="F30" s="49"/>
      <c r="G30" s="50" t="s">
        <v>37</v>
      </c>
      <c r="H30" s="225" t="s">
        <v>42</v>
      </c>
      <c r="I30" s="52" t="s">
        <v>39</v>
      </c>
      <c r="J30" s="53"/>
      <c r="K30" s="54">
        <v>5</v>
      </c>
      <c r="L30" s="54">
        <v>5</v>
      </c>
      <c r="M30" s="55" t="s">
        <v>43</v>
      </c>
      <c r="N30" s="77" t="s">
        <v>166</v>
      </c>
      <c r="O30" s="55"/>
      <c r="P30" s="56"/>
      <c r="Q30" s="57">
        <v>8</v>
      </c>
      <c r="R30" s="58">
        <v>8</v>
      </c>
      <c r="S30" s="59">
        <v>8</v>
      </c>
      <c r="T30" s="60"/>
      <c r="U30" s="53"/>
      <c r="V30" s="226"/>
      <c r="W30" s="219"/>
      <c r="X30" s="263">
        <v>1</v>
      </c>
      <c r="Y30" s="114" t="s">
        <v>44</v>
      </c>
      <c r="Z30" s="114" t="s">
        <v>45</v>
      </c>
      <c r="AA30" s="114" t="s">
        <v>48</v>
      </c>
      <c r="AB30" s="65">
        <v>1</v>
      </c>
      <c r="AC30" s="114" t="s">
        <v>44</v>
      </c>
      <c r="AD30" s="114" t="s">
        <v>45</v>
      </c>
      <c r="AE30" s="115" t="s">
        <v>48</v>
      </c>
      <c r="AF30" s="453">
        <v>1</v>
      </c>
      <c r="AG30" s="114" t="s">
        <v>44</v>
      </c>
      <c r="AH30" s="114" t="s">
        <v>45</v>
      </c>
      <c r="AI30" s="114" t="s">
        <v>48</v>
      </c>
      <c r="AJ30" s="264">
        <v>1</v>
      </c>
      <c r="AK30" s="114" t="s">
        <v>44</v>
      </c>
      <c r="AL30" s="114" t="s">
        <v>45</v>
      </c>
      <c r="AM30" s="115" t="s">
        <v>48</v>
      </c>
    </row>
    <row r="31" spans="1:39" s="45" customFormat="1" ht="28.15" customHeight="1" x14ac:dyDescent="0.2">
      <c r="A31" s="227" t="s">
        <v>49</v>
      </c>
      <c r="B31" s="85" t="s">
        <v>50</v>
      </c>
      <c r="C31" s="64"/>
      <c r="D31" s="49"/>
      <c r="E31" s="49"/>
      <c r="F31" s="49"/>
      <c r="G31" s="50"/>
      <c r="H31" s="225" t="s">
        <v>42</v>
      </c>
      <c r="I31" s="52" t="s">
        <v>39</v>
      </c>
      <c r="J31" s="53"/>
      <c r="K31" s="86">
        <v>3</v>
      </c>
      <c r="L31" s="86">
        <v>3</v>
      </c>
      <c r="M31" s="55"/>
      <c r="N31" s="55"/>
      <c r="O31" s="55"/>
      <c r="P31" s="56"/>
      <c r="Q31" s="57">
        <v>27</v>
      </c>
      <c r="R31" s="58">
        <v>9</v>
      </c>
      <c r="S31" s="59">
        <v>0</v>
      </c>
      <c r="T31" s="60"/>
      <c r="U31" s="53"/>
      <c r="V31" s="226"/>
      <c r="W31" s="219"/>
      <c r="X31" s="263">
        <v>1</v>
      </c>
      <c r="Y31" s="114" t="s">
        <v>51</v>
      </c>
      <c r="Z31" s="114" t="s">
        <v>52</v>
      </c>
      <c r="AA31" s="114" t="s">
        <v>93</v>
      </c>
      <c r="AB31" s="65">
        <v>1</v>
      </c>
      <c r="AC31" s="114" t="s">
        <v>44</v>
      </c>
      <c r="AD31" s="114" t="s">
        <v>45</v>
      </c>
      <c r="AE31" s="115" t="s">
        <v>93</v>
      </c>
      <c r="AF31" s="265">
        <v>1</v>
      </c>
      <c r="AG31" s="114" t="s">
        <v>44</v>
      </c>
      <c r="AH31" s="114" t="s">
        <v>45</v>
      </c>
      <c r="AI31" s="114" t="s">
        <v>93</v>
      </c>
      <c r="AJ31" s="264">
        <v>1</v>
      </c>
      <c r="AK31" s="114" t="s">
        <v>44</v>
      </c>
      <c r="AL31" s="114" t="s">
        <v>45</v>
      </c>
      <c r="AM31" s="115" t="s">
        <v>93</v>
      </c>
    </row>
    <row r="32" spans="1:39" s="45" customFormat="1" ht="28.15" customHeight="1" x14ac:dyDescent="0.2">
      <c r="A32" s="227" t="s">
        <v>54</v>
      </c>
      <c r="B32" s="85" t="s">
        <v>55</v>
      </c>
      <c r="C32" s="64"/>
      <c r="D32" s="49"/>
      <c r="E32" s="49"/>
      <c r="F32" s="49"/>
      <c r="G32" s="50"/>
      <c r="H32" s="225" t="s">
        <v>42</v>
      </c>
      <c r="I32" s="52" t="s">
        <v>39</v>
      </c>
      <c r="J32" s="53"/>
      <c r="K32" s="86">
        <v>4</v>
      </c>
      <c r="L32" s="86">
        <v>4</v>
      </c>
      <c r="M32" s="55"/>
      <c r="N32" s="55"/>
      <c r="O32" s="55"/>
      <c r="P32" s="56"/>
      <c r="Q32" s="228">
        <v>27</v>
      </c>
      <c r="R32" s="229">
        <v>9</v>
      </c>
      <c r="S32" s="59">
        <v>0</v>
      </c>
      <c r="T32" s="60"/>
      <c r="U32" s="53"/>
      <c r="V32" s="226"/>
      <c r="W32" s="219"/>
      <c r="X32" s="263">
        <v>1</v>
      </c>
      <c r="Y32" s="114" t="s">
        <v>51</v>
      </c>
      <c r="Z32" s="114" t="s">
        <v>52</v>
      </c>
      <c r="AA32" s="114" t="s">
        <v>93</v>
      </c>
      <c r="AB32" s="65">
        <v>1</v>
      </c>
      <c r="AC32" s="114" t="s">
        <v>44</v>
      </c>
      <c r="AD32" s="114" t="s">
        <v>45</v>
      </c>
      <c r="AE32" s="115" t="s">
        <v>93</v>
      </c>
      <c r="AF32" s="265">
        <v>1</v>
      </c>
      <c r="AG32" s="114" t="s">
        <v>44</v>
      </c>
      <c r="AH32" s="114" t="s">
        <v>45</v>
      </c>
      <c r="AI32" s="114" t="s">
        <v>93</v>
      </c>
      <c r="AJ32" s="264">
        <v>1</v>
      </c>
      <c r="AK32" s="114" t="s">
        <v>44</v>
      </c>
      <c r="AL32" s="114" t="s">
        <v>45</v>
      </c>
      <c r="AM32" s="115" t="s">
        <v>93</v>
      </c>
    </row>
    <row r="33" spans="1:39" s="45" customFormat="1" ht="28.15" customHeight="1" x14ac:dyDescent="0.2">
      <c r="A33" s="88" t="s">
        <v>94</v>
      </c>
      <c r="B33" s="89" t="s">
        <v>57</v>
      </c>
      <c r="C33" s="133"/>
      <c r="D33" s="91"/>
      <c r="E33" s="91"/>
      <c r="F33" s="91"/>
      <c r="G33" s="92" t="s">
        <v>37</v>
      </c>
      <c r="H33" s="93" t="s">
        <v>38</v>
      </c>
      <c r="I33" s="94" t="s">
        <v>39</v>
      </c>
      <c r="J33" s="95"/>
      <c r="K33" s="96">
        <v>3</v>
      </c>
      <c r="L33" s="96">
        <v>3</v>
      </c>
      <c r="M33" s="98"/>
      <c r="N33" s="98"/>
      <c r="O33" s="98"/>
      <c r="P33" s="99"/>
      <c r="Q33" s="216">
        <f>SUM(Q34,Q35)</f>
        <v>2</v>
      </c>
      <c r="R33" s="96">
        <f>SUM(R34,R35)</f>
        <v>34</v>
      </c>
      <c r="S33" s="217">
        <f>SUM(S34,S35)</f>
        <v>5</v>
      </c>
      <c r="T33" s="102"/>
      <c r="U33" s="95"/>
      <c r="V33" s="218"/>
      <c r="W33" s="219"/>
      <c r="X33" s="450"/>
      <c r="Y33" s="114"/>
      <c r="Z33" s="114"/>
      <c r="AA33" s="114"/>
      <c r="AB33" s="64"/>
      <c r="AC33" s="114"/>
      <c r="AD33" s="114"/>
      <c r="AE33" s="115"/>
      <c r="AF33" s="457"/>
      <c r="AG33" s="114"/>
      <c r="AH33" s="114"/>
      <c r="AI33" s="114"/>
      <c r="AJ33" s="114"/>
      <c r="AK33" s="114"/>
      <c r="AL33" s="114"/>
      <c r="AM33" s="115"/>
    </row>
    <row r="34" spans="1:39" s="45" customFormat="1" ht="28.15" customHeight="1" x14ac:dyDescent="0.2">
      <c r="A34" s="230" t="s">
        <v>40</v>
      </c>
      <c r="B34" s="107" t="s">
        <v>58</v>
      </c>
      <c r="C34" s="108"/>
      <c r="D34" s="49"/>
      <c r="E34" s="49"/>
      <c r="F34" s="49"/>
      <c r="G34" s="50"/>
      <c r="H34" s="51" t="s">
        <v>42</v>
      </c>
      <c r="I34" s="52" t="s">
        <v>39</v>
      </c>
      <c r="J34" s="53"/>
      <c r="K34" s="54">
        <v>0</v>
      </c>
      <c r="L34" s="54">
        <v>0</v>
      </c>
      <c r="M34" s="55" t="s">
        <v>43</v>
      </c>
      <c r="N34" s="77" t="s">
        <v>92</v>
      </c>
      <c r="O34" s="55"/>
      <c r="P34" s="56"/>
      <c r="Q34" s="111">
        <v>2</v>
      </c>
      <c r="R34" s="58">
        <v>4</v>
      </c>
      <c r="S34" s="59">
        <v>5</v>
      </c>
      <c r="T34" s="60"/>
      <c r="U34" s="53"/>
      <c r="V34" s="226"/>
      <c r="W34" s="219"/>
      <c r="X34" s="451"/>
      <c r="Y34" s="120"/>
      <c r="Z34" s="114"/>
      <c r="AA34" s="114"/>
      <c r="AB34" s="231"/>
      <c r="AC34" s="120"/>
      <c r="AD34" s="120"/>
      <c r="AE34" s="115"/>
      <c r="AF34" s="458"/>
      <c r="AG34" s="120"/>
      <c r="AH34" s="114"/>
      <c r="AI34" s="114"/>
      <c r="AJ34" s="459"/>
      <c r="AK34" s="120"/>
      <c r="AL34" s="120"/>
      <c r="AM34" s="115"/>
    </row>
    <row r="35" spans="1:39" s="45" customFormat="1" ht="28.15" customHeight="1" x14ac:dyDescent="0.2">
      <c r="A35" s="232" t="s">
        <v>49</v>
      </c>
      <c r="B35" s="85" t="s">
        <v>95</v>
      </c>
      <c r="C35" s="108"/>
      <c r="D35" s="49"/>
      <c r="E35" s="49"/>
      <c r="F35" s="49"/>
      <c r="G35" s="50"/>
      <c r="H35" s="51" t="s">
        <v>42</v>
      </c>
      <c r="I35" s="52" t="s">
        <v>39</v>
      </c>
      <c r="J35" s="53"/>
      <c r="K35" s="86">
        <v>3</v>
      </c>
      <c r="L35" s="86">
        <v>3</v>
      </c>
      <c r="M35" s="55"/>
      <c r="N35" s="55"/>
      <c r="O35" s="55"/>
      <c r="P35" s="56"/>
      <c r="Q35" s="111">
        <v>0</v>
      </c>
      <c r="R35" s="58">
        <v>30</v>
      </c>
      <c r="S35" s="112">
        <v>0</v>
      </c>
      <c r="T35" s="60"/>
      <c r="U35" s="53"/>
      <c r="V35" s="226"/>
      <c r="W35" s="219"/>
      <c r="X35" s="233">
        <v>1</v>
      </c>
      <c r="Y35" s="64" t="s">
        <v>51</v>
      </c>
      <c r="Z35" s="234" t="s">
        <v>67</v>
      </c>
      <c r="AA35" s="64" t="s">
        <v>46</v>
      </c>
      <c r="AB35" s="235">
        <v>1</v>
      </c>
      <c r="AC35" s="64" t="s">
        <v>44</v>
      </c>
      <c r="AD35" s="234" t="s">
        <v>67</v>
      </c>
      <c r="AE35" s="66" t="s">
        <v>46</v>
      </c>
      <c r="AF35" s="236">
        <v>1</v>
      </c>
      <c r="AG35" s="64" t="s">
        <v>44</v>
      </c>
      <c r="AH35" s="234" t="s">
        <v>61</v>
      </c>
      <c r="AI35" s="234" t="s">
        <v>96</v>
      </c>
      <c r="AJ35" s="235">
        <v>1</v>
      </c>
      <c r="AK35" s="234" t="s">
        <v>44</v>
      </c>
      <c r="AL35" s="234" t="s">
        <v>61</v>
      </c>
      <c r="AM35" s="121" t="s">
        <v>96</v>
      </c>
    </row>
    <row r="36" spans="1:39" s="45" customFormat="1" ht="28.15" customHeight="1" x14ac:dyDescent="0.2">
      <c r="A36" s="88" t="s">
        <v>97</v>
      </c>
      <c r="B36" s="89" t="s">
        <v>70</v>
      </c>
      <c r="C36" s="133"/>
      <c r="D36" s="91"/>
      <c r="E36" s="91"/>
      <c r="F36" s="91"/>
      <c r="G36" s="92" t="s">
        <v>37</v>
      </c>
      <c r="H36" s="93" t="s">
        <v>38</v>
      </c>
      <c r="I36" s="94" t="s">
        <v>39</v>
      </c>
      <c r="J36" s="95"/>
      <c r="K36" s="96">
        <v>6</v>
      </c>
      <c r="L36" s="96">
        <v>6</v>
      </c>
      <c r="M36" s="98"/>
      <c r="N36" s="98"/>
      <c r="O36" s="98"/>
      <c r="P36" s="99"/>
      <c r="Q36" s="216">
        <f>SUM(Q37,Q38)</f>
        <v>18</v>
      </c>
      <c r="R36" s="96">
        <f>SUM(R37,R38)</f>
        <v>16</v>
      </c>
      <c r="S36" s="217">
        <f>SUM(S37,S38)</f>
        <v>14</v>
      </c>
      <c r="T36" s="102"/>
      <c r="U36" s="95"/>
      <c r="V36" s="218"/>
      <c r="W36" s="219"/>
      <c r="X36" s="104"/>
      <c r="Y36" s="64"/>
      <c r="Z36" s="234"/>
      <c r="AA36" s="64"/>
      <c r="AB36" s="64"/>
      <c r="AC36" s="64"/>
      <c r="AD36" s="234"/>
      <c r="AE36" s="66"/>
      <c r="AF36" s="160"/>
      <c r="AG36" s="64"/>
      <c r="AH36" s="234"/>
      <c r="AI36" s="234"/>
      <c r="AJ36" s="237"/>
      <c r="AK36" s="234"/>
      <c r="AL36" s="234"/>
      <c r="AM36" s="121"/>
    </row>
    <row r="37" spans="1:39" s="45" customFormat="1" ht="28.15" customHeight="1" x14ac:dyDescent="0.2">
      <c r="A37" s="232" t="s">
        <v>40</v>
      </c>
      <c r="B37" s="85" t="s">
        <v>98</v>
      </c>
      <c r="C37" s="108"/>
      <c r="D37" s="49"/>
      <c r="E37" s="49"/>
      <c r="F37" s="49"/>
      <c r="G37" s="50"/>
      <c r="H37" s="51" t="s">
        <v>42</v>
      </c>
      <c r="I37" s="52" t="s">
        <v>39</v>
      </c>
      <c r="J37" s="53"/>
      <c r="K37" s="86">
        <v>4</v>
      </c>
      <c r="L37" s="86">
        <v>4</v>
      </c>
      <c r="M37" s="55"/>
      <c r="N37" s="55"/>
      <c r="O37" s="55"/>
      <c r="P37" s="56"/>
      <c r="Q37" s="57">
        <v>18</v>
      </c>
      <c r="R37" s="58">
        <v>16</v>
      </c>
      <c r="S37" s="59">
        <v>0</v>
      </c>
      <c r="T37" s="60"/>
      <c r="U37" s="53"/>
      <c r="V37" s="61"/>
      <c r="W37" s="62" t="s">
        <v>75</v>
      </c>
      <c r="X37" s="233">
        <v>1</v>
      </c>
      <c r="Y37" s="114" t="s">
        <v>51</v>
      </c>
      <c r="Z37" s="120" t="s">
        <v>72</v>
      </c>
      <c r="AA37" s="114" t="s">
        <v>46</v>
      </c>
      <c r="AB37" s="235">
        <v>1</v>
      </c>
      <c r="AC37" s="114" t="s">
        <v>44</v>
      </c>
      <c r="AD37" s="120" t="s">
        <v>72</v>
      </c>
      <c r="AE37" s="238" t="s">
        <v>46</v>
      </c>
      <c r="AF37" s="236">
        <v>1</v>
      </c>
      <c r="AG37" s="114" t="s">
        <v>44</v>
      </c>
      <c r="AH37" s="120" t="s">
        <v>72</v>
      </c>
      <c r="AI37" s="120" t="s">
        <v>46</v>
      </c>
      <c r="AJ37" s="235">
        <v>1</v>
      </c>
      <c r="AK37" s="120" t="s">
        <v>44</v>
      </c>
      <c r="AL37" s="120" t="s">
        <v>72</v>
      </c>
      <c r="AM37" s="124" t="s">
        <v>46</v>
      </c>
    </row>
    <row r="38" spans="1:39" s="45" customFormat="1" ht="38.25" x14ac:dyDescent="0.2">
      <c r="A38" s="232" t="s">
        <v>49</v>
      </c>
      <c r="B38" s="85" t="s">
        <v>99</v>
      </c>
      <c r="C38" s="108"/>
      <c r="D38" s="49"/>
      <c r="E38" s="49"/>
      <c r="F38" s="49"/>
      <c r="G38" s="50"/>
      <c r="H38" s="51" t="s">
        <v>42</v>
      </c>
      <c r="I38" s="52" t="s">
        <v>39</v>
      </c>
      <c r="J38" s="53"/>
      <c r="K38" s="86">
        <v>2</v>
      </c>
      <c r="L38" s="86">
        <v>2</v>
      </c>
      <c r="M38" s="55"/>
      <c r="N38" s="55"/>
      <c r="O38" s="55"/>
      <c r="P38" s="56"/>
      <c r="Q38" s="57">
        <v>0</v>
      </c>
      <c r="R38" s="58">
        <v>0</v>
      </c>
      <c r="S38" s="59">
        <v>14</v>
      </c>
      <c r="T38" s="60"/>
      <c r="U38" s="53"/>
      <c r="V38" s="61"/>
      <c r="W38" s="62" t="s">
        <v>75</v>
      </c>
      <c r="X38" s="233">
        <v>1</v>
      </c>
      <c r="Y38" s="64" t="s">
        <v>51</v>
      </c>
      <c r="Z38" s="234" t="s">
        <v>100</v>
      </c>
      <c r="AA38" s="64" t="s">
        <v>101</v>
      </c>
      <c r="AB38" s="235">
        <v>1</v>
      </c>
      <c r="AC38" s="64" t="s">
        <v>44</v>
      </c>
      <c r="AD38" s="234" t="s">
        <v>100</v>
      </c>
      <c r="AE38" s="66" t="s">
        <v>101</v>
      </c>
      <c r="AF38" s="236">
        <v>1</v>
      </c>
      <c r="AG38" s="64" t="s">
        <v>44</v>
      </c>
      <c r="AH38" s="234" t="s">
        <v>100</v>
      </c>
      <c r="AI38" s="234" t="s">
        <v>102</v>
      </c>
      <c r="AJ38" s="235">
        <v>1</v>
      </c>
      <c r="AK38" s="234" t="s">
        <v>44</v>
      </c>
      <c r="AL38" s="234" t="s">
        <v>100</v>
      </c>
      <c r="AM38" s="121" t="s">
        <v>101</v>
      </c>
    </row>
    <row r="39" spans="1:39" s="252" customFormat="1" ht="28.15" customHeight="1" x14ac:dyDescent="0.2">
      <c r="A39" s="88" t="s">
        <v>103</v>
      </c>
      <c r="B39" s="89" t="s">
        <v>81</v>
      </c>
      <c r="C39" s="239"/>
      <c r="D39" s="240"/>
      <c r="E39" s="240"/>
      <c r="F39" s="240"/>
      <c r="G39" s="241"/>
      <c r="H39" s="242" t="s">
        <v>38</v>
      </c>
      <c r="I39" s="243"/>
      <c r="J39" s="244"/>
      <c r="K39" s="245">
        <v>9</v>
      </c>
      <c r="L39" s="96">
        <v>9</v>
      </c>
      <c r="M39" s="98"/>
      <c r="N39" s="98"/>
      <c r="O39" s="98"/>
      <c r="P39" s="99"/>
      <c r="Q39" s="216">
        <f>SUM(Q40,Q41)</f>
        <v>0</v>
      </c>
      <c r="R39" s="96">
        <f>SUM(R40,R41)</f>
        <v>64</v>
      </c>
      <c r="S39" s="217">
        <f>SUM(S40,S41)</f>
        <v>0</v>
      </c>
      <c r="T39" s="102"/>
      <c r="U39" s="246"/>
      <c r="V39" s="247"/>
      <c r="W39" s="62"/>
      <c r="X39" s="248"/>
      <c r="Y39" s="249"/>
      <c r="Z39" s="249"/>
      <c r="AA39" s="249"/>
      <c r="AB39" s="249"/>
      <c r="AC39" s="249"/>
      <c r="AD39" s="249"/>
      <c r="AE39" s="250"/>
      <c r="AF39" s="251"/>
      <c r="AG39" s="249"/>
      <c r="AH39" s="249"/>
      <c r="AI39" s="249"/>
      <c r="AJ39" s="249"/>
      <c r="AK39" s="249"/>
      <c r="AL39" s="249"/>
      <c r="AM39" s="250"/>
    </row>
    <row r="40" spans="1:39" s="252" customFormat="1" ht="28.15" customHeight="1" x14ac:dyDescent="0.2">
      <c r="A40" s="253" t="s">
        <v>40</v>
      </c>
      <c r="B40" s="254" t="s">
        <v>104</v>
      </c>
      <c r="C40" s="255"/>
      <c r="D40" s="256"/>
      <c r="E40" s="257"/>
      <c r="F40" s="257"/>
      <c r="G40" s="258"/>
      <c r="H40" s="128" t="s">
        <v>42</v>
      </c>
      <c r="I40" s="114" t="s">
        <v>39</v>
      </c>
      <c r="J40" s="259"/>
      <c r="K40" s="260">
        <v>5</v>
      </c>
      <c r="L40" s="261">
        <v>5</v>
      </c>
      <c r="M40" s="262"/>
      <c r="N40" s="165"/>
      <c r="O40" s="165"/>
      <c r="P40" s="78"/>
      <c r="Q40" s="166">
        <v>0</v>
      </c>
      <c r="R40" s="86">
        <v>32</v>
      </c>
      <c r="S40" s="157">
        <v>0</v>
      </c>
      <c r="T40" s="82"/>
      <c r="U40" s="129"/>
      <c r="V40" s="129"/>
      <c r="W40" s="62"/>
      <c r="X40" s="263">
        <v>1</v>
      </c>
      <c r="Y40" s="114" t="s">
        <v>51</v>
      </c>
      <c r="Z40" s="114" t="s">
        <v>72</v>
      </c>
      <c r="AA40" s="114" t="s">
        <v>46</v>
      </c>
      <c r="AB40" s="264">
        <v>1</v>
      </c>
      <c r="AC40" s="114" t="s">
        <v>44</v>
      </c>
      <c r="AD40" s="114" t="s">
        <v>72</v>
      </c>
      <c r="AE40" s="115" t="s">
        <v>46</v>
      </c>
      <c r="AF40" s="265">
        <v>1</v>
      </c>
      <c r="AG40" s="114" t="s">
        <v>44</v>
      </c>
      <c r="AH40" s="114" t="s">
        <v>72</v>
      </c>
      <c r="AI40" s="114" t="s">
        <v>46</v>
      </c>
      <c r="AJ40" s="264">
        <v>1</v>
      </c>
      <c r="AK40" s="114" t="s">
        <v>44</v>
      </c>
      <c r="AL40" s="114" t="s">
        <v>72</v>
      </c>
      <c r="AM40" s="115" t="s">
        <v>46</v>
      </c>
    </row>
    <row r="41" spans="1:39" s="252" customFormat="1" ht="28.15" customHeight="1" x14ac:dyDescent="0.2">
      <c r="A41" s="253" t="s">
        <v>49</v>
      </c>
      <c r="B41" s="254" t="s">
        <v>105</v>
      </c>
      <c r="C41" s="255"/>
      <c r="D41" s="256"/>
      <c r="E41" s="257"/>
      <c r="F41" s="257"/>
      <c r="G41" s="258"/>
      <c r="H41" s="128" t="s">
        <v>42</v>
      </c>
      <c r="I41" s="114" t="s">
        <v>39</v>
      </c>
      <c r="J41" s="259"/>
      <c r="K41" s="260">
        <v>4</v>
      </c>
      <c r="L41" s="261">
        <v>4</v>
      </c>
      <c r="M41" s="262"/>
      <c r="N41" s="165"/>
      <c r="O41" s="165"/>
      <c r="P41" s="78"/>
      <c r="Q41" s="166">
        <v>0</v>
      </c>
      <c r="R41" s="86">
        <v>32</v>
      </c>
      <c r="S41" s="157">
        <v>0</v>
      </c>
      <c r="T41" s="82"/>
      <c r="U41" s="129"/>
      <c r="V41" s="129"/>
      <c r="W41" s="62"/>
      <c r="X41" s="263">
        <v>1</v>
      </c>
      <c r="Y41" s="114" t="s">
        <v>51</v>
      </c>
      <c r="Z41" s="114" t="s">
        <v>72</v>
      </c>
      <c r="AA41" s="114" t="s">
        <v>46</v>
      </c>
      <c r="AB41" s="264">
        <v>1</v>
      </c>
      <c r="AC41" s="114" t="s">
        <v>44</v>
      </c>
      <c r="AD41" s="114" t="s">
        <v>72</v>
      </c>
      <c r="AE41" s="115" t="s">
        <v>106</v>
      </c>
      <c r="AF41" s="265">
        <v>1</v>
      </c>
      <c r="AG41" s="114" t="s">
        <v>44</v>
      </c>
      <c r="AH41" s="114" t="s">
        <v>72</v>
      </c>
      <c r="AI41" s="114" t="s">
        <v>46</v>
      </c>
      <c r="AJ41" s="264">
        <v>1</v>
      </c>
      <c r="AK41" s="114" t="s">
        <v>44</v>
      </c>
      <c r="AL41" s="114" t="s">
        <v>72</v>
      </c>
      <c r="AM41" s="115" t="s">
        <v>46</v>
      </c>
    </row>
    <row r="42" spans="1:39" s="45" customFormat="1" ht="28.15" customHeight="1" x14ac:dyDescent="0.2">
      <c r="A42" s="88" t="s">
        <v>107</v>
      </c>
      <c r="B42" s="89" t="s">
        <v>85</v>
      </c>
      <c r="C42" s="139"/>
      <c r="D42" s="140"/>
      <c r="E42" s="140"/>
      <c r="F42" s="140"/>
      <c r="G42" s="141"/>
      <c r="H42" s="142"/>
      <c r="I42" s="143" t="s">
        <v>86</v>
      </c>
      <c r="J42" s="144"/>
      <c r="K42" s="145">
        <v>0</v>
      </c>
      <c r="L42" s="145">
        <v>0</v>
      </c>
      <c r="M42" s="146"/>
      <c r="N42" s="146"/>
      <c r="O42" s="146"/>
      <c r="P42" s="147"/>
      <c r="Q42" s="148">
        <v>0</v>
      </c>
      <c r="R42" s="145">
        <v>10</v>
      </c>
      <c r="S42" s="149">
        <v>0</v>
      </c>
      <c r="T42" s="150"/>
      <c r="U42" s="144"/>
      <c r="V42" s="151"/>
      <c r="W42" s="62"/>
      <c r="X42" s="104"/>
      <c r="Y42" s="64"/>
      <c r="Z42" s="64"/>
      <c r="AA42" s="64"/>
      <c r="AB42" s="64"/>
      <c r="AC42" s="64"/>
      <c r="AD42" s="64"/>
      <c r="AE42" s="66"/>
      <c r="AF42" s="160"/>
      <c r="AG42" s="64"/>
      <c r="AH42" s="64"/>
      <c r="AI42" s="64"/>
      <c r="AJ42" s="64"/>
      <c r="AK42" s="64"/>
      <c r="AL42" s="64"/>
      <c r="AM42" s="66"/>
    </row>
    <row r="43" spans="1:39" s="45" customFormat="1" ht="28.15" customHeight="1" x14ac:dyDescent="0.2">
      <c r="A43" s="88" t="s">
        <v>108</v>
      </c>
      <c r="B43" s="89" t="s">
        <v>88</v>
      </c>
      <c r="C43" s="139"/>
      <c r="D43" s="140"/>
      <c r="E43" s="140"/>
      <c r="F43" s="140"/>
      <c r="G43" s="141"/>
      <c r="H43" s="142"/>
      <c r="I43" s="143" t="s">
        <v>86</v>
      </c>
      <c r="J43" s="144"/>
      <c r="K43" s="145">
        <v>0</v>
      </c>
      <c r="L43" s="145">
        <v>0</v>
      </c>
      <c r="M43" s="146"/>
      <c r="N43" s="146"/>
      <c r="O43" s="146"/>
      <c r="P43" s="147"/>
      <c r="Q43" s="148">
        <v>0</v>
      </c>
      <c r="R43" s="145">
        <v>20</v>
      </c>
      <c r="S43" s="149">
        <v>0</v>
      </c>
      <c r="T43" s="150"/>
      <c r="U43" s="144"/>
      <c r="V43" s="151"/>
      <c r="W43" s="62"/>
      <c r="X43" s="104"/>
      <c r="Y43" s="64"/>
      <c r="Z43" s="64"/>
      <c r="AA43" s="64"/>
      <c r="AB43" s="64"/>
      <c r="AC43" s="64"/>
      <c r="AD43" s="64"/>
      <c r="AE43" s="66"/>
      <c r="AF43" s="160"/>
      <c r="AG43" s="64"/>
      <c r="AH43" s="64"/>
      <c r="AI43" s="64"/>
      <c r="AJ43" s="64"/>
      <c r="AK43" s="64"/>
      <c r="AL43" s="64"/>
      <c r="AM43" s="66"/>
    </row>
    <row r="44" spans="1:39" ht="18.75" x14ac:dyDescent="0.3">
      <c r="A44" s="524"/>
      <c r="B44" s="266" t="s">
        <v>109</v>
      </c>
      <c r="C44" s="267"/>
      <c r="D44" s="267"/>
      <c r="E44" s="267"/>
      <c r="F44" s="267"/>
      <c r="G44" s="268"/>
      <c r="H44" s="269"/>
      <c r="I44" s="268"/>
      <c r="J44" s="267"/>
      <c r="K44" s="267"/>
      <c r="L44" s="270">
        <v>30</v>
      </c>
      <c r="M44" s="267"/>
      <c r="N44" s="267"/>
      <c r="O44" s="267"/>
      <c r="P44" s="269"/>
      <c r="Q44" s="271">
        <f>+SUM(Q29+Q33+Q36+Q39)</f>
        <v>82</v>
      </c>
      <c r="R44" s="272">
        <f>+SUM(R29+R33+R36+R39)</f>
        <v>140</v>
      </c>
      <c r="S44" s="273">
        <f>+SUM(S29+S33+S36+S39)</f>
        <v>27</v>
      </c>
      <c r="T44" s="274"/>
      <c r="U44" s="275"/>
      <c r="V44" s="276"/>
      <c r="W44" s="181"/>
      <c r="X44" s="182"/>
      <c r="Y44" s="183"/>
      <c r="Z44" s="183"/>
      <c r="AA44" s="183"/>
      <c r="AB44" s="183"/>
      <c r="AC44" s="183"/>
      <c r="AD44" s="183"/>
      <c r="AE44" s="184"/>
      <c r="AF44" s="185"/>
      <c r="AG44" s="183"/>
      <c r="AH44" s="183"/>
      <c r="AI44" s="183"/>
      <c r="AJ44" s="183"/>
      <c r="AK44" s="183"/>
      <c r="AL44" s="183"/>
      <c r="AM44" s="184"/>
    </row>
    <row r="45" spans="1:39" ht="18.75" x14ac:dyDescent="0.3">
      <c r="A45" s="525"/>
      <c r="B45" s="277"/>
      <c r="C45" s="278"/>
      <c r="D45" s="278"/>
      <c r="E45" s="278"/>
      <c r="F45" s="278"/>
      <c r="G45" s="279"/>
      <c r="H45" s="280"/>
      <c r="I45" s="279"/>
      <c r="J45" s="278"/>
      <c r="K45" s="278"/>
      <c r="L45" s="281"/>
      <c r="M45" s="278"/>
      <c r="N45" s="278"/>
      <c r="O45" s="278"/>
      <c r="P45" s="280"/>
      <c r="Q45" s="526">
        <f>SUM(Q44+R44+S44)</f>
        <v>249</v>
      </c>
      <c r="R45" s="527"/>
      <c r="S45" s="528"/>
      <c r="T45" s="211"/>
      <c r="U45" s="206"/>
      <c r="V45" s="282"/>
      <c r="W45" s="213"/>
      <c r="X45" s="182"/>
      <c r="Y45" s="183"/>
      <c r="Z45" s="183"/>
      <c r="AA45" s="183"/>
      <c r="AB45" s="183"/>
      <c r="AC45" s="183"/>
      <c r="AD45" s="183"/>
      <c r="AE45" s="184"/>
      <c r="AF45" s="283"/>
      <c r="AG45" s="183"/>
      <c r="AH45" s="183"/>
      <c r="AI45" s="183"/>
      <c r="AJ45" s="183"/>
      <c r="AK45" s="183"/>
      <c r="AL45" s="183"/>
      <c r="AM45" s="184"/>
    </row>
    <row r="46" spans="1:39" ht="30.4" customHeight="1" x14ac:dyDescent="0.25">
      <c r="A46" s="284"/>
      <c r="B46" s="285" t="s">
        <v>110</v>
      </c>
      <c r="C46" s="286"/>
      <c r="D46" s="287"/>
      <c r="E46" s="287"/>
      <c r="F46" s="287"/>
      <c r="G46" s="288" t="s">
        <v>37</v>
      </c>
      <c r="H46" s="289"/>
      <c r="I46" s="290" t="s">
        <v>39</v>
      </c>
      <c r="J46" s="291"/>
      <c r="K46" s="292"/>
      <c r="L46" s="292"/>
      <c r="M46" s="293"/>
      <c r="N46" s="293"/>
      <c r="O46" s="293"/>
      <c r="P46" s="294"/>
      <c r="Q46" s="295"/>
      <c r="R46" s="296"/>
      <c r="S46" s="297"/>
      <c r="T46" s="298"/>
      <c r="U46" s="291"/>
      <c r="V46" s="299"/>
      <c r="W46" s="300"/>
      <c r="X46" s="301"/>
      <c r="Y46" s="302"/>
      <c r="Z46" s="303"/>
      <c r="AA46" s="302"/>
      <c r="AB46" s="304"/>
      <c r="AC46" s="302"/>
      <c r="AD46" s="303"/>
      <c r="AE46" s="305"/>
      <c r="AF46" s="306"/>
      <c r="AG46" s="302"/>
      <c r="AH46" s="303"/>
      <c r="AI46" s="303"/>
      <c r="AJ46" s="304"/>
      <c r="AK46" s="302"/>
      <c r="AL46" s="303"/>
      <c r="AM46" s="307"/>
    </row>
    <row r="47" spans="1:39" s="45" customFormat="1" ht="28.15" customHeight="1" x14ac:dyDescent="0.2">
      <c r="A47" s="88" t="s">
        <v>111</v>
      </c>
      <c r="B47" s="89" t="s">
        <v>36</v>
      </c>
      <c r="C47" s="139"/>
      <c r="D47" s="140"/>
      <c r="E47" s="140"/>
      <c r="F47" s="140"/>
      <c r="G47" s="141" t="s">
        <v>37</v>
      </c>
      <c r="H47" s="142" t="s">
        <v>38</v>
      </c>
      <c r="I47" s="143" t="s">
        <v>39</v>
      </c>
      <c r="J47" s="144"/>
      <c r="K47" s="245">
        <v>8</v>
      </c>
      <c r="L47" s="96">
        <v>8</v>
      </c>
      <c r="M47" s="308"/>
      <c r="N47" s="308"/>
      <c r="O47" s="308"/>
      <c r="P47" s="147"/>
      <c r="Q47" s="148">
        <f>SUM(Q48,Q49,Q50,Q51)</f>
        <v>42</v>
      </c>
      <c r="R47" s="145">
        <f>SUM(R48,R49,R50,R51)</f>
        <v>46</v>
      </c>
      <c r="S47" s="149">
        <f>SUM(S48,S49,S50,S51)</f>
        <v>0</v>
      </c>
      <c r="T47" s="150"/>
      <c r="U47" s="144"/>
      <c r="V47" s="309"/>
      <c r="W47" s="219"/>
      <c r="X47" s="104"/>
      <c r="Y47" s="64"/>
      <c r="Z47" s="64"/>
      <c r="AA47" s="64"/>
      <c r="AB47" s="64"/>
      <c r="AC47" s="64"/>
      <c r="AD47" s="64"/>
      <c r="AE47" s="66"/>
      <c r="AF47" s="105"/>
      <c r="AG47" s="64"/>
      <c r="AH47" s="64"/>
      <c r="AI47" s="64"/>
      <c r="AJ47" s="64"/>
      <c r="AK47" s="64"/>
      <c r="AL47" s="64"/>
      <c r="AM47" s="66"/>
    </row>
    <row r="48" spans="1:39" s="45" customFormat="1" ht="28.15" customHeight="1" x14ac:dyDescent="0.2">
      <c r="A48" s="223" t="s">
        <v>40</v>
      </c>
      <c r="B48" s="224" t="s">
        <v>41</v>
      </c>
      <c r="C48" s="108"/>
      <c r="D48" s="49"/>
      <c r="E48" s="49"/>
      <c r="F48" s="49"/>
      <c r="G48" s="50"/>
      <c r="H48" s="51" t="s">
        <v>42</v>
      </c>
      <c r="I48" s="52" t="s">
        <v>39</v>
      </c>
      <c r="J48" s="53"/>
      <c r="K48" s="54">
        <v>0</v>
      </c>
      <c r="L48" s="54">
        <v>0</v>
      </c>
      <c r="M48" s="55" t="s">
        <v>43</v>
      </c>
      <c r="N48" s="310" t="s">
        <v>112</v>
      </c>
      <c r="O48" s="55"/>
      <c r="P48" s="56"/>
      <c r="Q48" s="57">
        <v>0</v>
      </c>
      <c r="R48" s="58">
        <v>6</v>
      </c>
      <c r="S48" s="59">
        <v>0</v>
      </c>
      <c r="T48" s="60"/>
      <c r="U48" s="53"/>
      <c r="V48" s="226"/>
      <c r="W48" s="219"/>
      <c r="X48" s="104"/>
      <c r="Y48" s="64"/>
      <c r="Z48" s="64"/>
      <c r="AA48" s="64"/>
      <c r="AB48" s="64"/>
      <c r="AC48" s="64"/>
      <c r="AD48" s="64"/>
      <c r="AE48" s="66"/>
      <c r="AF48" s="105"/>
      <c r="AG48" s="64"/>
      <c r="AH48" s="64"/>
      <c r="AI48" s="64"/>
      <c r="AJ48" s="64"/>
      <c r="AK48" s="64"/>
      <c r="AL48" s="64"/>
      <c r="AM48" s="66"/>
    </row>
    <row r="49" spans="1:40" s="45" customFormat="1" ht="28.15" customHeight="1" x14ac:dyDescent="0.2">
      <c r="A49" s="227" t="s">
        <v>49</v>
      </c>
      <c r="B49" s="227" t="s">
        <v>50</v>
      </c>
      <c r="C49" s="108"/>
      <c r="D49" s="49"/>
      <c r="E49" s="49"/>
      <c r="F49" s="49"/>
      <c r="G49" s="50" t="s">
        <v>37</v>
      </c>
      <c r="H49" s="51" t="s">
        <v>42</v>
      </c>
      <c r="I49" s="52" t="s">
        <v>39</v>
      </c>
      <c r="J49" s="136"/>
      <c r="K49" s="86">
        <v>4</v>
      </c>
      <c r="L49" s="86">
        <v>4</v>
      </c>
      <c r="M49" s="77"/>
      <c r="N49" s="55"/>
      <c r="O49" s="55"/>
      <c r="P49" s="56"/>
      <c r="Q49" s="57">
        <v>21</v>
      </c>
      <c r="R49" s="58">
        <v>15</v>
      </c>
      <c r="S49" s="59">
        <v>0</v>
      </c>
      <c r="T49" s="60"/>
      <c r="U49" s="53"/>
      <c r="V49" s="226"/>
      <c r="W49" s="219"/>
      <c r="X49" s="63">
        <v>1</v>
      </c>
      <c r="Y49" s="64" t="s">
        <v>51</v>
      </c>
      <c r="Z49" s="64" t="s">
        <v>45</v>
      </c>
      <c r="AA49" s="64" t="s">
        <v>113</v>
      </c>
      <c r="AB49" s="65">
        <v>1</v>
      </c>
      <c r="AC49" s="64" t="s">
        <v>44</v>
      </c>
      <c r="AD49" s="64" t="s">
        <v>45</v>
      </c>
      <c r="AE49" s="66" t="s">
        <v>113</v>
      </c>
      <c r="AF49" s="87">
        <v>1</v>
      </c>
      <c r="AG49" s="64" t="s">
        <v>44</v>
      </c>
      <c r="AH49" s="64" t="s">
        <v>45</v>
      </c>
      <c r="AI49" s="64" t="s">
        <v>113</v>
      </c>
      <c r="AJ49" s="87">
        <v>1</v>
      </c>
      <c r="AK49" s="64" t="s">
        <v>44</v>
      </c>
      <c r="AL49" s="64" t="s">
        <v>45</v>
      </c>
      <c r="AM49" s="66" t="s">
        <v>53</v>
      </c>
    </row>
    <row r="50" spans="1:40" s="327" customFormat="1" ht="28.15" customHeight="1" x14ac:dyDescent="0.2">
      <c r="A50" s="311" t="s">
        <v>54</v>
      </c>
      <c r="B50" s="311" t="s">
        <v>55</v>
      </c>
      <c r="C50" s="312"/>
      <c r="D50" s="153"/>
      <c r="E50" s="153"/>
      <c r="F50" s="153"/>
      <c r="G50" s="313"/>
      <c r="H50" s="314" t="s">
        <v>42</v>
      </c>
      <c r="I50" s="315"/>
      <c r="J50" s="316"/>
      <c r="K50" s="86">
        <v>4</v>
      </c>
      <c r="L50" s="86">
        <v>4</v>
      </c>
      <c r="M50" s="317"/>
      <c r="N50" s="317"/>
      <c r="O50" s="317"/>
      <c r="P50" s="56"/>
      <c r="Q50" s="318">
        <v>21</v>
      </c>
      <c r="R50" s="319">
        <v>15</v>
      </c>
      <c r="S50" s="320">
        <v>0</v>
      </c>
      <c r="T50" s="60"/>
      <c r="U50" s="53"/>
      <c r="V50" s="226"/>
      <c r="W50" s="321"/>
      <c r="X50" s="322">
        <v>1</v>
      </c>
      <c r="Y50" s="323" t="s">
        <v>51</v>
      </c>
      <c r="Z50" s="323" t="s">
        <v>45</v>
      </c>
      <c r="AA50" s="323" t="s">
        <v>113</v>
      </c>
      <c r="AB50" s="324">
        <v>1</v>
      </c>
      <c r="AC50" s="323" t="s">
        <v>44</v>
      </c>
      <c r="AD50" s="323" t="s">
        <v>114</v>
      </c>
      <c r="AE50" s="325" t="s">
        <v>113</v>
      </c>
      <c r="AF50" s="326">
        <v>1</v>
      </c>
      <c r="AG50" s="323" t="s">
        <v>44</v>
      </c>
      <c r="AH50" s="323" t="s">
        <v>114</v>
      </c>
      <c r="AI50" s="323" t="s">
        <v>113</v>
      </c>
      <c r="AJ50" s="326">
        <v>1</v>
      </c>
      <c r="AK50" s="323" t="s">
        <v>44</v>
      </c>
      <c r="AL50" s="323" t="s">
        <v>114</v>
      </c>
      <c r="AM50" s="325" t="s">
        <v>53</v>
      </c>
    </row>
    <row r="51" spans="1:40" s="45" customFormat="1" ht="28.15" customHeight="1" x14ac:dyDescent="0.2">
      <c r="A51" s="227" t="s">
        <v>65</v>
      </c>
      <c r="B51" s="227" t="s">
        <v>115</v>
      </c>
      <c r="C51" s="108"/>
      <c r="D51" s="49"/>
      <c r="E51" s="49"/>
      <c r="F51" s="49"/>
      <c r="G51" s="50" t="s">
        <v>37</v>
      </c>
      <c r="H51" s="51" t="s">
        <v>42</v>
      </c>
      <c r="I51" s="52" t="s">
        <v>39</v>
      </c>
      <c r="J51" s="136"/>
      <c r="K51" s="86">
        <v>0</v>
      </c>
      <c r="L51" s="86">
        <v>0</v>
      </c>
      <c r="M51" s="77"/>
      <c r="N51" s="55"/>
      <c r="O51" s="55"/>
      <c r="P51" s="56"/>
      <c r="Q51" s="57">
        <v>0</v>
      </c>
      <c r="R51" s="229">
        <v>10</v>
      </c>
      <c r="S51" s="59">
        <v>0</v>
      </c>
      <c r="T51" s="60"/>
      <c r="U51" s="53"/>
      <c r="V51" s="226"/>
      <c r="W51" s="219"/>
      <c r="X51" s="529" t="s">
        <v>116</v>
      </c>
      <c r="Y51" s="530"/>
      <c r="Z51" s="530"/>
      <c r="AA51" s="530"/>
      <c r="AB51" s="530"/>
      <c r="AC51" s="530"/>
      <c r="AD51" s="530"/>
      <c r="AE51" s="530"/>
      <c r="AF51" s="530"/>
      <c r="AG51" s="530"/>
      <c r="AH51" s="530"/>
      <c r="AI51" s="530"/>
      <c r="AJ51" s="530"/>
      <c r="AK51" s="530"/>
      <c r="AL51" s="530"/>
      <c r="AM51" s="531"/>
    </row>
    <row r="52" spans="1:40" s="45" customFormat="1" ht="28.15" customHeight="1" x14ac:dyDescent="0.2">
      <c r="A52" s="88" t="s">
        <v>117</v>
      </c>
      <c r="B52" s="89" t="s">
        <v>57</v>
      </c>
      <c r="C52" s="139"/>
      <c r="D52" s="140"/>
      <c r="E52" s="140"/>
      <c r="F52" s="140"/>
      <c r="G52" s="141" t="s">
        <v>37</v>
      </c>
      <c r="H52" s="142" t="s">
        <v>38</v>
      </c>
      <c r="I52" s="143" t="s">
        <v>39</v>
      </c>
      <c r="J52" s="144"/>
      <c r="K52" s="245">
        <v>10</v>
      </c>
      <c r="L52" s="96">
        <v>10</v>
      </c>
      <c r="M52" s="146"/>
      <c r="N52" s="146"/>
      <c r="O52" s="146"/>
      <c r="P52" s="147"/>
      <c r="Q52" s="148">
        <f>SUM(Q53,Q54,Q55)</f>
        <v>3</v>
      </c>
      <c r="R52" s="145">
        <f>SUM(R53,R54,R55)</f>
        <v>68</v>
      </c>
      <c r="S52" s="149">
        <f>SUM(S53,S54,S55)</f>
        <v>20</v>
      </c>
      <c r="T52" s="150"/>
      <c r="U52" s="144"/>
      <c r="V52" s="309"/>
      <c r="W52" s="219"/>
      <c r="X52" s="328"/>
      <c r="Y52" s="120"/>
      <c r="Z52" s="120"/>
      <c r="AA52" s="64"/>
      <c r="AB52" s="221"/>
      <c r="AC52" s="120"/>
      <c r="AD52" s="120"/>
      <c r="AE52" s="66"/>
      <c r="AF52" s="222"/>
      <c r="AG52" s="120"/>
      <c r="AH52" s="120"/>
      <c r="AI52" s="64"/>
      <c r="AJ52" s="222"/>
      <c r="AK52" s="120"/>
      <c r="AL52" s="120"/>
      <c r="AM52" s="66"/>
    </row>
    <row r="53" spans="1:40" s="45" customFormat="1" ht="28.15" customHeight="1" x14ac:dyDescent="0.2">
      <c r="A53" s="230" t="s">
        <v>40</v>
      </c>
      <c r="B53" s="107" t="s">
        <v>58</v>
      </c>
      <c r="C53" s="312"/>
      <c r="D53" s="153"/>
      <c r="E53" s="153"/>
      <c r="F53" s="153"/>
      <c r="G53" s="313"/>
      <c r="H53" s="314" t="s">
        <v>42</v>
      </c>
      <c r="I53" s="315"/>
      <c r="J53" s="316"/>
      <c r="K53" s="329">
        <v>4</v>
      </c>
      <c r="L53" s="329">
        <v>4</v>
      </c>
      <c r="M53" s="317" t="s">
        <v>43</v>
      </c>
      <c r="N53" s="317"/>
      <c r="O53" s="317"/>
      <c r="P53" s="56"/>
      <c r="Q53" s="57">
        <v>3</v>
      </c>
      <c r="R53" s="58">
        <v>14</v>
      </c>
      <c r="S53" s="339">
        <v>8</v>
      </c>
      <c r="T53" s="330"/>
      <c r="U53" s="316"/>
      <c r="V53" s="331"/>
      <c r="W53" s="219"/>
      <c r="X53" s="328">
        <v>1</v>
      </c>
      <c r="Y53" s="120" t="s">
        <v>44</v>
      </c>
      <c r="Z53" s="120" t="s">
        <v>45</v>
      </c>
      <c r="AA53" s="64" t="s">
        <v>46</v>
      </c>
      <c r="AB53" s="221">
        <v>1</v>
      </c>
      <c r="AC53" s="120" t="s">
        <v>44</v>
      </c>
      <c r="AD53" s="120" t="s">
        <v>45</v>
      </c>
      <c r="AE53" s="66" t="s">
        <v>46</v>
      </c>
      <c r="AF53" s="222">
        <v>1</v>
      </c>
      <c r="AG53" s="120" t="s">
        <v>44</v>
      </c>
      <c r="AH53" s="120" t="s">
        <v>118</v>
      </c>
      <c r="AI53" s="64" t="s">
        <v>119</v>
      </c>
      <c r="AJ53" s="222">
        <v>1</v>
      </c>
      <c r="AK53" s="120" t="s">
        <v>44</v>
      </c>
      <c r="AL53" s="120" t="s">
        <v>118</v>
      </c>
      <c r="AM53" s="66" t="s">
        <v>119</v>
      </c>
    </row>
    <row r="54" spans="1:40" s="45" customFormat="1" ht="28.15" customHeight="1" x14ac:dyDescent="0.2">
      <c r="A54" s="122" t="s">
        <v>49</v>
      </c>
      <c r="B54" s="85" t="s">
        <v>120</v>
      </c>
      <c r="C54" s="312"/>
      <c r="D54" s="153"/>
      <c r="E54" s="153"/>
      <c r="F54" s="153"/>
      <c r="G54" s="313"/>
      <c r="H54" s="314" t="s">
        <v>42</v>
      </c>
      <c r="I54" s="315"/>
      <c r="J54" s="136"/>
      <c r="K54" s="86">
        <v>3</v>
      </c>
      <c r="L54" s="86">
        <v>3</v>
      </c>
      <c r="M54" s="77"/>
      <c r="N54" s="317"/>
      <c r="O54" s="317"/>
      <c r="P54" s="56"/>
      <c r="Q54" s="57">
        <v>0</v>
      </c>
      <c r="R54" s="58">
        <v>48</v>
      </c>
      <c r="S54" s="59">
        <v>0</v>
      </c>
      <c r="T54" s="330"/>
      <c r="U54" s="316"/>
      <c r="V54" s="331"/>
      <c r="W54" s="219"/>
      <c r="X54" s="328">
        <v>1</v>
      </c>
      <c r="Y54" s="120" t="s">
        <v>51</v>
      </c>
      <c r="Z54" s="120" t="s">
        <v>45</v>
      </c>
      <c r="AA54" s="64" t="s">
        <v>46</v>
      </c>
      <c r="AB54" s="221">
        <v>1</v>
      </c>
      <c r="AC54" s="120" t="s">
        <v>44</v>
      </c>
      <c r="AD54" s="120" t="s">
        <v>45</v>
      </c>
      <c r="AE54" s="66" t="s">
        <v>46</v>
      </c>
      <c r="AF54" s="222">
        <v>1</v>
      </c>
      <c r="AG54" s="120" t="s">
        <v>44</v>
      </c>
      <c r="AH54" s="120" t="s">
        <v>45</v>
      </c>
      <c r="AI54" s="64" t="s">
        <v>46</v>
      </c>
      <c r="AJ54" s="221">
        <v>1</v>
      </c>
      <c r="AK54" s="120" t="s">
        <v>44</v>
      </c>
      <c r="AL54" s="120" t="s">
        <v>45</v>
      </c>
      <c r="AM54" s="66" t="s">
        <v>121</v>
      </c>
    </row>
    <row r="55" spans="1:40" s="45" customFormat="1" ht="28.15" customHeight="1" x14ac:dyDescent="0.2">
      <c r="A55" s="122" t="s">
        <v>54</v>
      </c>
      <c r="B55" s="85" t="s">
        <v>122</v>
      </c>
      <c r="C55" s="312"/>
      <c r="D55" s="153"/>
      <c r="E55" s="153"/>
      <c r="F55" s="153"/>
      <c r="G55" s="313"/>
      <c r="H55" s="314" t="s">
        <v>42</v>
      </c>
      <c r="I55" s="315"/>
      <c r="J55" s="136"/>
      <c r="K55" s="86">
        <v>3</v>
      </c>
      <c r="L55" s="86">
        <v>3</v>
      </c>
      <c r="M55" s="77"/>
      <c r="N55" s="317"/>
      <c r="O55" s="317"/>
      <c r="P55" s="56"/>
      <c r="Q55" s="57">
        <v>0</v>
      </c>
      <c r="R55" s="229">
        <v>6</v>
      </c>
      <c r="S55" s="332">
        <v>12</v>
      </c>
      <c r="T55" s="330"/>
      <c r="U55" s="316"/>
      <c r="V55" s="331"/>
      <c r="W55" s="219"/>
      <c r="X55" s="328">
        <v>1</v>
      </c>
      <c r="Y55" s="120" t="s">
        <v>51</v>
      </c>
      <c r="Z55" s="120" t="s">
        <v>72</v>
      </c>
      <c r="AA55" s="64" t="s">
        <v>46</v>
      </c>
      <c r="AB55" s="221">
        <v>1</v>
      </c>
      <c r="AC55" s="120" t="s">
        <v>44</v>
      </c>
      <c r="AD55" s="120" t="s">
        <v>72</v>
      </c>
      <c r="AE55" s="66" t="s">
        <v>46</v>
      </c>
      <c r="AF55" s="222">
        <v>1</v>
      </c>
      <c r="AG55" s="120" t="s">
        <v>44</v>
      </c>
      <c r="AH55" s="120" t="s">
        <v>72</v>
      </c>
      <c r="AI55" s="64" t="s">
        <v>46</v>
      </c>
      <c r="AJ55" s="221">
        <v>1</v>
      </c>
      <c r="AK55" s="120" t="s">
        <v>44</v>
      </c>
      <c r="AL55" s="120" t="s">
        <v>72</v>
      </c>
      <c r="AM55" s="66" t="s">
        <v>46</v>
      </c>
    </row>
    <row r="56" spans="1:40" s="45" customFormat="1" ht="28.15" customHeight="1" x14ac:dyDescent="0.2">
      <c r="A56" s="88" t="s">
        <v>123</v>
      </c>
      <c r="B56" s="89" t="s">
        <v>70</v>
      </c>
      <c r="C56" s="139"/>
      <c r="D56" s="140"/>
      <c r="E56" s="140"/>
      <c r="F56" s="140"/>
      <c r="G56" s="141"/>
      <c r="H56" s="142" t="s">
        <v>38</v>
      </c>
      <c r="I56" s="143"/>
      <c r="J56" s="144"/>
      <c r="K56" s="245">
        <v>2</v>
      </c>
      <c r="L56" s="96">
        <v>2</v>
      </c>
      <c r="M56" s="146"/>
      <c r="N56" s="146"/>
      <c r="O56" s="146"/>
      <c r="P56" s="147"/>
      <c r="Q56" s="333">
        <f>SUM(Q57,Q58)</f>
        <v>0</v>
      </c>
      <c r="R56" s="334">
        <f>SUM(R57,R58)</f>
        <v>14</v>
      </c>
      <c r="S56" s="335">
        <f>SUM(S57,S58)</f>
        <v>6</v>
      </c>
      <c r="T56" s="150"/>
      <c r="U56" s="144"/>
      <c r="V56" s="309"/>
      <c r="W56" s="219"/>
      <c r="X56" s="328"/>
      <c r="Y56" s="120"/>
      <c r="Z56" s="120"/>
      <c r="AA56" s="64"/>
      <c r="AB56" s="221"/>
      <c r="AC56" s="120"/>
      <c r="AD56" s="120"/>
      <c r="AE56" s="66"/>
      <c r="AF56" s="222"/>
      <c r="AG56" s="120"/>
      <c r="AH56" s="120"/>
      <c r="AI56" s="64"/>
      <c r="AJ56" s="222"/>
      <c r="AK56" s="120"/>
      <c r="AL56" s="120"/>
      <c r="AM56" s="66"/>
    </row>
    <row r="57" spans="1:40" s="45" customFormat="1" ht="28.15" customHeight="1" x14ac:dyDescent="0.2">
      <c r="A57" s="46" t="s">
        <v>40</v>
      </c>
      <c r="B57" s="47" t="s">
        <v>124</v>
      </c>
      <c r="C57" s="312"/>
      <c r="D57" s="153"/>
      <c r="E57" s="153"/>
      <c r="F57" s="153"/>
      <c r="G57" s="313"/>
      <c r="H57" s="314" t="s">
        <v>42</v>
      </c>
      <c r="I57" s="315"/>
      <c r="J57" s="316"/>
      <c r="K57" s="329">
        <v>0</v>
      </c>
      <c r="L57" s="329">
        <v>0</v>
      </c>
      <c r="M57" s="317" t="s">
        <v>43</v>
      </c>
      <c r="N57" s="310" t="s">
        <v>112</v>
      </c>
      <c r="O57" s="317"/>
      <c r="P57" s="56"/>
      <c r="Q57" s="57">
        <v>0</v>
      </c>
      <c r="R57" s="58">
        <v>0</v>
      </c>
      <c r="S57" s="59">
        <v>6</v>
      </c>
      <c r="T57" s="330"/>
      <c r="U57" s="316"/>
      <c r="V57" s="331"/>
      <c r="W57" s="219"/>
      <c r="X57" s="328"/>
      <c r="Y57" s="120"/>
      <c r="Z57" s="120"/>
      <c r="AA57" s="64"/>
      <c r="AB57" s="221"/>
      <c r="AC57" s="120"/>
      <c r="AD57" s="120"/>
      <c r="AE57" s="66"/>
      <c r="AF57" s="222"/>
      <c r="AG57" s="120"/>
      <c r="AH57" s="120"/>
      <c r="AI57" s="64"/>
      <c r="AJ57" s="222"/>
      <c r="AK57" s="120"/>
      <c r="AL57" s="120"/>
      <c r="AM57" s="66"/>
    </row>
    <row r="58" spans="1:40" s="341" customFormat="1" ht="28.15" customHeight="1" x14ac:dyDescent="0.2">
      <c r="A58" s="68" t="s">
        <v>49</v>
      </c>
      <c r="B58" s="69" t="s">
        <v>125</v>
      </c>
      <c r="C58" s="336"/>
      <c r="D58" s="126"/>
      <c r="E58" s="126"/>
      <c r="F58" s="126"/>
      <c r="G58" s="127"/>
      <c r="H58" s="128" t="s">
        <v>42</v>
      </c>
      <c r="I58" s="114"/>
      <c r="J58" s="129"/>
      <c r="K58" s="86">
        <v>2</v>
      </c>
      <c r="L58" s="86">
        <v>2</v>
      </c>
      <c r="M58" s="77"/>
      <c r="N58" s="77"/>
      <c r="O58" s="77"/>
      <c r="P58" s="78"/>
      <c r="Q58" s="337">
        <v>0</v>
      </c>
      <c r="R58" s="338">
        <v>14</v>
      </c>
      <c r="S58" s="339">
        <v>0</v>
      </c>
      <c r="T58" s="82"/>
      <c r="U58" s="129"/>
      <c r="V58" s="340"/>
      <c r="W58" s="131"/>
      <c r="X58" s="328">
        <v>1</v>
      </c>
      <c r="Y58" s="120" t="s">
        <v>51</v>
      </c>
      <c r="Z58" s="120" t="s">
        <v>72</v>
      </c>
      <c r="AA58" s="114" t="s">
        <v>46</v>
      </c>
      <c r="AB58" s="221">
        <v>1</v>
      </c>
      <c r="AC58" s="120" t="s">
        <v>44</v>
      </c>
      <c r="AD58" s="120" t="s">
        <v>72</v>
      </c>
      <c r="AE58" s="115" t="s">
        <v>46</v>
      </c>
      <c r="AF58" s="222">
        <v>1</v>
      </c>
      <c r="AG58" s="120" t="s">
        <v>44</v>
      </c>
      <c r="AH58" s="120" t="s">
        <v>72</v>
      </c>
      <c r="AI58" s="114" t="s">
        <v>46</v>
      </c>
      <c r="AJ58" s="221">
        <v>1</v>
      </c>
      <c r="AK58" s="120" t="s">
        <v>44</v>
      </c>
      <c r="AL58" s="120" t="s">
        <v>72</v>
      </c>
      <c r="AM58" s="115" t="s">
        <v>46</v>
      </c>
    </row>
    <row r="59" spans="1:40" s="45" customFormat="1" ht="45.6" customHeight="1" x14ac:dyDescent="0.2">
      <c r="A59" s="88" t="s">
        <v>126</v>
      </c>
      <c r="B59" s="89" t="s">
        <v>127</v>
      </c>
      <c r="C59" s="139"/>
      <c r="D59" s="140"/>
      <c r="E59" s="140"/>
      <c r="F59" s="140"/>
      <c r="G59" s="141"/>
      <c r="H59" s="142" t="s">
        <v>38</v>
      </c>
      <c r="I59" s="143"/>
      <c r="J59" s="144"/>
      <c r="K59" s="145">
        <v>10</v>
      </c>
      <c r="L59" s="145">
        <v>10</v>
      </c>
      <c r="M59" s="146"/>
      <c r="N59" s="146"/>
      <c r="O59" s="146"/>
      <c r="P59" s="147"/>
      <c r="Q59" s="342">
        <v>0</v>
      </c>
      <c r="R59" s="343">
        <v>0</v>
      </c>
      <c r="S59" s="344">
        <v>0</v>
      </c>
      <c r="T59" s="150"/>
      <c r="U59" s="144"/>
      <c r="V59" s="309"/>
      <c r="W59" s="131" t="s">
        <v>128</v>
      </c>
      <c r="X59" s="328">
        <v>1</v>
      </c>
      <c r="Y59" s="120" t="s">
        <v>51</v>
      </c>
      <c r="Z59" s="120" t="s">
        <v>129</v>
      </c>
      <c r="AA59" s="114" t="s">
        <v>130</v>
      </c>
      <c r="AB59" s="221">
        <v>1</v>
      </c>
      <c r="AC59" s="120" t="s">
        <v>44</v>
      </c>
      <c r="AD59" s="120" t="s">
        <v>131</v>
      </c>
      <c r="AE59" s="115" t="s">
        <v>130</v>
      </c>
      <c r="AF59" s="494" t="s">
        <v>132</v>
      </c>
      <c r="AG59" s="495"/>
      <c r="AH59" s="495"/>
      <c r="AI59" s="495"/>
      <c r="AJ59" s="495"/>
      <c r="AK59" s="495"/>
      <c r="AL59" s="495"/>
      <c r="AM59" s="496"/>
      <c r="AN59" s="341"/>
    </row>
    <row r="60" spans="1:40" s="45" customFormat="1" ht="28.15" customHeight="1" x14ac:dyDescent="0.2">
      <c r="A60" s="88" t="s">
        <v>133</v>
      </c>
      <c r="B60" s="89" t="s">
        <v>85</v>
      </c>
      <c r="C60" s="139"/>
      <c r="D60" s="140"/>
      <c r="E60" s="140"/>
      <c r="F60" s="140"/>
      <c r="G60" s="141"/>
      <c r="H60" s="142"/>
      <c r="I60" s="143" t="s">
        <v>86</v>
      </c>
      <c r="J60" s="144"/>
      <c r="K60" s="145">
        <v>0</v>
      </c>
      <c r="L60" s="145">
        <v>0</v>
      </c>
      <c r="M60" s="146"/>
      <c r="N60" s="146"/>
      <c r="O60" s="146"/>
      <c r="P60" s="147"/>
      <c r="Q60" s="148">
        <v>0</v>
      </c>
      <c r="R60" s="145">
        <v>10</v>
      </c>
      <c r="S60" s="149">
        <v>0</v>
      </c>
      <c r="T60" s="150"/>
      <c r="U60" s="144"/>
      <c r="V60" s="151"/>
      <c r="W60" s="62"/>
      <c r="X60" s="104"/>
      <c r="Y60" s="64"/>
      <c r="Z60" s="64"/>
      <c r="AA60" s="64"/>
      <c r="AB60" s="64"/>
      <c r="AC60" s="64"/>
      <c r="AD60" s="64"/>
      <c r="AE60" s="66"/>
      <c r="AF60" s="160"/>
      <c r="AG60" s="64"/>
      <c r="AH60" s="64"/>
      <c r="AI60" s="64"/>
      <c r="AJ60" s="64"/>
      <c r="AK60" s="64"/>
      <c r="AL60" s="64"/>
      <c r="AM60" s="66"/>
    </row>
    <row r="61" spans="1:40" s="45" customFormat="1" ht="28.15" customHeight="1" x14ac:dyDescent="0.2">
      <c r="A61" s="88" t="s">
        <v>134</v>
      </c>
      <c r="B61" s="89" t="s">
        <v>135</v>
      </c>
      <c r="C61" s="139"/>
      <c r="D61" s="140"/>
      <c r="E61" s="140"/>
      <c r="F61" s="140"/>
      <c r="G61" s="141"/>
      <c r="H61" s="142"/>
      <c r="I61" s="143" t="s">
        <v>86</v>
      </c>
      <c r="J61" s="144"/>
      <c r="K61" s="145">
        <v>0</v>
      </c>
      <c r="L61" s="145">
        <v>0</v>
      </c>
      <c r="M61" s="146"/>
      <c r="N61" s="146"/>
      <c r="O61" s="146"/>
      <c r="P61" s="147"/>
      <c r="Q61" s="148">
        <v>0</v>
      </c>
      <c r="R61" s="145">
        <v>6</v>
      </c>
      <c r="S61" s="149">
        <v>0</v>
      </c>
      <c r="T61" s="150"/>
      <c r="U61" s="144"/>
      <c r="V61" s="151"/>
      <c r="W61" s="62"/>
      <c r="X61" s="104"/>
      <c r="Y61" s="64"/>
      <c r="Z61" s="64"/>
      <c r="AA61" s="64"/>
      <c r="AB61" s="64"/>
      <c r="AC61" s="64"/>
      <c r="AD61" s="64"/>
      <c r="AE61" s="66"/>
      <c r="AF61" s="160"/>
      <c r="AG61" s="64"/>
      <c r="AH61" s="64"/>
      <c r="AI61" s="64"/>
      <c r="AJ61" s="64"/>
      <c r="AK61" s="64"/>
      <c r="AL61" s="64"/>
      <c r="AM61" s="66"/>
    </row>
    <row r="62" spans="1:40" s="45" customFormat="1" ht="28.15" customHeight="1" x14ac:dyDescent="0.2">
      <c r="A62" s="88" t="s">
        <v>136</v>
      </c>
      <c r="B62" s="89" t="s">
        <v>88</v>
      </c>
      <c r="C62" s="139"/>
      <c r="D62" s="140"/>
      <c r="E62" s="140"/>
      <c r="F62" s="140"/>
      <c r="G62" s="141"/>
      <c r="H62" s="142"/>
      <c r="I62" s="143" t="s">
        <v>86</v>
      </c>
      <c r="J62" s="144"/>
      <c r="K62" s="145">
        <v>0</v>
      </c>
      <c r="L62" s="145">
        <v>0</v>
      </c>
      <c r="M62" s="146"/>
      <c r="N62" s="146"/>
      <c r="O62" s="146"/>
      <c r="P62" s="147"/>
      <c r="Q62" s="148">
        <v>0</v>
      </c>
      <c r="R62" s="145">
        <v>10</v>
      </c>
      <c r="S62" s="149">
        <v>0</v>
      </c>
      <c r="T62" s="150"/>
      <c r="U62" s="144"/>
      <c r="V62" s="151"/>
      <c r="W62" s="62"/>
      <c r="X62" s="104"/>
      <c r="Y62" s="64"/>
      <c r="Z62" s="64"/>
      <c r="AA62" s="64"/>
      <c r="AB62" s="64"/>
      <c r="AC62" s="64"/>
      <c r="AD62" s="64"/>
      <c r="AE62" s="66"/>
      <c r="AF62" s="160"/>
      <c r="AG62" s="64"/>
      <c r="AH62" s="64"/>
      <c r="AI62" s="64"/>
      <c r="AJ62" s="64"/>
      <c r="AK62" s="64"/>
      <c r="AL62" s="64"/>
      <c r="AM62" s="66"/>
    </row>
    <row r="63" spans="1:40" ht="18.75" x14ac:dyDescent="0.3">
      <c r="A63" s="5"/>
      <c r="B63" s="345" t="s">
        <v>137</v>
      </c>
      <c r="C63" s="346"/>
      <c r="D63" s="346"/>
      <c r="E63" s="346"/>
      <c r="F63" s="346"/>
      <c r="G63" s="347"/>
      <c r="H63" s="348"/>
      <c r="I63" s="347"/>
      <c r="J63" s="346"/>
      <c r="K63" s="346"/>
      <c r="L63" s="349">
        <v>30</v>
      </c>
      <c r="M63" s="350"/>
      <c r="N63" s="350"/>
      <c r="O63" s="350"/>
      <c r="P63" s="348"/>
      <c r="Q63" s="351">
        <f>SUM(Q59+Q56+Q52+Q47)</f>
        <v>45</v>
      </c>
      <c r="R63" s="352">
        <f>SUM(R59+R56+R52+R47)</f>
        <v>128</v>
      </c>
      <c r="S63" s="353">
        <f>SUM(S59+S56+S52+S47)</f>
        <v>26</v>
      </c>
      <c r="T63" s="354"/>
      <c r="U63" s="355"/>
      <c r="V63" s="276"/>
      <c r="W63" s="181"/>
      <c r="X63" s="356"/>
      <c r="Y63" s="357"/>
      <c r="Z63" s="357"/>
      <c r="AA63" s="357"/>
      <c r="AB63" s="357"/>
      <c r="AC63" s="357"/>
      <c r="AD63" s="357"/>
      <c r="AE63" s="358"/>
      <c r="AF63" s="283"/>
      <c r="AG63" s="357"/>
      <c r="AH63" s="357"/>
      <c r="AI63" s="357"/>
      <c r="AJ63" s="357"/>
      <c r="AK63" s="357"/>
      <c r="AL63" s="357"/>
      <c r="AM63" s="358"/>
    </row>
    <row r="64" spans="1:40" x14ac:dyDescent="0.25">
      <c r="A64" s="5"/>
      <c r="B64" s="359"/>
      <c r="C64" s="276"/>
      <c r="D64" s="360"/>
      <c r="E64" s="276"/>
      <c r="F64" s="276"/>
      <c r="G64" s="361"/>
      <c r="H64" s="362"/>
      <c r="I64" s="361"/>
      <c r="J64" s="346"/>
      <c r="K64" s="346"/>
      <c r="L64" s="349"/>
      <c r="M64" s="363"/>
      <c r="N64" s="363"/>
      <c r="O64" s="363"/>
      <c r="P64" s="348"/>
      <c r="Q64" s="535">
        <f>SUM(Q63+R63+S63)</f>
        <v>199</v>
      </c>
      <c r="R64" s="536"/>
      <c r="S64" s="537"/>
      <c r="T64" s="274"/>
      <c r="U64" s="364"/>
      <c r="V64" s="276"/>
      <c r="W64" s="181"/>
      <c r="X64" s="356"/>
      <c r="Y64" s="357"/>
      <c r="Z64" s="357"/>
      <c r="AA64" s="357"/>
      <c r="AB64" s="357"/>
      <c r="AC64" s="357"/>
      <c r="AD64" s="357"/>
      <c r="AE64" s="358"/>
      <c r="AF64" s="283"/>
      <c r="AG64" s="357"/>
      <c r="AH64" s="357"/>
      <c r="AI64" s="357"/>
      <c r="AJ64" s="357"/>
      <c r="AK64" s="357"/>
      <c r="AL64" s="357"/>
      <c r="AM64" s="358"/>
    </row>
    <row r="65" spans="1:39" ht="18.75" x14ac:dyDescent="0.3">
      <c r="A65" s="5"/>
      <c r="B65" s="365" t="s">
        <v>138</v>
      </c>
      <c r="C65" s="7"/>
      <c r="D65" s="7"/>
      <c r="E65" s="7"/>
      <c r="F65" s="7"/>
      <c r="G65" s="8"/>
      <c r="H65" s="8"/>
      <c r="I65" s="8"/>
      <c r="J65" s="7"/>
      <c r="K65" s="7"/>
      <c r="L65" s="7"/>
      <c r="M65" s="7"/>
      <c r="N65" s="7"/>
      <c r="O65" s="7"/>
      <c r="P65" s="209"/>
      <c r="Q65" s="5"/>
      <c r="R65" s="7"/>
      <c r="S65" s="366"/>
      <c r="T65" s="211"/>
      <c r="U65" s="7"/>
      <c r="V65" s="282"/>
      <c r="W65" s="213"/>
      <c r="X65" s="356"/>
      <c r="Y65" s="357"/>
      <c r="Z65" s="357"/>
      <c r="AA65" s="357"/>
      <c r="AB65" s="357"/>
      <c r="AC65" s="357"/>
      <c r="AD65" s="357"/>
      <c r="AE65" s="358"/>
      <c r="AF65" s="283"/>
      <c r="AG65" s="357"/>
      <c r="AH65" s="357"/>
      <c r="AI65" s="357"/>
      <c r="AJ65" s="357"/>
      <c r="AK65" s="357"/>
      <c r="AL65" s="357"/>
      <c r="AM65" s="358"/>
    </row>
    <row r="66" spans="1:39" s="45" customFormat="1" ht="28.15" customHeight="1" x14ac:dyDescent="0.2">
      <c r="A66" s="22" t="s">
        <v>139</v>
      </c>
      <c r="B66" s="23" t="s">
        <v>36</v>
      </c>
      <c r="C66" s="367"/>
      <c r="D66" s="25"/>
      <c r="E66" s="25"/>
      <c r="F66" s="25"/>
      <c r="G66" s="26" t="s">
        <v>37</v>
      </c>
      <c r="H66" s="27" t="s">
        <v>38</v>
      </c>
      <c r="I66" s="28" t="s">
        <v>39</v>
      </c>
      <c r="J66" s="29"/>
      <c r="K66" s="30">
        <v>5</v>
      </c>
      <c r="L66" s="30">
        <v>5</v>
      </c>
      <c r="M66" s="146"/>
      <c r="N66" s="146"/>
      <c r="O66" s="146"/>
      <c r="P66" s="147"/>
      <c r="Q66" s="368">
        <f>SUM(Q67,Q68,Q69)</f>
        <v>20</v>
      </c>
      <c r="R66" s="30">
        <f>SUM(R67,R68,R69)</f>
        <v>62</v>
      </c>
      <c r="S66" s="369">
        <f>SUM(S67,S68,S69)</f>
        <v>0</v>
      </c>
      <c r="T66" s="150"/>
      <c r="U66" s="29"/>
      <c r="V66" s="309"/>
      <c r="W66" s="219"/>
      <c r="X66" s="370"/>
      <c r="Y66" s="41"/>
      <c r="Z66" s="41"/>
      <c r="AA66" s="41"/>
      <c r="AB66" s="371"/>
      <c r="AC66" s="41"/>
      <c r="AD66" s="41"/>
      <c r="AE66" s="372"/>
      <c r="AF66" s="222"/>
      <c r="AG66" s="41"/>
      <c r="AH66" s="41"/>
      <c r="AI66" s="41"/>
      <c r="AJ66" s="371"/>
      <c r="AK66" s="41"/>
      <c r="AL66" s="41"/>
      <c r="AM66" s="372"/>
    </row>
    <row r="67" spans="1:39" s="45" customFormat="1" ht="28.15" customHeight="1" x14ac:dyDescent="0.2">
      <c r="A67" s="46" t="s">
        <v>40</v>
      </c>
      <c r="B67" s="47" t="s">
        <v>41</v>
      </c>
      <c r="C67" s="108"/>
      <c r="D67" s="49"/>
      <c r="E67" s="49"/>
      <c r="F67" s="49"/>
      <c r="G67" s="50" t="s">
        <v>37</v>
      </c>
      <c r="H67" s="51" t="s">
        <v>42</v>
      </c>
      <c r="I67" s="52" t="s">
        <v>39</v>
      </c>
      <c r="J67" s="53"/>
      <c r="K67" s="373" t="s">
        <v>140</v>
      </c>
      <c r="L67" s="373" t="s">
        <v>140</v>
      </c>
      <c r="M67" s="55" t="s">
        <v>43</v>
      </c>
      <c r="N67" s="310" t="s">
        <v>112</v>
      </c>
      <c r="O67" s="55"/>
      <c r="P67" s="56"/>
      <c r="Q67" s="57">
        <v>2</v>
      </c>
      <c r="R67" s="58">
        <v>8</v>
      </c>
      <c r="S67" s="59">
        <v>0</v>
      </c>
      <c r="T67" s="60"/>
      <c r="U67" s="53"/>
      <c r="V67" s="226"/>
      <c r="W67" s="219"/>
      <c r="X67" s="104"/>
      <c r="Y67" s="64"/>
      <c r="Z67" s="64"/>
      <c r="AA67" s="64"/>
      <c r="AB67" s="64"/>
      <c r="AC67" s="64"/>
      <c r="AD67" s="64"/>
      <c r="AE67" s="66"/>
      <c r="AF67" s="105"/>
      <c r="AG67" s="64"/>
      <c r="AH67" s="64"/>
      <c r="AI67" s="64"/>
      <c r="AJ67" s="64"/>
      <c r="AK67" s="64"/>
      <c r="AL67" s="64"/>
      <c r="AM67" s="66"/>
    </row>
    <row r="68" spans="1:39" s="45" customFormat="1" ht="28.15" customHeight="1" x14ac:dyDescent="0.2">
      <c r="A68" s="68" t="s">
        <v>49</v>
      </c>
      <c r="B68" s="69" t="s">
        <v>50</v>
      </c>
      <c r="C68" s="374"/>
      <c r="D68" s="71"/>
      <c r="E68" s="71"/>
      <c r="F68" s="71"/>
      <c r="G68" s="72"/>
      <c r="H68" s="73" t="s">
        <v>42</v>
      </c>
      <c r="I68" s="74" t="s">
        <v>39</v>
      </c>
      <c r="J68" s="75"/>
      <c r="K68" s="375" t="s">
        <v>141</v>
      </c>
      <c r="L68" s="375" t="s">
        <v>141</v>
      </c>
      <c r="M68" s="77"/>
      <c r="N68" s="77"/>
      <c r="O68" s="77"/>
      <c r="P68" s="78"/>
      <c r="Q68" s="376">
        <v>9</v>
      </c>
      <c r="R68" s="80">
        <v>27</v>
      </c>
      <c r="S68" s="81">
        <v>0</v>
      </c>
      <c r="T68" s="82"/>
      <c r="U68" s="75"/>
      <c r="V68" s="377"/>
      <c r="W68" s="219"/>
      <c r="X68" s="39">
        <v>1</v>
      </c>
      <c r="Y68" s="40" t="s">
        <v>51</v>
      </c>
      <c r="Z68" s="40" t="s">
        <v>142</v>
      </c>
      <c r="AA68" s="378"/>
      <c r="AB68" s="42">
        <v>1</v>
      </c>
      <c r="AC68" s="40" t="s">
        <v>44</v>
      </c>
      <c r="AD68" s="40" t="s">
        <v>45</v>
      </c>
      <c r="AE68" s="43" t="s">
        <v>113</v>
      </c>
      <c r="AF68" s="265">
        <v>1</v>
      </c>
      <c r="AG68" s="379" t="s">
        <v>44</v>
      </c>
      <c r="AH68" s="379" t="s">
        <v>61</v>
      </c>
      <c r="AI68" s="41" t="s">
        <v>130</v>
      </c>
      <c r="AJ68" s="380">
        <v>1</v>
      </c>
      <c r="AK68" s="379" t="s">
        <v>44</v>
      </c>
      <c r="AL68" s="379" t="s">
        <v>61</v>
      </c>
      <c r="AM68" s="372" t="s">
        <v>130</v>
      </c>
    </row>
    <row r="69" spans="1:39" s="45" customFormat="1" ht="28.15" customHeight="1" x14ac:dyDescent="0.2">
      <c r="A69" s="381" t="s">
        <v>54</v>
      </c>
      <c r="B69" s="85" t="s">
        <v>55</v>
      </c>
      <c r="C69" s="108"/>
      <c r="D69" s="49"/>
      <c r="E69" s="49"/>
      <c r="F69" s="49"/>
      <c r="G69" s="50"/>
      <c r="H69" s="51" t="s">
        <v>42</v>
      </c>
      <c r="I69" s="52" t="s">
        <v>39</v>
      </c>
      <c r="J69" s="136"/>
      <c r="K69" s="382" t="s">
        <v>143</v>
      </c>
      <c r="L69" s="382" t="s">
        <v>143</v>
      </c>
      <c r="M69" s="55"/>
      <c r="N69" s="55"/>
      <c r="O69" s="55"/>
      <c r="P69" s="56"/>
      <c r="Q69" s="57">
        <v>9</v>
      </c>
      <c r="R69" s="80">
        <v>27</v>
      </c>
      <c r="S69" s="59">
        <v>0</v>
      </c>
      <c r="T69" s="60"/>
      <c r="U69" s="53"/>
      <c r="V69" s="226"/>
      <c r="W69" s="219"/>
      <c r="X69" s="63">
        <v>1</v>
      </c>
      <c r="Y69" s="64" t="s">
        <v>51</v>
      </c>
      <c r="Z69" s="64" t="s">
        <v>142</v>
      </c>
      <c r="AA69" s="383"/>
      <c r="AB69" s="65">
        <v>1</v>
      </c>
      <c r="AC69" s="64" t="s">
        <v>44</v>
      </c>
      <c r="AD69" s="64" t="s">
        <v>45</v>
      </c>
      <c r="AE69" s="66" t="s">
        <v>113</v>
      </c>
      <c r="AF69" s="265">
        <v>1</v>
      </c>
      <c r="AG69" s="114" t="s">
        <v>44</v>
      </c>
      <c r="AH69" s="114" t="s">
        <v>61</v>
      </c>
      <c r="AI69" s="120" t="s">
        <v>130</v>
      </c>
      <c r="AJ69" s="264">
        <v>1</v>
      </c>
      <c r="AK69" s="114" t="s">
        <v>44</v>
      </c>
      <c r="AL69" s="114" t="s">
        <v>61</v>
      </c>
      <c r="AM69" s="124" t="s">
        <v>130</v>
      </c>
    </row>
    <row r="70" spans="1:39" s="45" customFormat="1" ht="28.15" customHeight="1" x14ac:dyDescent="0.2">
      <c r="A70" s="88" t="s">
        <v>144</v>
      </c>
      <c r="B70" s="89" t="s">
        <v>57</v>
      </c>
      <c r="C70" s="139"/>
      <c r="D70" s="140"/>
      <c r="E70" s="140"/>
      <c r="F70" s="140"/>
      <c r="G70" s="141" t="s">
        <v>37</v>
      </c>
      <c r="H70" s="142" t="s">
        <v>38</v>
      </c>
      <c r="I70" s="143" t="s">
        <v>39</v>
      </c>
      <c r="J70" s="144"/>
      <c r="K70" s="145">
        <v>4</v>
      </c>
      <c r="L70" s="145">
        <v>4</v>
      </c>
      <c r="M70" s="146"/>
      <c r="N70" s="146"/>
      <c r="O70" s="146"/>
      <c r="P70" s="147"/>
      <c r="Q70" s="148">
        <f>SUM(Q71,Q72,Q73,Q74)</f>
        <v>0</v>
      </c>
      <c r="R70" s="145">
        <f>SUM(R71,R72,R73,R74)</f>
        <v>83</v>
      </c>
      <c r="S70" s="149">
        <f>SUM(S71,S72,S73,S74)</f>
        <v>5</v>
      </c>
      <c r="T70" s="150"/>
      <c r="U70" s="144"/>
      <c r="V70" s="309"/>
      <c r="W70" s="219"/>
      <c r="X70" s="104"/>
      <c r="Y70" s="64"/>
      <c r="Z70" s="114"/>
      <c r="AA70" s="114"/>
      <c r="AB70" s="114"/>
      <c r="AC70" s="114"/>
      <c r="AD70" s="114"/>
      <c r="AE70" s="115"/>
      <c r="AF70" s="456"/>
      <c r="AG70" s="114"/>
      <c r="AH70" s="114"/>
      <c r="AI70" s="114"/>
      <c r="AJ70" s="114"/>
      <c r="AK70" s="114"/>
      <c r="AL70" s="114"/>
      <c r="AM70" s="115"/>
    </row>
    <row r="71" spans="1:39" s="45" customFormat="1" ht="28.15" customHeight="1" x14ac:dyDescent="0.2">
      <c r="A71" s="106" t="s">
        <v>40</v>
      </c>
      <c r="B71" s="384" t="s">
        <v>58</v>
      </c>
      <c r="C71" s="108"/>
      <c r="D71" s="49"/>
      <c r="E71" s="49"/>
      <c r="F71" s="49"/>
      <c r="G71" s="50"/>
      <c r="H71" s="51" t="s">
        <v>42</v>
      </c>
      <c r="I71" s="52" t="s">
        <v>39</v>
      </c>
      <c r="J71" s="53"/>
      <c r="K71" s="373" t="s">
        <v>143</v>
      </c>
      <c r="L71" s="373" t="s">
        <v>143</v>
      </c>
      <c r="M71" s="55" t="s">
        <v>43</v>
      </c>
      <c r="N71" s="310" t="s">
        <v>112</v>
      </c>
      <c r="O71" s="55"/>
      <c r="P71" s="56"/>
      <c r="Q71" s="111">
        <v>0</v>
      </c>
      <c r="R71" s="58">
        <v>6</v>
      </c>
      <c r="S71" s="59">
        <v>5</v>
      </c>
      <c r="T71" s="60"/>
      <c r="U71" s="53"/>
      <c r="V71" s="61"/>
      <c r="W71" s="62"/>
      <c r="X71" s="385">
        <v>1</v>
      </c>
      <c r="Y71" s="386" t="s">
        <v>44</v>
      </c>
      <c r="Z71" s="386" t="s">
        <v>145</v>
      </c>
      <c r="AA71" s="386" t="s">
        <v>146</v>
      </c>
      <c r="AB71" s="460">
        <v>1</v>
      </c>
      <c r="AC71" s="386" t="s">
        <v>44</v>
      </c>
      <c r="AD71" s="386" t="s">
        <v>45</v>
      </c>
      <c r="AE71" s="461" t="s">
        <v>146</v>
      </c>
      <c r="AF71" s="462">
        <v>1</v>
      </c>
      <c r="AG71" s="463" t="s">
        <v>44</v>
      </c>
      <c r="AH71" s="464" t="s">
        <v>61</v>
      </c>
      <c r="AI71" s="465" t="s">
        <v>147</v>
      </c>
      <c r="AJ71" s="462">
        <v>1</v>
      </c>
      <c r="AK71" s="463" t="s">
        <v>44</v>
      </c>
      <c r="AL71" s="466" t="s">
        <v>61</v>
      </c>
      <c r="AM71" s="467" t="s">
        <v>147</v>
      </c>
    </row>
    <row r="72" spans="1:39" s="45" customFormat="1" ht="28.15" customHeight="1" x14ac:dyDescent="0.2">
      <c r="A72" s="116" t="s">
        <v>49</v>
      </c>
      <c r="B72" s="387" t="s">
        <v>148</v>
      </c>
      <c r="C72" s="108"/>
      <c r="D72" s="49"/>
      <c r="E72" s="49"/>
      <c r="F72" s="49"/>
      <c r="G72" s="50"/>
      <c r="H72" s="51" t="s">
        <v>42</v>
      </c>
      <c r="I72" s="52" t="s">
        <v>39</v>
      </c>
      <c r="J72" s="53"/>
      <c r="K72" s="382" t="s">
        <v>140</v>
      </c>
      <c r="L72" s="382" t="s">
        <v>140</v>
      </c>
      <c r="M72" s="55"/>
      <c r="N72" s="55"/>
      <c r="O72" s="55"/>
      <c r="P72" s="56"/>
      <c r="Q72" s="111">
        <v>0</v>
      </c>
      <c r="R72" s="58">
        <v>28</v>
      </c>
      <c r="S72" s="112">
        <v>0</v>
      </c>
      <c r="T72" s="60"/>
      <c r="U72" s="53"/>
      <c r="V72" s="61"/>
      <c r="W72" s="62"/>
      <c r="X72" s="328"/>
      <c r="Y72" s="120"/>
      <c r="Z72" s="114"/>
      <c r="AA72" s="114"/>
      <c r="AB72" s="221"/>
      <c r="AC72" s="120"/>
      <c r="AD72" s="114"/>
      <c r="AE72" s="115"/>
      <c r="AF72" s="222"/>
      <c r="AG72" s="120"/>
      <c r="AH72" s="114"/>
      <c r="AI72" s="114"/>
      <c r="AJ72" s="221"/>
      <c r="AK72" s="120"/>
      <c r="AL72" s="114"/>
      <c r="AM72" s="115"/>
    </row>
    <row r="73" spans="1:39" s="45" customFormat="1" ht="28.15" customHeight="1" x14ac:dyDescent="0.2">
      <c r="A73" s="116" t="s">
        <v>54</v>
      </c>
      <c r="B73" s="387" t="s">
        <v>149</v>
      </c>
      <c r="C73" s="108"/>
      <c r="D73" s="49"/>
      <c r="E73" s="49"/>
      <c r="F73" s="49"/>
      <c r="G73" s="50"/>
      <c r="H73" s="51" t="s">
        <v>42</v>
      </c>
      <c r="I73" s="52" t="s">
        <v>39</v>
      </c>
      <c r="J73" s="53"/>
      <c r="K73" s="382" t="s">
        <v>140</v>
      </c>
      <c r="L73" s="382" t="s">
        <v>140</v>
      </c>
      <c r="M73" s="55"/>
      <c r="N73" s="55"/>
      <c r="O73" s="55"/>
      <c r="P73" s="56"/>
      <c r="Q73" s="111">
        <v>0</v>
      </c>
      <c r="R73" s="58">
        <v>9</v>
      </c>
      <c r="S73" s="112">
        <v>0</v>
      </c>
      <c r="T73" s="60"/>
      <c r="U73" s="53"/>
      <c r="V73" s="61"/>
      <c r="W73" s="62"/>
      <c r="X73" s="328"/>
      <c r="Y73" s="120"/>
      <c r="Z73" s="114"/>
      <c r="AA73" s="114"/>
      <c r="AB73" s="221"/>
      <c r="AC73" s="120"/>
      <c r="AD73" s="114"/>
      <c r="AE73" s="115"/>
      <c r="AF73" s="222"/>
      <c r="AG73" s="120"/>
      <c r="AH73" s="114"/>
      <c r="AI73" s="114"/>
      <c r="AJ73" s="221"/>
      <c r="AK73" s="120"/>
      <c r="AL73" s="114"/>
      <c r="AM73" s="115"/>
    </row>
    <row r="74" spans="1:39" s="45" customFormat="1" ht="28.15" customHeight="1" x14ac:dyDescent="0.2">
      <c r="A74" s="122" t="s">
        <v>65</v>
      </c>
      <c r="B74" s="85" t="s">
        <v>150</v>
      </c>
      <c r="C74" s="108"/>
      <c r="D74" s="49"/>
      <c r="E74" s="49"/>
      <c r="F74" s="49"/>
      <c r="G74" s="50"/>
      <c r="H74" s="51" t="s">
        <v>42</v>
      </c>
      <c r="I74" s="52" t="s">
        <v>39</v>
      </c>
      <c r="J74" s="53"/>
      <c r="K74" s="382" t="s">
        <v>151</v>
      </c>
      <c r="L74" s="382" t="s">
        <v>151</v>
      </c>
      <c r="M74" s="55"/>
      <c r="N74" s="55"/>
      <c r="O74" s="55"/>
      <c r="P74" s="56"/>
      <c r="Q74" s="111">
        <v>0</v>
      </c>
      <c r="R74" s="58">
        <v>40</v>
      </c>
      <c r="S74" s="112">
        <v>0</v>
      </c>
      <c r="T74" s="60"/>
      <c r="U74" s="53"/>
      <c r="V74" s="61"/>
      <c r="W74" s="62"/>
      <c r="X74" s="385">
        <v>1</v>
      </c>
      <c r="Y74" s="388" t="s">
        <v>51</v>
      </c>
      <c r="Z74" s="468" t="s">
        <v>142</v>
      </c>
      <c r="AA74" s="468"/>
      <c r="AB74" s="469">
        <v>1</v>
      </c>
      <c r="AC74" s="388" t="s">
        <v>44</v>
      </c>
      <c r="AD74" s="468" t="s">
        <v>142</v>
      </c>
      <c r="AE74" s="470"/>
      <c r="AF74" s="222">
        <v>1</v>
      </c>
      <c r="AG74" s="388" t="s">
        <v>44</v>
      </c>
      <c r="AH74" s="468" t="s">
        <v>61</v>
      </c>
      <c r="AI74" s="388" t="s">
        <v>152</v>
      </c>
      <c r="AJ74" s="469">
        <v>1</v>
      </c>
      <c r="AK74" s="388" t="s">
        <v>44</v>
      </c>
      <c r="AL74" s="468" t="s">
        <v>61</v>
      </c>
      <c r="AM74" s="470" t="s">
        <v>152</v>
      </c>
    </row>
    <row r="75" spans="1:39" s="45" customFormat="1" ht="28.15" customHeight="1" x14ac:dyDescent="0.2">
      <c r="A75" s="88" t="s">
        <v>153</v>
      </c>
      <c r="B75" s="89" t="s">
        <v>154</v>
      </c>
      <c r="C75" s="97"/>
      <c r="D75" s="97"/>
      <c r="E75" s="97"/>
      <c r="F75" s="97"/>
      <c r="G75" s="97"/>
      <c r="H75" s="142" t="s">
        <v>38</v>
      </c>
      <c r="I75" s="143"/>
      <c r="J75" s="144"/>
      <c r="K75" s="145">
        <v>2</v>
      </c>
      <c r="L75" s="145">
        <v>2</v>
      </c>
      <c r="M75" s="146"/>
      <c r="N75" s="146"/>
      <c r="O75" s="146"/>
      <c r="P75" s="147"/>
      <c r="Q75" s="148">
        <f>SUM(Q76,Q77,Q78)</f>
        <v>0</v>
      </c>
      <c r="R75" s="145">
        <f>SUM(R76,R77,R78)</f>
        <v>5</v>
      </c>
      <c r="S75" s="389">
        <f>SUM(S76,S77,S78)</f>
        <v>19</v>
      </c>
      <c r="T75" s="150"/>
      <c r="U75" s="144"/>
      <c r="V75" s="309"/>
      <c r="W75" s="62"/>
      <c r="X75" s="328"/>
      <c r="Y75" s="120"/>
      <c r="Z75" s="120"/>
      <c r="AA75" s="120"/>
      <c r="AB75" s="221"/>
      <c r="AC75" s="120"/>
      <c r="AD75" s="120"/>
      <c r="AE75" s="124"/>
      <c r="AF75" s="222"/>
      <c r="AG75" s="120"/>
      <c r="AH75" s="120"/>
      <c r="AI75" s="120"/>
      <c r="AJ75" s="221"/>
      <c r="AK75" s="120"/>
      <c r="AL75" s="120"/>
      <c r="AM75" s="124"/>
    </row>
    <row r="76" spans="1:39" s="45" customFormat="1" ht="28.15" customHeight="1" x14ac:dyDescent="0.2">
      <c r="A76" s="46" t="s">
        <v>40</v>
      </c>
      <c r="B76" s="224" t="s">
        <v>124</v>
      </c>
      <c r="C76" s="390"/>
      <c r="D76" s="58"/>
      <c r="E76" s="58"/>
      <c r="F76" s="58"/>
      <c r="G76" s="58"/>
      <c r="H76" s="51" t="s">
        <v>42</v>
      </c>
      <c r="I76" s="52" t="s">
        <v>39</v>
      </c>
      <c r="J76" s="53"/>
      <c r="K76" s="54">
        <v>0</v>
      </c>
      <c r="L76" s="54">
        <v>0</v>
      </c>
      <c r="M76" s="55" t="s">
        <v>43</v>
      </c>
      <c r="N76" s="310" t="s">
        <v>112</v>
      </c>
      <c r="O76" s="55"/>
      <c r="P76" s="56"/>
      <c r="Q76" s="137">
        <v>0</v>
      </c>
      <c r="R76" s="54">
        <v>0</v>
      </c>
      <c r="S76" s="391">
        <v>6</v>
      </c>
      <c r="T76" s="60"/>
      <c r="U76" s="53"/>
      <c r="V76" s="226"/>
      <c r="W76" s="219"/>
      <c r="X76" s="328"/>
      <c r="Y76" s="120"/>
      <c r="Z76" s="120"/>
      <c r="AA76" s="120"/>
      <c r="AB76" s="221"/>
      <c r="AC76" s="120"/>
      <c r="AD76" s="120"/>
      <c r="AE76" s="124"/>
      <c r="AF76" s="222"/>
      <c r="AG76" s="120"/>
      <c r="AH76" s="120"/>
      <c r="AI76" s="120"/>
      <c r="AJ76" s="221"/>
      <c r="AK76" s="120"/>
      <c r="AL76" s="120"/>
      <c r="AM76" s="124"/>
    </row>
    <row r="77" spans="1:39" s="45" customFormat="1" ht="28.15" customHeight="1" x14ac:dyDescent="0.2">
      <c r="A77" s="223" t="s">
        <v>49</v>
      </c>
      <c r="B77" s="224" t="s">
        <v>155</v>
      </c>
      <c r="C77" s="108"/>
      <c r="D77" s="49"/>
      <c r="E77" s="49"/>
      <c r="F77" s="49"/>
      <c r="G77" s="50"/>
      <c r="H77" s="51" t="s">
        <v>42</v>
      </c>
      <c r="I77" s="52" t="s">
        <v>39</v>
      </c>
      <c r="J77" s="53"/>
      <c r="K77" s="54">
        <v>0</v>
      </c>
      <c r="L77" s="54">
        <v>0</v>
      </c>
      <c r="M77" s="55" t="s">
        <v>43</v>
      </c>
      <c r="N77" s="310" t="s">
        <v>112</v>
      </c>
      <c r="O77" s="55"/>
      <c r="P77" s="56"/>
      <c r="Q77" s="137">
        <v>0</v>
      </c>
      <c r="R77" s="54">
        <v>0</v>
      </c>
      <c r="S77" s="391">
        <v>7</v>
      </c>
      <c r="T77" s="60"/>
      <c r="U77" s="53"/>
      <c r="V77" s="226"/>
      <c r="W77" s="219"/>
      <c r="X77" s="328"/>
      <c r="Y77" s="120"/>
      <c r="Z77" s="120"/>
      <c r="AA77" s="120"/>
      <c r="AB77" s="221"/>
      <c r="AC77" s="120"/>
      <c r="AD77" s="120"/>
      <c r="AE77" s="124"/>
      <c r="AF77" s="222"/>
      <c r="AG77" s="120"/>
      <c r="AH77" s="120"/>
      <c r="AI77" s="120"/>
      <c r="AJ77" s="221"/>
      <c r="AK77" s="120"/>
      <c r="AL77" s="120"/>
      <c r="AM77" s="124"/>
    </row>
    <row r="78" spans="1:39" s="45" customFormat="1" ht="28.15" customHeight="1" x14ac:dyDescent="0.2">
      <c r="A78" s="232" t="s">
        <v>54</v>
      </c>
      <c r="B78" s="227" t="s">
        <v>156</v>
      </c>
      <c r="C78" s="108"/>
      <c r="D78" s="49"/>
      <c r="E78" s="49"/>
      <c r="F78" s="49"/>
      <c r="G78" s="50"/>
      <c r="H78" s="51" t="s">
        <v>42</v>
      </c>
      <c r="I78" s="52" t="s">
        <v>39</v>
      </c>
      <c r="J78" s="53"/>
      <c r="K78" s="86">
        <v>2</v>
      </c>
      <c r="L78" s="86">
        <v>2</v>
      </c>
      <c r="M78" s="55"/>
      <c r="N78" s="55"/>
      <c r="O78" s="55"/>
      <c r="P78" s="56"/>
      <c r="Q78" s="57">
        <v>0</v>
      </c>
      <c r="R78" s="229">
        <v>5</v>
      </c>
      <c r="S78" s="59">
        <v>6</v>
      </c>
      <c r="T78" s="60"/>
      <c r="U78" s="53"/>
      <c r="V78" s="226"/>
      <c r="W78" s="219"/>
      <c r="X78" s="63">
        <v>1</v>
      </c>
      <c r="Y78" s="64" t="s">
        <v>51</v>
      </c>
      <c r="Z78" s="114" t="s">
        <v>72</v>
      </c>
      <c r="AA78" s="114" t="s">
        <v>46</v>
      </c>
      <c r="AB78" s="264">
        <v>1</v>
      </c>
      <c r="AC78" s="114" t="s">
        <v>44</v>
      </c>
      <c r="AD78" s="114" t="s">
        <v>72</v>
      </c>
      <c r="AE78" s="115" t="s">
        <v>46</v>
      </c>
      <c r="AF78" s="265">
        <v>1</v>
      </c>
      <c r="AG78" s="114" t="s">
        <v>44</v>
      </c>
      <c r="AH78" s="114" t="s">
        <v>72</v>
      </c>
      <c r="AI78" s="114" t="s">
        <v>46</v>
      </c>
      <c r="AJ78" s="264">
        <v>1</v>
      </c>
      <c r="AK78" s="114" t="s">
        <v>44</v>
      </c>
      <c r="AL78" s="114" t="s">
        <v>157</v>
      </c>
      <c r="AM78" s="115" t="s">
        <v>46</v>
      </c>
    </row>
    <row r="79" spans="1:39" s="45" customFormat="1" ht="28.15" customHeight="1" x14ac:dyDescent="0.2">
      <c r="A79" s="88" t="s">
        <v>158</v>
      </c>
      <c r="B79" s="89" t="s">
        <v>167</v>
      </c>
      <c r="C79" s="139"/>
      <c r="D79" s="140"/>
      <c r="E79" s="140"/>
      <c r="F79" s="140"/>
      <c r="G79" s="141"/>
      <c r="H79" s="142" t="s">
        <v>38</v>
      </c>
      <c r="I79" s="143"/>
      <c r="J79" s="144"/>
      <c r="K79" s="145">
        <v>10</v>
      </c>
      <c r="L79" s="145">
        <v>10</v>
      </c>
      <c r="M79" s="392"/>
      <c r="N79" s="392"/>
      <c r="O79" s="392"/>
      <c r="P79" s="147"/>
      <c r="Q79" s="393">
        <v>0</v>
      </c>
      <c r="R79" s="145">
        <v>0</v>
      </c>
      <c r="S79" s="389">
        <v>0</v>
      </c>
      <c r="T79" s="394"/>
      <c r="U79" s="395"/>
      <c r="V79" s="396"/>
      <c r="W79" s="62" t="s">
        <v>75</v>
      </c>
      <c r="X79" s="63">
        <v>1</v>
      </c>
      <c r="Y79" s="64" t="s">
        <v>51</v>
      </c>
      <c r="Z79" s="114" t="s">
        <v>61</v>
      </c>
      <c r="AA79" s="114" t="s">
        <v>48</v>
      </c>
      <c r="AB79" s="264">
        <v>1</v>
      </c>
      <c r="AC79" s="114" t="s">
        <v>44</v>
      </c>
      <c r="AD79" s="114" t="s">
        <v>61</v>
      </c>
      <c r="AE79" s="115" t="s">
        <v>48</v>
      </c>
      <c r="AF79" s="538" t="s">
        <v>132</v>
      </c>
      <c r="AG79" s="539"/>
      <c r="AH79" s="539"/>
      <c r="AI79" s="539"/>
      <c r="AJ79" s="539"/>
      <c r="AK79" s="539"/>
      <c r="AL79" s="539"/>
      <c r="AM79" s="540"/>
    </row>
    <row r="80" spans="1:39" s="45" customFormat="1" ht="28.15" customHeight="1" x14ac:dyDescent="0.2">
      <c r="A80" s="88" t="s">
        <v>159</v>
      </c>
      <c r="B80" s="89" t="s">
        <v>168</v>
      </c>
      <c r="C80" s="139"/>
      <c r="D80" s="140"/>
      <c r="E80" s="140"/>
      <c r="F80" s="140"/>
      <c r="G80" s="141"/>
      <c r="H80" s="142" t="s">
        <v>38</v>
      </c>
      <c r="I80" s="143"/>
      <c r="J80" s="144"/>
      <c r="K80" s="145">
        <v>9</v>
      </c>
      <c r="L80" s="145">
        <v>9</v>
      </c>
      <c r="M80" s="392"/>
      <c r="N80" s="392"/>
      <c r="O80" s="392"/>
      <c r="P80" s="147"/>
      <c r="Q80" s="393">
        <v>0</v>
      </c>
      <c r="R80" s="145">
        <v>4</v>
      </c>
      <c r="S80" s="389">
        <v>0</v>
      </c>
      <c r="T80" s="394"/>
      <c r="U80" s="395"/>
      <c r="V80" s="396"/>
      <c r="W80" s="62" t="s">
        <v>75</v>
      </c>
      <c r="X80" s="397">
        <v>1</v>
      </c>
      <c r="Y80" s="398" t="s">
        <v>51</v>
      </c>
      <c r="Z80" s="120" t="s">
        <v>160</v>
      </c>
      <c r="AA80" s="399"/>
      <c r="AB80" s="400">
        <v>1</v>
      </c>
      <c r="AC80" s="398" t="s">
        <v>44</v>
      </c>
      <c r="AD80" s="120" t="s">
        <v>160</v>
      </c>
      <c r="AE80" s="401"/>
      <c r="AF80" s="541" t="s">
        <v>132</v>
      </c>
      <c r="AG80" s="542"/>
      <c r="AH80" s="542"/>
      <c r="AI80" s="542"/>
      <c r="AJ80" s="542"/>
      <c r="AK80" s="542"/>
      <c r="AL80" s="542"/>
      <c r="AM80" s="543"/>
    </row>
    <row r="81" spans="1:39" s="45" customFormat="1" ht="28.15" customHeight="1" x14ac:dyDescent="0.2">
      <c r="A81" s="88" t="s">
        <v>161</v>
      </c>
      <c r="B81" s="89" t="s">
        <v>85</v>
      </c>
      <c r="C81" s="139"/>
      <c r="D81" s="140"/>
      <c r="E81" s="140"/>
      <c r="F81" s="140"/>
      <c r="G81" s="141"/>
      <c r="H81" s="142"/>
      <c r="I81" s="143" t="s">
        <v>86</v>
      </c>
      <c r="J81" s="144"/>
      <c r="K81" s="145">
        <v>0</v>
      </c>
      <c r="L81" s="145">
        <v>0</v>
      </c>
      <c r="M81" s="146"/>
      <c r="N81" s="146"/>
      <c r="O81" s="146"/>
      <c r="P81" s="147"/>
      <c r="Q81" s="148">
        <v>0</v>
      </c>
      <c r="R81" s="145">
        <v>10</v>
      </c>
      <c r="S81" s="149">
        <v>0</v>
      </c>
      <c r="T81" s="150"/>
      <c r="U81" s="144"/>
      <c r="V81" s="151"/>
      <c r="W81" s="62"/>
      <c r="X81" s="104"/>
      <c r="Y81" s="64"/>
      <c r="Z81" s="64"/>
      <c r="AA81" s="64"/>
      <c r="AB81" s="64"/>
      <c r="AC81" s="64"/>
      <c r="AD81" s="64"/>
      <c r="AE81" s="66"/>
      <c r="AF81" s="160"/>
      <c r="AG81" s="64"/>
      <c r="AH81" s="64"/>
      <c r="AI81" s="64"/>
      <c r="AJ81" s="64"/>
      <c r="AK81" s="64"/>
      <c r="AL81" s="64"/>
      <c r="AM81" s="66"/>
    </row>
    <row r="82" spans="1:39" s="45" customFormat="1" ht="28.15" customHeight="1" x14ac:dyDescent="0.2">
      <c r="A82" s="88" t="s">
        <v>162</v>
      </c>
      <c r="B82" s="89" t="s">
        <v>135</v>
      </c>
      <c r="C82" s="139"/>
      <c r="D82" s="140"/>
      <c r="E82" s="140"/>
      <c r="F82" s="140"/>
      <c r="G82" s="141"/>
      <c r="H82" s="142"/>
      <c r="I82" s="143" t="s">
        <v>86</v>
      </c>
      <c r="J82" s="144"/>
      <c r="K82" s="145">
        <v>0</v>
      </c>
      <c r="L82" s="145">
        <v>0</v>
      </c>
      <c r="M82" s="146"/>
      <c r="N82" s="146"/>
      <c r="O82" s="146"/>
      <c r="P82" s="147"/>
      <c r="Q82" s="148">
        <v>0</v>
      </c>
      <c r="R82" s="145">
        <v>6</v>
      </c>
      <c r="S82" s="149">
        <v>0</v>
      </c>
      <c r="T82" s="150"/>
      <c r="U82" s="144"/>
      <c r="V82" s="151"/>
      <c r="W82" s="62"/>
      <c r="X82" s="104"/>
      <c r="Y82" s="64"/>
      <c r="Z82" s="64"/>
      <c r="AA82" s="64"/>
      <c r="AB82" s="64"/>
      <c r="AC82" s="64"/>
      <c r="AD82" s="64"/>
      <c r="AE82" s="66"/>
      <c r="AF82" s="160"/>
      <c r="AG82" s="64"/>
      <c r="AH82" s="64"/>
      <c r="AI82" s="64"/>
      <c r="AJ82" s="64"/>
      <c r="AK82" s="64"/>
      <c r="AL82" s="64"/>
      <c r="AM82" s="66"/>
    </row>
    <row r="83" spans="1:39" s="45" customFormat="1" ht="28.15" customHeight="1" x14ac:dyDescent="0.2">
      <c r="A83" s="88" t="s">
        <v>163</v>
      </c>
      <c r="B83" s="89" t="s">
        <v>88</v>
      </c>
      <c r="C83" s="139"/>
      <c r="D83" s="140"/>
      <c r="E83" s="140"/>
      <c r="F83" s="140"/>
      <c r="G83" s="141"/>
      <c r="H83" s="142"/>
      <c r="I83" s="143" t="s">
        <v>86</v>
      </c>
      <c r="J83" s="144"/>
      <c r="K83" s="145">
        <v>0</v>
      </c>
      <c r="L83" s="145">
        <v>0</v>
      </c>
      <c r="M83" s="146"/>
      <c r="N83" s="146"/>
      <c r="O83" s="146"/>
      <c r="P83" s="147"/>
      <c r="Q83" s="148">
        <v>0</v>
      </c>
      <c r="R83" s="145">
        <v>20</v>
      </c>
      <c r="S83" s="149">
        <v>0</v>
      </c>
      <c r="T83" s="150"/>
      <c r="U83" s="144"/>
      <c r="V83" s="151"/>
      <c r="W83" s="62"/>
      <c r="X83" s="104"/>
      <c r="Y83" s="64"/>
      <c r="Z83" s="64"/>
      <c r="AA83" s="64"/>
      <c r="AB83" s="64"/>
      <c r="AC83" s="64"/>
      <c r="AD83" s="64"/>
      <c r="AE83" s="66"/>
      <c r="AF83" s="160"/>
      <c r="AG83" s="64"/>
      <c r="AH83" s="64"/>
      <c r="AI83" s="64"/>
      <c r="AJ83" s="64"/>
      <c r="AK83" s="64"/>
      <c r="AL83" s="64"/>
      <c r="AM83" s="66"/>
    </row>
    <row r="84" spans="1:39" ht="18.75" x14ac:dyDescent="0.3">
      <c r="A84" s="402"/>
      <c r="B84" s="544" t="s">
        <v>164</v>
      </c>
      <c r="C84" s="544"/>
      <c r="D84" s="544"/>
      <c r="E84" s="545"/>
      <c r="F84" s="276"/>
      <c r="G84" s="361"/>
      <c r="H84" s="362"/>
      <c r="I84" s="361"/>
      <c r="J84" s="346"/>
      <c r="K84" s="267"/>
      <c r="L84" s="403">
        <v>30</v>
      </c>
      <c r="M84" s="546"/>
      <c r="N84" s="546"/>
      <c r="O84" s="546"/>
      <c r="P84" s="404"/>
      <c r="Q84" s="271">
        <f>SUM(Q75+Q70+Q66+Q79,Q80)</f>
        <v>20</v>
      </c>
      <c r="R84" s="272">
        <f>SUM(R75+R70+R66+R79,R80)</f>
        <v>154</v>
      </c>
      <c r="S84" s="273">
        <f>SUM(S75+S70+S66+S79,S80)</f>
        <v>24</v>
      </c>
      <c r="T84" s="274"/>
      <c r="U84" s="275"/>
      <c r="V84" s="359"/>
      <c r="W84" s="181"/>
      <c r="X84" s="182"/>
      <c r="Y84" s="183"/>
      <c r="Z84" s="183"/>
      <c r="AA84" s="183"/>
      <c r="AB84" s="183"/>
      <c r="AC84" s="183"/>
      <c r="AD84" s="183"/>
      <c r="AE84" s="184"/>
      <c r="AF84" s="283"/>
      <c r="AG84" s="183"/>
      <c r="AH84" s="183"/>
      <c r="AI84" s="183"/>
      <c r="AJ84" s="183"/>
      <c r="AK84" s="183"/>
      <c r="AL84" s="183"/>
      <c r="AM84" s="184"/>
    </row>
    <row r="85" spans="1:39" ht="18.75" x14ac:dyDescent="0.3">
      <c r="A85" s="405"/>
      <c r="B85" s="406"/>
      <c r="C85" s="406"/>
      <c r="D85" s="406"/>
      <c r="E85" s="407"/>
      <c r="F85" s="408"/>
      <c r="G85" s="409"/>
      <c r="H85" s="410"/>
      <c r="I85" s="409"/>
      <c r="J85" s="267"/>
      <c r="K85" s="411"/>
      <c r="L85" s="412"/>
      <c r="M85" s="547"/>
      <c r="N85" s="547"/>
      <c r="O85" s="547"/>
      <c r="P85" s="413"/>
      <c r="Q85" s="548">
        <f>SUM(Q84+R84+S84)</f>
        <v>198</v>
      </c>
      <c r="R85" s="536"/>
      <c r="S85" s="537"/>
      <c r="T85" s="274"/>
      <c r="U85" s="275"/>
      <c r="V85" s="359"/>
      <c r="W85" s="181"/>
      <c r="X85" s="182"/>
      <c r="Y85" s="183"/>
      <c r="Z85" s="183"/>
      <c r="AA85" s="183"/>
      <c r="AB85" s="183"/>
      <c r="AC85" s="183"/>
      <c r="AD85" s="183"/>
      <c r="AE85" s="184"/>
      <c r="AF85" s="283"/>
      <c r="AG85" s="183"/>
      <c r="AH85" s="183"/>
      <c r="AI85" s="183"/>
      <c r="AJ85" s="183"/>
      <c r="AK85" s="183"/>
      <c r="AL85" s="183"/>
      <c r="AM85" s="184"/>
    </row>
    <row r="86" spans="1:39" ht="18.75" x14ac:dyDescent="0.25">
      <c r="A86" s="414"/>
      <c r="B86" s="415" t="s">
        <v>165</v>
      </c>
      <c r="C86" s="416"/>
      <c r="D86" s="416"/>
      <c r="E86" s="416"/>
      <c r="F86" s="416"/>
      <c r="G86" s="416"/>
      <c r="H86" s="417"/>
      <c r="I86" s="416"/>
      <c r="J86" s="416"/>
      <c r="K86" s="416"/>
      <c r="L86" s="418">
        <f>SUM(L25+L44+L63+L84)</f>
        <v>120</v>
      </c>
      <c r="M86" s="416"/>
      <c r="N86" s="416"/>
      <c r="O86" s="416"/>
      <c r="P86" s="417"/>
      <c r="Q86" s="549">
        <f>SUM(Q25+Q44+Q63+Q84)</f>
        <v>224</v>
      </c>
      <c r="R86" s="550">
        <f>SUM(R25+R44+R63+R84)</f>
        <v>541</v>
      </c>
      <c r="S86" s="552">
        <f>SUM(S25+S44+S63+S84)</f>
        <v>88</v>
      </c>
      <c r="T86" s="554"/>
      <c r="U86" s="555"/>
      <c r="V86" s="419"/>
      <c r="W86" s="181"/>
      <c r="X86" s="420"/>
      <c r="Y86" s="421"/>
      <c r="Z86" s="421"/>
      <c r="AA86" s="421"/>
      <c r="AB86" s="421"/>
      <c r="AC86" s="421"/>
      <c r="AD86" s="421"/>
      <c r="AE86" s="422"/>
      <c r="AF86" s="423"/>
      <c r="AG86" s="421"/>
      <c r="AH86" s="421"/>
      <c r="AI86" s="421"/>
      <c r="AJ86" s="421"/>
      <c r="AK86" s="421"/>
      <c r="AL86" s="421"/>
      <c r="AM86" s="422"/>
    </row>
    <row r="87" spans="1:39" x14ac:dyDescent="0.25">
      <c r="A87" s="424"/>
      <c r="B87" s="425"/>
      <c r="C87" s="426"/>
      <c r="D87" s="426"/>
      <c r="E87" s="426"/>
      <c r="F87" s="426"/>
      <c r="G87" s="426"/>
      <c r="H87" s="427"/>
      <c r="I87" s="426"/>
      <c r="J87" s="426"/>
      <c r="K87" s="426"/>
      <c r="L87" s="427"/>
      <c r="M87" s="426"/>
      <c r="N87" s="426"/>
      <c r="O87" s="426"/>
      <c r="P87" s="427"/>
      <c r="Q87" s="549"/>
      <c r="R87" s="551"/>
      <c r="S87" s="553"/>
      <c r="T87" s="554"/>
      <c r="U87" s="555"/>
      <c r="V87" s="419"/>
      <c r="W87" s="181"/>
      <c r="X87" s="420"/>
      <c r="Y87" s="421"/>
      <c r="Z87" s="421"/>
      <c r="AA87" s="421"/>
      <c r="AB87" s="421"/>
      <c r="AC87" s="421"/>
      <c r="AD87" s="421"/>
      <c r="AE87" s="422"/>
      <c r="AF87" s="423"/>
      <c r="AG87" s="421"/>
      <c r="AH87" s="421"/>
      <c r="AI87" s="421"/>
      <c r="AJ87" s="421"/>
      <c r="AK87" s="421"/>
      <c r="AL87" s="421"/>
      <c r="AM87" s="422"/>
    </row>
    <row r="88" spans="1:39" ht="16.5" thickBot="1" x14ac:dyDescent="0.3">
      <c r="A88" s="428"/>
      <c r="B88" s="429"/>
      <c r="C88" s="429"/>
      <c r="D88" s="430"/>
      <c r="E88" s="429"/>
      <c r="F88" s="429"/>
      <c r="G88" s="431"/>
      <c r="H88" s="432"/>
      <c r="I88" s="431"/>
      <c r="J88" s="429"/>
      <c r="K88" s="429"/>
      <c r="L88" s="433"/>
      <c r="M88" s="429"/>
      <c r="N88" s="429"/>
      <c r="O88" s="429"/>
      <c r="P88" s="434"/>
      <c r="Q88" s="532">
        <f>SUM(Q86+R86+S86)</f>
        <v>853</v>
      </c>
      <c r="R88" s="533"/>
      <c r="S88" s="534"/>
      <c r="T88" s="435"/>
      <c r="U88" s="436"/>
      <c r="V88" s="437"/>
      <c r="W88" s="438"/>
      <c r="X88" s="439"/>
      <c r="Y88" s="440"/>
      <c r="Z88" s="440"/>
      <c r="AA88" s="440"/>
      <c r="AB88" s="440"/>
      <c r="AC88" s="440"/>
      <c r="AD88" s="440"/>
      <c r="AE88" s="441"/>
      <c r="AF88" s="442"/>
      <c r="AG88" s="440"/>
      <c r="AH88" s="440"/>
      <c r="AI88" s="440"/>
      <c r="AJ88" s="440"/>
      <c r="AK88" s="440"/>
      <c r="AL88" s="440"/>
      <c r="AM88" s="441"/>
    </row>
  </sheetData>
  <mergeCells count="52">
    <mergeCell ref="U86:U87"/>
    <mergeCell ref="A44:A45"/>
    <mergeCell ref="Q45:S45"/>
    <mergeCell ref="X51:AM51"/>
    <mergeCell ref="Q88:S88"/>
    <mergeCell ref="Q64:S64"/>
    <mergeCell ref="AF79:AM79"/>
    <mergeCell ref="AF80:AM80"/>
    <mergeCell ref="B84:E84"/>
    <mergeCell ref="M84:M85"/>
    <mergeCell ref="N84:N85"/>
    <mergeCell ref="O84:O85"/>
    <mergeCell ref="Q85:S85"/>
    <mergeCell ref="Q86:Q87"/>
    <mergeCell ref="R86:R87"/>
    <mergeCell ref="S86:S87"/>
    <mergeCell ref="T86:T87"/>
    <mergeCell ref="AF59:AM59"/>
    <mergeCell ref="AB2:AE2"/>
    <mergeCell ref="AF2:AI2"/>
    <mergeCell ref="AJ2:AM2"/>
    <mergeCell ref="B25:E25"/>
    <mergeCell ref="L26:O26"/>
    <mergeCell ref="Q26:S26"/>
    <mergeCell ref="V1:V3"/>
    <mergeCell ref="W1:W3"/>
    <mergeCell ref="X1:AE1"/>
    <mergeCell ref="AF1:AM1"/>
    <mergeCell ref="Q2:Q3"/>
    <mergeCell ref="R2:R3"/>
    <mergeCell ref="S2:S3"/>
    <mergeCell ref="T2:T3"/>
    <mergeCell ref="U2:U3"/>
    <mergeCell ref="X2:AA2"/>
    <mergeCell ref="M1:M3"/>
    <mergeCell ref="N1:N3"/>
    <mergeCell ref="O1:O3"/>
    <mergeCell ref="P1:P3"/>
    <mergeCell ref="Q1:S1"/>
    <mergeCell ref="T1:U1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dataValidations count="6">
    <dataValidation type="list" allowBlank="1" showInputMessage="1" showErrorMessage="1" sqref="G5:G9 G12:G25 T5:T25 T29:T43 G29:G43 G46:G62 T46:T62 T66:T83 G66:G83" xr:uid="{00000000-0002-0000-0100-000000000000}">
      <formula1>oui_non</formula1>
    </dataValidation>
    <dataValidation type="list" allowBlank="1" showInputMessage="1" showErrorMessage="1" sqref="I29:I41 I46:I59 I66:I80 I5:I22 I25" xr:uid="{00000000-0002-0000-0100-000001000000}">
      <formula1>nature_ens</formula1>
    </dataValidation>
    <dataValidation type="list" allowBlank="1" showInputMessage="1" showErrorMessage="1" sqref="N9 O5:O25 O29:O43 O46:O62 O66:O83" xr:uid="{00000000-0002-0000-0100-000002000000}">
      <formula1>CNU_disciplines</formula1>
    </dataValidation>
    <dataValidation type="list" allowBlank="1" showInputMessage="1" showErrorMessage="1" sqref="M5:M25 M29:M43 M46:M62 M66:M83" xr:uid="{00000000-0002-0000-0100-000003000000}">
      <formula1>sections_CNU</formula1>
    </dataValidation>
    <dataValidation type="list" allowBlank="1" showInputMessage="1" showErrorMessage="1" sqref="H5:H25 H46:H62 H29:H43 H66:H83" xr:uid="{00000000-0002-0000-0100-000004000000}">
      <formula1>typ_ense</formula1>
    </dataValidation>
    <dataValidation type="list" allowBlank="1" showInputMessage="1" showErrorMessage="1" sqref="E5:E24 E29:E43 E46:E62 E66:E83" xr:uid="{00000000-0002-0000-0100-000005000000}">
      <formula1>Type_UE</formula1>
    </dataValidation>
  </dataValidations>
  <pageMargins left="0.23622047244094491" right="0.23622047244094491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Master Meef 2nd HG</vt:lpstr>
      <vt:lpstr>'Master Meef 2nd HG'!Impression_des_titres</vt:lpstr>
      <vt:lpstr>'Master Meef 2nd HG'!Zone_d_impression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Christine Colomar</cp:lastModifiedBy>
  <cp:lastPrinted>2022-07-21T13:04:27Z</cp:lastPrinted>
  <dcterms:created xsi:type="dcterms:W3CDTF">2022-05-20T07:07:31Z</dcterms:created>
  <dcterms:modified xsi:type="dcterms:W3CDTF">2022-09-29T13:45:35Z</dcterms:modified>
</cp:coreProperties>
</file>