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Y:\LLSH-PILOTAGE-SCOLARITE\0-Christine\2023-2024 M3C\M3C pour publication\Meef\"/>
    </mc:Choice>
  </mc:AlternateContent>
  <xr:revisionPtr revIDLastSave="0" documentId="13_ncr:1_{35EEC18E-3F69-4A3E-BFFE-2737478482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ster Meef 2nd degré Anglais" sheetId="1" r:id="rId1"/>
  </sheets>
  <externalReferences>
    <externalReference r:id="rId2"/>
  </externalReferences>
  <definedNames>
    <definedName name="_xlnm._FilterDatabase" localSheetId="0" hidden="1">'Master Meef 2nd degré Anglais'!$A$1:$AM$95</definedName>
    <definedName name="CNU_disciplines" localSheetId="0">#REF!</definedName>
    <definedName name="CNU_disciplines">#REF!</definedName>
    <definedName name="Domainesformation">#REF!</definedName>
    <definedName name="_xlnm.Print_Titles" localSheetId="0">'Master Meef 2nd degré Anglais'!$1:$3</definedName>
    <definedName name="lieu">#REF!</definedName>
    <definedName name="nature_ens" localSheetId="0">#REF!</definedName>
    <definedName name="nature_ens">#REF!</definedName>
    <definedName name="Nature2">'[1]Liste de valeurs'!$B$2:$B$7</definedName>
    <definedName name="oui_non" localSheetId="0">#REF!</definedName>
    <definedName name="oui_non">#REF!</definedName>
    <definedName name="section_CNU">#REF!</definedName>
    <definedName name="sections_CNU" localSheetId="0">#REF!</definedName>
    <definedName name="sections_CNU">#REF!</definedName>
    <definedName name="Sites">#REF!</definedName>
    <definedName name="statut">#REF!</definedName>
    <definedName name="Typ_dip">#REF!</definedName>
    <definedName name="typ_ens">#REF!</definedName>
    <definedName name="typ_ens1">#REF!</definedName>
    <definedName name="typ_ense" localSheetId="0">#REF!</definedName>
    <definedName name="typ_ense">#REF!</definedName>
    <definedName name="Type_UE" localSheetId="0">#REF!</definedName>
    <definedName name="Type_UE">#REF!</definedName>
    <definedName name="UE___Unité_d_enseignement">#REF!</definedName>
    <definedName name="UFR">#REF!</definedName>
    <definedName name="_xlnm.Print_Area" localSheetId="0">'Master Meef 2nd degré Anglais'!$A$1:$U$69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81" i="1" l="1"/>
  <c r="Q78" i="1"/>
  <c r="Q73" i="1"/>
  <c r="Q91" i="1"/>
  <c r="L91" i="1"/>
  <c r="S81" i="1"/>
  <c r="R81" i="1"/>
  <c r="G81" i="1"/>
  <c r="F81" i="1"/>
  <c r="E81" i="1"/>
  <c r="S78" i="1"/>
  <c r="S73" i="1"/>
  <c r="S91" i="1"/>
  <c r="R78" i="1"/>
  <c r="R73" i="1"/>
  <c r="R91" i="1"/>
  <c r="R58" i="1"/>
  <c r="R53" i="1"/>
  <c r="R48" i="1"/>
  <c r="R69" i="1"/>
  <c r="L69" i="1"/>
  <c r="S58" i="1"/>
  <c r="Q58" i="1"/>
  <c r="Q53" i="1"/>
  <c r="Q48" i="1"/>
  <c r="Q69" i="1"/>
  <c r="S53" i="1"/>
  <c r="S48" i="1"/>
  <c r="S69" i="1"/>
  <c r="Q27" i="1"/>
  <c r="Q32" i="1"/>
  <c r="Q36" i="1"/>
  <c r="Q44" i="1"/>
  <c r="L44" i="1"/>
  <c r="S36" i="1"/>
  <c r="R36" i="1"/>
  <c r="S32" i="1"/>
  <c r="R32" i="1"/>
  <c r="S27" i="1"/>
  <c r="R27" i="1"/>
  <c r="L23" i="1"/>
  <c r="S14" i="1"/>
  <c r="R14" i="1"/>
  <c r="Q14" i="1"/>
  <c r="S10" i="1"/>
  <c r="R10" i="1"/>
  <c r="Q10" i="1"/>
  <c r="S5" i="1"/>
  <c r="S23" i="1"/>
  <c r="R5" i="1"/>
  <c r="R23" i="1"/>
  <c r="Q5" i="1"/>
  <c r="Q23" i="1"/>
  <c r="L93" i="1"/>
  <c r="Q70" i="1"/>
  <c r="S44" i="1"/>
  <c r="S93" i="1"/>
  <c r="R44" i="1"/>
  <c r="R93" i="1"/>
  <c r="Q24" i="1"/>
  <c r="Q93" i="1"/>
  <c r="Q92" i="1"/>
  <c r="Q45" i="1"/>
  <c r="Q95" i="1"/>
</calcChain>
</file>

<file path=xl/sharedStrings.xml><?xml version="1.0" encoding="utf-8"?>
<sst xmlns="http://schemas.openxmlformats.org/spreadsheetml/2006/main" count="869" uniqueCount="243">
  <si>
    <t>N°UE</t>
  </si>
  <si>
    <t>Intitulé de l'enseignement</t>
  </si>
  <si>
    <t>Code Apogée de l'ELP
contrat 2018</t>
  </si>
  <si>
    <t>Lien de correspondance pour 2021</t>
  </si>
  <si>
    <t xml:space="preserve">Type de l'enseignement 
(tronc commun ou spécialisation)
</t>
  </si>
  <si>
    <t>Si UE 
mutualisée à d'autres mentions ou années de formation, indiquer lesquelles</t>
  </si>
  <si>
    <t>Porteur 
(o/n)</t>
  </si>
  <si>
    <t>Nature ELP</t>
  </si>
  <si>
    <t>O = obligatoire
C = option/choix</t>
  </si>
  <si>
    <t>Si UE Choix
Précisez le nombre d'enseignement 
ou nombre d'ECTS 
à choisir</t>
  </si>
  <si>
    <t>COEF</t>
  </si>
  <si>
    <t>ECTS</t>
  </si>
  <si>
    <t>Section 
CNU
Enseignement</t>
  </si>
  <si>
    <t xml:space="preserve">Responsable de l'enseignement
</t>
  </si>
  <si>
    <t>Section CNU
du responsable de l'enseignement</t>
  </si>
  <si>
    <t>Effectifs attendus</t>
  </si>
  <si>
    <t>Volume horaire</t>
  </si>
  <si>
    <t>International</t>
  </si>
  <si>
    <t>Descriptif de l'enseignement</t>
  </si>
  <si>
    <t>UE non compensable</t>
  </si>
  <si>
    <t>Modalités de contrôle de connaissances - Session 1</t>
  </si>
  <si>
    <t>Modalités de contrôle de connaissances - Session de rattrapage</t>
  </si>
  <si>
    <t>CM</t>
  </si>
  <si>
    <t>TD</t>
  </si>
  <si>
    <t>TP</t>
  </si>
  <si>
    <t>Cours dispensé en anglais
o/n</t>
  </si>
  <si>
    <t>Cours dispensé en langue étrangère
préciser la langue</t>
  </si>
  <si>
    <t>RNE</t>
  </si>
  <si>
    <t>RSE</t>
  </si>
  <si>
    <t>quotité</t>
  </si>
  <si>
    <t>modalité</t>
  </si>
  <si>
    <t>nature</t>
  </si>
  <si>
    <t>durée</t>
  </si>
  <si>
    <t>Semestre 7</t>
  </si>
  <si>
    <t xml:space="preserve"> </t>
  </si>
  <si>
    <t>UE 1.1</t>
  </si>
  <si>
    <t>Maîtriser les savoirs fondamentaux pour enseigner</t>
  </si>
  <si>
    <t>oui</t>
  </si>
  <si>
    <t>UE : Unité d'enseignement</t>
  </si>
  <si>
    <t>O : obligatoire</t>
  </si>
  <si>
    <t>EC1</t>
  </si>
  <si>
    <t>Enjeux et connaissance du système éducatif</t>
  </si>
  <si>
    <t xml:space="preserve">UE 11 </t>
  </si>
  <si>
    <t>EC : élément constitutif</t>
  </si>
  <si>
    <t>70 : Sciences de l'éducation</t>
  </si>
  <si>
    <t>développement des adolescents et procesus d'apprentissages.</t>
  </si>
  <si>
    <t>CT</t>
  </si>
  <si>
    <t>écrit</t>
  </si>
  <si>
    <t>à rendre</t>
  </si>
  <si>
    <t>2h</t>
  </si>
  <si>
    <t xml:space="preserve">écrit </t>
  </si>
  <si>
    <t>EC2</t>
  </si>
  <si>
    <t>structures de la langue (savoirs du champ disciplinaire)</t>
  </si>
  <si>
    <t>UE 13 EC1 + EC4</t>
  </si>
  <si>
    <t>11 : Langues et littératures anglaises et anglo-saxonnes</t>
  </si>
  <si>
    <t>M-E. PERROT / S. GATELAIS, F. FOUASSIER</t>
  </si>
  <si>
    <t xml:space="preserve">outils théoriques et méthodologiques nécessaires aux épreuves de linguistique et de traduction </t>
  </si>
  <si>
    <t>CC</t>
  </si>
  <si>
    <t>4h</t>
  </si>
  <si>
    <t>EC3</t>
  </si>
  <si>
    <t>cultures des sphères anglophones (construction des apprentissages dans le champ disciplinaire)</t>
  </si>
  <si>
    <t>UE 13 EC2 + EC5</t>
  </si>
  <si>
    <t>K-JWALLART / S. CARREZ, S. SALBAYRE, S. PORION, A. CASTET</t>
  </si>
  <si>
    <t>entraînement  à l’analyse de différents types de documents littéraires et culturels</t>
  </si>
  <si>
    <t>6h</t>
  </si>
  <si>
    <t>oral</t>
  </si>
  <si>
    <t>30 min</t>
  </si>
  <si>
    <t>EC4</t>
  </si>
  <si>
    <t xml:space="preserve">s'exprimer en anglais </t>
  </si>
  <si>
    <t>UE 13 EC3 + EC6</t>
  </si>
  <si>
    <t>N.SERPOLLET / E. RAMBEAU</t>
  </si>
  <si>
    <t>S’exprimer en anglais : révision des bases de la langue orale</t>
  </si>
  <si>
    <t>écrit/oral</t>
  </si>
  <si>
    <t>30min</t>
  </si>
  <si>
    <t xml:space="preserve">UE 1.2 </t>
  </si>
  <si>
    <t xml:space="preserve">Piloter son enseignement </t>
  </si>
  <si>
    <t>Construction d'une posture professionnelle réflexive</t>
  </si>
  <si>
    <t>préparation du stage et du portfolio</t>
  </si>
  <si>
    <t>savoirs fondamentaux de la didactique (éléments d'épistémologie)</t>
  </si>
  <si>
    <t>UE 12 EC1</t>
  </si>
  <si>
    <t>P. CATOIRE / A. BELLEVILLE</t>
  </si>
  <si>
    <t>Epistémologie de la discipline</t>
  </si>
  <si>
    <t>2 écrits</t>
  </si>
  <si>
    <t>2 heures</t>
  </si>
  <si>
    <t>enseigner la langue et les cultures des sphères anglophones (construction des apprentissages dans le champ disciplinaire)</t>
  </si>
  <si>
    <t>UE 12 EC2</t>
  </si>
  <si>
    <t>P. CATOIRE</t>
  </si>
  <si>
    <t>Construction de séance</t>
  </si>
  <si>
    <t>repise oral d'un travail écrit</t>
  </si>
  <si>
    <t>20 minutes</t>
  </si>
  <si>
    <t xml:space="preserve">UE 1.3 </t>
  </si>
  <si>
    <t>Etre acteur de son développement professionnel</t>
  </si>
  <si>
    <t>recherche et méthodologie**</t>
  </si>
  <si>
    <t>UE 13 EC7</t>
  </si>
  <si>
    <t>K. FISCHER</t>
  </si>
  <si>
    <t>Débuter une recherche, constituer une bibliographie</t>
  </si>
  <si>
    <t>séminaire de recherche en didactique</t>
  </si>
  <si>
    <t>particularités de la recherche en sciences de l'éducation</t>
  </si>
  <si>
    <t>15 minutes</t>
  </si>
  <si>
    <t>analyse de pratiques disciplinaires (renforcement des compétences soutenant le développement professionnel)</t>
  </si>
  <si>
    <t>UE 12 EC 3</t>
  </si>
  <si>
    <t>Préparation du stage  + compte-rendu</t>
  </si>
  <si>
    <t xml:space="preserve">développement professionnel / tutorat </t>
  </si>
  <si>
    <t>analyser et évaluer ses compétences professionnelles</t>
  </si>
  <si>
    <t xml:space="preserve">UE1.4 </t>
  </si>
  <si>
    <r>
      <t xml:space="preserve">Module complémentaire en auto formation ou mutualisé avec d'autres parcours </t>
    </r>
    <r>
      <rPr>
        <sz val="10"/>
        <color theme="1"/>
        <rFont val="Calibri (Corps)"/>
      </rPr>
      <t xml:space="preserve">(renforcement avec L3, approfondissement en auto formation, corps et voix mutualisé avec L3 ) </t>
    </r>
  </si>
  <si>
    <t>L3 LLCER</t>
  </si>
  <si>
    <t>Renforcement disciplianaire mutualisé et / ou en autonomie</t>
  </si>
  <si>
    <t>UE 1.5</t>
  </si>
  <si>
    <t>Stage d'observation à l'étranger</t>
  </si>
  <si>
    <t>F : facultatif</t>
  </si>
  <si>
    <t>UE 1.6</t>
  </si>
  <si>
    <t>Préparation au CAPEFE</t>
  </si>
  <si>
    <t>Semestre 7 Total Heures présentielles Etudiant</t>
  </si>
  <si>
    <t>Semestre 8</t>
  </si>
  <si>
    <t>UE 2.1</t>
  </si>
  <si>
    <t>UE 21 EC2 + EC3</t>
  </si>
  <si>
    <t>politiques et enjeux du système éducatif, enjeux du numérique</t>
  </si>
  <si>
    <t>structures de la langue</t>
  </si>
  <si>
    <t>UE 23 EC1 + EC4</t>
  </si>
  <si>
    <t>cultures des sphères anglophones</t>
  </si>
  <si>
    <t>UE 23 EC2 + EC5</t>
  </si>
  <si>
    <t>entraînement à l’analyse de différents types de documents littéraires et culturels</t>
  </si>
  <si>
    <t>UE 23 EC3</t>
  </si>
  <si>
    <t>percevoir et remédier à ses erreurs phonologiques</t>
  </si>
  <si>
    <t>UE 2.2</t>
  </si>
  <si>
    <t>UE 21 EC4</t>
  </si>
  <si>
    <t>climat scolaire, posture de l'enseignant, corps et voix, APP</t>
  </si>
  <si>
    <t>savoirs fondamentaux de la didactique (éléments d'épistémologie )</t>
  </si>
  <si>
    <t>UE 32 EC3</t>
  </si>
  <si>
    <t>construction de séquences</t>
  </si>
  <si>
    <t>sélectionner un support, construire l'accès au sens</t>
  </si>
  <si>
    <t>écrit + oral</t>
  </si>
  <si>
    <t>à rendre + 15 minutes</t>
  </si>
  <si>
    <t>UE 2.3</t>
  </si>
  <si>
    <t>15 min</t>
  </si>
  <si>
    <t>recherche et méthodologie</t>
  </si>
  <si>
    <t>UE 23 EC6</t>
  </si>
  <si>
    <t>Etablissement d'un protocole et recueil de données</t>
  </si>
  <si>
    <t>séminaire de recherche en didactique**</t>
  </si>
  <si>
    <t>Problématiser un mémoire MEEF</t>
  </si>
  <si>
    <t>présentation des stages de M2 ; faire un bilan de ses compétences</t>
  </si>
  <si>
    <t xml:space="preserve">UE 2.4 </t>
  </si>
  <si>
    <r>
      <t>Module complémentaire en auto formation ou mutualisé avec d'autres parcours</t>
    </r>
    <r>
      <rPr>
        <sz val="11"/>
        <color theme="1"/>
        <rFont val="Calibri (Corps)"/>
      </rPr>
      <t xml:space="preserve"> </t>
    </r>
    <r>
      <rPr>
        <sz val="10"/>
        <color theme="1"/>
        <rFont val="Calibri (Corps)"/>
      </rPr>
      <t xml:space="preserve">(renforcement avec L3, approfondissement en auto formation, corps et voix mutualisé avec L3 ) </t>
    </r>
  </si>
  <si>
    <t>L3 LLECR</t>
  </si>
  <si>
    <t>UE 2.6</t>
  </si>
  <si>
    <t>UE 2.7</t>
  </si>
  <si>
    <t>Semestre 8  Total Heures présentielles Etudiant</t>
  </si>
  <si>
    <t>Semestre 9</t>
  </si>
  <si>
    <t>UE 3.1</t>
  </si>
  <si>
    <t>UE 31 EC3</t>
  </si>
  <si>
    <t>S. BRUNEL/V.ROISIN</t>
  </si>
  <si>
    <t>Journée en établissement</t>
  </si>
  <si>
    <t>UE 3.2</t>
  </si>
  <si>
    <t>UE 21 EC1 + EC4 
UE 31 EC2 +EC3</t>
  </si>
  <si>
    <t>Evaluation ; Ecole inclusive ; trouble des apprentissages ; autorité ; APP ; numérique</t>
  </si>
  <si>
    <t>reprise orale d'un travail écrit</t>
  </si>
  <si>
    <t>efficacité de l'enseignement</t>
  </si>
  <si>
    <t>S. BRUNEL</t>
  </si>
  <si>
    <t>Principes fondamentaux de l'enseignement des LVE</t>
  </si>
  <si>
    <t>4 heures</t>
  </si>
  <si>
    <t>Construction de séquences et séances</t>
  </si>
  <si>
    <t>enseigner aux élèves à s'exprimer en anglais</t>
  </si>
  <si>
    <t>UE 32 EC1</t>
  </si>
  <si>
    <t>07 : Sciences du langage : linguistique et phonétique générales</t>
  </si>
  <si>
    <t>Développer l'expression des élèves</t>
  </si>
  <si>
    <t>UE 3.3</t>
  </si>
  <si>
    <t>non compensable</t>
  </si>
  <si>
    <t>Voix et corps pour enseigner et présenter un oral</t>
  </si>
  <si>
    <t>accompagnement du mémoire et soutenance**</t>
  </si>
  <si>
    <t>UE 34 EC1</t>
  </si>
  <si>
    <t>Accompagnement du mémoire</t>
  </si>
  <si>
    <t>E. MUNN</t>
  </si>
  <si>
    <t>Gestion de classe en lien avec le stage et la recherche</t>
  </si>
  <si>
    <t>UE 33 EC1</t>
  </si>
  <si>
    <t>Evaluer son niveau de compétence au regard du référentiel métier ; définir des pistes de travail</t>
  </si>
  <si>
    <t>UE 3.4</t>
  </si>
  <si>
    <t>UE 33 EC2</t>
  </si>
  <si>
    <t>stage</t>
  </si>
  <si>
    <t>visite</t>
  </si>
  <si>
    <t>UE 3.5</t>
  </si>
  <si>
    <t xml:space="preserve">Réussir son projet professionnel </t>
  </si>
  <si>
    <t>Mettre en valeur ses compétences ; se former pour progresser</t>
  </si>
  <si>
    <t>UE 3.6</t>
  </si>
  <si>
    <t>UE 3.7</t>
  </si>
  <si>
    <t>Module ouverture</t>
  </si>
  <si>
    <t>UE 3.8</t>
  </si>
  <si>
    <t>Semestre 9  Total Heures présentielles Etudiant</t>
  </si>
  <si>
    <t>Semestre 10</t>
  </si>
  <si>
    <t>UE 4.1</t>
  </si>
  <si>
    <t>UE 41 EC1</t>
  </si>
  <si>
    <t>.'Les outils pour "faire vivre" ces valeurs dans un établissement scolaire. Connaître les partenaires de l'école et communiquer avec eux</t>
  </si>
  <si>
    <t xml:space="preserve">Préparation aux épreuves de l'écrit </t>
  </si>
  <si>
    <t>4H</t>
  </si>
  <si>
    <t>UE 4.2</t>
  </si>
  <si>
    <t>UE 41 EC2</t>
  </si>
  <si>
    <t>Gestion de classe  ; APP ; numérique</t>
  </si>
  <si>
    <t>ecrit</t>
  </si>
  <si>
    <t>1h30</t>
  </si>
  <si>
    <t xml:space="preserve">efficacité de l'enseignement </t>
  </si>
  <si>
    <t>UE 22 EC1 + EC2 + EC3</t>
  </si>
  <si>
    <t>Préparation à l'épreuve 1 de l'oral du CAPES</t>
  </si>
  <si>
    <t>oral + oral</t>
  </si>
  <si>
    <t>30 min + 30 min</t>
  </si>
  <si>
    <t>1 heure</t>
  </si>
  <si>
    <t>UE 4.3</t>
  </si>
  <si>
    <t xml:space="preserve">Etre acteur de son développement professionnel </t>
  </si>
  <si>
    <t>Développement professionnel</t>
  </si>
  <si>
    <t>UE 41 EC1 + EC2</t>
  </si>
  <si>
    <t>APP en lien avec épreuve 4 du CAPES</t>
  </si>
  <si>
    <t>UE 43 EC1</t>
  </si>
  <si>
    <t>UE 4.4</t>
  </si>
  <si>
    <t>UE 43 EC2</t>
  </si>
  <si>
    <t>Stage</t>
  </si>
  <si>
    <t>pas de session de rattrapage</t>
  </si>
  <si>
    <t>UE 4.5</t>
  </si>
  <si>
    <t>UE 44 EC1</t>
  </si>
  <si>
    <t>Mémoire + Soutenance</t>
  </si>
  <si>
    <t>écrit et oral</t>
  </si>
  <si>
    <t>à rendre oral 30 min</t>
  </si>
  <si>
    <t>UE 4.6</t>
  </si>
  <si>
    <t>Dresser un bilan de ses compétences; montrer sa progression</t>
  </si>
  <si>
    <t>UE 4.7</t>
  </si>
  <si>
    <t>UE 4.8</t>
  </si>
  <si>
    <t>UE 4.9</t>
  </si>
  <si>
    <t>Semestre 10 Total Heures présentielles Etudiant</t>
  </si>
  <si>
    <t>Total HE Master MEEF anglais</t>
  </si>
  <si>
    <t>M. SCHNEEWELE / F.GIRY</t>
  </si>
  <si>
    <r>
      <t xml:space="preserve">développement professionnel / tutorat 
</t>
    </r>
    <r>
      <rPr>
        <b/>
        <sz val="10"/>
        <color theme="1"/>
        <rFont val="Arial"/>
        <family val="2"/>
      </rPr>
      <t>3h/étudiant</t>
    </r>
  </si>
  <si>
    <t>Stage (2h/étudiant)</t>
  </si>
  <si>
    <t>Stage (2h par étudiant)</t>
  </si>
  <si>
    <t>Mémoire (3h/étudiant)</t>
  </si>
  <si>
    <t>3 heures</t>
  </si>
  <si>
    <t>repise orale d'un travail écrit</t>
  </si>
  <si>
    <t>V. ROISIN (T) / D. COUVERT (O)</t>
  </si>
  <si>
    <t>Préparation Pix+ Édu (UE facultative)</t>
  </si>
  <si>
    <t>UE : unité d'enseignement</t>
  </si>
  <si>
    <t>Meef 1e degré</t>
  </si>
  <si>
    <t>UE 1.7</t>
  </si>
  <si>
    <t>UE 2.8</t>
  </si>
  <si>
    <t>UE 3.9</t>
  </si>
  <si>
    <t>Ecrit</t>
  </si>
  <si>
    <t>E. MUNN (O) / F. GIRY(T)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</si>
</sst>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 (Corps)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9.5"/>
      <color theme="1"/>
      <name val="Calibri"/>
      <family val="2"/>
      <scheme val="minor"/>
    </font>
    <font>
      <b/>
      <sz val="11"/>
      <color theme="1"/>
      <name val="Calibri (Corps)"/>
    </font>
    <font>
      <sz val="11"/>
      <color theme="1"/>
      <name val="Calibri (Corps)"/>
    </font>
    <font>
      <b/>
      <sz val="8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trike/>
      <sz val="10"/>
      <color theme="1"/>
      <name val="Arial"/>
      <family val="2"/>
    </font>
    <font>
      <strike/>
      <sz val="8"/>
      <color theme="1"/>
      <name val="Arial"/>
      <family val="2"/>
    </font>
    <font>
      <strike/>
      <sz val="11"/>
      <color theme="1"/>
      <name val="Calibri"/>
      <family val="2"/>
      <scheme val="minor"/>
    </font>
    <font>
      <b/>
      <strike/>
      <sz val="10"/>
      <color theme="1"/>
      <name val="Arial"/>
      <family val="2"/>
    </font>
    <font>
      <sz val="11"/>
      <color theme="1"/>
      <name val="Calibri (Corps)_x0000_"/>
    </font>
    <font>
      <sz val="11"/>
      <color theme="1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5"/>
      <color theme="1"/>
      <name val="Arial"/>
      <family val="2"/>
    </font>
    <font>
      <sz val="7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2FDFE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99FF"/>
        <bgColor rgb="FFE772FF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FDFE"/>
        <bgColor rgb="FFE772FF"/>
      </patternFill>
    </fill>
    <fill>
      <patternFill patternType="solid">
        <fgColor rgb="FFFFFFFF"/>
        <bgColor rgb="FFE2FDF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E772FF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12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</cellStyleXfs>
  <cellXfs count="406">
    <xf numFmtId="0" fontId="0" fillId="0" borderId="0" xfId="0"/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2" fillId="10" borderId="7" xfId="0" applyFont="1" applyFill="1" applyBorder="1" applyAlignment="1">
      <alignment horizontal="left" vertical="center"/>
    </xf>
    <xf numFmtId="0" fontId="11" fillId="10" borderId="7" xfId="0" applyFont="1" applyFill="1" applyBorder="1" applyAlignment="1">
      <alignment vertical="center"/>
    </xf>
    <xf numFmtId="0" fontId="10" fillId="10" borderId="8" xfId="0" applyFont="1" applyFill="1" applyBorder="1" applyAlignment="1">
      <alignment horizontal="center" vertical="center"/>
    </xf>
    <xf numFmtId="0" fontId="1" fillId="0" borderId="0" xfId="0" applyFont="1"/>
    <xf numFmtId="0" fontId="11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14" fillId="5" borderId="7" xfId="0" applyFont="1" applyFill="1" applyBorder="1" applyAlignment="1">
      <alignment vertical="center" wrapText="1"/>
    </xf>
    <xf numFmtId="0" fontId="10" fillId="4" borderId="7" xfId="0" applyFont="1" applyFill="1" applyBorder="1"/>
    <xf numFmtId="0" fontId="2" fillId="4" borderId="7" xfId="0" applyFont="1" applyFill="1" applyBorder="1"/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vertical="center"/>
    </xf>
    <xf numFmtId="0" fontId="2" fillId="4" borderId="8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2" fillId="12" borderId="6" xfId="0" applyFont="1" applyFill="1" applyBorder="1" applyAlignment="1">
      <alignment vertical="center"/>
    </xf>
    <xf numFmtId="49" fontId="7" fillId="8" borderId="7" xfId="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right"/>
    </xf>
    <xf numFmtId="0" fontId="2" fillId="4" borderId="7" xfId="0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10" fillId="4" borderId="7" xfId="1" applyFont="1" applyFill="1" applyBorder="1" applyAlignment="1">
      <alignment horizontal="center" wrapText="1"/>
    </xf>
    <xf numFmtId="0" fontId="17" fillId="6" borderId="7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7" fillId="13" borderId="7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49" fontId="10" fillId="14" borderId="7" xfId="1" applyNumberFormat="1" applyFont="1" applyFill="1" applyBorder="1" applyAlignment="1">
      <alignment vertical="center" wrapText="1"/>
    </xf>
    <xf numFmtId="0" fontId="2" fillId="14" borderId="7" xfId="0" applyFont="1" applyFill="1" applyBorder="1" applyAlignment="1">
      <alignment vertical="center" wrapText="1"/>
    </xf>
    <xf numFmtId="49" fontId="4" fillId="14" borderId="7" xfId="1" applyNumberFormat="1" applyFont="1" applyFill="1" applyBorder="1" applyAlignment="1">
      <alignment vertical="center" wrapText="1"/>
    </xf>
    <xf numFmtId="0" fontId="4" fillId="0" borderId="0" xfId="0" applyFont="1"/>
    <xf numFmtId="0" fontId="10" fillId="4" borderId="7" xfId="0" applyFont="1" applyFill="1" applyBorder="1" applyAlignment="1">
      <alignment horizontal="left"/>
    </xf>
    <xf numFmtId="0" fontId="8" fillId="8" borderId="7" xfId="1" applyFont="1" applyFill="1" applyBorder="1" applyAlignment="1">
      <alignment horizontal="center" vertical="center" wrapText="1"/>
    </xf>
    <xf numFmtId="49" fontId="8" fillId="8" borderId="7" xfId="1" applyNumberFormat="1" applyFont="1" applyFill="1" applyBorder="1" applyAlignment="1">
      <alignment horizontal="center" wrapText="1"/>
    </xf>
    <xf numFmtId="49" fontId="8" fillId="8" borderId="7" xfId="1" applyNumberFormat="1" applyFont="1" applyFill="1" applyBorder="1" applyAlignment="1">
      <alignment horizontal="center" vertical="center" wrapText="1"/>
    </xf>
    <xf numFmtId="0" fontId="1" fillId="9" borderId="8" xfId="0" applyFont="1" applyFill="1" applyBorder="1"/>
    <xf numFmtId="0" fontId="8" fillId="6" borderId="7" xfId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/>
    </xf>
    <xf numFmtId="49" fontId="8" fillId="6" borderId="7" xfId="1" applyNumberFormat="1" applyFont="1" applyFill="1" applyBorder="1" applyAlignment="1">
      <alignment horizontal="center" wrapText="1"/>
    </xf>
    <xf numFmtId="49" fontId="7" fillId="6" borderId="7" xfId="1" applyNumberFormat="1" applyFont="1" applyFill="1" applyBorder="1" applyAlignment="1">
      <alignment horizontal="center" vertical="center" wrapText="1"/>
    </xf>
    <xf numFmtId="49" fontId="8" fillId="6" borderId="7" xfId="1" applyNumberFormat="1" applyFont="1" applyFill="1" applyBorder="1" applyAlignment="1">
      <alignment horizontal="center" vertical="center" wrapText="1"/>
    </xf>
    <xf numFmtId="0" fontId="1" fillId="6" borderId="8" xfId="0" applyFont="1" applyFill="1" applyBorder="1"/>
    <xf numFmtId="0" fontId="8" fillId="0" borderId="7" xfId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wrapText="1"/>
    </xf>
    <xf numFmtId="49" fontId="7" fillId="0" borderId="7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8" fillId="0" borderId="7" xfId="0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wrapText="1"/>
    </xf>
    <xf numFmtId="49" fontId="21" fillId="0" borderId="7" xfId="1" applyNumberFormat="1" applyFont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2" fillId="0" borderId="8" xfId="0" applyFont="1" applyBorder="1"/>
    <xf numFmtId="0" fontId="4" fillId="0" borderId="6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8" fillId="0" borderId="0" xfId="0" applyFont="1"/>
    <xf numFmtId="9" fontId="4" fillId="0" borderId="7" xfId="0" applyNumberFormat="1" applyFont="1" applyBorder="1" applyAlignment="1">
      <alignment horizontal="center" vertical="center"/>
    </xf>
    <xf numFmtId="9" fontId="4" fillId="0" borderId="10" xfId="0" applyNumberFormat="1" applyFont="1" applyBorder="1" applyAlignment="1">
      <alignment horizontal="center" vertical="center"/>
    </xf>
    <xf numFmtId="0" fontId="4" fillId="5" borderId="7" xfId="0" applyFont="1" applyFill="1" applyBorder="1" applyAlignment="1">
      <alignment vertical="center" wrapText="1"/>
    </xf>
    <xf numFmtId="0" fontId="2" fillId="14" borderId="13" xfId="0" applyFont="1" applyFill="1" applyBorder="1" applyAlignment="1">
      <alignment horizontal="left"/>
    </xf>
    <xf numFmtId="0" fontId="1" fillId="14" borderId="20" xfId="0" applyFont="1" applyFill="1" applyBorder="1"/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164" fontId="25" fillId="0" borderId="7" xfId="0" applyNumberFormat="1" applyFont="1" applyBorder="1" applyAlignment="1">
      <alignment horizontal="center" vertical="center" wrapText="1"/>
    </xf>
    <xf numFmtId="164" fontId="25" fillId="0" borderId="10" xfId="0" applyNumberFormat="1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164" fontId="25" fillId="0" borderId="7" xfId="0" applyNumberFormat="1" applyFont="1" applyBorder="1" applyAlignment="1">
      <alignment horizontal="center" vertical="center"/>
    </xf>
    <xf numFmtId="0" fontId="4" fillId="4" borderId="22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8" borderId="6" xfId="1" quotePrefix="1" applyFont="1" applyFill="1" applyBorder="1" applyAlignment="1">
      <alignment horizontal="center" wrapText="1"/>
    </xf>
    <xf numFmtId="0" fontId="4" fillId="6" borderId="6" xfId="1" quotePrefix="1" applyFont="1" applyFill="1" applyBorder="1" applyAlignment="1">
      <alignment horizontal="center" wrapText="1"/>
    </xf>
    <xf numFmtId="0" fontId="4" fillId="0" borderId="6" xfId="1" quotePrefix="1" applyFont="1" applyBorder="1" applyAlignment="1">
      <alignment horizontal="center" wrapText="1"/>
    </xf>
    <xf numFmtId="0" fontId="23" fillId="0" borderId="6" xfId="1" quotePrefix="1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right"/>
    </xf>
    <xf numFmtId="49" fontId="7" fillId="8" borderId="7" xfId="1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4" borderId="6" xfId="1" applyFont="1" applyFill="1" applyBorder="1" applyAlignment="1">
      <alignment horizontal="center" wrapText="1"/>
    </xf>
    <xf numFmtId="0" fontId="30" fillId="4" borderId="7" xfId="1" applyFont="1" applyFill="1" applyBorder="1" applyAlignment="1">
      <alignment horizontal="center" wrapText="1"/>
    </xf>
    <xf numFmtId="0" fontId="4" fillId="4" borderId="7" xfId="1" applyFont="1" applyFill="1" applyBorder="1" applyAlignment="1">
      <alignment horizontal="center" wrapText="1"/>
    </xf>
    <xf numFmtId="0" fontId="8" fillId="4" borderId="7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49" fontId="8" fillId="4" borderId="7" xfId="1" applyNumberFormat="1" applyFont="1" applyFill="1" applyBorder="1" applyAlignment="1">
      <alignment horizontal="center" vertical="center" wrapText="1"/>
    </xf>
    <xf numFmtId="49" fontId="8" fillId="4" borderId="7" xfId="1" applyNumberFormat="1" applyFont="1" applyFill="1" applyBorder="1" applyAlignment="1">
      <alignment horizontal="center" wrapText="1"/>
    </xf>
    <xf numFmtId="49" fontId="7" fillId="4" borderId="7" xfId="1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 wrapText="1"/>
    </xf>
    <xf numFmtId="0" fontId="4" fillId="4" borderId="9" xfId="1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vertical="center" wrapText="1"/>
    </xf>
    <xf numFmtId="0" fontId="1" fillId="0" borderId="10" xfId="0" applyFont="1" applyBorder="1"/>
    <xf numFmtId="0" fontId="1" fillId="0" borderId="7" xfId="0" applyFont="1" applyBorder="1"/>
    <xf numFmtId="0" fontId="1" fillId="0" borderId="9" xfId="0" applyFont="1" applyBorder="1"/>
    <xf numFmtId="0" fontId="2" fillId="5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top" wrapText="1"/>
    </xf>
    <xf numFmtId="0" fontId="8" fillId="5" borderId="7" xfId="1" quotePrefix="1" applyFont="1" applyFill="1" applyBorder="1" applyAlignment="1">
      <alignment horizontal="center" vertical="center" wrapText="1"/>
    </xf>
    <xf numFmtId="0" fontId="4" fillId="5" borderId="7" xfId="1" quotePrefix="1" applyFont="1" applyFill="1" applyBorder="1" applyAlignment="1">
      <alignment horizontal="center" wrapText="1"/>
    </xf>
    <xf numFmtId="0" fontId="7" fillId="5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/>
    </xf>
    <xf numFmtId="0" fontId="8" fillId="5" borderId="7" xfId="1" applyFont="1" applyFill="1" applyBorder="1" applyAlignment="1">
      <alignment horizontal="center" vertical="center" wrapText="1"/>
    </xf>
    <xf numFmtId="49" fontId="8" fillId="5" borderId="7" xfId="1" applyNumberFormat="1" applyFont="1" applyFill="1" applyBorder="1" applyAlignment="1">
      <alignment horizontal="center" wrapText="1"/>
    </xf>
    <xf numFmtId="49" fontId="7" fillId="5" borderId="7" xfId="1" applyNumberFormat="1" applyFont="1" applyFill="1" applyBorder="1" applyAlignment="1">
      <alignment horizontal="center" vertical="center" wrapText="1"/>
    </xf>
    <xf numFmtId="49" fontId="8" fillId="5" borderId="7" xfId="1" applyNumberFormat="1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4" fillId="5" borderId="6" xfId="1" quotePrefix="1" applyFont="1" applyFill="1" applyBorder="1" applyAlignment="1">
      <alignment horizontal="center" wrapText="1"/>
    </xf>
    <xf numFmtId="0" fontId="1" fillId="5" borderId="7" xfId="0" applyFont="1" applyFill="1" applyBorder="1" applyAlignment="1">
      <alignment vertical="center" wrapText="1"/>
    </xf>
    <xf numFmtId="9" fontId="1" fillId="0" borderId="1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9" fontId="1" fillId="0" borderId="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7" borderId="7" xfId="0" applyNumberFormat="1" applyFont="1" applyFill="1" applyBorder="1" applyAlignment="1">
      <alignment horizontal="left" vertical="center"/>
    </xf>
    <xf numFmtId="49" fontId="1" fillId="7" borderId="7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top" wrapText="1"/>
    </xf>
    <xf numFmtId="0" fontId="8" fillId="8" borderId="7" xfId="1" quotePrefix="1" applyFont="1" applyFill="1" applyBorder="1" applyAlignment="1">
      <alignment horizontal="center" vertical="center" wrapText="1"/>
    </xf>
    <xf numFmtId="0" fontId="4" fillId="8" borderId="7" xfId="1" quotePrefix="1" applyFont="1" applyFill="1" applyBorder="1" applyAlignment="1">
      <alignment horizontal="center" wrapText="1"/>
    </xf>
    <xf numFmtId="0" fontId="7" fillId="8" borderId="7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8" fillId="6" borderId="7" xfId="0" applyFont="1" applyFill="1" applyBorder="1" applyAlignment="1">
      <alignment vertical="top" wrapText="1"/>
    </xf>
    <xf numFmtId="0" fontId="8" fillId="6" borderId="7" xfId="1" quotePrefix="1" applyFont="1" applyFill="1" applyBorder="1" applyAlignment="1">
      <alignment horizontal="center" vertical="center" wrapText="1"/>
    </xf>
    <xf numFmtId="0" fontId="4" fillId="6" borderId="7" xfId="1" quotePrefix="1" applyFont="1" applyFill="1" applyBorder="1" applyAlignment="1">
      <alignment horizontal="center" wrapText="1"/>
    </xf>
    <xf numFmtId="0" fontId="7" fillId="6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49" fontId="8" fillId="7" borderId="7" xfId="0" applyNumberFormat="1" applyFont="1" applyFill="1" applyBorder="1" applyAlignment="1">
      <alignment horizontal="left" vertical="center" wrapText="1"/>
    </xf>
    <xf numFmtId="0" fontId="4" fillId="8" borderId="7" xfId="1" applyFont="1" applyFill="1" applyBorder="1" applyAlignment="1">
      <alignment horizontal="center" wrapText="1"/>
    </xf>
    <xf numFmtId="164" fontId="1" fillId="0" borderId="7" xfId="0" applyNumberFormat="1" applyFont="1" applyBorder="1" applyAlignment="1">
      <alignment horizontal="center" vertical="center"/>
    </xf>
    <xf numFmtId="0" fontId="4" fillId="0" borderId="7" xfId="1" applyFont="1" applyBorder="1" applyAlignment="1">
      <alignment horizontal="center" wrapText="1"/>
    </xf>
    <xf numFmtId="0" fontId="8" fillId="0" borderId="7" xfId="1" quotePrefix="1" applyFont="1" applyBorder="1" applyAlignment="1">
      <alignment horizontal="center" vertical="center" wrapText="1"/>
    </xf>
    <xf numFmtId="0" fontId="4" fillId="0" borderId="7" xfId="1" quotePrefix="1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4" fillId="6" borderId="7" xfId="1" applyFont="1" applyFill="1" applyBorder="1" applyAlignment="1">
      <alignment horizontal="center" wrapText="1"/>
    </xf>
    <xf numFmtId="164" fontId="25" fillId="0" borderId="10" xfId="0" applyNumberFormat="1" applyFont="1" applyBorder="1" applyAlignment="1">
      <alignment horizontal="center" vertical="center"/>
    </xf>
    <xf numFmtId="0" fontId="23" fillId="0" borderId="7" xfId="1" applyFont="1" applyBorder="1" applyAlignment="1">
      <alignment horizontal="center" wrapText="1"/>
    </xf>
    <xf numFmtId="0" fontId="20" fillId="0" borderId="7" xfId="1" quotePrefix="1" applyFont="1" applyBorder="1" applyAlignment="1">
      <alignment horizontal="center" vertical="center" wrapText="1"/>
    </xf>
    <xf numFmtId="0" fontId="23" fillId="0" borderId="7" xfId="1" quotePrefix="1" applyFont="1" applyBorder="1" applyAlignment="1">
      <alignment horizontal="center" wrapText="1"/>
    </xf>
    <xf numFmtId="0" fontId="21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22" fillId="0" borderId="0" xfId="0" applyFont="1"/>
    <xf numFmtId="0" fontId="4" fillId="5" borderId="7" xfId="1" applyFont="1" applyFill="1" applyBorder="1" applyAlignment="1">
      <alignment horizontal="center" wrapText="1"/>
    </xf>
    <xf numFmtId="0" fontId="4" fillId="5" borderId="7" xfId="1" quotePrefix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/>
    </xf>
    <xf numFmtId="49" fontId="4" fillId="5" borderId="7" xfId="1" applyNumberFormat="1" applyFont="1" applyFill="1" applyBorder="1" applyAlignment="1">
      <alignment horizontal="center" wrapText="1"/>
    </xf>
    <xf numFmtId="49" fontId="4" fillId="5" borderId="7" xfId="1" applyNumberFormat="1" applyFont="1" applyFill="1" applyBorder="1" applyAlignment="1">
      <alignment horizontal="center" vertical="center" wrapText="1"/>
    </xf>
    <xf numFmtId="0" fontId="2" fillId="5" borderId="8" xfId="0" applyFont="1" applyFill="1" applyBorder="1"/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/>
    <xf numFmtId="0" fontId="4" fillId="10" borderId="7" xfId="1" quotePrefix="1" applyFont="1" applyFill="1" applyBorder="1" applyAlignment="1">
      <alignment horizontal="center" wrapText="1"/>
    </xf>
    <xf numFmtId="0" fontId="7" fillId="10" borderId="7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/>
    </xf>
    <xf numFmtId="49" fontId="8" fillId="10" borderId="7" xfId="1" applyNumberFormat="1" applyFont="1" applyFill="1" applyBorder="1" applyAlignment="1">
      <alignment horizontal="center" vertical="center" wrapText="1"/>
    </xf>
    <xf numFmtId="1" fontId="8" fillId="10" borderId="7" xfId="1" applyNumberFormat="1" applyFont="1" applyFill="1" applyBorder="1" applyAlignment="1">
      <alignment horizontal="center" vertical="center" wrapText="1"/>
    </xf>
    <xf numFmtId="49" fontId="8" fillId="10" borderId="7" xfId="1" applyNumberFormat="1" applyFont="1" applyFill="1" applyBorder="1" applyAlignment="1">
      <alignment horizontal="center" wrapText="1"/>
    </xf>
    <xf numFmtId="0" fontId="1" fillId="10" borderId="8" xfId="0" applyFont="1" applyFill="1" applyBorder="1"/>
    <xf numFmtId="0" fontId="4" fillId="10" borderId="6" xfId="1" applyFont="1" applyFill="1" applyBorder="1" applyAlignment="1">
      <alignment horizontal="center" vertical="center" wrapText="1"/>
    </xf>
    <xf numFmtId="0" fontId="4" fillId="10" borderId="7" xfId="1" applyFont="1" applyFill="1" applyBorder="1" applyAlignment="1">
      <alignment horizontal="center" vertical="center" wrapText="1"/>
    </xf>
    <xf numFmtId="0" fontId="4" fillId="10" borderId="9" xfId="1" applyFont="1" applyFill="1" applyBorder="1" applyAlignment="1">
      <alignment horizontal="center" vertical="center" wrapText="1"/>
    </xf>
    <xf numFmtId="0" fontId="4" fillId="10" borderId="6" xfId="1" quotePrefix="1" applyFont="1" applyFill="1" applyBorder="1" applyAlignment="1">
      <alignment horizontal="center" wrapText="1"/>
    </xf>
    <xf numFmtId="0" fontId="1" fillId="10" borderId="7" xfId="0" applyFont="1" applyFill="1" applyBorder="1" applyAlignment="1">
      <alignment vertical="center" wrapText="1"/>
    </xf>
    <xf numFmtId="0" fontId="2" fillId="4" borderId="7" xfId="1" applyFont="1" applyFill="1" applyBorder="1" applyAlignment="1">
      <alignment horizontal="center" wrapText="1"/>
    </xf>
    <xf numFmtId="0" fontId="1" fillId="4" borderId="7" xfId="0" applyFont="1" applyFill="1" applyBorder="1"/>
    <xf numFmtId="0" fontId="1" fillId="10" borderId="7" xfId="0" applyFont="1" applyFill="1" applyBorder="1"/>
    <xf numFmtId="0" fontId="1" fillId="10" borderId="7" xfId="0" applyFont="1" applyFill="1" applyBorder="1" applyAlignment="1">
      <alignment vertical="center"/>
    </xf>
    <xf numFmtId="0" fontId="1" fillId="10" borderId="7" xfId="0" applyFont="1" applyFill="1" applyBorder="1" applyAlignment="1">
      <alignment horizontal="center" vertical="center"/>
    </xf>
    <xf numFmtId="0" fontId="1" fillId="10" borderId="6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31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9" fontId="1" fillId="0" borderId="10" xfId="2" applyNumberFormat="1" applyFont="1" applyBorder="1" applyAlignment="1">
      <alignment horizontal="center" vertical="center" wrapText="1"/>
    </xf>
    <xf numFmtId="9" fontId="1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0" fontId="32" fillId="8" borderId="7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164" fontId="25" fillId="11" borderId="7" xfId="0" applyNumberFormat="1" applyFont="1" applyFill="1" applyBorder="1" applyAlignment="1">
      <alignment horizontal="center" vertical="center" wrapText="1"/>
    </xf>
    <xf numFmtId="0" fontId="25" fillId="11" borderId="7" xfId="0" applyFont="1" applyFill="1" applyBorder="1" applyAlignment="1">
      <alignment horizontal="center" vertical="center" wrapText="1"/>
    </xf>
    <xf numFmtId="0" fontId="4" fillId="9" borderId="7" xfId="1" applyFont="1" applyFill="1" applyBorder="1" applyAlignment="1">
      <alignment horizontal="center" wrapText="1"/>
    </xf>
    <xf numFmtId="0" fontId="8" fillId="9" borderId="7" xfId="1" quotePrefix="1" applyFont="1" applyFill="1" applyBorder="1" applyAlignment="1">
      <alignment horizontal="center" vertical="center" wrapText="1"/>
    </xf>
    <xf numFmtId="0" fontId="4" fillId="9" borderId="7" xfId="1" quotePrefix="1" applyFont="1" applyFill="1" applyBorder="1" applyAlignment="1">
      <alignment horizontal="center" wrapText="1"/>
    </xf>
    <xf numFmtId="0" fontId="7" fillId="9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/>
    </xf>
    <xf numFmtId="0" fontId="8" fillId="9" borderId="7" xfId="1" applyFont="1" applyFill="1" applyBorder="1" applyAlignment="1">
      <alignment horizontal="center" vertical="center" wrapText="1"/>
    </xf>
    <xf numFmtId="49" fontId="8" fillId="9" borderId="7" xfId="1" applyNumberFormat="1" applyFont="1" applyFill="1" applyBorder="1" applyAlignment="1">
      <alignment horizontal="center" wrapText="1"/>
    </xf>
    <xf numFmtId="49" fontId="7" fillId="9" borderId="7" xfId="1" applyNumberFormat="1" applyFont="1" applyFill="1" applyBorder="1" applyAlignment="1">
      <alignment horizontal="center" vertical="center" wrapText="1"/>
    </xf>
    <xf numFmtId="49" fontId="8" fillId="9" borderId="7" xfId="1" applyNumberFormat="1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9" fontId="1" fillId="9" borderId="7" xfId="0" applyNumberFormat="1" applyFont="1" applyFill="1" applyBorder="1" applyAlignment="1">
      <alignment horizontal="center" vertical="center" wrapText="1"/>
    </xf>
    <xf numFmtId="0" fontId="23" fillId="6" borderId="7" xfId="1" applyFont="1" applyFill="1" applyBorder="1" applyAlignment="1">
      <alignment horizontal="center" wrapText="1"/>
    </xf>
    <xf numFmtId="0" fontId="20" fillId="6" borderId="7" xfId="1" quotePrefix="1" applyFont="1" applyFill="1" applyBorder="1" applyAlignment="1">
      <alignment horizontal="center" vertical="center" wrapText="1"/>
    </xf>
    <xf numFmtId="0" fontId="23" fillId="6" borderId="7" xfId="1" quotePrefix="1" applyFont="1" applyFill="1" applyBorder="1" applyAlignment="1">
      <alignment horizontal="center" wrapText="1"/>
    </xf>
    <xf numFmtId="0" fontId="21" fillId="6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/>
    </xf>
    <xf numFmtId="0" fontId="4" fillId="6" borderId="6" xfId="1" applyFont="1" applyFill="1" applyBorder="1" applyAlignment="1">
      <alignment horizontal="center" wrapText="1"/>
    </xf>
    <xf numFmtId="0" fontId="4" fillId="6" borderId="9" xfId="1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" fillId="4" borderId="6" xfId="0" applyFont="1" applyFill="1" applyBorder="1"/>
    <xf numFmtId="0" fontId="30" fillId="12" borderId="7" xfId="0" applyFont="1" applyFill="1" applyBorder="1" applyAlignment="1">
      <alignment horizontal="center" vertical="center" wrapText="1"/>
    </xf>
    <xf numFmtId="0" fontId="4" fillId="12" borderId="7" xfId="1" applyFont="1" applyFill="1" applyBorder="1" applyAlignment="1">
      <alignment horizontal="center" wrapText="1"/>
    </xf>
    <xf numFmtId="0" fontId="8" fillId="12" borderId="7" xfId="1" quotePrefix="1" applyFont="1" applyFill="1" applyBorder="1" applyAlignment="1">
      <alignment horizontal="center" vertical="center" wrapText="1"/>
    </xf>
    <xf numFmtId="0" fontId="4" fillId="12" borderId="7" xfId="1" quotePrefix="1" applyFont="1" applyFill="1" applyBorder="1" applyAlignment="1">
      <alignment horizontal="center" wrapText="1"/>
    </xf>
    <xf numFmtId="0" fontId="7" fillId="12" borderId="7" xfId="0" applyFont="1" applyFill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/>
    </xf>
    <xf numFmtId="0" fontId="8" fillId="12" borderId="7" xfId="1" applyFont="1" applyFill="1" applyBorder="1" applyAlignment="1">
      <alignment horizontal="center" vertical="center" wrapText="1"/>
    </xf>
    <xf numFmtId="49" fontId="8" fillId="12" borderId="7" xfId="1" applyNumberFormat="1" applyFont="1" applyFill="1" applyBorder="1" applyAlignment="1">
      <alignment horizontal="center" wrapText="1"/>
    </xf>
    <xf numFmtId="49" fontId="7" fillId="12" borderId="7" xfId="1" applyNumberFormat="1" applyFont="1" applyFill="1" applyBorder="1" applyAlignment="1">
      <alignment horizontal="center" vertical="center" wrapText="1"/>
    </xf>
    <xf numFmtId="49" fontId="8" fillId="12" borderId="7" xfId="1" applyNumberFormat="1" applyFont="1" applyFill="1" applyBorder="1" applyAlignment="1">
      <alignment horizontal="center" vertical="center" wrapText="1"/>
    </xf>
    <xf numFmtId="0" fontId="1" fillId="12" borderId="8" xfId="0" applyFont="1" applyFill="1" applyBorder="1"/>
    <xf numFmtId="0" fontId="4" fillId="12" borderId="6" xfId="1" applyFont="1" applyFill="1" applyBorder="1" applyAlignment="1">
      <alignment horizontal="center" wrapText="1"/>
    </xf>
    <xf numFmtId="0" fontId="4" fillId="12" borderId="9" xfId="1" applyFont="1" applyFill="1" applyBorder="1" applyAlignment="1">
      <alignment horizontal="center" wrapText="1"/>
    </xf>
    <xf numFmtId="0" fontId="4" fillId="12" borderId="6" xfId="1" quotePrefix="1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vertical="center" wrapText="1"/>
    </xf>
    <xf numFmtId="9" fontId="19" fillId="0" borderId="10" xfId="0" applyNumberFormat="1" applyFont="1" applyBorder="1" applyAlignment="1">
      <alignment horizontal="center" vertical="center"/>
    </xf>
    <xf numFmtId="9" fontId="19" fillId="0" borderId="7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" fillId="5" borderId="6" xfId="0" applyFont="1" applyFill="1" applyBorder="1" applyAlignment="1">
      <alignment vertical="center" wrapText="1"/>
    </xf>
    <xf numFmtId="0" fontId="33" fillId="5" borderId="7" xfId="0" applyFont="1" applyFill="1" applyBorder="1" applyAlignment="1">
      <alignment horizontal="center" vertical="center"/>
    </xf>
    <xf numFmtId="49" fontId="31" fillId="5" borderId="7" xfId="1" applyNumberFormat="1" applyFont="1" applyFill="1" applyBorder="1" applyAlignment="1">
      <alignment horizontal="center" vertical="center" wrapText="1"/>
    </xf>
    <xf numFmtId="49" fontId="1" fillId="7" borderId="6" xfId="0" applyNumberFormat="1" applyFont="1" applyFill="1" applyBorder="1" applyAlignment="1">
      <alignment horizontal="left" vertical="center"/>
    </xf>
    <xf numFmtId="0" fontId="33" fillId="8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4" fillId="9" borderId="6" xfId="1" quotePrefix="1" applyFont="1" applyFill="1" applyBorder="1" applyAlignment="1">
      <alignment horizont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5" borderId="7" xfId="0" applyFont="1" applyFill="1" applyBorder="1" applyAlignment="1">
      <alignment vertical="center" wrapText="1"/>
    </xf>
    <xf numFmtId="0" fontId="31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1" fillId="4" borderId="8" xfId="0" applyFont="1" applyFill="1" applyBorder="1"/>
    <xf numFmtId="49" fontId="1" fillId="9" borderId="6" xfId="0" applyNumberFormat="1" applyFont="1" applyFill="1" applyBorder="1" applyAlignment="1">
      <alignment horizontal="left" vertical="center"/>
    </xf>
    <xf numFmtId="0" fontId="8" fillId="8" borderId="7" xfId="0" applyFont="1" applyFill="1" applyBorder="1" applyAlignment="1">
      <alignment vertical="center" wrapText="1"/>
    </xf>
    <xf numFmtId="9" fontId="8" fillId="0" borderId="10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9" fontId="8" fillId="0" borderId="7" xfId="0" applyNumberFormat="1" applyFont="1" applyBorder="1" applyAlignment="1">
      <alignment horizontal="center" vertical="center" wrapText="1"/>
    </xf>
    <xf numFmtId="0" fontId="4" fillId="8" borderId="6" xfId="1" applyFont="1" applyFill="1" applyBorder="1" applyAlignment="1">
      <alignment horizontal="center" wrapText="1"/>
    </xf>
    <xf numFmtId="0" fontId="4" fillId="8" borderId="9" xfId="1" applyFont="1" applyFill="1" applyBorder="1" applyAlignment="1">
      <alignment horizontal="center" vertical="center" wrapText="1"/>
    </xf>
    <xf numFmtId="0" fontId="4" fillId="8" borderId="9" xfId="1" applyFont="1" applyFill="1" applyBorder="1" applyAlignment="1">
      <alignment horizontal="center" wrapText="1"/>
    </xf>
    <xf numFmtId="0" fontId="25" fillId="0" borderId="9" xfId="0" applyFont="1" applyBorder="1" applyAlignment="1">
      <alignment horizontal="center" vertical="center" wrapText="1"/>
    </xf>
    <xf numFmtId="0" fontId="4" fillId="5" borderId="10" xfId="1" quotePrefix="1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/>
    </xf>
    <xf numFmtId="0" fontId="2" fillId="5" borderId="18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horizont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5" borderId="23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vertical="center" wrapText="1"/>
    </xf>
    <xf numFmtId="0" fontId="8" fillId="5" borderId="16" xfId="0" applyFont="1" applyFill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2" fillId="4" borderId="19" xfId="1" applyFont="1" applyFill="1" applyBorder="1" applyAlignment="1">
      <alignment horizontal="center" wrapText="1"/>
    </xf>
    <xf numFmtId="1" fontId="8" fillId="4" borderId="7" xfId="0" applyNumberFormat="1" applyFont="1" applyFill="1" applyBorder="1" applyAlignment="1">
      <alignment horizontal="center" vertical="center"/>
    </xf>
    <xf numFmtId="0" fontId="1" fillId="4" borderId="22" xfId="0" applyFont="1" applyFill="1" applyBorder="1"/>
    <xf numFmtId="0" fontId="1" fillId="4" borderId="22" xfId="0" applyFont="1" applyFill="1" applyBorder="1" applyAlignment="1">
      <alignment vertical="center" wrapText="1"/>
    </xf>
    <xf numFmtId="0" fontId="2" fillId="4" borderId="13" xfId="1" applyFont="1" applyFill="1" applyBorder="1" applyAlignment="1">
      <alignment horizontal="center" wrapText="1"/>
    </xf>
    <xf numFmtId="49" fontId="8" fillId="14" borderId="7" xfId="1" applyNumberFormat="1" applyFont="1" applyFill="1" applyBorder="1" applyAlignment="1">
      <alignment vertical="center" wrapText="1"/>
    </xf>
    <xf numFmtId="49" fontId="4" fillId="14" borderId="7" xfId="1" applyNumberFormat="1" applyFont="1" applyFill="1" applyBorder="1" applyAlignment="1">
      <alignment horizontal="center" vertical="center" wrapText="1"/>
    </xf>
    <xf numFmtId="49" fontId="8" fillId="14" borderId="7" xfId="1" applyNumberFormat="1" applyFont="1" applyFill="1" applyBorder="1" applyAlignment="1">
      <alignment horizontal="center" vertical="center" wrapText="1"/>
    </xf>
    <xf numFmtId="1" fontId="8" fillId="14" borderId="7" xfId="1" applyNumberFormat="1" applyFont="1" applyFill="1" applyBorder="1" applyAlignment="1">
      <alignment horizontal="center" vertical="center" wrapText="1"/>
    </xf>
    <xf numFmtId="0" fontId="1" fillId="14" borderId="16" xfId="0" applyFont="1" applyFill="1" applyBorder="1"/>
    <xf numFmtId="0" fontId="1" fillId="14" borderId="16" xfId="0" applyFont="1" applyFill="1" applyBorder="1" applyAlignment="1">
      <alignment vertical="center"/>
    </xf>
    <xf numFmtId="0" fontId="1" fillId="14" borderId="16" xfId="0" applyFont="1" applyFill="1" applyBorder="1" applyAlignment="1">
      <alignment horizontal="center" vertical="center"/>
    </xf>
    <xf numFmtId="0" fontId="8" fillId="14" borderId="16" xfId="0" applyFont="1" applyFill="1" applyBorder="1" applyAlignment="1">
      <alignment horizontal="center" vertical="center"/>
    </xf>
    <xf numFmtId="0" fontId="1" fillId="14" borderId="16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0" fillId="10" borderId="7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20" fontId="4" fillId="2" borderId="2" xfId="0" applyNumberFormat="1" applyFont="1" applyFill="1" applyBorder="1" applyAlignment="1">
      <alignment horizontal="center" vertical="center" wrapText="1"/>
    </xf>
    <xf numFmtId="20" fontId="4" fillId="2" borderId="7" xfId="0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9" fontId="22" fillId="0" borderId="10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9" fontId="22" fillId="0" borderId="7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9" fontId="1" fillId="0" borderId="10" xfId="0" applyNumberFormat="1" applyFont="1" applyBorder="1" applyAlignment="1">
      <alignment horizontal="left" vertical="center" wrapText="1"/>
    </xf>
    <xf numFmtId="9" fontId="1" fillId="0" borderId="7" xfId="0" applyNumberFormat="1" applyFont="1" applyBorder="1" applyAlignment="1">
      <alignment horizontal="left" vertical="center" wrapText="1"/>
    </xf>
    <xf numFmtId="9" fontId="1" fillId="0" borderId="9" xfId="0" applyNumberFormat="1" applyFont="1" applyBorder="1" applyAlignment="1">
      <alignment horizontal="left" vertical="center" wrapText="1"/>
    </xf>
    <xf numFmtId="0" fontId="2" fillId="4" borderId="21" xfId="1" applyFont="1" applyFill="1" applyBorder="1" applyAlignment="1">
      <alignment horizontal="center" wrapText="1"/>
    </xf>
    <xf numFmtId="0" fontId="2" fillId="4" borderId="22" xfId="1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wrapText="1"/>
    </xf>
    <xf numFmtId="0" fontId="4" fillId="4" borderId="7" xfId="1" applyFont="1" applyFill="1" applyBorder="1" applyAlignment="1">
      <alignment horizontal="center" wrapText="1"/>
    </xf>
    <xf numFmtId="0" fontId="4" fillId="4" borderId="9" xfId="1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" fontId="4" fillId="14" borderId="16" xfId="0" applyNumberFormat="1" applyFont="1" applyFill="1" applyBorder="1" applyAlignment="1">
      <alignment horizontal="center" vertical="center"/>
    </xf>
    <xf numFmtId="0" fontId="4" fillId="14" borderId="16" xfId="0" applyFont="1" applyFill="1" applyBorder="1" applyAlignment="1">
      <alignment horizontal="center" vertical="center"/>
    </xf>
    <xf numFmtId="1" fontId="4" fillId="14" borderId="7" xfId="1" applyNumberFormat="1" applyFont="1" applyFill="1" applyBorder="1" applyAlignment="1">
      <alignment horizontal="center" vertical="center" wrapText="1"/>
    </xf>
    <xf numFmtId="2" fontId="4" fillId="14" borderId="7" xfId="1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</cellXfs>
  <cellStyles count="6">
    <cellStyle name="Lien hypertexte" xfId="3" builtinId="8" hidden="1"/>
    <cellStyle name="Lien hypertexte visité" xfId="4" builtinId="9" hidden="1"/>
    <cellStyle name="Normal" xfId="0" builtinId="0"/>
    <cellStyle name="Normal 2 2" xfId="1" xr:uid="{00000000-0005-0000-0000-000003000000}"/>
    <cellStyle name="Normal 6" xfId="5" xr:uid="{8181C788-C34B-4313-BC70-79D23FC220B4}"/>
    <cellStyle name="TableStyleLight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colarite\MAQUETTES-\Maquettes%202018%202022\modif_maquette_MCC_2020-2021\modif_maquette_MCC_hypoth&#232;se2\Copie%20de%20MCC%20fichier%20vierge_version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C_maquettes2018-2019"/>
      <sheetName val="cout maquette apres MCC"/>
      <sheetName val="Liste de valeur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95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C20" sqref="AC20"/>
    </sheetView>
  </sheetViews>
  <sheetFormatPr baseColWidth="10" defaultColWidth="21.42578125" defaultRowHeight="15.75"/>
  <cols>
    <col min="1" max="1" width="11.42578125" style="12" customWidth="1"/>
    <col min="2" max="2" width="67.85546875" style="12" bestFit="1" customWidth="1"/>
    <col min="3" max="3" width="28" style="12" bestFit="1" customWidth="1"/>
    <col min="4" max="4" width="42.28515625" style="220" bestFit="1" customWidth="1"/>
    <col min="5" max="7" width="21.42578125" style="12"/>
    <col min="8" max="8" width="21.42578125" style="220"/>
    <col min="9" max="9" width="21.42578125" style="221"/>
    <col min="10" max="10" width="21.42578125" style="12"/>
    <col min="11" max="11" width="21.42578125" style="221"/>
    <col min="12" max="12" width="21.42578125" style="222"/>
    <col min="13" max="13" width="21.42578125" style="12"/>
    <col min="14" max="15" width="21.42578125" style="220"/>
    <col min="16" max="16" width="21.42578125" style="12"/>
    <col min="17" max="19" width="21.42578125" style="53"/>
    <col min="20" max="21" width="21.42578125" style="12"/>
    <col min="22" max="22" width="21.42578125" style="224"/>
    <col min="23" max="23" width="21.42578125" style="16"/>
    <col min="24" max="16384" width="21.42578125" style="12"/>
  </cols>
  <sheetData>
    <row r="1" spans="1:42" ht="26.85" customHeight="1">
      <c r="A1" s="342" t="s">
        <v>0</v>
      </c>
      <c r="B1" s="344" t="s">
        <v>1</v>
      </c>
      <c r="C1" s="344" t="s">
        <v>2</v>
      </c>
      <c r="D1" s="344" t="s">
        <v>3</v>
      </c>
      <c r="E1" s="344" t="s">
        <v>4</v>
      </c>
      <c r="F1" s="373" t="s">
        <v>5</v>
      </c>
      <c r="G1" s="369" t="s">
        <v>6</v>
      </c>
      <c r="H1" s="344" t="s">
        <v>7</v>
      </c>
      <c r="I1" s="344" t="s">
        <v>8</v>
      </c>
      <c r="J1" s="371" t="s">
        <v>9</v>
      </c>
      <c r="K1" s="358" t="s">
        <v>10</v>
      </c>
      <c r="L1" s="358" t="s">
        <v>11</v>
      </c>
      <c r="M1" s="344" t="s">
        <v>12</v>
      </c>
      <c r="N1" s="344" t="s">
        <v>13</v>
      </c>
      <c r="O1" s="344" t="s">
        <v>14</v>
      </c>
      <c r="P1" s="356" t="s">
        <v>15</v>
      </c>
      <c r="Q1" s="375" t="s">
        <v>16</v>
      </c>
      <c r="R1" s="376"/>
      <c r="S1" s="377"/>
      <c r="T1" s="378" t="s">
        <v>17</v>
      </c>
      <c r="U1" s="379"/>
      <c r="V1" s="350" t="s">
        <v>18</v>
      </c>
      <c r="W1" s="352" t="s">
        <v>19</v>
      </c>
      <c r="X1" s="354" t="s">
        <v>20</v>
      </c>
      <c r="Y1" s="355"/>
      <c r="Z1" s="355"/>
      <c r="AA1" s="355"/>
      <c r="AB1" s="355"/>
      <c r="AC1" s="355"/>
      <c r="AD1" s="355"/>
      <c r="AE1" s="352"/>
      <c r="AF1" s="354" t="s">
        <v>21</v>
      </c>
      <c r="AG1" s="355"/>
      <c r="AH1" s="355"/>
      <c r="AI1" s="355"/>
      <c r="AJ1" s="355"/>
      <c r="AK1" s="355"/>
      <c r="AL1" s="355"/>
      <c r="AM1" s="352"/>
    </row>
    <row r="2" spans="1:42" ht="15" customHeight="1">
      <c r="A2" s="343"/>
      <c r="B2" s="345"/>
      <c r="C2" s="345"/>
      <c r="D2" s="345"/>
      <c r="E2" s="345"/>
      <c r="F2" s="362"/>
      <c r="G2" s="370"/>
      <c r="H2" s="345"/>
      <c r="I2" s="345"/>
      <c r="J2" s="372"/>
      <c r="K2" s="359"/>
      <c r="L2" s="359"/>
      <c r="M2" s="345"/>
      <c r="N2" s="345"/>
      <c r="O2" s="345"/>
      <c r="P2" s="357"/>
      <c r="Q2" s="361" t="s">
        <v>22</v>
      </c>
      <c r="R2" s="362" t="s">
        <v>23</v>
      </c>
      <c r="S2" s="363" t="s">
        <v>24</v>
      </c>
      <c r="T2" s="364" t="s">
        <v>25</v>
      </c>
      <c r="U2" s="366" t="s">
        <v>26</v>
      </c>
      <c r="V2" s="351"/>
      <c r="W2" s="353"/>
      <c r="X2" s="374" t="s">
        <v>27</v>
      </c>
      <c r="Y2" s="360"/>
      <c r="Z2" s="360"/>
      <c r="AA2" s="360"/>
      <c r="AB2" s="360" t="s">
        <v>28</v>
      </c>
      <c r="AC2" s="360"/>
      <c r="AD2" s="360"/>
      <c r="AE2" s="353"/>
      <c r="AF2" s="374" t="s">
        <v>27</v>
      </c>
      <c r="AG2" s="360"/>
      <c r="AH2" s="360"/>
      <c r="AI2" s="360"/>
      <c r="AJ2" s="360" t="s">
        <v>28</v>
      </c>
      <c r="AK2" s="360"/>
      <c r="AL2" s="360"/>
      <c r="AM2" s="353"/>
    </row>
    <row r="3" spans="1:42" ht="30.75" customHeight="1">
      <c r="A3" s="343"/>
      <c r="B3" s="345"/>
      <c r="C3" s="345"/>
      <c r="D3" s="345"/>
      <c r="E3" s="345"/>
      <c r="F3" s="362"/>
      <c r="G3" s="370"/>
      <c r="H3" s="345"/>
      <c r="I3" s="345"/>
      <c r="J3" s="372"/>
      <c r="K3" s="359"/>
      <c r="L3" s="359"/>
      <c r="M3" s="345"/>
      <c r="N3" s="345"/>
      <c r="O3" s="345"/>
      <c r="P3" s="357"/>
      <c r="Q3" s="361"/>
      <c r="R3" s="362"/>
      <c r="S3" s="363"/>
      <c r="T3" s="365"/>
      <c r="U3" s="366"/>
      <c r="V3" s="351"/>
      <c r="W3" s="353"/>
      <c r="X3" s="115" t="s">
        <v>29</v>
      </c>
      <c r="Y3" s="116" t="s">
        <v>30</v>
      </c>
      <c r="Z3" s="116" t="s">
        <v>31</v>
      </c>
      <c r="AA3" s="116" t="s">
        <v>32</v>
      </c>
      <c r="AB3" s="116" t="s">
        <v>29</v>
      </c>
      <c r="AC3" s="116" t="s">
        <v>30</v>
      </c>
      <c r="AD3" s="116" t="s">
        <v>31</v>
      </c>
      <c r="AE3" s="117" t="s">
        <v>32</v>
      </c>
      <c r="AF3" s="115" t="s">
        <v>29</v>
      </c>
      <c r="AG3" s="116" t="s">
        <v>30</v>
      </c>
      <c r="AH3" s="116" t="s">
        <v>31</v>
      </c>
      <c r="AI3" s="116" t="s">
        <v>32</v>
      </c>
      <c r="AJ3" s="116" t="s">
        <v>29</v>
      </c>
      <c r="AK3" s="116" t="s">
        <v>30</v>
      </c>
      <c r="AL3" s="116" t="s">
        <v>31</v>
      </c>
      <c r="AM3" s="117" t="s">
        <v>32</v>
      </c>
    </row>
    <row r="4" spans="1:42" ht="18">
      <c r="A4" s="118"/>
      <c r="B4" s="119" t="s">
        <v>33</v>
      </c>
      <c r="C4" s="120" t="s">
        <v>34</v>
      </c>
      <c r="D4" s="121"/>
      <c r="E4" s="120"/>
      <c r="F4" s="120"/>
      <c r="G4" s="120"/>
      <c r="H4" s="122"/>
      <c r="I4" s="122"/>
      <c r="J4" s="120"/>
      <c r="K4" s="123"/>
      <c r="L4" s="123"/>
      <c r="M4" s="124" t="s">
        <v>34</v>
      </c>
      <c r="N4" s="125"/>
      <c r="O4" s="123"/>
      <c r="P4" s="126"/>
      <c r="Q4" s="127"/>
      <c r="R4" s="120"/>
      <c r="S4" s="128"/>
      <c r="T4" s="129"/>
      <c r="U4" s="130"/>
      <c r="V4" s="131"/>
      <c r="W4" s="105"/>
      <c r="X4" s="132"/>
      <c r="Y4" s="133"/>
      <c r="Z4" s="133"/>
      <c r="AA4" s="133"/>
      <c r="AB4" s="133"/>
      <c r="AC4" s="133"/>
      <c r="AD4" s="133"/>
      <c r="AE4" s="134"/>
      <c r="AF4" s="132"/>
      <c r="AG4" s="133"/>
      <c r="AH4" s="133"/>
      <c r="AI4" s="133"/>
      <c r="AJ4" s="133"/>
      <c r="AK4" s="133"/>
      <c r="AL4" s="133"/>
      <c r="AM4" s="134"/>
    </row>
    <row r="5" spans="1:42" ht="45" customHeight="1">
      <c r="A5" s="135" t="s">
        <v>35</v>
      </c>
      <c r="B5" s="83" t="s">
        <v>36</v>
      </c>
      <c r="C5" s="136"/>
      <c r="D5" s="137"/>
      <c r="E5" s="138"/>
      <c r="F5" s="138"/>
      <c r="G5" s="138" t="s">
        <v>37</v>
      </c>
      <c r="H5" s="139" t="s">
        <v>38</v>
      </c>
      <c r="I5" s="140" t="s">
        <v>39</v>
      </c>
      <c r="J5" s="141"/>
      <c r="K5" s="142">
        <v>18</v>
      </c>
      <c r="L5" s="60">
        <v>18</v>
      </c>
      <c r="M5" s="143"/>
      <c r="N5" s="144"/>
      <c r="O5" s="145"/>
      <c r="P5" s="146"/>
      <c r="Q5" s="1">
        <f>SUM(Q6,Q8)</f>
        <v>30</v>
      </c>
      <c r="R5" s="2">
        <f>SUM(R6,R7,R8,R9)</f>
        <v>109</v>
      </c>
      <c r="S5" s="3">
        <f t="shared" ref="S5" si="0">SUM(S6,S7)</f>
        <v>0</v>
      </c>
      <c r="T5" s="147"/>
      <c r="U5" s="141"/>
      <c r="V5" s="148"/>
      <c r="W5" s="106"/>
      <c r="X5" s="149"/>
      <c r="Y5" s="150"/>
      <c r="Z5" s="151"/>
      <c r="AA5" s="150"/>
      <c r="AB5" s="152"/>
      <c r="AC5" s="150"/>
      <c r="AD5" s="151"/>
      <c r="AE5" s="153"/>
      <c r="AF5" s="149"/>
      <c r="AG5" s="150"/>
      <c r="AH5" s="150"/>
      <c r="AI5" s="150"/>
      <c r="AJ5" s="152"/>
      <c r="AK5" s="150"/>
      <c r="AL5" s="150"/>
      <c r="AM5" s="150"/>
    </row>
    <row r="6" spans="1:42" ht="39" customHeight="1">
      <c r="A6" s="154" t="s">
        <v>40</v>
      </c>
      <c r="B6" s="155" t="s">
        <v>41</v>
      </c>
      <c r="C6" s="156"/>
      <c r="D6" s="157" t="s">
        <v>42</v>
      </c>
      <c r="E6" s="158"/>
      <c r="F6" s="158"/>
      <c r="G6" s="158" t="s">
        <v>37</v>
      </c>
      <c r="H6" s="159" t="s">
        <v>43</v>
      </c>
      <c r="I6" s="160" t="s">
        <v>39</v>
      </c>
      <c r="J6" s="161"/>
      <c r="K6" s="55">
        <v>3</v>
      </c>
      <c r="L6" s="55">
        <v>3</v>
      </c>
      <c r="M6" s="56" t="s">
        <v>44</v>
      </c>
      <c r="N6" s="114" t="s">
        <v>242</v>
      </c>
      <c r="O6" s="57"/>
      <c r="P6" s="58"/>
      <c r="Q6" s="4">
        <v>6</v>
      </c>
      <c r="R6" s="5">
        <v>13</v>
      </c>
      <c r="S6" s="6"/>
      <c r="T6" s="107"/>
      <c r="U6" s="161"/>
      <c r="V6" s="162" t="s">
        <v>45</v>
      </c>
      <c r="W6" s="105"/>
      <c r="X6" s="149">
        <v>1</v>
      </c>
      <c r="Y6" s="150" t="s">
        <v>46</v>
      </c>
      <c r="Z6" s="150" t="s">
        <v>47</v>
      </c>
      <c r="AA6" s="150" t="s">
        <v>48</v>
      </c>
      <c r="AB6" s="152">
        <v>1</v>
      </c>
      <c r="AC6" s="150" t="s">
        <v>46</v>
      </c>
      <c r="AD6" s="150" t="s">
        <v>47</v>
      </c>
      <c r="AE6" s="153" t="s">
        <v>48</v>
      </c>
      <c r="AF6" s="149">
        <v>1</v>
      </c>
      <c r="AG6" s="150" t="s">
        <v>46</v>
      </c>
      <c r="AH6" s="150" t="s">
        <v>47</v>
      </c>
      <c r="AI6" s="150" t="s">
        <v>49</v>
      </c>
      <c r="AJ6" s="152">
        <v>1</v>
      </c>
      <c r="AK6" s="150" t="s">
        <v>46</v>
      </c>
      <c r="AL6" s="150" t="s">
        <v>50</v>
      </c>
      <c r="AM6" s="150" t="s">
        <v>49</v>
      </c>
    </row>
    <row r="7" spans="1:42" ht="36.6" customHeight="1">
      <c r="A7" s="7" t="s">
        <v>51</v>
      </c>
      <c r="B7" s="8" t="s">
        <v>52</v>
      </c>
      <c r="C7" s="156"/>
      <c r="D7" s="157" t="s">
        <v>53</v>
      </c>
      <c r="E7" s="158"/>
      <c r="F7" s="158"/>
      <c r="G7" s="158"/>
      <c r="H7" s="159"/>
      <c r="I7" s="160" t="s">
        <v>39</v>
      </c>
      <c r="J7" s="161"/>
      <c r="K7" s="55">
        <v>5</v>
      </c>
      <c r="L7" s="55">
        <v>5</v>
      </c>
      <c r="M7" s="56" t="s">
        <v>54</v>
      </c>
      <c r="N7" s="31" t="s">
        <v>55</v>
      </c>
      <c r="O7" s="57" t="s">
        <v>54</v>
      </c>
      <c r="P7" s="58"/>
      <c r="Q7" s="19"/>
      <c r="R7" s="33">
        <v>42</v>
      </c>
      <c r="S7" s="6"/>
      <c r="T7" s="107"/>
      <c r="U7" s="161"/>
      <c r="V7" s="162" t="s">
        <v>56</v>
      </c>
      <c r="W7" s="105"/>
      <c r="X7" s="149">
        <v>1</v>
      </c>
      <c r="Y7" s="150" t="s">
        <v>57</v>
      </c>
      <c r="Z7" s="150" t="s">
        <v>47</v>
      </c>
      <c r="AA7" s="91"/>
      <c r="AB7" s="152">
        <v>1</v>
      </c>
      <c r="AC7" s="150" t="s">
        <v>46</v>
      </c>
      <c r="AD7" s="150" t="s">
        <v>47</v>
      </c>
      <c r="AE7" s="153" t="s">
        <v>58</v>
      </c>
      <c r="AF7" s="149">
        <v>1</v>
      </c>
      <c r="AG7" s="150" t="s">
        <v>46</v>
      </c>
      <c r="AH7" s="150" t="s">
        <v>47</v>
      </c>
      <c r="AI7" s="150" t="s">
        <v>58</v>
      </c>
      <c r="AJ7" s="152">
        <v>1</v>
      </c>
      <c r="AK7" s="150" t="s">
        <v>46</v>
      </c>
      <c r="AL7" s="150" t="s">
        <v>47</v>
      </c>
      <c r="AM7" s="150" t="s">
        <v>58</v>
      </c>
    </row>
    <row r="8" spans="1:42" ht="36.6" customHeight="1">
      <c r="A8" s="7" t="s">
        <v>59</v>
      </c>
      <c r="B8" s="8" t="s">
        <v>60</v>
      </c>
      <c r="C8" s="156"/>
      <c r="D8" s="157" t="s">
        <v>61</v>
      </c>
      <c r="E8" s="158"/>
      <c r="F8" s="158"/>
      <c r="G8" s="158"/>
      <c r="H8" s="159"/>
      <c r="I8" s="160" t="s">
        <v>39</v>
      </c>
      <c r="J8" s="161"/>
      <c r="K8" s="55">
        <v>8</v>
      </c>
      <c r="L8" s="55">
        <v>8</v>
      </c>
      <c r="M8" s="56" t="s">
        <v>54</v>
      </c>
      <c r="N8" s="31" t="s">
        <v>62</v>
      </c>
      <c r="O8" s="57" t="s">
        <v>54</v>
      </c>
      <c r="P8" s="58"/>
      <c r="Q8" s="4">
        <v>24</v>
      </c>
      <c r="R8" s="5">
        <v>36</v>
      </c>
      <c r="S8" s="6"/>
      <c r="T8" s="107"/>
      <c r="U8" s="161"/>
      <c r="V8" s="162" t="s">
        <v>63</v>
      </c>
      <c r="W8" s="105"/>
      <c r="X8" s="149">
        <v>1</v>
      </c>
      <c r="Y8" s="150" t="s">
        <v>57</v>
      </c>
      <c r="Z8" s="150" t="s">
        <v>47</v>
      </c>
      <c r="AA8" s="91"/>
      <c r="AB8" s="152">
        <v>1</v>
      </c>
      <c r="AC8" s="150" t="s">
        <v>46</v>
      </c>
      <c r="AD8" s="150" t="s">
        <v>47</v>
      </c>
      <c r="AE8" s="153" t="s">
        <v>64</v>
      </c>
      <c r="AF8" s="149">
        <v>1</v>
      </c>
      <c r="AG8" s="150" t="s">
        <v>46</v>
      </c>
      <c r="AH8" s="150" t="s">
        <v>65</v>
      </c>
      <c r="AI8" s="150" t="s">
        <v>66</v>
      </c>
      <c r="AJ8" s="152">
        <v>1</v>
      </c>
      <c r="AK8" s="150" t="s">
        <v>46</v>
      </c>
      <c r="AL8" s="150" t="s">
        <v>65</v>
      </c>
      <c r="AM8" s="150" t="s">
        <v>66</v>
      </c>
    </row>
    <row r="9" spans="1:42" ht="36.6" customHeight="1">
      <c r="A9" s="7" t="s">
        <v>67</v>
      </c>
      <c r="B9" s="8" t="s">
        <v>68</v>
      </c>
      <c r="C9" s="156"/>
      <c r="D9" s="157" t="s">
        <v>69</v>
      </c>
      <c r="E9" s="158"/>
      <c r="F9" s="158"/>
      <c r="G9" s="158"/>
      <c r="H9" s="159"/>
      <c r="I9" s="160" t="s">
        <v>39</v>
      </c>
      <c r="J9" s="161"/>
      <c r="K9" s="55">
        <v>2</v>
      </c>
      <c r="L9" s="55">
        <v>2</v>
      </c>
      <c r="M9" s="56" t="s">
        <v>54</v>
      </c>
      <c r="N9" s="31" t="s">
        <v>70</v>
      </c>
      <c r="O9" s="57" t="s">
        <v>54</v>
      </c>
      <c r="P9" s="58"/>
      <c r="Q9" s="4"/>
      <c r="R9" s="5">
        <v>18</v>
      </c>
      <c r="S9" s="6"/>
      <c r="T9" s="107"/>
      <c r="U9" s="161"/>
      <c r="V9" s="162" t="s">
        <v>71</v>
      </c>
      <c r="W9" s="105"/>
      <c r="X9" s="149">
        <v>1</v>
      </c>
      <c r="Y9" s="150" t="s">
        <v>57</v>
      </c>
      <c r="Z9" s="150" t="s">
        <v>72</v>
      </c>
      <c r="AA9" s="150"/>
      <c r="AB9" s="152">
        <v>1</v>
      </c>
      <c r="AC9" s="150" t="s">
        <v>46</v>
      </c>
      <c r="AD9" s="150" t="s">
        <v>65</v>
      </c>
      <c r="AE9" s="153" t="s">
        <v>73</v>
      </c>
      <c r="AF9" s="149">
        <v>1</v>
      </c>
      <c r="AG9" s="150" t="s">
        <v>46</v>
      </c>
      <c r="AH9" s="150" t="s">
        <v>65</v>
      </c>
      <c r="AI9" s="150" t="s">
        <v>66</v>
      </c>
      <c r="AJ9" s="152">
        <v>1</v>
      </c>
      <c r="AK9" s="150" t="s">
        <v>46</v>
      </c>
      <c r="AL9" s="150" t="s">
        <v>65</v>
      </c>
      <c r="AM9" s="150" t="s">
        <v>73</v>
      </c>
    </row>
    <row r="10" spans="1:42" ht="33" customHeight="1">
      <c r="A10" s="135" t="s">
        <v>74</v>
      </c>
      <c r="B10" s="83" t="s">
        <v>75</v>
      </c>
      <c r="C10" s="163"/>
      <c r="D10" s="164"/>
      <c r="E10" s="165"/>
      <c r="F10" s="165"/>
      <c r="G10" s="165" t="s">
        <v>37</v>
      </c>
      <c r="H10" s="166" t="s">
        <v>38</v>
      </c>
      <c r="I10" s="60" t="s">
        <v>39</v>
      </c>
      <c r="J10" s="167"/>
      <c r="K10" s="59">
        <v>6</v>
      </c>
      <c r="L10" s="60">
        <v>6</v>
      </c>
      <c r="M10" s="61"/>
      <c r="N10" s="62"/>
      <c r="O10" s="63"/>
      <c r="P10" s="64"/>
      <c r="Q10" s="1">
        <f>SUM(Q11,Q12)</f>
        <v>0</v>
      </c>
      <c r="R10" s="2">
        <f>SUM(R11,R12,R13)</f>
        <v>44</v>
      </c>
      <c r="S10" s="3">
        <f>SUM(S11,S12,S13)</f>
        <v>11</v>
      </c>
      <c r="T10" s="108"/>
      <c r="U10" s="167"/>
      <c r="V10" s="168"/>
      <c r="W10" s="105"/>
      <c r="X10" s="169"/>
      <c r="Y10" s="150"/>
      <c r="Z10" s="150"/>
      <c r="AA10" s="150"/>
      <c r="AB10" s="150"/>
      <c r="AC10" s="150"/>
      <c r="AD10" s="150"/>
      <c r="AE10" s="153"/>
      <c r="AF10" s="169"/>
      <c r="AG10" s="150"/>
      <c r="AH10" s="150"/>
      <c r="AI10" s="150"/>
      <c r="AJ10" s="150"/>
      <c r="AK10" s="150"/>
      <c r="AL10" s="150"/>
      <c r="AM10" s="150"/>
    </row>
    <row r="11" spans="1:42" ht="35.85" customHeight="1">
      <c r="A11" s="154" t="s">
        <v>40</v>
      </c>
      <c r="B11" s="170" t="s">
        <v>76</v>
      </c>
      <c r="C11" s="171"/>
      <c r="D11" s="157"/>
      <c r="E11" s="158"/>
      <c r="F11" s="158"/>
      <c r="G11" s="133"/>
      <c r="H11" s="159" t="s">
        <v>43</v>
      </c>
      <c r="I11" s="160" t="s">
        <v>39</v>
      </c>
      <c r="J11" s="161"/>
      <c r="K11" s="55">
        <v>0</v>
      </c>
      <c r="L11" s="55">
        <v>0</v>
      </c>
      <c r="M11" s="56" t="s">
        <v>44</v>
      </c>
      <c r="N11" s="114" t="s">
        <v>227</v>
      </c>
      <c r="O11" s="57"/>
      <c r="P11" s="58"/>
      <c r="Q11" s="4"/>
      <c r="R11" s="5"/>
      <c r="S11" s="6">
        <v>5</v>
      </c>
      <c r="T11" s="107"/>
      <c r="U11" s="161"/>
      <c r="V11" s="162" t="s">
        <v>77</v>
      </c>
      <c r="W11" s="105"/>
      <c r="X11" s="149"/>
      <c r="Y11" s="150"/>
      <c r="Z11" s="150"/>
      <c r="AA11" s="150"/>
      <c r="AB11" s="172"/>
      <c r="AC11" s="150"/>
      <c r="AD11" s="150"/>
      <c r="AE11" s="153"/>
      <c r="AF11" s="149"/>
      <c r="AG11" s="150"/>
      <c r="AH11" s="150"/>
      <c r="AI11" s="150"/>
      <c r="AJ11" s="152"/>
      <c r="AK11" s="150"/>
      <c r="AL11" s="150"/>
      <c r="AM11" s="150"/>
    </row>
    <row r="12" spans="1:42" ht="38.25" customHeight="1">
      <c r="A12" s="7" t="s">
        <v>51</v>
      </c>
      <c r="B12" s="8" t="s">
        <v>78</v>
      </c>
      <c r="C12" s="171"/>
      <c r="D12" s="157" t="s">
        <v>79</v>
      </c>
      <c r="E12" s="158"/>
      <c r="F12" s="158"/>
      <c r="G12" s="158"/>
      <c r="H12" s="159" t="s">
        <v>43</v>
      </c>
      <c r="I12" s="160" t="s">
        <v>39</v>
      </c>
      <c r="J12" s="161"/>
      <c r="K12" s="55">
        <v>3</v>
      </c>
      <c r="L12" s="55">
        <v>3</v>
      </c>
      <c r="M12" s="56" t="s">
        <v>54</v>
      </c>
      <c r="N12" s="31" t="s">
        <v>80</v>
      </c>
      <c r="O12" s="57"/>
      <c r="P12" s="58"/>
      <c r="Q12" s="4"/>
      <c r="R12" s="5">
        <v>20</v>
      </c>
      <c r="S12" s="6"/>
      <c r="T12" s="107"/>
      <c r="U12" s="161"/>
      <c r="V12" s="162" t="s">
        <v>81</v>
      </c>
      <c r="W12" s="105"/>
      <c r="X12" s="149">
        <v>1</v>
      </c>
      <c r="Y12" s="150" t="s">
        <v>57</v>
      </c>
      <c r="Z12" s="150" t="s">
        <v>82</v>
      </c>
      <c r="AA12" s="150" t="s">
        <v>83</v>
      </c>
      <c r="AB12" s="152">
        <v>1</v>
      </c>
      <c r="AC12" s="150" t="s">
        <v>46</v>
      </c>
      <c r="AD12" s="150" t="s">
        <v>47</v>
      </c>
      <c r="AE12" s="153" t="s">
        <v>83</v>
      </c>
      <c r="AF12" s="149">
        <v>1</v>
      </c>
      <c r="AG12" s="150" t="s">
        <v>46</v>
      </c>
      <c r="AH12" s="150" t="s">
        <v>47</v>
      </c>
      <c r="AI12" s="150" t="s">
        <v>83</v>
      </c>
      <c r="AJ12" s="152">
        <v>1</v>
      </c>
      <c r="AK12" s="150" t="s">
        <v>46</v>
      </c>
      <c r="AL12" s="150" t="s">
        <v>47</v>
      </c>
      <c r="AM12" s="150" t="s">
        <v>83</v>
      </c>
    </row>
    <row r="13" spans="1:42" ht="35.85" customHeight="1">
      <c r="A13" s="7" t="s">
        <v>59</v>
      </c>
      <c r="B13" s="8" t="s">
        <v>84</v>
      </c>
      <c r="C13" s="173"/>
      <c r="D13" s="174" t="s">
        <v>85</v>
      </c>
      <c r="E13" s="175"/>
      <c r="F13" s="175"/>
      <c r="G13" s="175" t="s">
        <v>37</v>
      </c>
      <c r="H13" s="176" t="s">
        <v>43</v>
      </c>
      <c r="I13" s="160" t="s">
        <v>39</v>
      </c>
      <c r="J13" s="177"/>
      <c r="K13" s="65">
        <v>3</v>
      </c>
      <c r="L13" s="65">
        <v>3</v>
      </c>
      <c r="M13" s="66" t="s">
        <v>54</v>
      </c>
      <c r="N13" s="67" t="s">
        <v>86</v>
      </c>
      <c r="O13" s="68"/>
      <c r="P13" s="69"/>
      <c r="Q13" s="4"/>
      <c r="R13" s="5">
        <v>24</v>
      </c>
      <c r="S13" s="6">
        <v>6</v>
      </c>
      <c r="T13" s="109"/>
      <c r="U13" s="177"/>
      <c r="V13" s="162" t="s">
        <v>87</v>
      </c>
      <c r="W13" s="105"/>
      <c r="X13" s="149">
        <v>1</v>
      </c>
      <c r="Y13" s="150" t="s">
        <v>57</v>
      </c>
      <c r="Z13" s="150" t="s">
        <v>47</v>
      </c>
      <c r="AA13" s="150" t="s">
        <v>48</v>
      </c>
      <c r="AB13" s="152">
        <v>1</v>
      </c>
      <c r="AC13" s="150" t="s">
        <v>46</v>
      </c>
      <c r="AD13" s="150" t="s">
        <v>47</v>
      </c>
      <c r="AE13" s="153" t="s">
        <v>48</v>
      </c>
      <c r="AF13" s="149">
        <v>1</v>
      </c>
      <c r="AG13" s="95" t="s">
        <v>46</v>
      </c>
      <c r="AH13" s="151" t="s">
        <v>88</v>
      </c>
      <c r="AI13" s="95" t="s">
        <v>89</v>
      </c>
      <c r="AJ13" s="152">
        <v>1</v>
      </c>
      <c r="AK13" s="95" t="s">
        <v>46</v>
      </c>
      <c r="AL13" s="151" t="s">
        <v>88</v>
      </c>
      <c r="AM13" s="95" t="s">
        <v>89</v>
      </c>
    </row>
    <row r="14" spans="1:42" ht="32.1" customHeight="1">
      <c r="A14" s="135" t="s">
        <v>90</v>
      </c>
      <c r="B14" s="83" t="s">
        <v>91</v>
      </c>
      <c r="C14" s="178"/>
      <c r="D14" s="164"/>
      <c r="E14" s="165"/>
      <c r="F14" s="165"/>
      <c r="G14" s="165" t="s">
        <v>37</v>
      </c>
      <c r="H14" s="166" t="s">
        <v>38</v>
      </c>
      <c r="I14" s="60" t="s">
        <v>39</v>
      </c>
      <c r="J14" s="167"/>
      <c r="K14" s="59">
        <v>6</v>
      </c>
      <c r="L14" s="60">
        <v>6</v>
      </c>
      <c r="M14" s="61"/>
      <c r="N14" s="62"/>
      <c r="O14" s="63"/>
      <c r="P14" s="64"/>
      <c r="Q14" s="1">
        <f>SUM(Q15,Q16,Q17,Q18)</f>
        <v>2</v>
      </c>
      <c r="R14" s="2">
        <f t="shared" ref="R14:S14" si="1">SUM(R15,R16,R17,R18)</f>
        <v>29</v>
      </c>
      <c r="S14" s="3">
        <f t="shared" si="1"/>
        <v>6</v>
      </c>
      <c r="T14" s="108"/>
      <c r="U14" s="167"/>
      <c r="V14" s="168"/>
      <c r="W14" s="105"/>
      <c r="X14" s="169"/>
      <c r="Y14" s="150"/>
      <c r="Z14" s="150"/>
      <c r="AA14" s="150"/>
      <c r="AB14" s="150"/>
      <c r="AC14" s="150"/>
      <c r="AD14" s="150"/>
      <c r="AE14" s="153"/>
      <c r="AF14" s="169"/>
      <c r="AG14" s="150"/>
      <c r="AH14" s="150"/>
      <c r="AI14" s="150"/>
      <c r="AJ14" s="150"/>
      <c r="AK14" s="150"/>
      <c r="AL14" s="150"/>
      <c r="AM14" s="150"/>
    </row>
    <row r="15" spans="1:42" ht="45">
      <c r="A15" s="7" t="s">
        <v>40</v>
      </c>
      <c r="B15" s="8" t="s">
        <v>92</v>
      </c>
      <c r="C15" s="171"/>
      <c r="D15" s="157" t="s">
        <v>93</v>
      </c>
      <c r="E15" s="158"/>
      <c r="F15" s="158"/>
      <c r="G15" s="158"/>
      <c r="H15" s="159" t="s">
        <v>43</v>
      </c>
      <c r="I15" s="160" t="s">
        <v>39</v>
      </c>
      <c r="J15" s="161"/>
      <c r="K15" s="65">
        <v>0</v>
      </c>
      <c r="L15" s="65">
        <v>0</v>
      </c>
      <c r="M15" s="56" t="s">
        <v>54</v>
      </c>
      <c r="N15" s="31" t="s">
        <v>94</v>
      </c>
      <c r="O15" s="57" t="s">
        <v>54</v>
      </c>
      <c r="P15" s="58"/>
      <c r="Q15" s="75"/>
      <c r="R15" s="5">
        <v>14</v>
      </c>
      <c r="S15" s="76"/>
      <c r="T15" s="107"/>
      <c r="U15" s="161"/>
      <c r="V15" s="162" t="s">
        <v>95</v>
      </c>
      <c r="W15" s="105"/>
      <c r="X15" s="149"/>
      <c r="Y15" s="150"/>
      <c r="Z15" s="150"/>
      <c r="AA15" s="150"/>
      <c r="AB15" s="152"/>
      <c r="AC15" s="150"/>
      <c r="AD15" s="150"/>
      <c r="AE15" s="153"/>
      <c r="AF15" s="149"/>
      <c r="AG15" s="150"/>
      <c r="AH15" s="150"/>
      <c r="AI15" s="150"/>
      <c r="AJ15" s="152"/>
      <c r="AK15" s="150"/>
      <c r="AL15" s="150"/>
      <c r="AM15" s="150"/>
      <c r="AN15" s="367"/>
      <c r="AO15" s="367"/>
      <c r="AP15" s="367"/>
    </row>
    <row r="16" spans="1:42" ht="45">
      <c r="A16" s="7" t="s">
        <v>51</v>
      </c>
      <c r="B16" s="8" t="s">
        <v>96</v>
      </c>
      <c r="C16" s="171"/>
      <c r="D16" s="157" t="s">
        <v>93</v>
      </c>
      <c r="E16" s="158"/>
      <c r="F16" s="158"/>
      <c r="G16" s="158"/>
      <c r="H16" s="159" t="s">
        <v>43</v>
      </c>
      <c r="I16" s="160" t="s">
        <v>39</v>
      </c>
      <c r="J16" s="161"/>
      <c r="K16" s="65">
        <v>3</v>
      </c>
      <c r="L16" s="65">
        <v>3</v>
      </c>
      <c r="M16" s="56" t="s">
        <v>44</v>
      </c>
      <c r="N16" s="31" t="s">
        <v>86</v>
      </c>
      <c r="O16" s="57"/>
      <c r="P16" s="58"/>
      <c r="Q16" s="77">
        <v>2</v>
      </c>
      <c r="R16" s="5">
        <v>8</v>
      </c>
      <c r="S16" s="76"/>
      <c r="T16" s="107"/>
      <c r="U16" s="161"/>
      <c r="V16" s="162" t="s">
        <v>97</v>
      </c>
      <c r="W16" s="105"/>
      <c r="X16" s="149">
        <v>1</v>
      </c>
      <c r="Y16" s="150" t="s">
        <v>57</v>
      </c>
      <c r="Z16" s="150" t="s">
        <v>47</v>
      </c>
      <c r="AA16" s="150" t="s">
        <v>48</v>
      </c>
      <c r="AB16" s="152">
        <v>1</v>
      </c>
      <c r="AC16" s="150" t="s">
        <v>46</v>
      </c>
      <c r="AD16" s="150" t="s">
        <v>47</v>
      </c>
      <c r="AE16" s="153" t="s">
        <v>48</v>
      </c>
      <c r="AF16" s="149">
        <v>1</v>
      </c>
      <c r="AG16" s="150" t="s">
        <v>46</v>
      </c>
      <c r="AH16" s="150" t="s">
        <v>65</v>
      </c>
      <c r="AI16" s="150" t="s">
        <v>98</v>
      </c>
      <c r="AJ16" s="152">
        <v>1</v>
      </c>
      <c r="AK16" s="150" t="s">
        <v>46</v>
      </c>
      <c r="AL16" s="150" t="s">
        <v>65</v>
      </c>
      <c r="AM16" s="150" t="s">
        <v>98</v>
      </c>
    </row>
    <row r="17" spans="1:39" ht="30">
      <c r="A17" s="7" t="s">
        <v>59</v>
      </c>
      <c r="B17" s="8" t="s">
        <v>99</v>
      </c>
      <c r="C17" s="171"/>
      <c r="D17" s="157" t="s">
        <v>100</v>
      </c>
      <c r="E17" s="158"/>
      <c r="F17" s="158"/>
      <c r="G17" s="158"/>
      <c r="H17" s="159" t="s">
        <v>43</v>
      </c>
      <c r="I17" s="160" t="s">
        <v>39</v>
      </c>
      <c r="J17" s="161"/>
      <c r="K17" s="55">
        <v>3</v>
      </c>
      <c r="L17" s="55">
        <v>3</v>
      </c>
      <c r="M17" s="56" t="s">
        <v>44</v>
      </c>
      <c r="N17" s="31" t="s">
        <v>86</v>
      </c>
      <c r="O17" s="57"/>
      <c r="P17" s="58"/>
      <c r="Q17" s="75"/>
      <c r="R17" s="5">
        <v>3</v>
      </c>
      <c r="S17" s="78">
        <v>3</v>
      </c>
      <c r="T17" s="107"/>
      <c r="U17" s="161"/>
      <c r="V17" s="162" t="s">
        <v>101</v>
      </c>
      <c r="W17" s="105"/>
      <c r="X17" s="179">
        <v>1</v>
      </c>
      <c r="Y17" s="100" t="s">
        <v>57</v>
      </c>
      <c r="Z17" s="100" t="s">
        <v>65</v>
      </c>
      <c r="AA17" s="150" t="s">
        <v>98</v>
      </c>
      <c r="AB17" s="101">
        <v>1</v>
      </c>
      <c r="AC17" s="100" t="s">
        <v>46</v>
      </c>
      <c r="AD17" s="100" t="s">
        <v>65</v>
      </c>
      <c r="AE17" s="153" t="s">
        <v>98</v>
      </c>
      <c r="AF17" s="179">
        <v>1</v>
      </c>
      <c r="AG17" s="100" t="s">
        <v>46</v>
      </c>
      <c r="AH17" s="100" t="s">
        <v>65</v>
      </c>
      <c r="AI17" s="150" t="s">
        <v>98</v>
      </c>
      <c r="AJ17" s="101">
        <v>1</v>
      </c>
      <c r="AK17" s="100" t="s">
        <v>46</v>
      </c>
      <c r="AL17" s="100" t="s">
        <v>65</v>
      </c>
      <c r="AM17" s="150" t="s">
        <v>98</v>
      </c>
    </row>
    <row r="18" spans="1:39" s="185" customFormat="1" ht="45">
      <c r="A18" s="7" t="s">
        <v>67</v>
      </c>
      <c r="B18" s="8" t="s">
        <v>102</v>
      </c>
      <c r="C18" s="180"/>
      <c r="D18" s="181"/>
      <c r="E18" s="182"/>
      <c r="F18" s="182"/>
      <c r="G18" s="182"/>
      <c r="H18" s="183"/>
      <c r="I18" s="160" t="s">
        <v>39</v>
      </c>
      <c r="J18" s="184"/>
      <c r="K18" s="65">
        <v>0</v>
      </c>
      <c r="L18" s="70">
        <v>0</v>
      </c>
      <c r="M18" s="71"/>
      <c r="N18" s="72"/>
      <c r="O18" s="73"/>
      <c r="P18" s="74"/>
      <c r="Q18" s="75"/>
      <c r="R18" s="79">
        <v>4</v>
      </c>
      <c r="S18" s="78">
        <v>3</v>
      </c>
      <c r="T18" s="110"/>
      <c r="U18" s="184"/>
      <c r="V18" s="162" t="s">
        <v>103</v>
      </c>
      <c r="W18" s="105"/>
      <c r="X18" s="99"/>
      <c r="Y18" s="97"/>
      <c r="Z18" s="97"/>
      <c r="AA18" s="97"/>
      <c r="AB18" s="97"/>
      <c r="AC18" s="97"/>
      <c r="AD18" s="97"/>
      <c r="AE18" s="98"/>
      <c r="AF18" s="99"/>
      <c r="AG18" s="97"/>
      <c r="AH18" s="97"/>
      <c r="AI18" s="97"/>
      <c r="AJ18" s="97"/>
      <c r="AK18" s="97"/>
      <c r="AL18" s="97"/>
      <c r="AM18" s="97"/>
    </row>
    <row r="19" spans="1:39" ht="60">
      <c r="A19" s="135" t="s">
        <v>104</v>
      </c>
      <c r="B19" s="83" t="s">
        <v>105</v>
      </c>
      <c r="C19" s="186"/>
      <c r="D19" s="137"/>
      <c r="E19" s="138"/>
      <c r="F19" s="187" t="s">
        <v>106</v>
      </c>
      <c r="G19" s="138"/>
      <c r="H19" s="188"/>
      <c r="I19" s="60" t="s">
        <v>39</v>
      </c>
      <c r="J19" s="141"/>
      <c r="K19" s="142">
        <v>0</v>
      </c>
      <c r="L19" s="142">
        <v>0</v>
      </c>
      <c r="M19" s="143"/>
      <c r="N19" s="145"/>
      <c r="O19" s="145"/>
      <c r="P19" s="146"/>
      <c r="Q19" s="189"/>
      <c r="R19" s="190">
        <v>25</v>
      </c>
      <c r="S19" s="191"/>
      <c r="T19" s="147"/>
      <c r="U19" s="141"/>
      <c r="V19" s="148" t="s">
        <v>107</v>
      </c>
      <c r="W19" s="105"/>
      <c r="X19" s="169"/>
      <c r="Y19" s="150"/>
      <c r="Z19" s="150"/>
      <c r="AA19" s="150"/>
      <c r="AB19" s="150"/>
      <c r="AC19" s="150"/>
      <c r="AD19" s="150"/>
      <c r="AE19" s="153"/>
      <c r="AF19" s="169"/>
      <c r="AG19" s="150"/>
      <c r="AH19" s="150"/>
      <c r="AI19" s="150"/>
      <c r="AJ19" s="150"/>
      <c r="AK19" s="150"/>
      <c r="AL19" s="150"/>
      <c r="AM19" s="150"/>
    </row>
    <row r="20" spans="1:39" ht="68.25" customHeight="1">
      <c r="A20" s="135" t="s">
        <v>108</v>
      </c>
      <c r="B20" s="83" t="s">
        <v>109</v>
      </c>
      <c r="C20" s="186"/>
      <c r="D20" s="137"/>
      <c r="E20" s="138"/>
      <c r="F20" s="187"/>
      <c r="G20" s="138"/>
      <c r="H20" s="188"/>
      <c r="I20" s="60" t="s">
        <v>110</v>
      </c>
      <c r="J20" s="141"/>
      <c r="K20" s="142">
        <v>0</v>
      </c>
      <c r="L20" s="142">
        <v>0</v>
      </c>
      <c r="M20" s="143"/>
      <c r="N20" s="145"/>
      <c r="O20" s="145"/>
      <c r="P20" s="146"/>
      <c r="Q20" s="189">
        <v>0</v>
      </c>
      <c r="R20" s="190">
        <v>10</v>
      </c>
      <c r="S20" s="191">
        <v>0</v>
      </c>
      <c r="T20" s="147"/>
      <c r="U20" s="141"/>
      <c r="V20" s="148"/>
      <c r="W20" s="105"/>
      <c r="X20" s="169"/>
      <c r="Y20" s="150"/>
      <c r="Z20" s="150"/>
      <c r="AA20" s="150"/>
      <c r="AB20" s="150"/>
      <c r="AC20" s="150"/>
      <c r="AD20" s="150"/>
      <c r="AE20" s="153"/>
      <c r="AF20" s="169"/>
      <c r="AG20" s="150"/>
      <c r="AH20" s="150"/>
      <c r="AI20" s="150"/>
      <c r="AJ20" s="150"/>
      <c r="AK20" s="150"/>
      <c r="AL20" s="150"/>
      <c r="AM20" s="150"/>
    </row>
    <row r="21" spans="1:39" ht="68.25" customHeight="1">
      <c r="A21" s="135" t="s">
        <v>111</v>
      </c>
      <c r="B21" s="83" t="s">
        <v>112</v>
      </c>
      <c r="C21" s="186"/>
      <c r="D21" s="137"/>
      <c r="E21" s="138"/>
      <c r="F21" s="187"/>
      <c r="G21" s="138"/>
      <c r="H21" s="188"/>
      <c r="I21" s="60" t="s">
        <v>110</v>
      </c>
      <c r="J21" s="141"/>
      <c r="K21" s="142">
        <v>0</v>
      </c>
      <c r="L21" s="142">
        <v>0</v>
      </c>
      <c r="M21" s="143"/>
      <c r="N21" s="145"/>
      <c r="O21" s="145"/>
      <c r="P21" s="146"/>
      <c r="Q21" s="189">
        <v>0</v>
      </c>
      <c r="R21" s="190">
        <v>10</v>
      </c>
      <c r="S21" s="191">
        <v>0</v>
      </c>
      <c r="T21" s="147"/>
      <c r="U21" s="141"/>
      <c r="V21" s="148"/>
      <c r="W21" s="105"/>
      <c r="X21" s="169"/>
      <c r="Y21" s="150"/>
      <c r="Z21" s="150"/>
      <c r="AA21" s="150"/>
      <c r="AB21" s="150"/>
      <c r="AC21" s="150"/>
      <c r="AD21" s="150"/>
      <c r="AE21" s="153"/>
      <c r="AF21" s="169"/>
      <c r="AG21" s="150"/>
      <c r="AH21" s="150"/>
      <c r="AI21" s="150"/>
      <c r="AJ21" s="150"/>
      <c r="AK21" s="150"/>
      <c r="AL21" s="150"/>
      <c r="AM21" s="150"/>
    </row>
    <row r="22" spans="1:39" s="200" customFormat="1" ht="41.1" customHeight="1">
      <c r="A22" s="135" t="s">
        <v>238</v>
      </c>
      <c r="B22" s="83" t="s">
        <v>235</v>
      </c>
      <c r="C22" s="186"/>
      <c r="D22" s="187"/>
      <c r="E22" s="138"/>
      <c r="F22" s="187" t="s">
        <v>237</v>
      </c>
      <c r="G22" s="138"/>
      <c r="H22" s="192" t="s">
        <v>236</v>
      </c>
      <c r="I22" s="2" t="s">
        <v>110</v>
      </c>
      <c r="J22" s="193"/>
      <c r="K22" s="190">
        <v>0</v>
      </c>
      <c r="L22" s="190">
        <v>0</v>
      </c>
      <c r="M22" s="194"/>
      <c r="N22" s="195"/>
      <c r="O22" s="195"/>
      <c r="P22" s="196"/>
      <c r="Q22" s="189"/>
      <c r="R22" s="190">
        <v>4</v>
      </c>
      <c r="S22" s="191"/>
      <c r="T22" s="147"/>
      <c r="U22" s="193"/>
      <c r="V22" s="135"/>
      <c r="W22" s="105"/>
      <c r="X22" s="197"/>
      <c r="Y22" s="198"/>
      <c r="Z22" s="198"/>
      <c r="AA22" s="198"/>
      <c r="AB22" s="198"/>
      <c r="AC22" s="198"/>
      <c r="AD22" s="198"/>
      <c r="AE22" s="199"/>
      <c r="AF22" s="197"/>
      <c r="AG22" s="198"/>
      <c r="AH22" s="198"/>
      <c r="AI22" s="198"/>
      <c r="AJ22" s="198"/>
      <c r="AK22" s="198"/>
      <c r="AL22" s="198"/>
      <c r="AM22" s="198"/>
    </row>
    <row r="23" spans="1:39" ht="18" customHeight="1">
      <c r="A23" s="9"/>
      <c r="B23" s="368" t="s">
        <v>113</v>
      </c>
      <c r="C23" s="368"/>
      <c r="D23" s="368"/>
      <c r="E23" s="368"/>
      <c r="F23" s="201"/>
      <c r="G23" s="201"/>
      <c r="H23" s="202"/>
      <c r="I23" s="203"/>
      <c r="J23" s="204"/>
      <c r="K23" s="205"/>
      <c r="L23" s="206">
        <f>SUM(L5,L10,L14,L19)</f>
        <v>30</v>
      </c>
      <c r="M23" s="207"/>
      <c r="N23" s="205"/>
      <c r="O23" s="205"/>
      <c r="P23" s="208"/>
      <c r="Q23" s="209">
        <f>SUM(Q5+Q10+Q14+Q19)</f>
        <v>32</v>
      </c>
      <c r="R23" s="210">
        <f>SUM(R5+R10+R14+R19)</f>
        <v>207</v>
      </c>
      <c r="S23" s="211">
        <f>SUM(S5+S10+S14+S19)</f>
        <v>17</v>
      </c>
      <c r="T23" s="212"/>
      <c r="U23" s="204"/>
      <c r="V23" s="213"/>
      <c r="W23" s="105"/>
      <c r="X23" s="169"/>
      <c r="Y23" s="150"/>
      <c r="Z23" s="150"/>
      <c r="AA23" s="150"/>
      <c r="AB23" s="150"/>
      <c r="AC23" s="150"/>
      <c r="AD23" s="150"/>
      <c r="AE23" s="153"/>
      <c r="AF23" s="169"/>
      <c r="AG23" s="150"/>
      <c r="AH23" s="150"/>
      <c r="AI23" s="150"/>
      <c r="AJ23" s="150"/>
      <c r="AK23" s="150"/>
      <c r="AL23" s="150"/>
      <c r="AM23" s="150"/>
    </row>
    <row r="24" spans="1:39" ht="26.85" customHeight="1">
      <c r="A24" s="214"/>
      <c r="B24" s="215"/>
      <c r="C24" s="216"/>
      <c r="D24" s="217"/>
      <c r="E24" s="216"/>
      <c r="F24" s="216"/>
      <c r="G24" s="216"/>
      <c r="H24" s="10"/>
      <c r="I24" s="218"/>
      <c r="J24" s="216"/>
      <c r="K24" s="218"/>
      <c r="L24" s="346"/>
      <c r="M24" s="346"/>
      <c r="N24" s="346"/>
      <c r="O24" s="346"/>
      <c r="P24" s="11"/>
      <c r="Q24" s="347">
        <f>SUM(Q23+R23+S23)</f>
        <v>256</v>
      </c>
      <c r="R24" s="348"/>
      <c r="S24" s="349"/>
      <c r="T24" s="219"/>
      <c r="U24" s="216"/>
      <c r="V24" s="213"/>
      <c r="W24" s="105"/>
      <c r="X24" s="169"/>
      <c r="Y24" s="150"/>
      <c r="Z24" s="150"/>
      <c r="AA24" s="150"/>
      <c r="AB24" s="150"/>
      <c r="AC24" s="150"/>
      <c r="AD24" s="150"/>
      <c r="AE24" s="153"/>
      <c r="AF24" s="169"/>
      <c r="AG24" s="150"/>
      <c r="AH24" s="150"/>
      <c r="AI24" s="150"/>
      <c r="AJ24" s="150"/>
      <c r="AK24" s="150"/>
      <c r="AL24" s="150"/>
      <c r="AM24" s="150"/>
    </row>
    <row r="25" spans="1:39">
      <c r="H25" s="13"/>
      <c r="Q25" s="14" t="s">
        <v>34</v>
      </c>
      <c r="R25" s="103" t="s">
        <v>34</v>
      </c>
      <c r="S25" s="15"/>
      <c r="T25" s="223"/>
      <c r="W25" s="111"/>
      <c r="X25" s="221"/>
      <c r="Y25" s="221"/>
      <c r="Z25" s="221"/>
      <c r="AA25" s="221"/>
      <c r="AB25" s="221"/>
      <c r="AC25" s="221"/>
      <c r="AD25" s="221"/>
      <c r="AE25" s="225"/>
      <c r="AF25" s="221"/>
      <c r="AG25" s="221"/>
      <c r="AH25" s="221"/>
      <c r="AI25" s="221"/>
      <c r="AJ25" s="221"/>
      <c r="AK25" s="221"/>
      <c r="AL25" s="221"/>
      <c r="AM25" s="221"/>
    </row>
    <row r="26" spans="1:39" ht="23.1" customHeight="1">
      <c r="A26" s="214"/>
      <c r="B26" s="119" t="s">
        <v>114</v>
      </c>
      <c r="C26" s="120"/>
      <c r="D26" s="121"/>
      <c r="E26" s="120"/>
      <c r="F26" s="120"/>
      <c r="G26" s="120"/>
      <c r="H26" s="226"/>
      <c r="I26" s="122"/>
      <c r="J26" s="120"/>
      <c r="K26" s="121"/>
      <c r="L26" s="121"/>
      <c r="M26" s="120"/>
      <c r="N26" s="122"/>
      <c r="O26" s="122"/>
      <c r="P26" s="227"/>
      <c r="Q26" s="228"/>
      <c r="R26" s="122"/>
      <c r="S26" s="229"/>
      <c r="T26" s="127"/>
      <c r="U26" s="120"/>
      <c r="V26" s="122"/>
      <c r="W26" s="230"/>
      <c r="X26" s="169"/>
      <c r="Y26" s="150"/>
      <c r="Z26" s="150"/>
      <c r="AA26" s="150"/>
      <c r="AB26" s="150"/>
      <c r="AC26" s="150"/>
      <c r="AD26" s="150"/>
      <c r="AE26" s="153"/>
      <c r="AF26" s="169"/>
      <c r="AG26" s="150"/>
      <c r="AH26" s="150"/>
      <c r="AI26" s="150"/>
      <c r="AJ26" s="150"/>
      <c r="AK26" s="150"/>
      <c r="AL26" s="150"/>
      <c r="AM26" s="150"/>
    </row>
    <row r="27" spans="1:39" ht="31.35" customHeight="1">
      <c r="A27" s="135" t="s">
        <v>115</v>
      </c>
      <c r="B27" s="83" t="s">
        <v>36</v>
      </c>
      <c r="C27" s="178"/>
      <c r="D27" s="164"/>
      <c r="E27" s="165"/>
      <c r="F27" s="165"/>
      <c r="G27" s="165" t="s">
        <v>37</v>
      </c>
      <c r="H27" s="231" t="s">
        <v>38</v>
      </c>
      <c r="I27" s="60" t="s">
        <v>39</v>
      </c>
      <c r="J27" s="167"/>
      <c r="K27" s="59">
        <v>19</v>
      </c>
      <c r="L27" s="60">
        <v>19</v>
      </c>
      <c r="M27" s="61"/>
      <c r="N27" s="63"/>
      <c r="O27" s="63"/>
      <c r="P27" s="64"/>
      <c r="Q27" s="232">
        <f>SUM(Q28,Q29,Q30,Q31)</f>
        <v>27</v>
      </c>
      <c r="R27" s="233">
        <f t="shared" ref="R27:S27" si="2">SUM(R28,R29,R30,R31)</f>
        <v>87</v>
      </c>
      <c r="S27" s="234">
        <f t="shared" si="2"/>
        <v>8</v>
      </c>
      <c r="T27" s="108"/>
      <c r="U27" s="167"/>
      <c r="V27" s="235"/>
      <c r="W27" s="105"/>
      <c r="X27" s="236"/>
      <c r="Y27" s="151"/>
      <c r="Z27" s="151"/>
      <c r="AA27" s="151"/>
      <c r="AB27" s="237"/>
      <c r="AC27" s="151"/>
      <c r="AD27" s="151"/>
      <c r="AE27" s="238"/>
      <c r="AF27" s="239"/>
      <c r="AG27" s="151"/>
      <c r="AH27" s="151"/>
      <c r="AI27" s="151"/>
      <c r="AJ27" s="237"/>
      <c r="AK27" s="151"/>
      <c r="AL27" s="151"/>
      <c r="AM27" s="151"/>
    </row>
    <row r="28" spans="1:39" ht="27.6" customHeight="1">
      <c r="A28" s="154" t="s">
        <v>40</v>
      </c>
      <c r="B28" s="155" t="s">
        <v>41</v>
      </c>
      <c r="C28" s="17"/>
      <c r="D28" s="157" t="s">
        <v>116</v>
      </c>
      <c r="E28" s="158"/>
      <c r="F28" s="158"/>
      <c r="G28" s="158" t="s">
        <v>37</v>
      </c>
      <c r="H28" s="240" t="s">
        <v>43</v>
      </c>
      <c r="I28" s="160" t="s">
        <v>39</v>
      </c>
      <c r="J28" s="161"/>
      <c r="K28" s="55">
        <v>5</v>
      </c>
      <c r="L28" s="55">
        <v>5</v>
      </c>
      <c r="M28" s="56" t="s">
        <v>44</v>
      </c>
      <c r="N28" s="114" t="s">
        <v>242</v>
      </c>
      <c r="O28" s="57"/>
      <c r="P28" s="58"/>
      <c r="Q28" s="4">
        <v>7</v>
      </c>
      <c r="R28" s="5">
        <v>6</v>
      </c>
      <c r="S28" s="6">
        <v>8</v>
      </c>
      <c r="T28" s="107"/>
      <c r="U28" s="161"/>
      <c r="V28" s="241" t="s">
        <v>117</v>
      </c>
      <c r="W28" s="105"/>
      <c r="X28" s="149">
        <v>1</v>
      </c>
      <c r="Y28" s="150" t="s">
        <v>46</v>
      </c>
      <c r="Z28" s="150" t="s">
        <v>47</v>
      </c>
      <c r="AA28" s="150" t="s">
        <v>49</v>
      </c>
      <c r="AB28" s="152">
        <v>1</v>
      </c>
      <c r="AC28" s="150" t="s">
        <v>46</v>
      </c>
      <c r="AD28" s="150" t="s">
        <v>47</v>
      </c>
      <c r="AE28" s="153" t="s">
        <v>49</v>
      </c>
      <c r="AF28" s="149">
        <v>1</v>
      </c>
      <c r="AG28" s="150" t="s">
        <v>46</v>
      </c>
      <c r="AH28" s="150" t="s">
        <v>47</v>
      </c>
      <c r="AI28" s="150" t="s">
        <v>49</v>
      </c>
      <c r="AJ28" s="152">
        <v>1</v>
      </c>
      <c r="AK28" s="150" t="s">
        <v>46</v>
      </c>
      <c r="AL28" s="150" t="s">
        <v>47</v>
      </c>
      <c r="AM28" s="150" t="s">
        <v>49</v>
      </c>
    </row>
    <row r="29" spans="1:39" ht="27.6" customHeight="1">
      <c r="A29" s="7" t="s">
        <v>51</v>
      </c>
      <c r="B29" s="18" t="s">
        <v>118</v>
      </c>
      <c r="C29" s="17"/>
      <c r="D29" s="157" t="s">
        <v>119</v>
      </c>
      <c r="E29" s="158"/>
      <c r="F29" s="158"/>
      <c r="G29" s="158"/>
      <c r="H29" s="240"/>
      <c r="I29" s="160" t="s">
        <v>39</v>
      </c>
      <c r="J29" s="161"/>
      <c r="K29" s="55">
        <v>5</v>
      </c>
      <c r="L29" s="55">
        <v>5</v>
      </c>
      <c r="M29" s="56" t="s">
        <v>54</v>
      </c>
      <c r="N29" s="31" t="s">
        <v>55</v>
      </c>
      <c r="O29" s="57" t="s">
        <v>54</v>
      </c>
      <c r="P29" s="58"/>
      <c r="Q29" s="19"/>
      <c r="R29" s="5">
        <v>30</v>
      </c>
      <c r="S29" s="6"/>
      <c r="T29" s="107"/>
      <c r="U29" s="161"/>
      <c r="V29" s="162" t="s">
        <v>56</v>
      </c>
      <c r="W29" s="105"/>
      <c r="X29" s="149">
        <v>1</v>
      </c>
      <c r="Y29" s="150" t="s">
        <v>57</v>
      </c>
      <c r="Z29" s="150" t="s">
        <v>47</v>
      </c>
      <c r="AA29" s="91"/>
      <c r="AB29" s="152">
        <v>1</v>
      </c>
      <c r="AC29" s="150" t="s">
        <v>46</v>
      </c>
      <c r="AD29" s="150" t="s">
        <v>47</v>
      </c>
      <c r="AE29" s="90" t="s">
        <v>58</v>
      </c>
      <c r="AF29" s="149">
        <v>1</v>
      </c>
      <c r="AG29" s="150" t="s">
        <v>46</v>
      </c>
      <c r="AH29" s="150" t="s">
        <v>47</v>
      </c>
      <c r="AI29" s="150" t="s">
        <v>58</v>
      </c>
      <c r="AJ29" s="152">
        <v>1</v>
      </c>
      <c r="AK29" s="150" t="s">
        <v>46</v>
      </c>
      <c r="AL29" s="150" t="s">
        <v>47</v>
      </c>
      <c r="AM29" s="91" t="s">
        <v>58</v>
      </c>
    </row>
    <row r="30" spans="1:39" ht="27.6" customHeight="1">
      <c r="A30" s="7" t="s">
        <v>59</v>
      </c>
      <c r="B30" s="18" t="s">
        <v>120</v>
      </c>
      <c r="C30" s="17"/>
      <c r="D30" s="157" t="s">
        <v>121</v>
      </c>
      <c r="E30" s="158"/>
      <c r="F30" s="158"/>
      <c r="G30" s="158"/>
      <c r="H30" s="240"/>
      <c r="I30" s="160" t="s">
        <v>39</v>
      </c>
      <c r="J30" s="161"/>
      <c r="K30" s="55">
        <v>7</v>
      </c>
      <c r="L30" s="55">
        <v>7</v>
      </c>
      <c r="M30" s="56" t="s">
        <v>54</v>
      </c>
      <c r="N30" s="31" t="s">
        <v>62</v>
      </c>
      <c r="O30" s="57" t="s">
        <v>54</v>
      </c>
      <c r="P30" s="58"/>
      <c r="Q30" s="4">
        <v>20</v>
      </c>
      <c r="R30" s="5">
        <v>36</v>
      </c>
      <c r="S30" s="6"/>
      <c r="T30" s="107"/>
      <c r="U30" s="161"/>
      <c r="V30" s="162" t="s">
        <v>122</v>
      </c>
      <c r="W30" s="105"/>
      <c r="X30" s="149">
        <v>1</v>
      </c>
      <c r="Y30" s="150" t="s">
        <v>57</v>
      </c>
      <c r="Z30" s="150" t="s">
        <v>47</v>
      </c>
      <c r="AA30" s="91"/>
      <c r="AB30" s="152">
        <v>1</v>
      </c>
      <c r="AC30" s="150" t="s">
        <v>46</v>
      </c>
      <c r="AD30" s="150" t="s">
        <v>47</v>
      </c>
      <c r="AE30" s="90" t="s">
        <v>64</v>
      </c>
      <c r="AF30" s="149">
        <v>1</v>
      </c>
      <c r="AG30" s="150" t="s">
        <v>46</v>
      </c>
      <c r="AH30" s="150" t="s">
        <v>65</v>
      </c>
      <c r="AI30" s="150" t="s">
        <v>73</v>
      </c>
      <c r="AJ30" s="152">
        <v>1</v>
      </c>
      <c r="AK30" s="150" t="s">
        <v>46</v>
      </c>
      <c r="AL30" s="150" t="s">
        <v>65</v>
      </c>
      <c r="AM30" s="150" t="s">
        <v>73</v>
      </c>
    </row>
    <row r="31" spans="1:39" ht="27.6" customHeight="1">
      <c r="A31" s="7" t="s">
        <v>67</v>
      </c>
      <c r="B31" s="18" t="s">
        <v>68</v>
      </c>
      <c r="C31" s="17"/>
      <c r="D31" s="157" t="s">
        <v>123</v>
      </c>
      <c r="E31" s="158"/>
      <c r="F31" s="158"/>
      <c r="G31" s="158"/>
      <c r="H31" s="240"/>
      <c r="I31" s="160" t="s">
        <v>39</v>
      </c>
      <c r="J31" s="161"/>
      <c r="K31" s="55">
        <v>2</v>
      </c>
      <c r="L31" s="55">
        <v>2</v>
      </c>
      <c r="M31" s="56" t="s">
        <v>54</v>
      </c>
      <c r="N31" s="31" t="s">
        <v>70</v>
      </c>
      <c r="O31" s="57" t="s">
        <v>54</v>
      </c>
      <c r="P31" s="58"/>
      <c r="Q31" s="4"/>
      <c r="R31" s="5">
        <v>15</v>
      </c>
      <c r="S31" s="6"/>
      <c r="T31" s="107"/>
      <c r="U31" s="161"/>
      <c r="V31" s="241" t="s">
        <v>124</v>
      </c>
      <c r="W31" s="105"/>
      <c r="X31" s="149">
        <v>1</v>
      </c>
      <c r="Y31" s="150" t="s">
        <v>57</v>
      </c>
      <c r="Z31" s="150" t="s">
        <v>72</v>
      </c>
      <c r="AA31" s="150"/>
      <c r="AB31" s="152">
        <v>1</v>
      </c>
      <c r="AC31" s="150" t="s">
        <v>46</v>
      </c>
      <c r="AD31" s="150" t="s">
        <v>65</v>
      </c>
      <c r="AE31" s="153" t="s">
        <v>73</v>
      </c>
      <c r="AF31" s="149">
        <v>1</v>
      </c>
      <c r="AG31" s="150" t="s">
        <v>46</v>
      </c>
      <c r="AH31" s="150" t="s">
        <v>65</v>
      </c>
      <c r="AI31" s="150" t="s">
        <v>73</v>
      </c>
      <c r="AJ31" s="152">
        <v>1</v>
      </c>
      <c r="AK31" s="150" t="s">
        <v>46</v>
      </c>
      <c r="AL31" s="150" t="s">
        <v>65</v>
      </c>
      <c r="AM31" s="150" t="s">
        <v>73</v>
      </c>
    </row>
    <row r="32" spans="1:39" ht="26.85" customHeight="1">
      <c r="A32" s="135" t="s">
        <v>125</v>
      </c>
      <c r="B32" s="83" t="s">
        <v>75</v>
      </c>
      <c r="C32" s="178"/>
      <c r="D32" s="164"/>
      <c r="E32" s="165"/>
      <c r="F32" s="165"/>
      <c r="G32" s="165" t="s">
        <v>37</v>
      </c>
      <c r="H32" s="166" t="s">
        <v>38</v>
      </c>
      <c r="I32" s="60" t="s">
        <v>39</v>
      </c>
      <c r="J32" s="167"/>
      <c r="K32" s="59">
        <v>6</v>
      </c>
      <c r="L32" s="59">
        <v>6</v>
      </c>
      <c r="M32" s="61"/>
      <c r="N32" s="62"/>
      <c r="O32" s="63"/>
      <c r="P32" s="64"/>
      <c r="Q32" s="232">
        <f>SUM(Q33,Q34,Q35)</f>
        <v>2</v>
      </c>
      <c r="R32" s="233">
        <f t="shared" ref="R32:S32" si="3">SUM(R33,R34,R35)</f>
        <v>48</v>
      </c>
      <c r="S32" s="234">
        <f t="shared" si="3"/>
        <v>11</v>
      </c>
      <c r="T32" s="108"/>
      <c r="U32" s="167"/>
      <c r="V32" s="235"/>
      <c r="W32" s="105"/>
      <c r="X32" s="169"/>
      <c r="Y32" s="150"/>
      <c r="Z32" s="150"/>
      <c r="AA32" s="150"/>
      <c r="AB32" s="150"/>
      <c r="AC32" s="150"/>
      <c r="AD32" s="150"/>
      <c r="AE32" s="153"/>
      <c r="AF32" s="169"/>
      <c r="AG32" s="150"/>
      <c r="AH32" s="150"/>
      <c r="AI32" s="150"/>
      <c r="AJ32" s="150"/>
      <c r="AK32" s="150"/>
      <c r="AL32" s="150"/>
      <c r="AM32" s="150"/>
    </row>
    <row r="33" spans="1:42" ht="26.1" customHeight="1">
      <c r="A33" s="154" t="s">
        <v>40</v>
      </c>
      <c r="B33" s="170" t="s">
        <v>76</v>
      </c>
      <c r="C33" s="171"/>
      <c r="D33" s="157" t="s">
        <v>126</v>
      </c>
      <c r="E33" s="158"/>
      <c r="F33" s="158"/>
      <c r="G33" s="158"/>
      <c r="H33" s="159" t="s">
        <v>43</v>
      </c>
      <c r="I33" s="160" t="s">
        <v>39</v>
      </c>
      <c r="J33" s="161"/>
      <c r="K33" s="55">
        <v>0</v>
      </c>
      <c r="L33" s="55">
        <v>0</v>
      </c>
      <c r="M33" s="56"/>
      <c r="N33" s="67" t="s">
        <v>242</v>
      </c>
      <c r="O33" s="57"/>
      <c r="P33" s="58"/>
      <c r="Q33" s="4">
        <v>2</v>
      </c>
      <c r="R33" s="5">
        <v>4</v>
      </c>
      <c r="S33" s="6">
        <v>5</v>
      </c>
      <c r="T33" s="107"/>
      <c r="U33" s="161"/>
      <c r="V33" s="241" t="s">
        <v>127</v>
      </c>
      <c r="W33" s="105"/>
      <c r="X33" s="94"/>
      <c r="Y33" s="92"/>
      <c r="Z33" s="150"/>
      <c r="AA33" s="150"/>
      <c r="AB33" s="93"/>
      <c r="AC33" s="92"/>
      <c r="AD33" s="92"/>
      <c r="AE33" s="153"/>
      <c r="AF33" s="94"/>
      <c r="AG33" s="92"/>
      <c r="AH33" s="150"/>
      <c r="AI33" s="150"/>
      <c r="AJ33" s="242"/>
      <c r="AK33" s="243"/>
      <c r="AL33" s="243"/>
      <c r="AM33" s="150"/>
    </row>
    <row r="34" spans="1:42" ht="29.1" customHeight="1">
      <c r="A34" s="7" t="s">
        <v>51</v>
      </c>
      <c r="B34" s="8" t="s">
        <v>128</v>
      </c>
      <c r="C34" s="171"/>
      <c r="D34" s="157" t="s">
        <v>129</v>
      </c>
      <c r="E34" s="158"/>
      <c r="F34" s="158"/>
      <c r="G34" s="158"/>
      <c r="H34" s="159" t="s">
        <v>43</v>
      </c>
      <c r="I34" s="160" t="s">
        <v>39</v>
      </c>
      <c r="J34" s="161"/>
      <c r="K34" s="55">
        <v>3</v>
      </c>
      <c r="L34" s="55">
        <v>3</v>
      </c>
      <c r="M34" s="56" t="s">
        <v>54</v>
      </c>
      <c r="N34" s="31" t="s">
        <v>86</v>
      </c>
      <c r="O34" s="57"/>
      <c r="P34" s="58"/>
      <c r="Q34" s="4"/>
      <c r="R34" s="5">
        <v>20</v>
      </c>
      <c r="S34" s="6"/>
      <c r="T34" s="107"/>
      <c r="U34" s="161"/>
      <c r="V34" s="241" t="s">
        <v>130</v>
      </c>
      <c r="W34" s="105"/>
      <c r="X34" s="149">
        <v>1</v>
      </c>
      <c r="Y34" s="150" t="s">
        <v>46</v>
      </c>
      <c r="Z34" s="150" t="s">
        <v>47</v>
      </c>
      <c r="AA34" s="150" t="s">
        <v>232</v>
      </c>
      <c r="AB34" s="152">
        <v>1</v>
      </c>
      <c r="AC34" s="150" t="s">
        <v>46</v>
      </c>
      <c r="AD34" s="150" t="s">
        <v>47</v>
      </c>
      <c r="AE34" s="150" t="s">
        <v>232</v>
      </c>
      <c r="AF34" s="149">
        <v>1</v>
      </c>
      <c r="AG34" s="150" t="s">
        <v>46</v>
      </c>
      <c r="AH34" s="151" t="s">
        <v>88</v>
      </c>
      <c r="AI34" s="150" t="s">
        <v>89</v>
      </c>
      <c r="AJ34" s="152">
        <v>1</v>
      </c>
      <c r="AK34" s="150" t="s">
        <v>46</v>
      </c>
      <c r="AL34" s="151" t="s">
        <v>88</v>
      </c>
      <c r="AM34" s="150" t="s">
        <v>89</v>
      </c>
    </row>
    <row r="35" spans="1:42" ht="32.1" customHeight="1">
      <c r="A35" s="7" t="s">
        <v>59</v>
      </c>
      <c r="B35" s="8" t="s">
        <v>84</v>
      </c>
      <c r="C35" s="244"/>
      <c r="D35" s="245" t="s">
        <v>129</v>
      </c>
      <c r="E35" s="246"/>
      <c r="F35" s="246"/>
      <c r="G35" s="246"/>
      <c r="H35" s="247" t="s">
        <v>43</v>
      </c>
      <c r="I35" s="160" t="s">
        <v>39</v>
      </c>
      <c r="J35" s="248"/>
      <c r="K35" s="55">
        <v>3</v>
      </c>
      <c r="L35" s="249">
        <v>3</v>
      </c>
      <c r="M35" s="250" t="s">
        <v>54</v>
      </c>
      <c r="N35" s="251" t="s">
        <v>86</v>
      </c>
      <c r="O35" s="252"/>
      <c r="P35" s="58"/>
      <c r="Q35" s="4"/>
      <c r="R35" s="5">
        <v>24</v>
      </c>
      <c r="S35" s="6">
        <v>6</v>
      </c>
      <c r="T35" s="107"/>
      <c r="U35" s="161"/>
      <c r="V35" s="241" t="s">
        <v>131</v>
      </c>
      <c r="W35" s="105"/>
      <c r="X35" s="149">
        <v>1</v>
      </c>
      <c r="Y35" s="150" t="s">
        <v>57</v>
      </c>
      <c r="Z35" s="151" t="s">
        <v>132</v>
      </c>
      <c r="AA35" s="151" t="s">
        <v>133</v>
      </c>
      <c r="AB35" s="152">
        <v>1</v>
      </c>
      <c r="AC35" s="150" t="s">
        <v>46</v>
      </c>
      <c r="AD35" s="150" t="s">
        <v>65</v>
      </c>
      <c r="AE35" s="153" t="s">
        <v>98</v>
      </c>
      <c r="AF35" s="94">
        <v>1</v>
      </c>
      <c r="AG35" s="150" t="s">
        <v>46</v>
      </c>
      <c r="AH35" s="151" t="s">
        <v>233</v>
      </c>
      <c r="AI35" s="150" t="s">
        <v>135</v>
      </c>
      <c r="AJ35" s="242">
        <v>1</v>
      </c>
      <c r="AK35" s="150" t="s">
        <v>46</v>
      </c>
      <c r="AL35" s="151" t="s">
        <v>233</v>
      </c>
      <c r="AM35" s="150" t="s">
        <v>135</v>
      </c>
    </row>
    <row r="36" spans="1:42" ht="35.85" customHeight="1">
      <c r="A36" s="135" t="s">
        <v>134</v>
      </c>
      <c r="B36" s="83" t="s">
        <v>91</v>
      </c>
      <c r="C36" s="178"/>
      <c r="D36" s="164"/>
      <c r="E36" s="165"/>
      <c r="F36" s="165"/>
      <c r="G36" s="165" t="s">
        <v>37</v>
      </c>
      <c r="H36" s="166" t="s">
        <v>38</v>
      </c>
      <c r="I36" s="60" t="s">
        <v>39</v>
      </c>
      <c r="J36" s="167"/>
      <c r="K36" s="59">
        <v>5</v>
      </c>
      <c r="L36" s="59">
        <v>5</v>
      </c>
      <c r="M36" s="61"/>
      <c r="N36" s="62"/>
      <c r="O36" s="63"/>
      <c r="P36" s="64"/>
      <c r="Q36" s="232">
        <f>SUM(Q37,Q38,Q39)</f>
        <v>0</v>
      </c>
      <c r="R36" s="233">
        <f t="shared" ref="R36:S36" si="4">SUM(R37,R38,R39)</f>
        <v>19</v>
      </c>
      <c r="S36" s="234">
        <f t="shared" si="4"/>
        <v>3</v>
      </c>
      <c r="T36" s="108"/>
      <c r="U36" s="167"/>
      <c r="V36" s="235"/>
      <c r="W36" s="105"/>
      <c r="X36" s="149">
        <v>1</v>
      </c>
      <c r="Y36" s="150" t="s">
        <v>46</v>
      </c>
      <c r="Z36" s="150" t="s">
        <v>47</v>
      </c>
      <c r="AA36" s="150" t="s">
        <v>48</v>
      </c>
      <c r="AB36" s="152">
        <v>1</v>
      </c>
      <c r="AC36" s="150" t="s">
        <v>46</v>
      </c>
      <c r="AD36" s="150" t="s">
        <v>47</v>
      </c>
      <c r="AE36" s="153" t="s">
        <v>48</v>
      </c>
      <c r="AF36" s="149">
        <v>1</v>
      </c>
      <c r="AG36" s="150" t="s">
        <v>46</v>
      </c>
      <c r="AH36" s="150" t="s">
        <v>65</v>
      </c>
      <c r="AI36" s="150" t="s">
        <v>135</v>
      </c>
      <c r="AJ36" s="152">
        <v>1</v>
      </c>
      <c r="AK36" s="150" t="s">
        <v>46</v>
      </c>
      <c r="AL36" s="150" t="s">
        <v>65</v>
      </c>
      <c r="AM36" s="150" t="s">
        <v>135</v>
      </c>
      <c r="AN36" s="380"/>
      <c r="AO36" s="380"/>
      <c r="AP36" s="380"/>
    </row>
    <row r="37" spans="1:42" ht="33.6" customHeight="1">
      <c r="A37" s="7" t="s">
        <v>40</v>
      </c>
      <c r="B37" s="8" t="s">
        <v>136</v>
      </c>
      <c r="C37" s="171"/>
      <c r="D37" s="157" t="s">
        <v>137</v>
      </c>
      <c r="E37" s="158"/>
      <c r="F37" s="158"/>
      <c r="G37" s="158"/>
      <c r="H37" s="159" t="s">
        <v>43</v>
      </c>
      <c r="I37" s="160" t="s">
        <v>39</v>
      </c>
      <c r="J37" s="161"/>
      <c r="K37" s="73"/>
      <c r="L37" s="73"/>
      <c r="M37" s="56" t="s">
        <v>54</v>
      </c>
      <c r="N37" s="31" t="s">
        <v>94</v>
      </c>
      <c r="O37" s="57" t="s">
        <v>54</v>
      </c>
      <c r="P37" s="58"/>
      <c r="Q37" s="4"/>
      <c r="R37" s="5">
        <v>6</v>
      </c>
      <c r="S37" s="6"/>
      <c r="T37" s="107"/>
      <c r="U37" s="161"/>
      <c r="V37" s="162" t="s">
        <v>138</v>
      </c>
      <c r="W37" s="105"/>
      <c r="X37" s="381"/>
      <c r="Y37" s="382"/>
      <c r="Z37" s="382"/>
      <c r="AA37" s="382"/>
      <c r="AB37" s="383"/>
      <c r="AC37" s="382"/>
      <c r="AD37" s="382"/>
      <c r="AE37" s="384"/>
      <c r="AF37" s="381"/>
      <c r="AG37" s="382"/>
      <c r="AH37" s="382"/>
      <c r="AI37" s="382"/>
      <c r="AJ37" s="383"/>
      <c r="AK37" s="382"/>
      <c r="AL37" s="382"/>
      <c r="AM37" s="382"/>
    </row>
    <row r="38" spans="1:42" ht="33.6" customHeight="1">
      <c r="A38" s="7" t="s">
        <v>51</v>
      </c>
      <c r="B38" s="8" t="s">
        <v>139</v>
      </c>
      <c r="C38" s="171"/>
      <c r="D38" s="157" t="s">
        <v>137</v>
      </c>
      <c r="E38" s="158"/>
      <c r="F38" s="158"/>
      <c r="G38" s="158"/>
      <c r="H38" s="159" t="s">
        <v>43</v>
      </c>
      <c r="I38" s="160" t="s">
        <v>39</v>
      </c>
      <c r="J38" s="161"/>
      <c r="K38" s="73"/>
      <c r="L38" s="73"/>
      <c r="M38" s="56" t="s">
        <v>44</v>
      </c>
      <c r="N38" s="31" t="s">
        <v>86</v>
      </c>
      <c r="O38" s="57"/>
      <c r="P38" s="58"/>
      <c r="Q38" s="4"/>
      <c r="R38" s="5">
        <v>9</v>
      </c>
      <c r="S38" s="6"/>
      <c r="T38" s="107"/>
      <c r="U38" s="161"/>
      <c r="V38" s="162" t="s">
        <v>140</v>
      </c>
      <c r="W38" s="105"/>
      <c r="X38" s="381"/>
      <c r="Y38" s="382"/>
      <c r="Z38" s="382"/>
      <c r="AA38" s="382"/>
      <c r="AB38" s="383"/>
      <c r="AC38" s="382"/>
      <c r="AD38" s="382"/>
      <c r="AE38" s="384"/>
      <c r="AF38" s="381"/>
      <c r="AG38" s="382"/>
      <c r="AH38" s="382"/>
      <c r="AI38" s="382"/>
      <c r="AJ38" s="383"/>
      <c r="AK38" s="382"/>
      <c r="AL38" s="382"/>
      <c r="AM38" s="382"/>
    </row>
    <row r="39" spans="1:42" ht="33.6" customHeight="1">
      <c r="A39" s="7" t="s">
        <v>59</v>
      </c>
      <c r="B39" s="8" t="s">
        <v>228</v>
      </c>
      <c r="C39" s="171"/>
      <c r="D39" s="157"/>
      <c r="E39" s="158"/>
      <c r="F39" s="158"/>
      <c r="G39" s="158"/>
      <c r="H39" s="159" t="s">
        <v>43</v>
      </c>
      <c r="I39" s="160" t="s">
        <v>39</v>
      </c>
      <c r="J39" s="161"/>
      <c r="K39" s="55">
        <v>0</v>
      </c>
      <c r="L39" s="55">
        <v>0</v>
      </c>
      <c r="M39" s="56"/>
      <c r="N39" s="31" t="s">
        <v>86</v>
      </c>
      <c r="O39" s="57"/>
      <c r="P39" s="58"/>
      <c r="Q39" s="4"/>
      <c r="R39" s="5">
        <v>4</v>
      </c>
      <c r="S39" s="6">
        <v>3</v>
      </c>
      <c r="T39" s="107"/>
      <c r="U39" s="161"/>
      <c r="V39" s="162" t="s">
        <v>141</v>
      </c>
      <c r="W39" s="105"/>
      <c r="X39" s="94"/>
      <c r="Y39" s="92"/>
      <c r="Z39" s="95"/>
      <c r="AA39" s="96"/>
      <c r="AB39" s="93"/>
      <c r="AC39" s="92"/>
      <c r="AD39" s="150"/>
      <c r="AE39" s="153"/>
      <c r="AF39" s="239"/>
      <c r="AG39" s="253"/>
      <c r="AH39" s="150"/>
      <c r="AI39" s="150"/>
      <c r="AJ39" s="254"/>
      <c r="AK39" s="253"/>
      <c r="AL39" s="150"/>
      <c r="AM39" s="150"/>
    </row>
    <row r="40" spans="1:42" s="185" customFormat="1" ht="90" customHeight="1">
      <c r="A40" s="135" t="s">
        <v>142</v>
      </c>
      <c r="B40" s="20" t="s">
        <v>143</v>
      </c>
      <c r="C40" s="255"/>
      <c r="D40" s="256"/>
      <c r="E40" s="257"/>
      <c r="F40" s="165" t="s">
        <v>144</v>
      </c>
      <c r="G40" s="257"/>
      <c r="H40" s="258"/>
      <c r="I40" s="140" t="s">
        <v>39</v>
      </c>
      <c r="J40" s="259"/>
      <c r="K40" s="59">
        <v>0</v>
      </c>
      <c r="L40" s="59">
        <v>0</v>
      </c>
      <c r="M40" s="61"/>
      <c r="N40" s="62"/>
      <c r="O40" s="63"/>
      <c r="P40" s="64"/>
      <c r="Q40" s="260"/>
      <c r="R40" s="233">
        <v>25</v>
      </c>
      <c r="S40" s="261"/>
      <c r="T40" s="108"/>
      <c r="U40" s="167"/>
      <c r="V40" s="148" t="s">
        <v>107</v>
      </c>
      <c r="W40" s="105"/>
      <c r="X40" s="99"/>
      <c r="Y40" s="97"/>
      <c r="Z40" s="97"/>
      <c r="AA40" s="97"/>
      <c r="AB40" s="97"/>
      <c r="AC40" s="97"/>
      <c r="AD40" s="97"/>
      <c r="AE40" s="98"/>
      <c r="AF40" s="99"/>
      <c r="AG40" s="97"/>
      <c r="AH40" s="97"/>
      <c r="AI40" s="97"/>
      <c r="AJ40" s="97"/>
      <c r="AK40" s="97"/>
      <c r="AL40" s="97"/>
      <c r="AM40" s="97"/>
    </row>
    <row r="41" spans="1:42" s="80" customFormat="1" ht="28.35" customHeight="1">
      <c r="A41" s="135" t="s">
        <v>145</v>
      </c>
      <c r="B41" s="20" t="s">
        <v>109</v>
      </c>
      <c r="C41" s="255"/>
      <c r="D41" s="256"/>
      <c r="E41" s="257"/>
      <c r="F41" s="165"/>
      <c r="G41" s="257"/>
      <c r="H41" s="258"/>
      <c r="I41" s="140" t="s">
        <v>110</v>
      </c>
      <c r="J41" s="259"/>
      <c r="K41" s="59">
        <v>0</v>
      </c>
      <c r="L41" s="59">
        <v>0</v>
      </c>
      <c r="M41" s="61"/>
      <c r="N41" s="62"/>
      <c r="O41" s="63"/>
      <c r="P41" s="64"/>
      <c r="Q41" s="260">
        <v>0</v>
      </c>
      <c r="R41" s="233">
        <v>10</v>
      </c>
      <c r="S41" s="261">
        <v>0</v>
      </c>
      <c r="T41" s="108"/>
      <c r="U41" s="167"/>
      <c r="V41" s="148"/>
      <c r="W41" s="112"/>
      <c r="X41" s="82"/>
      <c r="Y41" s="5"/>
      <c r="Z41" s="5"/>
      <c r="AA41" s="5"/>
      <c r="AB41" s="81"/>
      <c r="AC41" s="5"/>
      <c r="AD41" s="5"/>
      <c r="AE41" s="6"/>
      <c r="AF41" s="82"/>
      <c r="AG41" s="5"/>
      <c r="AH41" s="5"/>
      <c r="AI41" s="5"/>
      <c r="AJ41" s="81"/>
      <c r="AK41" s="5"/>
      <c r="AL41" s="5"/>
      <c r="AM41" s="5"/>
    </row>
    <row r="42" spans="1:42" s="80" customFormat="1" ht="28.35" customHeight="1">
      <c r="A42" s="135" t="s">
        <v>146</v>
      </c>
      <c r="B42" s="20" t="s">
        <v>112</v>
      </c>
      <c r="C42" s="255"/>
      <c r="D42" s="256"/>
      <c r="E42" s="257"/>
      <c r="F42" s="165"/>
      <c r="G42" s="257"/>
      <c r="H42" s="258"/>
      <c r="I42" s="140" t="s">
        <v>110</v>
      </c>
      <c r="J42" s="259"/>
      <c r="K42" s="59">
        <v>0</v>
      </c>
      <c r="L42" s="59">
        <v>0</v>
      </c>
      <c r="M42" s="61"/>
      <c r="N42" s="62"/>
      <c r="O42" s="63"/>
      <c r="P42" s="64"/>
      <c r="Q42" s="260">
        <v>0</v>
      </c>
      <c r="R42" s="233">
        <v>20</v>
      </c>
      <c r="S42" s="261">
        <v>0</v>
      </c>
      <c r="T42" s="108"/>
      <c r="U42" s="167"/>
      <c r="V42" s="148"/>
      <c r="W42" s="112"/>
      <c r="X42" s="82"/>
      <c r="Y42" s="5"/>
      <c r="Z42" s="5"/>
      <c r="AA42" s="5"/>
      <c r="AB42" s="81"/>
      <c r="AC42" s="5"/>
      <c r="AD42" s="5"/>
      <c r="AE42" s="6"/>
      <c r="AF42" s="82"/>
      <c r="AG42" s="5"/>
      <c r="AH42" s="5"/>
      <c r="AI42" s="5"/>
      <c r="AJ42" s="81"/>
      <c r="AK42" s="5"/>
      <c r="AL42" s="5"/>
      <c r="AM42" s="5"/>
    </row>
    <row r="43" spans="1:42" ht="41.1" customHeight="1">
      <c r="A43" s="135" t="s">
        <v>239</v>
      </c>
      <c r="B43" s="83" t="s">
        <v>235</v>
      </c>
      <c r="C43" s="186"/>
      <c r="D43" s="137"/>
      <c r="E43" s="138"/>
      <c r="F43" s="187" t="s">
        <v>237</v>
      </c>
      <c r="G43" s="138"/>
      <c r="H43" s="262" t="s">
        <v>236</v>
      </c>
      <c r="I43" s="60" t="s">
        <v>110</v>
      </c>
      <c r="J43" s="141"/>
      <c r="K43" s="142">
        <v>0</v>
      </c>
      <c r="L43" s="142">
        <v>0</v>
      </c>
      <c r="M43" s="143"/>
      <c r="N43" s="145"/>
      <c r="O43" s="145"/>
      <c r="P43" s="146"/>
      <c r="Q43" s="189"/>
      <c r="R43" s="190">
        <v>4</v>
      </c>
      <c r="S43" s="191"/>
      <c r="T43" s="147"/>
      <c r="U43" s="141"/>
      <c r="V43" s="148"/>
      <c r="W43" s="105"/>
      <c r="X43" s="169"/>
      <c r="Y43" s="150"/>
      <c r="Z43" s="150"/>
      <c r="AA43" s="150"/>
      <c r="AB43" s="150"/>
      <c r="AC43" s="150"/>
      <c r="AD43" s="150"/>
      <c r="AE43" s="153"/>
      <c r="AF43" s="169"/>
      <c r="AG43" s="150"/>
      <c r="AH43" s="150"/>
      <c r="AI43" s="150"/>
      <c r="AJ43" s="150"/>
      <c r="AK43" s="150"/>
      <c r="AL43" s="150"/>
      <c r="AM43" s="150"/>
    </row>
    <row r="44" spans="1:42" ht="18.75">
      <c r="A44" s="388"/>
      <c r="B44" s="21" t="s">
        <v>147</v>
      </c>
      <c r="C44" s="22"/>
      <c r="D44" s="263"/>
      <c r="E44" s="22"/>
      <c r="F44" s="22"/>
      <c r="G44" s="22"/>
      <c r="H44" s="23"/>
      <c r="I44" s="24"/>
      <c r="J44" s="22"/>
      <c r="K44" s="264"/>
      <c r="L44" s="390">
        <f>SUM(L27,L32,L36,L40)</f>
        <v>30</v>
      </c>
      <c r="M44" s="22"/>
      <c r="N44" s="25"/>
      <c r="O44" s="23"/>
      <c r="P44" s="26"/>
      <c r="Q44" s="27">
        <f>+SUM(Q27+Q32+Q36+Q40)</f>
        <v>29</v>
      </c>
      <c r="R44" s="28">
        <f>+SUM(R27+R32+R36+R40)</f>
        <v>179</v>
      </c>
      <c r="S44" s="29">
        <f t="shared" ref="S44" si="5">+SUM(S27+S32+S36+S40)</f>
        <v>22</v>
      </c>
      <c r="T44" s="266"/>
      <c r="U44" s="215"/>
      <c r="V44" s="131"/>
      <c r="W44" s="105"/>
      <c r="X44" s="169"/>
      <c r="Y44" s="150"/>
      <c r="Z44" s="150"/>
      <c r="AA44" s="150"/>
      <c r="AB44" s="150"/>
      <c r="AC44" s="150"/>
      <c r="AD44" s="150"/>
      <c r="AE44" s="153"/>
      <c r="AF44" s="169"/>
      <c r="AG44" s="150"/>
      <c r="AH44" s="150"/>
      <c r="AI44" s="150"/>
      <c r="AJ44" s="150"/>
      <c r="AK44" s="150"/>
      <c r="AL44" s="150"/>
      <c r="AM44" s="150"/>
    </row>
    <row r="45" spans="1:42" ht="18.75">
      <c r="A45" s="389"/>
      <c r="B45" s="21"/>
      <c r="C45" s="22"/>
      <c r="D45" s="263"/>
      <c r="E45" s="22"/>
      <c r="F45" s="22"/>
      <c r="G45" s="22"/>
      <c r="H45" s="23"/>
      <c r="I45" s="24"/>
      <c r="J45" s="22"/>
      <c r="K45" s="264"/>
      <c r="L45" s="390"/>
      <c r="M45" s="22"/>
      <c r="N45" s="25"/>
      <c r="O45" s="23"/>
      <c r="P45" s="26"/>
      <c r="Q45" s="391">
        <f>SUM(Q44+R44+S44)</f>
        <v>230</v>
      </c>
      <c r="R45" s="392"/>
      <c r="S45" s="393"/>
      <c r="T45" s="127"/>
      <c r="U45" s="120"/>
      <c r="V45" s="122"/>
      <c r="W45" s="230"/>
      <c r="X45" s="169"/>
      <c r="Y45" s="150"/>
      <c r="Z45" s="150"/>
      <c r="AA45" s="150"/>
      <c r="AB45" s="150"/>
      <c r="AC45" s="150"/>
      <c r="AD45" s="150"/>
      <c r="AE45" s="153"/>
      <c r="AF45" s="169"/>
      <c r="AG45" s="150"/>
      <c r="AH45" s="150"/>
      <c r="AI45" s="150"/>
      <c r="AJ45" s="150"/>
      <c r="AK45" s="150"/>
      <c r="AL45" s="150"/>
      <c r="AM45" s="150"/>
    </row>
    <row r="46" spans="1:42">
      <c r="H46" s="13"/>
      <c r="Q46" s="14" t="s">
        <v>34</v>
      </c>
      <c r="R46" s="103" t="s">
        <v>34</v>
      </c>
      <c r="S46" s="15"/>
      <c r="T46" s="223"/>
      <c r="W46" s="111"/>
      <c r="X46" s="221"/>
      <c r="Y46" s="221"/>
      <c r="Z46" s="221"/>
      <c r="AA46" s="221"/>
      <c r="AB46" s="221"/>
      <c r="AC46" s="221"/>
      <c r="AD46" s="221"/>
      <c r="AE46" s="225"/>
      <c r="AF46" s="221"/>
      <c r="AG46" s="221"/>
      <c r="AH46" s="221"/>
      <c r="AI46" s="221"/>
      <c r="AJ46" s="221"/>
      <c r="AK46" s="221"/>
      <c r="AL46" s="221"/>
      <c r="AM46" s="221"/>
    </row>
    <row r="47" spans="1:42" ht="30.6" customHeight="1">
      <c r="A47" s="30"/>
      <c r="B47" s="267" t="s">
        <v>148</v>
      </c>
      <c r="C47" s="268"/>
      <c r="D47" s="269"/>
      <c r="E47" s="270"/>
      <c r="F47" s="270"/>
      <c r="G47" s="270" t="s">
        <v>37</v>
      </c>
      <c r="H47" s="271" t="s">
        <v>38</v>
      </c>
      <c r="I47" s="272" t="s">
        <v>39</v>
      </c>
      <c r="J47" s="273"/>
      <c r="K47" s="274"/>
      <c r="L47" s="274"/>
      <c r="M47" s="275"/>
      <c r="N47" s="276"/>
      <c r="O47" s="277"/>
      <c r="P47" s="278"/>
      <c r="Q47" s="279"/>
      <c r="R47" s="268"/>
      <c r="S47" s="280"/>
      <c r="T47" s="281"/>
      <c r="U47" s="273"/>
      <c r="V47" s="282"/>
      <c r="W47" s="105"/>
      <c r="X47" s="283"/>
      <c r="Y47" s="100"/>
      <c r="Z47" s="88"/>
      <c r="AA47" s="100"/>
      <c r="AB47" s="284"/>
      <c r="AC47" s="100"/>
      <c r="AD47" s="88"/>
      <c r="AE47" s="285"/>
      <c r="AF47" s="283"/>
      <c r="AG47" s="100"/>
      <c r="AH47" s="88"/>
      <c r="AI47" s="88"/>
      <c r="AJ47" s="284"/>
      <c r="AK47" s="100"/>
      <c r="AL47" s="88"/>
      <c r="AM47" s="89"/>
    </row>
    <row r="48" spans="1:42" ht="39.6" customHeight="1">
      <c r="A48" s="286" t="s">
        <v>149</v>
      </c>
      <c r="B48" s="83" t="s">
        <v>36</v>
      </c>
      <c r="C48" s="186"/>
      <c r="D48" s="137"/>
      <c r="E48" s="138"/>
      <c r="F48" s="138"/>
      <c r="G48" s="138" t="s">
        <v>37</v>
      </c>
      <c r="H48" s="287" t="s">
        <v>43</v>
      </c>
      <c r="I48" s="140" t="s">
        <v>39</v>
      </c>
      <c r="J48" s="141"/>
      <c r="K48" s="142">
        <v>6</v>
      </c>
      <c r="L48" s="142">
        <v>6</v>
      </c>
      <c r="M48" s="194"/>
      <c r="N48" s="288"/>
      <c r="O48" s="195"/>
      <c r="P48" s="196"/>
      <c r="Q48" s="189">
        <f>SUM(Q49,Q50,Q51,Q52)</f>
        <v>0</v>
      </c>
      <c r="R48" s="190">
        <f t="shared" ref="R48:S48" si="6">SUM(R49,R50,R51,R52)</f>
        <v>61</v>
      </c>
      <c r="S48" s="191">
        <f t="shared" si="6"/>
        <v>0</v>
      </c>
      <c r="T48" s="147"/>
      <c r="U48" s="141"/>
      <c r="V48" s="262"/>
      <c r="W48" s="105"/>
      <c r="X48" s="169"/>
      <c r="Y48" s="150"/>
      <c r="Z48" s="150"/>
      <c r="AA48" s="150"/>
      <c r="AB48" s="150"/>
      <c r="AC48" s="150"/>
      <c r="AD48" s="150"/>
      <c r="AE48" s="153"/>
      <c r="AF48" s="169"/>
      <c r="AG48" s="150"/>
      <c r="AH48" s="150"/>
      <c r="AI48" s="150"/>
      <c r="AJ48" s="150"/>
      <c r="AK48" s="150"/>
      <c r="AL48" s="150"/>
      <c r="AM48" s="153"/>
    </row>
    <row r="49" spans="1:39" ht="36.6" customHeight="1">
      <c r="A49" s="289" t="s">
        <v>40</v>
      </c>
      <c r="B49" s="155" t="s">
        <v>41</v>
      </c>
      <c r="C49" s="171"/>
      <c r="D49" s="157" t="s">
        <v>150</v>
      </c>
      <c r="E49" s="158"/>
      <c r="F49" s="158"/>
      <c r="G49" s="158"/>
      <c r="H49" s="290"/>
      <c r="I49" s="160" t="s">
        <v>39</v>
      </c>
      <c r="J49" s="161"/>
      <c r="K49" s="55">
        <v>0</v>
      </c>
      <c r="L49" s="55">
        <v>0</v>
      </c>
      <c r="M49" s="56"/>
      <c r="N49" s="31" t="s">
        <v>234</v>
      </c>
      <c r="O49" s="57"/>
      <c r="P49" s="58"/>
      <c r="Q49" s="4"/>
      <c r="R49" s="5">
        <v>6</v>
      </c>
      <c r="S49" s="6"/>
      <c r="T49" s="107"/>
      <c r="U49" s="161"/>
      <c r="V49" s="241" t="s">
        <v>152</v>
      </c>
      <c r="W49" s="105"/>
      <c r="X49" s="132"/>
      <c r="Y49" s="133"/>
      <c r="Z49" s="133"/>
      <c r="AA49" s="133"/>
      <c r="AB49" s="133"/>
      <c r="AC49" s="133"/>
      <c r="AD49" s="133"/>
      <c r="AE49" s="134"/>
      <c r="AF49" s="169"/>
      <c r="AG49" s="150"/>
      <c r="AH49" s="150"/>
      <c r="AI49" s="150"/>
      <c r="AJ49" s="150"/>
      <c r="AK49" s="150"/>
      <c r="AL49" s="150"/>
      <c r="AM49" s="153"/>
    </row>
    <row r="50" spans="1:39" ht="36.6" customHeight="1">
      <c r="A50" s="32" t="s">
        <v>51</v>
      </c>
      <c r="B50" s="18" t="s">
        <v>118</v>
      </c>
      <c r="C50" s="171"/>
      <c r="D50" s="157"/>
      <c r="E50" s="158"/>
      <c r="F50" s="158"/>
      <c r="G50" s="158" t="s">
        <v>37</v>
      </c>
      <c r="H50" s="290" t="s">
        <v>43</v>
      </c>
      <c r="I50" s="160" t="s">
        <v>39</v>
      </c>
      <c r="J50" s="161"/>
      <c r="K50" s="55">
        <v>2</v>
      </c>
      <c r="L50" s="55">
        <v>2</v>
      </c>
      <c r="M50" s="56" t="s">
        <v>54</v>
      </c>
      <c r="N50" s="31" t="s">
        <v>55</v>
      </c>
      <c r="O50" s="57" t="s">
        <v>54</v>
      </c>
      <c r="P50" s="58"/>
      <c r="Q50" s="4"/>
      <c r="R50" s="33">
        <v>22</v>
      </c>
      <c r="S50" s="6"/>
      <c r="T50" s="107"/>
      <c r="U50" s="161"/>
      <c r="V50" s="162" t="s">
        <v>56</v>
      </c>
      <c r="W50" s="105"/>
      <c r="X50" s="149">
        <v>1</v>
      </c>
      <c r="Y50" s="150" t="s">
        <v>46</v>
      </c>
      <c r="Z50" s="150" t="s">
        <v>47</v>
      </c>
      <c r="AA50" s="150" t="s">
        <v>83</v>
      </c>
      <c r="AB50" s="152">
        <v>1</v>
      </c>
      <c r="AC50" s="150" t="s">
        <v>46</v>
      </c>
      <c r="AD50" s="150" t="s">
        <v>47</v>
      </c>
      <c r="AE50" s="90" t="s">
        <v>83</v>
      </c>
      <c r="AF50" s="149">
        <v>1</v>
      </c>
      <c r="AG50" s="150" t="s">
        <v>46</v>
      </c>
      <c r="AH50" s="150" t="s">
        <v>47</v>
      </c>
      <c r="AI50" s="91" t="s">
        <v>58</v>
      </c>
      <c r="AJ50" s="152">
        <v>1</v>
      </c>
      <c r="AK50" s="150" t="s">
        <v>46</v>
      </c>
      <c r="AL50" s="150" t="s">
        <v>47</v>
      </c>
      <c r="AM50" s="153" t="s">
        <v>58</v>
      </c>
    </row>
    <row r="51" spans="1:39" ht="52.35" customHeight="1">
      <c r="A51" s="32" t="s">
        <v>59</v>
      </c>
      <c r="B51" s="18" t="s">
        <v>120</v>
      </c>
      <c r="C51" s="171"/>
      <c r="D51" s="157"/>
      <c r="E51" s="158"/>
      <c r="F51" s="158"/>
      <c r="G51" s="158" t="s">
        <v>37</v>
      </c>
      <c r="H51" s="290" t="s">
        <v>43</v>
      </c>
      <c r="I51" s="160" t="s">
        <v>39</v>
      </c>
      <c r="J51" s="161"/>
      <c r="K51" s="55">
        <v>2</v>
      </c>
      <c r="L51" s="55">
        <v>2</v>
      </c>
      <c r="M51" s="56" t="s">
        <v>54</v>
      </c>
      <c r="N51" s="31" t="s">
        <v>62</v>
      </c>
      <c r="O51" s="57" t="s">
        <v>54</v>
      </c>
      <c r="P51" s="58"/>
      <c r="Q51" s="4"/>
      <c r="R51" s="5">
        <v>22</v>
      </c>
      <c r="S51" s="6"/>
      <c r="T51" s="107"/>
      <c r="U51" s="161"/>
      <c r="V51" s="162" t="s">
        <v>63</v>
      </c>
      <c r="W51" s="105"/>
      <c r="X51" s="149">
        <v>1</v>
      </c>
      <c r="Y51" s="150" t="s">
        <v>57</v>
      </c>
      <c r="Z51" s="150" t="s">
        <v>47</v>
      </c>
      <c r="AA51" s="150"/>
      <c r="AB51" s="152">
        <v>1</v>
      </c>
      <c r="AC51" s="150" t="s">
        <v>46</v>
      </c>
      <c r="AD51" s="150" t="s">
        <v>47</v>
      </c>
      <c r="AE51" s="90" t="s">
        <v>64</v>
      </c>
      <c r="AF51" s="149">
        <v>1</v>
      </c>
      <c r="AG51" s="150" t="s">
        <v>46</v>
      </c>
      <c r="AH51" s="150" t="s">
        <v>65</v>
      </c>
      <c r="AI51" s="150" t="s">
        <v>66</v>
      </c>
      <c r="AJ51" s="152">
        <v>1</v>
      </c>
      <c r="AK51" s="150" t="s">
        <v>46</v>
      </c>
      <c r="AL51" s="150" t="s">
        <v>65</v>
      </c>
      <c r="AM51" s="153" t="s">
        <v>73</v>
      </c>
    </row>
    <row r="52" spans="1:39" ht="36.6" customHeight="1">
      <c r="A52" s="32" t="s">
        <v>67</v>
      </c>
      <c r="B52" s="18" t="s">
        <v>68</v>
      </c>
      <c r="C52" s="244"/>
      <c r="D52" s="245"/>
      <c r="E52" s="246"/>
      <c r="F52" s="246"/>
      <c r="G52" s="246" t="s">
        <v>37</v>
      </c>
      <c r="H52" s="291" t="s">
        <v>38</v>
      </c>
      <c r="I52" s="291" t="s">
        <v>39</v>
      </c>
      <c r="J52" s="248"/>
      <c r="K52" s="249">
        <v>2</v>
      </c>
      <c r="L52" s="249">
        <v>2</v>
      </c>
      <c r="M52" s="56" t="s">
        <v>54</v>
      </c>
      <c r="N52" s="31" t="s">
        <v>70</v>
      </c>
      <c r="O52" s="57" t="s">
        <v>54</v>
      </c>
      <c r="P52" s="58"/>
      <c r="Q52" s="4"/>
      <c r="R52" s="5">
        <v>11</v>
      </c>
      <c r="S52" s="6"/>
      <c r="T52" s="292"/>
      <c r="U52" s="248"/>
      <c r="V52" s="293" t="s">
        <v>124</v>
      </c>
      <c r="W52" s="105"/>
      <c r="X52" s="149">
        <v>1</v>
      </c>
      <c r="Y52" s="150" t="s">
        <v>57</v>
      </c>
      <c r="Z52" s="150" t="s">
        <v>72</v>
      </c>
      <c r="AA52" s="150"/>
      <c r="AB52" s="152">
        <v>1</v>
      </c>
      <c r="AC52" s="150" t="s">
        <v>46</v>
      </c>
      <c r="AD52" s="150" t="s">
        <v>65</v>
      </c>
      <c r="AE52" s="153" t="s">
        <v>73</v>
      </c>
      <c r="AF52" s="149">
        <v>1</v>
      </c>
      <c r="AG52" s="150" t="s">
        <v>46</v>
      </c>
      <c r="AH52" s="150" t="s">
        <v>65</v>
      </c>
      <c r="AI52" s="150" t="s">
        <v>73</v>
      </c>
      <c r="AJ52" s="152">
        <v>1</v>
      </c>
      <c r="AK52" s="150" t="s">
        <v>46</v>
      </c>
      <c r="AL52" s="150" t="s">
        <v>65</v>
      </c>
      <c r="AM52" s="153" t="s">
        <v>73</v>
      </c>
    </row>
    <row r="53" spans="1:39" ht="42.75" customHeight="1">
      <c r="A53" s="286" t="s">
        <v>153</v>
      </c>
      <c r="B53" s="83" t="s">
        <v>75</v>
      </c>
      <c r="C53" s="186"/>
      <c r="D53" s="137"/>
      <c r="E53" s="138"/>
      <c r="F53" s="138"/>
      <c r="G53" s="138" t="s">
        <v>37</v>
      </c>
      <c r="H53" s="140" t="s">
        <v>38</v>
      </c>
      <c r="I53" s="140" t="s">
        <v>39</v>
      </c>
      <c r="J53" s="141"/>
      <c r="K53" s="142">
        <v>11</v>
      </c>
      <c r="L53" s="142">
        <v>11</v>
      </c>
      <c r="M53" s="143"/>
      <c r="N53" s="144"/>
      <c r="O53" s="145"/>
      <c r="P53" s="146"/>
      <c r="Q53" s="189">
        <f>SUM(Q54,Q55,Q56,Q57)</f>
        <v>4</v>
      </c>
      <c r="R53" s="190">
        <f>SUM(R54,R55,R56,R57)</f>
        <v>48</v>
      </c>
      <c r="S53" s="191">
        <f t="shared" ref="S53" si="7">SUM(S54,S55,S56,S57)</f>
        <v>26</v>
      </c>
      <c r="T53" s="147"/>
      <c r="U53" s="141"/>
      <c r="V53" s="262"/>
      <c r="W53" s="105"/>
      <c r="X53" s="239"/>
      <c r="Y53" s="151"/>
      <c r="Z53" s="151"/>
      <c r="AA53" s="150"/>
      <c r="AB53" s="237"/>
      <c r="AC53" s="151"/>
      <c r="AD53" s="151"/>
      <c r="AE53" s="153"/>
      <c r="AF53" s="239"/>
      <c r="AG53" s="151"/>
      <c r="AH53" s="151"/>
      <c r="AI53" s="150"/>
      <c r="AJ53" s="237"/>
      <c r="AK53" s="151"/>
      <c r="AL53" s="151"/>
      <c r="AM53" s="153"/>
    </row>
    <row r="54" spans="1:39" ht="42.75" customHeight="1">
      <c r="A54" s="289" t="s">
        <v>40</v>
      </c>
      <c r="B54" s="155" t="s">
        <v>76</v>
      </c>
      <c r="C54" s="244"/>
      <c r="D54" s="245" t="s">
        <v>154</v>
      </c>
      <c r="E54" s="246"/>
      <c r="F54" s="246"/>
      <c r="G54" s="246"/>
      <c r="H54" s="291"/>
      <c r="I54" s="160" t="s">
        <v>39</v>
      </c>
      <c r="J54" s="248"/>
      <c r="K54" s="249">
        <v>4</v>
      </c>
      <c r="L54" s="249">
        <v>4</v>
      </c>
      <c r="M54" s="250" t="s">
        <v>44</v>
      </c>
      <c r="N54" s="31" t="s">
        <v>234</v>
      </c>
      <c r="O54" s="252"/>
      <c r="P54" s="58"/>
      <c r="Q54" s="4">
        <v>4</v>
      </c>
      <c r="R54" s="5">
        <v>11</v>
      </c>
      <c r="S54" s="6">
        <v>8</v>
      </c>
      <c r="T54" s="292"/>
      <c r="U54" s="248"/>
      <c r="V54" s="293" t="s">
        <v>155</v>
      </c>
      <c r="W54" s="105"/>
      <c r="X54" s="149">
        <v>1</v>
      </c>
      <c r="Y54" s="150" t="s">
        <v>46</v>
      </c>
      <c r="Z54" s="150" t="s">
        <v>47</v>
      </c>
      <c r="AA54" s="150" t="s">
        <v>48</v>
      </c>
      <c r="AB54" s="152">
        <v>1</v>
      </c>
      <c r="AC54" s="150" t="s">
        <v>46</v>
      </c>
      <c r="AD54" s="150" t="s">
        <v>47</v>
      </c>
      <c r="AE54" s="153" t="s">
        <v>48</v>
      </c>
      <c r="AF54" s="149">
        <v>1</v>
      </c>
      <c r="AG54" s="150" t="s">
        <v>46</v>
      </c>
      <c r="AH54" s="151" t="s">
        <v>156</v>
      </c>
      <c r="AI54" s="150" t="s">
        <v>89</v>
      </c>
      <c r="AJ54" s="152">
        <v>1</v>
      </c>
      <c r="AK54" s="150" t="s">
        <v>46</v>
      </c>
      <c r="AL54" s="151" t="s">
        <v>156</v>
      </c>
      <c r="AM54" s="153" t="s">
        <v>89</v>
      </c>
    </row>
    <row r="55" spans="1:39" ht="42.75" customHeight="1">
      <c r="A55" s="32" t="s">
        <v>51</v>
      </c>
      <c r="B55" s="8" t="s">
        <v>157</v>
      </c>
      <c r="C55" s="244"/>
      <c r="D55" s="245" t="s">
        <v>129</v>
      </c>
      <c r="E55" s="246"/>
      <c r="F55" s="246"/>
      <c r="G55" s="246"/>
      <c r="H55" s="291"/>
      <c r="I55" s="160" t="s">
        <v>39</v>
      </c>
      <c r="J55" s="248"/>
      <c r="K55" s="65">
        <v>7</v>
      </c>
      <c r="L55" s="65">
        <v>7</v>
      </c>
      <c r="M55" s="250" t="s">
        <v>54</v>
      </c>
      <c r="N55" s="251" t="s">
        <v>158</v>
      </c>
      <c r="O55" s="252"/>
      <c r="P55" s="58"/>
      <c r="Q55" s="4"/>
      <c r="R55" s="5">
        <v>6</v>
      </c>
      <c r="S55" s="6">
        <v>6</v>
      </c>
      <c r="T55" s="292"/>
      <c r="U55" s="248"/>
      <c r="V55" s="293" t="s">
        <v>159</v>
      </c>
      <c r="W55" s="105"/>
      <c r="X55" s="149">
        <v>1</v>
      </c>
      <c r="Y55" s="150" t="s">
        <v>57</v>
      </c>
      <c r="Z55" s="150" t="s">
        <v>47</v>
      </c>
      <c r="AA55" s="150" t="s">
        <v>160</v>
      </c>
      <c r="AB55" s="152">
        <v>1</v>
      </c>
      <c r="AC55" s="150" t="s">
        <v>46</v>
      </c>
      <c r="AD55" s="150" t="s">
        <v>47</v>
      </c>
      <c r="AE55" s="153" t="s">
        <v>160</v>
      </c>
      <c r="AF55" s="149">
        <v>1</v>
      </c>
      <c r="AG55" s="150" t="s">
        <v>46</v>
      </c>
      <c r="AH55" s="151" t="s">
        <v>156</v>
      </c>
      <c r="AI55" s="150" t="s">
        <v>89</v>
      </c>
      <c r="AJ55" s="152">
        <v>1</v>
      </c>
      <c r="AK55" s="150" t="s">
        <v>46</v>
      </c>
      <c r="AL55" s="151" t="s">
        <v>156</v>
      </c>
      <c r="AM55" s="153" t="s">
        <v>89</v>
      </c>
    </row>
    <row r="56" spans="1:39" ht="42.75" customHeight="1">
      <c r="A56" s="32" t="s">
        <v>59</v>
      </c>
      <c r="B56" s="8" t="s">
        <v>84</v>
      </c>
      <c r="C56" s="244"/>
      <c r="D56" s="245" t="s">
        <v>129</v>
      </c>
      <c r="E56" s="246"/>
      <c r="F56" s="246"/>
      <c r="G56" s="246"/>
      <c r="H56" s="291"/>
      <c r="I56" s="160" t="s">
        <v>39</v>
      </c>
      <c r="J56" s="248"/>
      <c r="K56" s="65"/>
      <c r="L56" s="65"/>
      <c r="M56" s="250" t="s">
        <v>54</v>
      </c>
      <c r="N56" s="251" t="s">
        <v>158</v>
      </c>
      <c r="O56" s="252"/>
      <c r="P56" s="58"/>
      <c r="Q56" s="4"/>
      <c r="R56" s="5">
        <v>19</v>
      </c>
      <c r="S56" s="6">
        <v>12</v>
      </c>
      <c r="T56" s="292"/>
      <c r="U56" s="248"/>
      <c r="V56" s="293" t="s">
        <v>161</v>
      </c>
      <c r="W56" s="105"/>
      <c r="X56" s="149"/>
      <c r="Y56" s="150"/>
      <c r="Z56" s="150"/>
      <c r="AA56" s="150"/>
      <c r="AB56" s="152"/>
      <c r="AC56" s="150"/>
      <c r="AD56" s="150"/>
      <c r="AE56" s="153"/>
      <c r="AF56" s="149"/>
      <c r="AG56" s="150"/>
      <c r="AH56" s="151"/>
      <c r="AI56" s="150"/>
      <c r="AJ56" s="152"/>
      <c r="AK56" s="150"/>
      <c r="AL56" s="151"/>
      <c r="AM56" s="153"/>
    </row>
    <row r="57" spans="1:39" ht="42.75" customHeight="1">
      <c r="A57" s="32" t="s">
        <v>67</v>
      </c>
      <c r="B57" s="8" t="s">
        <v>162</v>
      </c>
      <c r="C57" s="244"/>
      <c r="D57" s="245" t="s">
        <v>163</v>
      </c>
      <c r="E57" s="246"/>
      <c r="F57" s="246"/>
      <c r="G57" s="246"/>
      <c r="H57" s="291"/>
      <c r="I57" s="160" t="s">
        <v>39</v>
      </c>
      <c r="J57" s="248"/>
      <c r="K57" s="65"/>
      <c r="L57" s="65"/>
      <c r="M57" s="250" t="s">
        <v>164</v>
      </c>
      <c r="N57" s="251" t="s">
        <v>158</v>
      </c>
      <c r="O57" s="252"/>
      <c r="P57" s="58"/>
      <c r="Q57" s="4"/>
      <c r="R57" s="5">
        <v>12</v>
      </c>
      <c r="S57" s="6"/>
      <c r="T57" s="292"/>
      <c r="U57" s="248"/>
      <c r="V57" s="293" t="s">
        <v>165</v>
      </c>
      <c r="W57" s="105"/>
      <c r="X57" s="149"/>
      <c r="Y57" s="150"/>
      <c r="Z57" s="150"/>
      <c r="AA57" s="150"/>
      <c r="AB57" s="152"/>
      <c r="AC57" s="150"/>
      <c r="AD57" s="150"/>
      <c r="AE57" s="153"/>
      <c r="AF57" s="149"/>
      <c r="AG57" s="150"/>
      <c r="AH57" s="151"/>
      <c r="AI57" s="150"/>
      <c r="AJ57" s="152"/>
      <c r="AK57" s="150"/>
      <c r="AL57" s="151"/>
      <c r="AM57" s="153"/>
    </row>
    <row r="58" spans="1:39" ht="42.75" customHeight="1">
      <c r="A58" s="286" t="s">
        <v>166</v>
      </c>
      <c r="B58" s="83" t="s">
        <v>91</v>
      </c>
      <c r="C58" s="186"/>
      <c r="D58" s="137"/>
      <c r="E58" s="138"/>
      <c r="F58" s="138"/>
      <c r="G58" s="138"/>
      <c r="H58" s="140"/>
      <c r="I58" s="140" t="s">
        <v>39</v>
      </c>
      <c r="J58" s="141"/>
      <c r="K58" s="142"/>
      <c r="L58" s="142">
        <v>3</v>
      </c>
      <c r="M58" s="143"/>
      <c r="N58" s="145"/>
      <c r="O58" s="145"/>
      <c r="P58" s="146"/>
      <c r="Q58" s="34">
        <f>SUM(Q59,Q60,Q61,Q62)</f>
        <v>0</v>
      </c>
      <c r="R58" s="35">
        <f t="shared" ref="R58:S58" si="8">SUM(R59,R60,R61,R62)</f>
        <v>14</v>
      </c>
      <c r="S58" s="36">
        <f t="shared" si="8"/>
        <v>16</v>
      </c>
      <c r="T58" s="147"/>
      <c r="U58" s="141"/>
      <c r="V58" s="262"/>
      <c r="W58" s="294" t="s">
        <v>167</v>
      </c>
      <c r="X58" s="239"/>
      <c r="Y58" s="151"/>
      <c r="Z58" s="151"/>
      <c r="AA58" s="150"/>
      <c r="AB58" s="237"/>
      <c r="AC58" s="151"/>
      <c r="AD58" s="151"/>
      <c r="AE58" s="153"/>
      <c r="AF58" s="239"/>
      <c r="AG58" s="151"/>
      <c r="AH58" s="151"/>
      <c r="AI58" s="150"/>
      <c r="AJ58" s="237"/>
      <c r="AK58" s="151"/>
      <c r="AL58" s="151"/>
      <c r="AM58" s="153"/>
    </row>
    <row r="59" spans="1:39" ht="42.75" customHeight="1">
      <c r="A59" s="289" t="s">
        <v>40</v>
      </c>
      <c r="B59" s="170" t="s">
        <v>168</v>
      </c>
      <c r="C59" s="244"/>
      <c r="D59" s="245" t="s">
        <v>150</v>
      </c>
      <c r="E59" s="246"/>
      <c r="F59" s="246"/>
      <c r="G59" s="246"/>
      <c r="H59" s="291"/>
      <c r="I59" s="160" t="s">
        <v>39</v>
      </c>
      <c r="J59" s="248"/>
      <c r="K59" s="249">
        <v>0</v>
      </c>
      <c r="L59" s="249">
        <v>0</v>
      </c>
      <c r="M59" s="250"/>
      <c r="N59" s="31" t="s">
        <v>234</v>
      </c>
      <c r="O59" s="252"/>
      <c r="P59" s="58"/>
      <c r="Q59" s="4"/>
      <c r="R59" s="5"/>
      <c r="S59" s="6">
        <v>6</v>
      </c>
      <c r="T59" s="292"/>
      <c r="U59" s="248"/>
      <c r="V59" s="293" t="s">
        <v>168</v>
      </c>
      <c r="W59" s="105"/>
      <c r="X59" s="239"/>
      <c r="Y59" s="151"/>
      <c r="Z59" s="151"/>
      <c r="AA59" s="150"/>
      <c r="AB59" s="237"/>
      <c r="AC59" s="151"/>
      <c r="AD59" s="151"/>
      <c r="AE59" s="153"/>
      <c r="AF59" s="239"/>
      <c r="AG59" s="151"/>
      <c r="AH59" s="151"/>
      <c r="AI59" s="150"/>
      <c r="AJ59" s="237"/>
      <c r="AK59" s="151"/>
      <c r="AL59" s="151"/>
      <c r="AM59" s="153"/>
    </row>
    <row r="60" spans="1:39" ht="42.75" customHeight="1">
      <c r="A60" s="32" t="s">
        <v>51</v>
      </c>
      <c r="B60" s="8" t="s">
        <v>169</v>
      </c>
      <c r="C60" s="244"/>
      <c r="D60" s="245" t="s">
        <v>170</v>
      </c>
      <c r="E60" s="246"/>
      <c r="F60" s="246"/>
      <c r="G60" s="246"/>
      <c r="H60" s="291"/>
      <c r="I60" s="160" t="s">
        <v>39</v>
      </c>
      <c r="J60" s="248"/>
      <c r="K60" s="249">
        <v>3</v>
      </c>
      <c r="L60" s="249">
        <v>3</v>
      </c>
      <c r="M60" s="250"/>
      <c r="N60" s="251" t="s">
        <v>158</v>
      </c>
      <c r="O60" s="252"/>
      <c r="P60" s="58"/>
      <c r="Q60" s="4"/>
      <c r="R60" s="5">
        <v>7</v>
      </c>
      <c r="S60" s="6">
        <v>4</v>
      </c>
      <c r="T60" s="292"/>
      <c r="U60" s="248"/>
      <c r="V60" s="293" t="s">
        <v>171</v>
      </c>
      <c r="W60" s="105"/>
      <c r="X60" s="149">
        <v>1</v>
      </c>
      <c r="Y60" s="150" t="s">
        <v>46</v>
      </c>
      <c r="Z60" s="150" t="s">
        <v>47</v>
      </c>
      <c r="AA60" s="150" t="s">
        <v>48</v>
      </c>
      <c r="AB60" s="152">
        <v>1</v>
      </c>
      <c r="AC60" s="150" t="s">
        <v>46</v>
      </c>
      <c r="AD60" s="150" t="s">
        <v>47</v>
      </c>
      <c r="AE60" s="153" t="s">
        <v>48</v>
      </c>
      <c r="AF60" s="239">
        <v>1</v>
      </c>
      <c r="AG60" s="151" t="s">
        <v>46</v>
      </c>
      <c r="AH60" s="151" t="s">
        <v>156</v>
      </c>
      <c r="AI60" s="150" t="s">
        <v>98</v>
      </c>
      <c r="AJ60" s="237">
        <v>1</v>
      </c>
      <c r="AK60" s="151" t="s">
        <v>46</v>
      </c>
      <c r="AL60" s="151" t="s">
        <v>156</v>
      </c>
      <c r="AM60" s="153" t="s">
        <v>98</v>
      </c>
    </row>
    <row r="61" spans="1:39" ht="42.75" customHeight="1">
      <c r="A61" s="32" t="s">
        <v>59</v>
      </c>
      <c r="B61" s="8" t="s">
        <v>99</v>
      </c>
      <c r="C61" s="244"/>
      <c r="D61" s="245" t="s">
        <v>170</v>
      </c>
      <c r="E61" s="246"/>
      <c r="F61" s="246"/>
      <c r="G61" s="246"/>
      <c r="H61" s="291"/>
      <c r="I61" s="160" t="s">
        <v>39</v>
      </c>
      <c r="J61" s="248"/>
      <c r="K61" s="249">
        <v>0</v>
      </c>
      <c r="L61" s="249">
        <v>0</v>
      </c>
      <c r="M61" s="250"/>
      <c r="N61" s="251" t="s">
        <v>172</v>
      </c>
      <c r="O61" s="252"/>
      <c r="P61" s="58"/>
      <c r="Q61" s="4"/>
      <c r="R61" s="5"/>
      <c r="S61" s="6">
        <v>6</v>
      </c>
      <c r="T61" s="292"/>
      <c r="U61" s="248"/>
      <c r="V61" s="293" t="s">
        <v>173</v>
      </c>
      <c r="W61" s="105"/>
      <c r="X61" s="239"/>
      <c r="Y61" s="151"/>
      <c r="Z61" s="151"/>
      <c r="AA61" s="150"/>
      <c r="AB61" s="237"/>
      <c r="AC61" s="151"/>
      <c r="AD61" s="151"/>
      <c r="AE61" s="153"/>
      <c r="AF61" s="239"/>
      <c r="AG61" s="151"/>
      <c r="AH61" s="151"/>
      <c r="AI61" s="150"/>
      <c r="AJ61" s="237"/>
      <c r="AK61" s="151"/>
      <c r="AL61" s="151"/>
      <c r="AM61" s="153"/>
    </row>
    <row r="62" spans="1:39" ht="21.6" customHeight="1">
      <c r="A62" s="32" t="s">
        <v>67</v>
      </c>
      <c r="B62" s="8" t="s">
        <v>102</v>
      </c>
      <c r="C62" s="244"/>
      <c r="D62" s="245" t="s">
        <v>174</v>
      </c>
      <c r="E62" s="246"/>
      <c r="F62" s="246"/>
      <c r="G62" s="246"/>
      <c r="H62" s="291"/>
      <c r="I62" s="160" t="s">
        <v>39</v>
      </c>
      <c r="J62" s="248"/>
      <c r="K62" s="249">
        <v>0</v>
      </c>
      <c r="L62" s="249">
        <v>0</v>
      </c>
      <c r="M62" s="250"/>
      <c r="N62" s="251" t="s">
        <v>86</v>
      </c>
      <c r="O62" s="252"/>
      <c r="P62" s="58"/>
      <c r="Q62" s="4"/>
      <c r="R62" s="5">
        <v>7</v>
      </c>
      <c r="S62" s="6"/>
      <c r="T62" s="292"/>
      <c r="U62" s="248"/>
      <c r="V62" s="293" t="s">
        <v>175</v>
      </c>
      <c r="W62" s="105"/>
      <c r="X62" s="239"/>
      <c r="Y62" s="151"/>
      <c r="Z62" s="151"/>
      <c r="AA62" s="150"/>
      <c r="AB62" s="237"/>
      <c r="AC62" s="151"/>
      <c r="AD62" s="151"/>
      <c r="AE62" s="153"/>
      <c r="AF62" s="239"/>
      <c r="AG62" s="151"/>
      <c r="AH62" s="151"/>
      <c r="AI62" s="150"/>
      <c r="AJ62" s="237"/>
      <c r="AK62" s="151"/>
      <c r="AL62" s="151"/>
      <c r="AM62" s="153"/>
    </row>
    <row r="63" spans="1:39" ht="33.6" customHeight="1">
      <c r="A63" s="286" t="s">
        <v>176</v>
      </c>
      <c r="B63" s="83" t="s">
        <v>229</v>
      </c>
      <c r="C63" s="186"/>
      <c r="D63" s="137" t="s">
        <v>177</v>
      </c>
      <c r="E63" s="138"/>
      <c r="F63" s="138"/>
      <c r="G63" s="138"/>
      <c r="H63" s="140"/>
      <c r="I63" s="140" t="s">
        <v>39</v>
      </c>
      <c r="J63" s="141"/>
      <c r="K63" s="142">
        <v>9</v>
      </c>
      <c r="L63" s="142">
        <v>9</v>
      </c>
      <c r="M63" s="143"/>
      <c r="N63" s="144" t="s">
        <v>158</v>
      </c>
      <c r="O63" s="145"/>
      <c r="P63" s="146"/>
      <c r="Q63" s="34"/>
      <c r="R63" s="35"/>
      <c r="S63" s="36"/>
      <c r="T63" s="147"/>
      <c r="U63" s="141"/>
      <c r="V63" s="262" t="s">
        <v>178</v>
      </c>
      <c r="W63" s="294" t="s">
        <v>167</v>
      </c>
      <c r="X63" s="149">
        <v>1</v>
      </c>
      <c r="Y63" s="150" t="s">
        <v>46</v>
      </c>
      <c r="Z63" s="150" t="s">
        <v>179</v>
      </c>
      <c r="AA63" s="150"/>
      <c r="AB63" s="152">
        <v>1</v>
      </c>
      <c r="AC63" s="150" t="s">
        <v>46</v>
      </c>
      <c r="AD63" s="150" t="s">
        <v>179</v>
      </c>
      <c r="AE63" s="153"/>
      <c r="AF63" s="239">
        <v>1</v>
      </c>
      <c r="AG63" s="151" t="s">
        <v>46</v>
      </c>
      <c r="AH63" s="151" t="s">
        <v>233</v>
      </c>
      <c r="AI63" s="150" t="s">
        <v>135</v>
      </c>
      <c r="AJ63" s="237">
        <v>1</v>
      </c>
      <c r="AK63" s="151" t="s">
        <v>46</v>
      </c>
      <c r="AL63" s="151" t="s">
        <v>233</v>
      </c>
      <c r="AM63" s="150" t="s">
        <v>135</v>
      </c>
    </row>
    <row r="64" spans="1:39" ht="42.75" customHeight="1">
      <c r="A64" s="286" t="s">
        <v>180</v>
      </c>
      <c r="B64" s="83" t="s">
        <v>181</v>
      </c>
      <c r="C64" s="83"/>
      <c r="D64" s="295"/>
      <c r="E64" s="83"/>
      <c r="F64" s="83"/>
      <c r="G64" s="83"/>
      <c r="H64" s="83"/>
      <c r="I64" s="140" t="s">
        <v>39</v>
      </c>
      <c r="J64" s="83"/>
      <c r="K64" s="262">
        <v>1</v>
      </c>
      <c r="L64" s="262">
        <v>1</v>
      </c>
      <c r="M64" s="83"/>
      <c r="N64" s="296"/>
      <c r="O64" s="83"/>
      <c r="P64" s="297"/>
      <c r="Q64" s="298"/>
      <c r="R64" s="192">
        <v>10</v>
      </c>
      <c r="S64" s="299"/>
      <c r="T64" s="298"/>
      <c r="U64" s="83"/>
      <c r="V64" s="295" t="s">
        <v>182</v>
      </c>
      <c r="W64" s="105"/>
      <c r="X64" s="149">
        <v>1</v>
      </c>
      <c r="Y64" s="150" t="s">
        <v>57</v>
      </c>
      <c r="Z64" s="150" t="s">
        <v>47</v>
      </c>
      <c r="AA64" s="150" t="s">
        <v>48</v>
      </c>
      <c r="AB64" s="152">
        <v>1</v>
      </c>
      <c r="AC64" s="150" t="s">
        <v>46</v>
      </c>
      <c r="AD64" s="150" t="s">
        <v>47</v>
      </c>
      <c r="AE64" s="153" t="s">
        <v>48</v>
      </c>
      <c r="AF64" s="239">
        <v>1</v>
      </c>
      <c r="AG64" s="151" t="s">
        <v>46</v>
      </c>
      <c r="AH64" s="151" t="s">
        <v>50</v>
      </c>
      <c r="AI64" s="150" t="s">
        <v>48</v>
      </c>
      <c r="AJ64" s="237">
        <v>1</v>
      </c>
      <c r="AK64" s="151" t="s">
        <v>46</v>
      </c>
      <c r="AL64" s="151" t="s">
        <v>50</v>
      </c>
      <c r="AM64" s="153" t="s">
        <v>48</v>
      </c>
    </row>
    <row r="65" spans="1:39" ht="42.75" customHeight="1">
      <c r="A65" s="286" t="s">
        <v>183</v>
      </c>
      <c r="B65" s="83" t="s">
        <v>109</v>
      </c>
      <c r="C65" s="83"/>
      <c r="D65" s="295"/>
      <c r="E65" s="83"/>
      <c r="F65" s="83"/>
      <c r="G65" s="83"/>
      <c r="H65" s="83"/>
      <c r="I65" s="140" t="s">
        <v>110</v>
      </c>
      <c r="J65" s="83"/>
      <c r="K65" s="262">
        <v>0</v>
      </c>
      <c r="L65" s="262">
        <v>0</v>
      </c>
      <c r="M65" s="83"/>
      <c r="N65" s="296"/>
      <c r="O65" s="83"/>
      <c r="P65" s="297"/>
      <c r="Q65" s="298">
        <v>0</v>
      </c>
      <c r="R65" s="192">
        <v>10</v>
      </c>
      <c r="S65" s="299">
        <v>0</v>
      </c>
      <c r="T65" s="298"/>
      <c r="U65" s="83"/>
      <c r="V65" s="295"/>
      <c r="W65" s="105"/>
      <c r="X65" s="149"/>
      <c r="Y65" s="150"/>
      <c r="Z65" s="150"/>
      <c r="AA65" s="150"/>
      <c r="AB65" s="152"/>
      <c r="AC65" s="150"/>
      <c r="AD65" s="150"/>
      <c r="AE65" s="153"/>
      <c r="AF65" s="239"/>
      <c r="AG65" s="151"/>
      <c r="AH65" s="151"/>
      <c r="AI65" s="150"/>
      <c r="AJ65" s="237"/>
      <c r="AK65" s="151"/>
      <c r="AL65" s="151"/>
      <c r="AM65" s="153"/>
    </row>
    <row r="66" spans="1:39" ht="42.75" customHeight="1">
      <c r="A66" s="286" t="s">
        <v>184</v>
      </c>
      <c r="B66" s="83" t="s">
        <v>185</v>
      </c>
      <c r="C66" s="83"/>
      <c r="D66" s="295"/>
      <c r="E66" s="83"/>
      <c r="F66" s="83"/>
      <c r="G66" s="83"/>
      <c r="H66" s="83"/>
      <c r="I66" s="140" t="s">
        <v>110</v>
      </c>
      <c r="J66" s="83"/>
      <c r="K66" s="262">
        <v>0</v>
      </c>
      <c r="L66" s="262">
        <v>0</v>
      </c>
      <c r="M66" s="83"/>
      <c r="N66" s="296"/>
      <c r="O66" s="83"/>
      <c r="P66" s="297"/>
      <c r="Q66" s="298">
        <v>0</v>
      </c>
      <c r="R66" s="192">
        <v>6</v>
      </c>
      <c r="S66" s="299">
        <v>0</v>
      </c>
      <c r="T66" s="298"/>
      <c r="U66" s="83"/>
      <c r="V66" s="295"/>
      <c r="W66" s="105"/>
      <c r="X66" s="149"/>
      <c r="Y66" s="150"/>
      <c r="Z66" s="150"/>
      <c r="AA66" s="150"/>
      <c r="AB66" s="152"/>
      <c r="AC66" s="150"/>
      <c r="AD66" s="150"/>
      <c r="AE66" s="153"/>
      <c r="AF66" s="239"/>
      <c r="AG66" s="151"/>
      <c r="AH66" s="151"/>
      <c r="AI66" s="150"/>
      <c r="AJ66" s="237"/>
      <c r="AK66" s="151"/>
      <c r="AL66" s="151"/>
      <c r="AM66" s="153"/>
    </row>
    <row r="67" spans="1:39" ht="42.75" customHeight="1">
      <c r="A67" s="286" t="s">
        <v>186</v>
      </c>
      <c r="B67" s="83" t="s">
        <v>112</v>
      </c>
      <c r="C67" s="83"/>
      <c r="D67" s="295"/>
      <c r="E67" s="83"/>
      <c r="F67" s="83"/>
      <c r="G67" s="83"/>
      <c r="H67" s="83"/>
      <c r="I67" s="140" t="s">
        <v>110</v>
      </c>
      <c r="J67" s="83"/>
      <c r="K67" s="262">
        <v>0</v>
      </c>
      <c r="L67" s="262">
        <v>0</v>
      </c>
      <c r="M67" s="83"/>
      <c r="N67" s="296"/>
      <c r="O67" s="83"/>
      <c r="P67" s="297"/>
      <c r="Q67" s="298">
        <v>0</v>
      </c>
      <c r="R67" s="192">
        <v>10</v>
      </c>
      <c r="S67" s="299">
        <v>0</v>
      </c>
      <c r="T67" s="298"/>
      <c r="U67" s="83"/>
      <c r="V67" s="295"/>
      <c r="W67" s="105"/>
      <c r="X67" s="149"/>
      <c r="Y67" s="150"/>
      <c r="Z67" s="150"/>
      <c r="AA67" s="150"/>
      <c r="AB67" s="152"/>
      <c r="AC67" s="150"/>
      <c r="AD67" s="150"/>
      <c r="AE67" s="153"/>
      <c r="AF67" s="239"/>
      <c r="AG67" s="151"/>
      <c r="AH67" s="151"/>
      <c r="AI67" s="150"/>
      <c r="AJ67" s="237"/>
      <c r="AK67" s="151"/>
      <c r="AL67" s="151"/>
      <c r="AM67" s="153"/>
    </row>
    <row r="68" spans="1:39" ht="42.75" customHeight="1">
      <c r="A68" s="135" t="s">
        <v>240</v>
      </c>
      <c r="B68" s="83" t="s">
        <v>235</v>
      </c>
      <c r="C68" s="186"/>
      <c r="D68" s="137"/>
      <c r="E68" s="138"/>
      <c r="F68" s="187" t="s">
        <v>237</v>
      </c>
      <c r="G68" s="138"/>
      <c r="H68" s="262" t="s">
        <v>236</v>
      </c>
      <c r="I68" s="60" t="s">
        <v>110</v>
      </c>
      <c r="J68" s="141"/>
      <c r="K68" s="142">
        <v>0</v>
      </c>
      <c r="L68" s="142">
        <v>0</v>
      </c>
      <c r="M68" s="143"/>
      <c r="N68" s="145"/>
      <c r="O68" s="145"/>
      <c r="P68" s="146"/>
      <c r="Q68" s="189"/>
      <c r="R68" s="190">
        <v>6</v>
      </c>
      <c r="S68" s="191"/>
      <c r="T68" s="147"/>
      <c r="U68" s="141"/>
      <c r="V68" s="148"/>
      <c r="W68" s="105"/>
      <c r="X68" s="149"/>
      <c r="Y68" s="150"/>
      <c r="Z68" s="150"/>
      <c r="AA68" s="150"/>
      <c r="AB68" s="152"/>
      <c r="AC68" s="150"/>
      <c r="AD68" s="150"/>
      <c r="AE68" s="153"/>
      <c r="AF68" s="239"/>
      <c r="AG68" s="151"/>
      <c r="AH68" s="151"/>
      <c r="AI68" s="150"/>
      <c r="AJ68" s="237"/>
      <c r="AK68" s="151"/>
      <c r="AL68" s="151"/>
      <c r="AM68" s="153"/>
    </row>
    <row r="69" spans="1:39" ht="28.35" customHeight="1">
      <c r="A69" s="118"/>
      <c r="B69" s="21" t="s">
        <v>187</v>
      </c>
      <c r="C69" s="22"/>
      <c r="D69" s="263"/>
      <c r="E69" s="22"/>
      <c r="F69" s="22"/>
      <c r="G69" s="22"/>
      <c r="H69" s="23"/>
      <c r="I69" s="24"/>
      <c r="J69" s="22"/>
      <c r="K69" s="264"/>
      <c r="L69" s="265">
        <f>SUM(L48,L53,L58,L63,L64)</f>
        <v>30</v>
      </c>
      <c r="M69" s="37"/>
      <c r="N69" s="38"/>
      <c r="O69" s="38"/>
      <c r="P69" s="39"/>
      <c r="Q69" s="40">
        <f>SUM(Q63+Q58+Q53+Q48+Q64)</f>
        <v>4</v>
      </c>
      <c r="R69" s="41">
        <f>SUM(R63+R58+R53+R48+R64)</f>
        <v>133</v>
      </c>
      <c r="S69" s="42">
        <f>SUM(S63+S58+S53+S48+S64)</f>
        <v>42</v>
      </c>
      <c r="T69" s="113"/>
      <c r="U69" s="37"/>
      <c r="V69" s="131"/>
      <c r="W69" s="105"/>
      <c r="X69" s="169"/>
      <c r="Y69" s="150"/>
      <c r="Z69" s="150"/>
      <c r="AA69" s="150"/>
      <c r="AB69" s="150"/>
      <c r="AC69" s="150"/>
      <c r="AD69" s="150"/>
      <c r="AE69" s="153"/>
      <c r="AF69" s="169"/>
      <c r="AG69" s="150"/>
      <c r="AH69" s="150"/>
      <c r="AI69" s="150"/>
      <c r="AJ69" s="150"/>
      <c r="AK69" s="150"/>
      <c r="AL69" s="150"/>
      <c r="AM69" s="153"/>
    </row>
    <row r="70" spans="1:39">
      <c r="A70" s="118"/>
      <c r="B70" s="215"/>
      <c r="C70" s="215"/>
      <c r="D70" s="263"/>
      <c r="E70" s="215"/>
      <c r="F70" s="215"/>
      <c r="G70" s="215"/>
      <c r="H70" s="263"/>
      <c r="I70" s="264"/>
      <c r="J70" s="22"/>
      <c r="K70" s="264"/>
      <c r="L70" s="265"/>
      <c r="M70" s="43"/>
      <c r="N70" s="24"/>
      <c r="O70" s="24"/>
      <c r="P70" s="300"/>
      <c r="Q70" s="394">
        <f>SUM(Q69+R69+S69)</f>
        <v>179</v>
      </c>
      <c r="R70" s="395"/>
      <c r="S70" s="396"/>
      <c r="T70" s="266"/>
      <c r="U70" s="215"/>
      <c r="V70" s="131"/>
      <c r="W70" s="105"/>
      <c r="X70" s="169"/>
      <c r="Y70" s="150"/>
      <c r="Z70" s="150"/>
      <c r="AA70" s="150"/>
      <c r="AB70" s="150"/>
      <c r="AC70" s="150"/>
      <c r="AD70" s="150"/>
      <c r="AE70" s="153"/>
      <c r="AF70" s="169"/>
      <c r="AG70" s="150"/>
      <c r="AH70" s="150"/>
      <c r="AI70" s="150"/>
      <c r="AJ70" s="150"/>
      <c r="AK70" s="150"/>
      <c r="AL70" s="150"/>
      <c r="AM70" s="153"/>
    </row>
    <row r="71" spans="1:39">
      <c r="H71" s="13"/>
      <c r="Q71" s="14" t="s">
        <v>34</v>
      </c>
      <c r="R71" s="103" t="s">
        <v>34</v>
      </c>
      <c r="S71" s="15"/>
      <c r="T71" s="223"/>
      <c r="W71" s="111"/>
      <c r="X71" s="221"/>
      <c r="Y71" s="221"/>
      <c r="Z71" s="221"/>
      <c r="AA71" s="221"/>
      <c r="AB71" s="221"/>
      <c r="AC71" s="221"/>
      <c r="AD71" s="221"/>
      <c r="AE71" s="225"/>
      <c r="AF71" s="221"/>
      <c r="AG71" s="221"/>
      <c r="AH71" s="221"/>
      <c r="AI71" s="221"/>
      <c r="AJ71" s="221"/>
      <c r="AK71" s="221"/>
      <c r="AL71" s="221"/>
      <c r="AM71" s="221"/>
    </row>
    <row r="72" spans="1:39" ht="18.75">
      <c r="A72" s="118"/>
      <c r="B72" s="44" t="s">
        <v>188</v>
      </c>
      <c r="C72" s="120"/>
      <c r="D72" s="121"/>
      <c r="E72" s="120"/>
      <c r="F72" s="120"/>
      <c r="G72" s="120"/>
      <c r="H72" s="122"/>
      <c r="I72" s="122"/>
      <c r="J72" s="120"/>
      <c r="K72" s="121"/>
      <c r="L72" s="121"/>
      <c r="M72" s="120"/>
      <c r="N72" s="122"/>
      <c r="O72" s="122"/>
      <c r="P72" s="227"/>
      <c r="Q72" s="127"/>
      <c r="R72" s="120"/>
      <c r="S72" s="128"/>
      <c r="T72" s="127"/>
      <c r="U72" s="120"/>
      <c r="V72" s="122"/>
      <c r="W72" s="230"/>
      <c r="X72" s="169"/>
      <c r="Y72" s="150"/>
      <c r="Z72" s="150"/>
      <c r="AA72" s="150"/>
      <c r="AB72" s="150"/>
      <c r="AC72" s="150"/>
      <c r="AD72" s="150"/>
      <c r="AE72" s="153"/>
      <c r="AF72" s="169"/>
      <c r="AG72" s="150"/>
      <c r="AH72" s="150"/>
      <c r="AI72" s="150"/>
      <c r="AJ72" s="150"/>
      <c r="AK72" s="150"/>
      <c r="AL72" s="150"/>
      <c r="AM72" s="153"/>
    </row>
    <row r="73" spans="1:39" ht="33.6" customHeight="1">
      <c r="A73" s="286" t="s">
        <v>189</v>
      </c>
      <c r="B73" s="83" t="s">
        <v>36</v>
      </c>
      <c r="C73" s="186"/>
      <c r="D73" s="137"/>
      <c r="E73" s="138"/>
      <c r="F73" s="138"/>
      <c r="G73" s="138" t="s">
        <v>37</v>
      </c>
      <c r="H73" s="139" t="s">
        <v>38</v>
      </c>
      <c r="I73" s="140" t="s">
        <v>39</v>
      </c>
      <c r="J73" s="141"/>
      <c r="K73" s="142">
        <v>4</v>
      </c>
      <c r="L73" s="142">
        <v>4</v>
      </c>
      <c r="M73" s="143"/>
      <c r="N73" s="145"/>
      <c r="O73" s="145"/>
      <c r="P73" s="146"/>
      <c r="Q73" s="189">
        <f>SUM(Q74,Q75,Q76,Q77)</f>
        <v>1</v>
      </c>
      <c r="R73" s="190">
        <f t="shared" ref="R73:S73" si="9">SUM(R74,R75,R76,R77)</f>
        <v>41</v>
      </c>
      <c r="S73" s="191">
        <f t="shared" si="9"/>
        <v>0</v>
      </c>
      <c r="T73" s="147"/>
      <c r="U73" s="141"/>
      <c r="V73" s="262"/>
      <c r="W73" s="105"/>
      <c r="X73" s="236"/>
      <c r="Y73" s="151"/>
      <c r="Z73" s="151"/>
      <c r="AA73" s="151"/>
      <c r="AB73" s="237"/>
      <c r="AC73" s="151"/>
      <c r="AD73" s="151"/>
      <c r="AE73" s="238"/>
      <c r="AF73" s="239"/>
      <c r="AG73" s="151"/>
      <c r="AH73" s="151"/>
      <c r="AI73" s="151"/>
      <c r="AJ73" s="237"/>
      <c r="AK73" s="151"/>
      <c r="AL73" s="151"/>
      <c r="AM73" s="238"/>
    </row>
    <row r="74" spans="1:39" ht="30" customHeight="1">
      <c r="A74" s="289" t="s">
        <v>40</v>
      </c>
      <c r="B74" s="155" t="s">
        <v>41</v>
      </c>
      <c r="C74" s="171"/>
      <c r="D74" s="157" t="s">
        <v>190</v>
      </c>
      <c r="E74" s="158"/>
      <c r="F74" s="158"/>
      <c r="G74" s="158" t="s">
        <v>37</v>
      </c>
      <c r="H74" s="160" t="s">
        <v>43</v>
      </c>
      <c r="I74" s="160" t="s">
        <v>39</v>
      </c>
      <c r="J74" s="161"/>
      <c r="K74" s="57"/>
      <c r="L74" s="55">
        <v>0</v>
      </c>
      <c r="M74" s="56" t="s">
        <v>44</v>
      </c>
      <c r="N74" s="31" t="s">
        <v>151</v>
      </c>
      <c r="O74" s="57"/>
      <c r="P74" s="58"/>
      <c r="Q74" s="4">
        <v>1</v>
      </c>
      <c r="R74" s="5">
        <v>11</v>
      </c>
      <c r="S74" s="6"/>
      <c r="T74" s="107"/>
      <c r="U74" s="161"/>
      <c r="V74" s="241" t="s">
        <v>191</v>
      </c>
      <c r="W74" s="105"/>
      <c r="X74" s="169"/>
      <c r="Y74" s="150"/>
      <c r="Z74" s="150"/>
      <c r="AA74" s="150"/>
      <c r="AB74" s="150"/>
      <c r="AC74" s="150"/>
      <c r="AD74" s="150"/>
      <c r="AE74" s="153"/>
      <c r="AF74" s="169"/>
      <c r="AG74" s="150"/>
      <c r="AH74" s="150"/>
      <c r="AI74" s="150"/>
      <c r="AJ74" s="150"/>
      <c r="AK74" s="150"/>
      <c r="AL74" s="150"/>
      <c r="AM74" s="153"/>
    </row>
    <row r="75" spans="1:39" ht="57.75" customHeight="1">
      <c r="A75" s="301" t="s">
        <v>51</v>
      </c>
      <c r="B75" s="18" t="s">
        <v>118</v>
      </c>
      <c r="C75" s="171"/>
      <c r="D75" s="157"/>
      <c r="E75" s="158"/>
      <c r="F75" s="158"/>
      <c r="G75" s="158"/>
      <c r="H75" s="160"/>
      <c r="I75" s="160" t="s">
        <v>39</v>
      </c>
      <c r="J75" s="161"/>
      <c r="K75" s="65">
        <v>1</v>
      </c>
      <c r="L75" s="65">
        <v>1</v>
      </c>
      <c r="M75" s="56" t="s">
        <v>54</v>
      </c>
      <c r="N75" s="31" t="s">
        <v>55</v>
      </c>
      <c r="O75" s="57" t="s">
        <v>54</v>
      </c>
      <c r="P75" s="58"/>
      <c r="Q75" s="4"/>
      <c r="R75" s="33">
        <v>10</v>
      </c>
      <c r="S75" s="6"/>
      <c r="T75" s="107"/>
      <c r="U75" s="161"/>
      <c r="V75" s="302" t="s">
        <v>192</v>
      </c>
      <c r="W75" s="105"/>
      <c r="X75" s="149">
        <v>1</v>
      </c>
      <c r="Y75" s="150" t="s">
        <v>57</v>
      </c>
      <c r="Z75" s="150" t="s">
        <v>47</v>
      </c>
      <c r="AA75" s="150"/>
      <c r="AB75" s="152">
        <v>1</v>
      </c>
      <c r="AC75" s="150" t="s">
        <v>46</v>
      </c>
      <c r="AD75" s="150" t="s">
        <v>47</v>
      </c>
      <c r="AE75" s="153" t="s">
        <v>193</v>
      </c>
      <c r="AF75" s="149">
        <v>1</v>
      </c>
      <c r="AG75" s="150" t="s">
        <v>46</v>
      </c>
      <c r="AH75" s="150" t="s">
        <v>47</v>
      </c>
      <c r="AI75" s="150" t="s">
        <v>193</v>
      </c>
      <c r="AJ75" s="152">
        <v>1</v>
      </c>
      <c r="AK75" s="150" t="s">
        <v>46</v>
      </c>
      <c r="AL75" s="150" t="s">
        <v>47</v>
      </c>
      <c r="AM75" s="153" t="s">
        <v>193</v>
      </c>
    </row>
    <row r="76" spans="1:39" ht="56.25" customHeight="1">
      <c r="A76" s="32" t="s">
        <v>59</v>
      </c>
      <c r="B76" s="18" t="s">
        <v>120</v>
      </c>
      <c r="C76" s="171"/>
      <c r="D76" s="157"/>
      <c r="E76" s="158"/>
      <c r="F76" s="158"/>
      <c r="G76" s="158"/>
      <c r="H76" s="160"/>
      <c r="I76" s="160" t="s">
        <v>39</v>
      </c>
      <c r="J76" s="161"/>
      <c r="K76" s="65">
        <v>2</v>
      </c>
      <c r="L76" s="65">
        <v>2</v>
      </c>
      <c r="M76" s="56" t="s">
        <v>54</v>
      </c>
      <c r="N76" s="31" t="s">
        <v>62</v>
      </c>
      <c r="O76" s="57" t="s">
        <v>54</v>
      </c>
      <c r="P76" s="58"/>
      <c r="Q76" s="4"/>
      <c r="R76" s="5">
        <v>10</v>
      </c>
      <c r="S76" s="6"/>
      <c r="T76" s="107"/>
      <c r="U76" s="161"/>
      <c r="V76" s="302"/>
      <c r="W76" s="105"/>
      <c r="X76" s="149">
        <v>1</v>
      </c>
      <c r="Y76" s="150" t="s">
        <v>57</v>
      </c>
      <c r="Z76" s="150" t="s">
        <v>47</v>
      </c>
      <c r="AA76" s="150"/>
      <c r="AB76" s="152">
        <v>1</v>
      </c>
      <c r="AC76" s="150" t="s">
        <v>46</v>
      </c>
      <c r="AD76" s="150" t="s">
        <v>47</v>
      </c>
      <c r="AE76" s="153" t="s">
        <v>64</v>
      </c>
      <c r="AF76" s="149">
        <v>1</v>
      </c>
      <c r="AG76" s="150" t="s">
        <v>46</v>
      </c>
      <c r="AH76" s="150" t="s">
        <v>47</v>
      </c>
      <c r="AI76" s="150" t="s">
        <v>64</v>
      </c>
      <c r="AJ76" s="152">
        <v>1</v>
      </c>
      <c r="AK76" s="150" t="s">
        <v>46</v>
      </c>
      <c r="AL76" s="150" t="s">
        <v>47</v>
      </c>
      <c r="AM76" s="153" t="s">
        <v>64</v>
      </c>
    </row>
    <row r="77" spans="1:39" ht="42.6" customHeight="1">
      <c r="A77" s="32" t="s">
        <v>67</v>
      </c>
      <c r="B77" s="18" t="s">
        <v>68</v>
      </c>
      <c r="C77" s="171"/>
      <c r="D77" s="157"/>
      <c r="E77" s="158"/>
      <c r="F77" s="158"/>
      <c r="G77" s="158"/>
      <c r="H77" s="160"/>
      <c r="I77" s="160" t="s">
        <v>39</v>
      </c>
      <c r="J77" s="161"/>
      <c r="K77" s="65">
        <v>1</v>
      </c>
      <c r="L77" s="65">
        <v>1</v>
      </c>
      <c r="M77" s="56" t="s">
        <v>54</v>
      </c>
      <c r="N77" s="31" t="s">
        <v>70</v>
      </c>
      <c r="O77" s="57" t="s">
        <v>54</v>
      </c>
      <c r="P77" s="58"/>
      <c r="Q77" s="4"/>
      <c r="R77" s="5">
        <v>10</v>
      </c>
      <c r="S77" s="6"/>
      <c r="T77" s="107"/>
      <c r="U77" s="161"/>
      <c r="V77" s="302"/>
      <c r="W77" s="105"/>
      <c r="X77" s="149">
        <v>1</v>
      </c>
      <c r="Y77" s="150" t="s">
        <v>57</v>
      </c>
      <c r="Z77" s="150" t="s">
        <v>72</v>
      </c>
      <c r="AA77" s="150"/>
      <c r="AB77" s="152">
        <v>1</v>
      </c>
      <c r="AC77" s="150" t="s">
        <v>46</v>
      </c>
      <c r="AD77" s="150" t="s">
        <v>65</v>
      </c>
      <c r="AE77" s="153" t="s">
        <v>66</v>
      </c>
      <c r="AF77" s="149">
        <v>1</v>
      </c>
      <c r="AG77" s="150" t="s">
        <v>46</v>
      </c>
      <c r="AH77" s="150" t="s">
        <v>65</v>
      </c>
      <c r="AI77" s="150" t="s">
        <v>66</v>
      </c>
      <c r="AJ77" s="152">
        <v>1</v>
      </c>
      <c r="AK77" s="150" t="s">
        <v>46</v>
      </c>
      <c r="AL77" s="150" t="s">
        <v>65</v>
      </c>
      <c r="AM77" s="153" t="s">
        <v>66</v>
      </c>
    </row>
    <row r="78" spans="1:39" ht="27" customHeight="1">
      <c r="A78" s="286" t="s">
        <v>194</v>
      </c>
      <c r="B78" s="83" t="s">
        <v>75</v>
      </c>
      <c r="C78" s="186"/>
      <c r="D78" s="137"/>
      <c r="E78" s="138"/>
      <c r="F78" s="138"/>
      <c r="G78" s="138" t="s">
        <v>37</v>
      </c>
      <c r="H78" s="140" t="s">
        <v>38</v>
      </c>
      <c r="I78" s="140" t="s">
        <v>39</v>
      </c>
      <c r="J78" s="141"/>
      <c r="K78" s="142">
        <v>8</v>
      </c>
      <c r="L78" s="142">
        <v>8</v>
      </c>
      <c r="M78" s="143"/>
      <c r="N78" s="144"/>
      <c r="O78" s="145"/>
      <c r="P78" s="146"/>
      <c r="Q78" s="189">
        <f>SUM(Q79,Q80)</f>
        <v>0</v>
      </c>
      <c r="R78" s="190">
        <f>SUM(R79,R80)</f>
        <v>50</v>
      </c>
      <c r="S78" s="191">
        <f>SUM(S79,S80)</f>
        <v>17</v>
      </c>
      <c r="T78" s="147"/>
      <c r="U78" s="141"/>
      <c r="V78" s="262"/>
      <c r="W78" s="105"/>
      <c r="X78" s="169"/>
      <c r="Y78" s="150"/>
      <c r="Z78" s="150"/>
      <c r="AA78" s="150"/>
      <c r="AB78" s="150"/>
      <c r="AC78" s="150"/>
      <c r="AD78" s="150"/>
      <c r="AE78" s="153"/>
      <c r="AF78" s="169"/>
      <c r="AG78" s="150"/>
      <c r="AH78" s="150"/>
      <c r="AI78" s="150"/>
      <c r="AJ78" s="150"/>
      <c r="AK78" s="150"/>
      <c r="AL78" s="150"/>
      <c r="AM78" s="153"/>
    </row>
    <row r="79" spans="1:39" ht="50.25" customHeight="1">
      <c r="A79" s="289" t="s">
        <v>40</v>
      </c>
      <c r="B79" s="170" t="s">
        <v>76</v>
      </c>
      <c r="C79" s="171"/>
      <c r="D79" s="157" t="s">
        <v>195</v>
      </c>
      <c r="E79" s="158"/>
      <c r="F79" s="158"/>
      <c r="G79" s="158"/>
      <c r="H79" s="160" t="s">
        <v>43</v>
      </c>
      <c r="I79" s="160" t="s">
        <v>39</v>
      </c>
      <c r="J79" s="161"/>
      <c r="K79" s="55">
        <v>3</v>
      </c>
      <c r="L79" s="55">
        <v>3</v>
      </c>
      <c r="M79" s="56" t="s">
        <v>44</v>
      </c>
      <c r="N79" s="31" t="s">
        <v>234</v>
      </c>
      <c r="O79" s="57"/>
      <c r="P79" s="58"/>
      <c r="Q79" s="4"/>
      <c r="R79" s="5">
        <v>6</v>
      </c>
      <c r="S79" s="6">
        <v>5</v>
      </c>
      <c r="T79" s="107"/>
      <c r="U79" s="161"/>
      <c r="V79" s="162" t="s">
        <v>196</v>
      </c>
      <c r="W79" s="105"/>
      <c r="X79" s="149">
        <v>1</v>
      </c>
      <c r="Y79" s="150" t="s">
        <v>46</v>
      </c>
      <c r="Z79" s="150" t="s">
        <v>197</v>
      </c>
      <c r="AA79" s="150" t="s">
        <v>198</v>
      </c>
      <c r="AB79" s="152">
        <v>1</v>
      </c>
      <c r="AC79" s="150" t="s">
        <v>46</v>
      </c>
      <c r="AD79" s="150" t="s">
        <v>47</v>
      </c>
      <c r="AE79" s="153" t="s">
        <v>198</v>
      </c>
      <c r="AF79" s="303">
        <v>1</v>
      </c>
      <c r="AG79" s="304" t="s">
        <v>46</v>
      </c>
      <c r="AH79" s="304" t="s">
        <v>241</v>
      </c>
      <c r="AI79" s="304" t="s">
        <v>198</v>
      </c>
      <c r="AJ79" s="305">
        <v>1</v>
      </c>
      <c r="AK79" s="304" t="s">
        <v>46</v>
      </c>
      <c r="AL79" s="304" t="s">
        <v>241</v>
      </c>
      <c r="AM79" s="304" t="s">
        <v>198</v>
      </c>
    </row>
    <row r="80" spans="1:39" ht="36" customHeight="1">
      <c r="A80" s="32" t="s">
        <v>51</v>
      </c>
      <c r="B80" s="8" t="s">
        <v>199</v>
      </c>
      <c r="C80" s="171"/>
      <c r="D80" s="157" t="s">
        <v>200</v>
      </c>
      <c r="E80" s="158"/>
      <c r="F80" s="158"/>
      <c r="G80" s="158"/>
      <c r="H80" s="160" t="s">
        <v>43</v>
      </c>
      <c r="I80" s="160" t="s">
        <v>39</v>
      </c>
      <c r="J80" s="161"/>
      <c r="K80" s="55">
        <v>5</v>
      </c>
      <c r="L80" s="55">
        <v>5</v>
      </c>
      <c r="M80" s="56" t="s">
        <v>54</v>
      </c>
      <c r="N80" s="31" t="s">
        <v>158</v>
      </c>
      <c r="O80" s="57"/>
      <c r="P80" s="58"/>
      <c r="Q80" s="4"/>
      <c r="R80" s="5">
        <v>44</v>
      </c>
      <c r="S80" s="6">
        <v>12</v>
      </c>
      <c r="T80" s="107"/>
      <c r="U80" s="161"/>
      <c r="V80" s="162" t="s">
        <v>201</v>
      </c>
      <c r="W80" s="105"/>
      <c r="X80" s="149">
        <v>1</v>
      </c>
      <c r="Y80" s="150" t="s">
        <v>57</v>
      </c>
      <c r="Z80" s="150" t="s">
        <v>202</v>
      </c>
      <c r="AA80" s="151" t="s">
        <v>203</v>
      </c>
      <c r="AB80" s="152">
        <v>1</v>
      </c>
      <c r="AC80" s="150" t="s">
        <v>46</v>
      </c>
      <c r="AD80" s="150" t="s">
        <v>65</v>
      </c>
      <c r="AE80" s="153" t="s">
        <v>204</v>
      </c>
      <c r="AF80" s="149">
        <v>1</v>
      </c>
      <c r="AG80" s="150" t="s">
        <v>46</v>
      </c>
      <c r="AH80" s="150" t="s">
        <v>65</v>
      </c>
      <c r="AI80" s="150" t="s">
        <v>204</v>
      </c>
      <c r="AJ80" s="152">
        <v>1</v>
      </c>
      <c r="AK80" s="150" t="s">
        <v>46</v>
      </c>
      <c r="AL80" s="150" t="s">
        <v>65</v>
      </c>
      <c r="AM80" s="153" t="s">
        <v>204</v>
      </c>
    </row>
    <row r="81" spans="1:39" ht="27.6" customHeight="1">
      <c r="A81" s="286" t="s">
        <v>205</v>
      </c>
      <c r="B81" s="83" t="s">
        <v>206</v>
      </c>
      <c r="C81" s="45"/>
      <c r="D81" s="46">
        <v>20</v>
      </c>
      <c r="E81" s="45">
        <f>SUM(E83:E84)</f>
        <v>0</v>
      </c>
      <c r="F81" s="45">
        <f>SUM(F83:F84)</f>
        <v>0</v>
      </c>
      <c r="G81" s="45">
        <f>SUM(G83:G84)</f>
        <v>0</v>
      </c>
      <c r="H81" s="140" t="s">
        <v>43</v>
      </c>
      <c r="I81" s="140" t="s">
        <v>39</v>
      </c>
      <c r="J81" s="141"/>
      <c r="K81" s="145"/>
      <c r="L81" s="142">
        <v>0</v>
      </c>
      <c r="M81" s="143"/>
      <c r="N81" s="144"/>
      <c r="O81" s="145"/>
      <c r="P81" s="146"/>
      <c r="Q81" s="189">
        <f>SUM(Q82,Q83,Q84)</f>
        <v>0</v>
      </c>
      <c r="R81" s="190">
        <f t="shared" ref="R81" si="10">SUM(R82,R83,R84)</f>
        <v>0</v>
      </c>
      <c r="S81" s="191">
        <f>SUM(S82,S83,S84)</f>
        <v>19</v>
      </c>
      <c r="T81" s="147"/>
      <c r="U81" s="141"/>
      <c r="V81" s="262"/>
      <c r="W81" s="105"/>
      <c r="X81" s="239"/>
      <c r="Y81" s="151"/>
      <c r="Z81" s="88"/>
      <c r="AA81" s="88"/>
      <c r="AB81" s="237"/>
      <c r="AC81" s="151"/>
      <c r="AD81" s="88"/>
      <c r="AE81" s="89"/>
      <c r="AF81" s="239"/>
      <c r="AG81" s="151"/>
      <c r="AH81" s="151"/>
      <c r="AI81" s="151"/>
      <c r="AJ81" s="237"/>
      <c r="AK81" s="151"/>
      <c r="AL81" s="151"/>
      <c r="AM81" s="238"/>
    </row>
    <row r="82" spans="1:39" ht="38.25">
      <c r="A82" s="289" t="s">
        <v>40</v>
      </c>
      <c r="B82" s="170" t="s">
        <v>168</v>
      </c>
      <c r="C82" s="47"/>
      <c r="D82" s="17" t="s">
        <v>190</v>
      </c>
      <c r="E82" s="48"/>
      <c r="F82" s="48"/>
      <c r="G82" s="48"/>
      <c r="H82" s="160"/>
      <c r="I82" s="160" t="s">
        <v>39</v>
      </c>
      <c r="J82" s="161"/>
      <c r="K82" s="57"/>
      <c r="L82" s="57"/>
      <c r="M82" s="56"/>
      <c r="N82" s="31" t="s">
        <v>234</v>
      </c>
      <c r="O82" s="57"/>
      <c r="P82" s="58"/>
      <c r="Q82" s="306"/>
      <c r="R82" s="171"/>
      <c r="S82" s="307">
        <v>6</v>
      </c>
      <c r="T82" s="107"/>
      <c r="U82" s="161"/>
      <c r="V82" s="293" t="s">
        <v>168</v>
      </c>
      <c r="W82" s="105"/>
      <c r="X82" s="239"/>
      <c r="Y82" s="151"/>
      <c r="Z82" s="88"/>
      <c r="AA82" s="88"/>
      <c r="AB82" s="237"/>
      <c r="AC82" s="151"/>
      <c r="AD82" s="88"/>
      <c r="AE82" s="89"/>
      <c r="AF82" s="239"/>
      <c r="AG82" s="151"/>
      <c r="AH82" s="151"/>
      <c r="AI82" s="151"/>
      <c r="AJ82" s="237"/>
      <c r="AK82" s="151"/>
      <c r="AL82" s="151"/>
      <c r="AM82" s="238"/>
    </row>
    <row r="83" spans="1:39" ht="44.25" customHeight="1">
      <c r="A83" s="289" t="s">
        <v>51</v>
      </c>
      <c r="B83" s="170" t="s">
        <v>207</v>
      </c>
      <c r="C83" s="171"/>
      <c r="D83" s="157" t="s">
        <v>208</v>
      </c>
      <c r="E83" s="158"/>
      <c r="F83" s="158"/>
      <c r="G83" s="158"/>
      <c r="H83" s="160" t="s">
        <v>43</v>
      </c>
      <c r="I83" s="160" t="s">
        <v>39</v>
      </c>
      <c r="J83" s="161"/>
      <c r="K83" s="57"/>
      <c r="L83" s="57"/>
      <c r="M83" s="56" t="s">
        <v>44</v>
      </c>
      <c r="N83" s="31" t="s">
        <v>234</v>
      </c>
      <c r="O83" s="57"/>
      <c r="P83" s="58"/>
      <c r="Q83" s="306"/>
      <c r="R83" s="171"/>
      <c r="S83" s="307">
        <v>7</v>
      </c>
      <c r="T83" s="107"/>
      <c r="U83" s="161"/>
      <c r="V83" s="241" t="s">
        <v>209</v>
      </c>
      <c r="W83" s="105"/>
      <c r="X83" s="239"/>
      <c r="Y83" s="151"/>
      <c r="Z83" s="88"/>
      <c r="AA83" s="88"/>
      <c r="AB83" s="237"/>
      <c r="AC83" s="151"/>
      <c r="AD83" s="88"/>
      <c r="AE83" s="89"/>
      <c r="AF83" s="239"/>
      <c r="AG83" s="151"/>
      <c r="AH83" s="151"/>
      <c r="AI83" s="151"/>
      <c r="AJ83" s="237"/>
      <c r="AK83" s="151"/>
      <c r="AL83" s="151"/>
      <c r="AM83" s="238"/>
    </row>
    <row r="84" spans="1:39" ht="38.25" customHeight="1">
      <c r="A84" s="32" t="s">
        <v>59</v>
      </c>
      <c r="B84" s="8" t="s">
        <v>99</v>
      </c>
      <c r="C84" s="171"/>
      <c r="D84" s="157" t="s">
        <v>210</v>
      </c>
      <c r="E84" s="158"/>
      <c r="F84" s="158"/>
      <c r="G84" s="158"/>
      <c r="H84" s="160"/>
      <c r="I84" s="160" t="s">
        <v>39</v>
      </c>
      <c r="J84" s="161"/>
      <c r="K84" s="57"/>
      <c r="L84" s="57"/>
      <c r="M84" s="56"/>
      <c r="N84" s="31" t="s">
        <v>172</v>
      </c>
      <c r="O84" s="57"/>
      <c r="P84" s="58"/>
      <c r="Q84" s="306"/>
      <c r="R84" s="171"/>
      <c r="S84" s="308">
        <v>6</v>
      </c>
      <c r="T84" s="107"/>
      <c r="U84" s="161"/>
      <c r="V84" s="293" t="s">
        <v>173</v>
      </c>
      <c r="W84" s="105"/>
      <c r="X84" s="239"/>
      <c r="Y84" s="151"/>
      <c r="Z84" s="92"/>
      <c r="AA84" s="92"/>
      <c r="AB84" s="237"/>
      <c r="AC84" s="151"/>
      <c r="AD84" s="92"/>
      <c r="AE84" s="309"/>
      <c r="AF84" s="239"/>
      <c r="AG84" s="151"/>
      <c r="AH84" s="151"/>
      <c r="AI84" s="151"/>
      <c r="AJ84" s="237"/>
      <c r="AK84" s="151"/>
      <c r="AL84" s="151"/>
      <c r="AM84" s="238"/>
    </row>
    <row r="85" spans="1:39" ht="30.6" customHeight="1">
      <c r="A85" s="286" t="s">
        <v>211</v>
      </c>
      <c r="B85" s="83" t="s">
        <v>230</v>
      </c>
      <c r="C85" s="310"/>
      <c r="D85" s="141" t="s">
        <v>212</v>
      </c>
      <c r="E85" s="262"/>
      <c r="F85" s="310"/>
      <c r="G85" s="141"/>
      <c r="H85" s="262"/>
      <c r="I85" s="310" t="s">
        <v>39</v>
      </c>
      <c r="J85" s="141"/>
      <c r="K85" s="262">
        <v>11</v>
      </c>
      <c r="L85" s="310">
        <v>11</v>
      </c>
      <c r="M85" s="141"/>
      <c r="N85" s="262"/>
      <c r="O85" s="310"/>
      <c r="P85" s="311"/>
      <c r="Q85" s="312"/>
      <c r="R85" s="310"/>
      <c r="S85" s="313"/>
      <c r="T85" s="312"/>
      <c r="U85" s="310"/>
      <c r="V85" s="141" t="s">
        <v>213</v>
      </c>
      <c r="W85" s="112" t="s">
        <v>167</v>
      </c>
      <c r="X85" s="149">
        <v>1</v>
      </c>
      <c r="Y85" s="150" t="s">
        <v>46</v>
      </c>
      <c r="Z85" s="150" t="s">
        <v>179</v>
      </c>
      <c r="AA85" s="150"/>
      <c r="AB85" s="152">
        <v>1</v>
      </c>
      <c r="AC85" s="150" t="s">
        <v>46</v>
      </c>
      <c r="AD85" s="150" t="s">
        <v>179</v>
      </c>
      <c r="AE85" s="153"/>
      <c r="AF85" s="385" t="s">
        <v>214</v>
      </c>
      <c r="AG85" s="386"/>
      <c r="AH85" s="386"/>
      <c r="AI85" s="386"/>
      <c r="AJ85" s="386"/>
      <c r="AK85" s="386"/>
      <c r="AL85" s="386"/>
      <c r="AM85" s="387"/>
    </row>
    <row r="86" spans="1:39" ht="25.5" customHeight="1">
      <c r="A86" s="286" t="s">
        <v>215</v>
      </c>
      <c r="B86" s="83" t="s">
        <v>231</v>
      </c>
      <c r="C86" s="310"/>
      <c r="D86" s="141" t="s">
        <v>216</v>
      </c>
      <c r="E86" s="262"/>
      <c r="F86" s="310"/>
      <c r="G86" s="141"/>
      <c r="H86" s="262"/>
      <c r="I86" s="310" t="s">
        <v>39</v>
      </c>
      <c r="J86" s="141"/>
      <c r="K86" s="262">
        <v>6</v>
      </c>
      <c r="L86" s="310">
        <v>6</v>
      </c>
      <c r="M86" s="141"/>
      <c r="N86" s="139" t="s">
        <v>158</v>
      </c>
      <c r="O86" s="310"/>
      <c r="P86" s="311"/>
      <c r="Q86" s="312"/>
      <c r="R86" s="310"/>
      <c r="S86" s="313"/>
      <c r="T86" s="312"/>
      <c r="U86" s="310"/>
      <c r="V86" s="141" t="s">
        <v>217</v>
      </c>
      <c r="W86" s="112" t="s">
        <v>167</v>
      </c>
      <c r="X86" s="149">
        <v>1</v>
      </c>
      <c r="Y86" s="150" t="s">
        <v>57</v>
      </c>
      <c r="Z86" s="151" t="s">
        <v>218</v>
      </c>
      <c r="AA86" s="151" t="s">
        <v>219</v>
      </c>
      <c r="AB86" s="152">
        <v>1</v>
      </c>
      <c r="AC86" s="150" t="s">
        <v>46</v>
      </c>
      <c r="AD86" s="151" t="s">
        <v>218</v>
      </c>
      <c r="AE86" s="238" t="s">
        <v>219</v>
      </c>
      <c r="AF86" s="385" t="s">
        <v>214</v>
      </c>
      <c r="AG86" s="386"/>
      <c r="AH86" s="386"/>
      <c r="AI86" s="386"/>
      <c r="AJ86" s="386"/>
      <c r="AK86" s="386"/>
      <c r="AL86" s="386"/>
      <c r="AM86" s="387"/>
    </row>
    <row r="87" spans="1:39" ht="66.75" customHeight="1">
      <c r="A87" s="314" t="s">
        <v>220</v>
      </c>
      <c r="B87" s="83" t="s">
        <v>181</v>
      </c>
      <c r="C87" s="310"/>
      <c r="D87" s="141"/>
      <c r="E87" s="262"/>
      <c r="F87" s="310"/>
      <c r="G87" s="141"/>
      <c r="H87" s="262"/>
      <c r="I87" s="310" t="s">
        <v>39</v>
      </c>
      <c r="J87" s="141"/>
      <c r="K87" s="262">
        <v>1</v>
      </c>
      <c r="L87" s="310">
        <v>1</v>
      </c>
      <c r="M87" s="141"/>
      <c r="N87" s="262"/>
      <c r="O87" s="310"/>
      <c r="P87" s="311"/>
      <c r="Q87" s="312"/>
      <c r="R87" s="310">
        <v>10</v>
      </c>
      <c r="S87" s="313"/>
      <c r="T87" s="312"/>
      <c r="U87" s="310"/>
      <c r="V87" s="315" t="s">
        <v>221</v>
      </c>
      <c r="W87" s="105"/>
      <c r="X87" s="149">
        <v>1</v>
      </c>
      <c r="Y87" s="150" t="s">
        <v>57</v>
      </c>
      <c r="Z87" s="150" t="s">
        <v>65</v>
      </c>
      <c r="AA87" s="150" t="s">
        <v>98</v>
      </c>
      <c r="AB87" s="152">
        <v>1</v>
      </c>
      <c r="AC87" s="150" t="s">
        <v>46</v>
      </c>
      <c r="AD87" s="150" t="s">
        <v>65</v>
      </c>
      <c r="AE87" s="150" t="s">
        <v>98</v>
      </c>
      <c r="AF87" s="152">
        <v>1</v>
      </c>
      <c r="AG87" s="150" t="s">
        <v>46</v>
      </c>
      <c r="AH87" s="150" t="s">
        <v>65</v>
      </c>
      <c r="AI87" s="150" t="s">
        <v>98</v>
      </c>
      <c r="AJ87" s="152">
        <v>1</v>
      </c>
      <c r="AK87" s="150" t="s">
        <v>46</v>
      </c>
      <c r="AL87" s="150" t="s">
        <v>65</v>
      </c>
      <c r="AM87" s="153" t="s">
        <v>98</v>
      </c>
    </row>
    <row r="88" spans="1:39" s="319" customFormat="1" ht="28.35" customHeight="1">
      <c r="A88" s="286" t="s">
        <v>222</v>
      </c>
      <c r="B88" s="83" t="s">
        <v>109</v>
      </c>
      <c r="C88" s="83"/>
      <c r="D88" s="295"/>
      <c r="E88" s="83"/>
      <c r="F88" s="83"/>
      <c r="G88" s="83"/>
      <c r="H88" s="83"/>
      <c r="I88" s="140" t="s">
        <v>110</v>
      </c>
      <c r="J88" s="83"/>
      <c r="K88" s="262">
        <v>0</v>
      </c>
      <c r="L88" s="262">
        <v>0</v>
      </c>
      <c r="M88" s="83"/>
      <c r="N88" s="296"/>
      <c r="O88" s="83"/>
      <c r="P88" s="297"/>
      <c r="Q88" s="298">
        <v>0</v>
      </c>
      <c r="R88" s="192">
        <v>10</v>
      </c>
      <c r="S88" s="299">
        <v>0</v>
      </c>
      <c r="T88" s="298"/>
      <c r="U88" s="83"/>
      <c r="V88" s="295"/>
      <c r="W88" s="316"/>
      <c r="X88" s="317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6"/>
    </row>
    <row r="89" spans="1:39" s="319" customFormat="1" ht="28.35" customHeight="1">
      <c r="A89" s="286" t="s">
        <v>223</v>
      </c>
      <c r="B89" s="83" t="s">
        <v>185</v>
      </c>
      <c r="C89" s="83"/>
      <c r="D89" s="295"/>
      <c r="E89" s="83"/>
      <c r="F89" s="83"/>
      <c r="G89" s="83"/>
      <c r="H89" s="83"/>
      <c r="I89" s="140" t="s">
        <v>110</v>
      </c>
      <c r="J89" s="83"/>
      <c r="K89" s="262">
        <v>0</v>
      </c>
      <c r="L89" s="262">
        <v>0</v>
      </c>
      <c r="M89" s="83"/>
      <c r="N89" s="296"/>
      <c r="O89" s="83"/>
      <c r="P89" s="297"/>
      <c r="Q89" s="298">
        <v>0</v>
      </c>
      <c r="R89" s="192">
        <v>6</v>
      </c>
      <c r="S89" s="299">
        <v>0</v>
      </c>
      <c r="T89" s="298"/>
      <c r="U89" s="83"/>
      <c r="V89" s="295"/>
      <c r="W89" s="316"/>
      <c r="X89" s="317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6"/>
    </row>
    <row r="90" spans="1:39" s="319" customFormat="1" ht="28.35" customHeight="1" thickBot="1">
      <c r="A90" s="286" t="s">
        <v>224</v>
      </c>
      <c r="B90" s="83" t="s">
        <v>112</v>
      </c>
      <c r="C90" s="83"/>
      <c r="D90" s="295"/>
      <c r="E90" s="83"/>
      <c r="F90" s="83"/>
      <c r="G90" s="83"/>
      <c r="H90" s="83"/>
      <c r="I90" s="140" t="s">
        <v>110</v>
      </c>
      <c r="J90" s="83"/>
      <c r="K90" s="262">
        <v>0</v>
      </c>
      <c r="L90" s="262">
        <v>0</v>
      </c>
      <c r="M90" s="83"/>
      <c r="N90" s="296"/>
      <c r="O90" s="83"/>
      <c r="P90" s="297"/>
      <c r="Q90" s="320">
        <v>0</v>
      </c>
      <c r="R90" s="321">
        <v>20</v>
      </c>
      <c r="S90" s="322">
        <v>0</v>
      </c>
      <c r="T90" s="320"/>
      <c r="U90" s="323"/>
      <c r="V90" s="324"/>
      <c r="W90" s="325"/>
      <c r="X90" s="317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6"/>
    </row>
    <row r="91" spans="1:39" ht="18.75">
      <c r="A91" s="326"/>
      <c r="B91" s="401" t="s">
        <v>225</v>
      </c>
      <c r="C91" s="401"/>
      <c r="D91" s="401"/>
      <c r="E91" s="401"/>
      <c r="F91" s="215"/>
      <c r="G91" s="215"/>
      <c r="H91" s="263"/>
      <c r="I91" s="264"/>
      <c r="J91" s="22"/>
      <c r="K91" s="264"/>
      <c r="L91" s="327">
        <f>SUM(L73,L78,L81,L85,L86,L87)</f>
        <v>30</v>
      </c>
      <c r="M91" s="402"/>
      <c r="N91" s="403"/>
      <c r="O91" s="403"/>
      <c r="P91" s="404"/>
      <c r="Q91" s="102">
        <f>SUM(Q81+Q78+Q73+Q85,Q86,Q87)</f>
        <v>1</v>
      </c>
      <c r="R91" s="102">
        <f>SUM(R81+R78+R73+R85,R86,R87)</f>
        <v>101</v>
      </c>
      <c r="S91" s="102">
        <f t="shared" ref="S91" si="11">SUM(S81+S78+S73+S85,S86,S87)</f>
        <v>36</v>
      </c>
      <c r="T91" s="328"/>
      <c r="U91" s="328"/>
      <c r="V91" s="329"/>
      <c r="W91" s="104"/>
      <c r="X91" s="150"/>
      <c r="Y91" s="150"/>
      <c r="Z91" s="150"/>
      <c r="AA91" s="150"/>
      <c r="AB91" s="150"/>
      <c r="AC91" s="150"/>
      <c r="AD91" s="150"/>
      <c r="AE91" s="150"/>
      <c r="AF91" s="150"/>
      <c r="AG91" s="150"/>
      <c r="AH91" s="150"/>
      <c r="AI91" s="150"/>
      <c r="AJ91" s="150"/>
      <c r="AK91" s="150"/>
      <c r="AL91" s="150"/>
      <c r="AM91" s="153"/>
    </row>
    <row r="92" spans="1:39" ht="18.75">
      <c r="A92" s="330"/>
      <c r="B92" s="54"/>
      <c r="C92" s="54"/>
      <c r="D92" s="49"/>
      <c r="E92" s="54"/>
      <c r="F92" s="215"/>
      <c r="G92" s="215"/>
      <c r="H92" s="263"/>
      <c r="I92" s="264"/>
      <c r="J92" s="22"/>
      <c r="K92" s="264"/>
      <c r="L92" s="265"/>
      <c r="M92" s="402"/>
      <c r="N92" s="403"/>
      <c r="O92" s="403"/>
      <c r="P92" s="404"/>
      <c r="Q92" s="405">
        <f>SUM(Q91+R91+S91)</f>
        <v>138</v>
      </c>
      <c r="R92" s="405"/>
      <c r="S92" s="405"/>
      <c r="T92" s="215"/>
      <c r="U92" s="215"/>
      <c r="V92" s="131"/>
      <c r="W92" s="86"/>
      <c r="X92" s="150"/>
      <c r="Y92" s="150"/>
      <c r="Z92" s="150"/>
      <c r="AA92" s="150"/>
      <c r="AB92" s="150"/>
      <c r="AC92" s="150"/>
      <c r="AD92" s="150"/>
      <c r="AE92" s="150"/>
      <c r="AF92" s="150"/>
      <c r="AG92" s="150"/>
      <c r="AH92" s="150"/>
      <c r="AI92" s="150"/>
      <c r="AJ92" s="150"/>
      <c r="AK92" s="150"/>
      <c r="AL92" s="150"/>
      <c r="AM92" s="153"/>
    </row>
    <row r="93" spans="1:39" ht="18.75">
      <c r="A93" s="84"/>
      <c r="B93" s="50" t="s">
        <v>226</v>
      </c>
      <c r="C93" s="52"/>
      <c r="D93" s="331"/>
      <c r="E93" s="52"/>
      <c r="F93" s="52"/>
      <c r="G93" s="52"/>
      <c r="H93" s="52"/>
      <c r="I93" s="332"/>
      <c r="J93" s="52"/>
      <c r="K93" s="333"/>
      <c r="L93" s="334">
        <f>SUM(L23+L44+L69+L91)</f>
        <v>120</v>
      </c>
      <c r="M93" s="52"/>
      <c r="N93" s="52"/>
      <c r="O93" s="52"/>
      <c r="P93" s="52"/>
      <c r="Q93" s="399">
        <f>SUM(Q23+Q44+Q69+Q91)</f>
        <v>66</v>
      </c>
      <c r="R93" s="399">
        <f>SUM(R23+R44+R69+R91)</f>
        <v>620</v>
      </c>
      <c r="S93" s="399">
        <f>SUM(S23+S44+S69+S91)</f>
        <v>117</v>
      </c>
      <c r="T93" s="400"/>
      <c r="U93" s="400"/>
      <c r="V93" s="51"/>
      <c r="W93" s="86"/>
      <c r="X93" s="150"/>
      <c r="Y93" s="150"/>
      <c r="Z93" s="150"/>
      <c r="AA93" s="150"/>
      <c r="AB93" s="150"/>
      <c r="AC93" s="150"/>
      <c r="AD93" s="150"/>
      <c r="AE93" s="150"/>
      <c r="AF93" s="150"/>
      <c r="AG93" s="150"/>
      <c r="AH93" s="150"/>
      <c r="AI93" s="150"/>
      <c r="AJ93" s="150"/>
      <c r="AK93" s="150"/>
      <c r="AL93" s="150"/>
      <c r="AM93" s="153"/>
    </row>
    <row r="94" spans="1:39">
      <c r="A94" s="84"/>
      <c r="B94" s="52"/>
      <c r="C94" s="52"/>
      <c r="D94" s="331"/>
      <c r="E94" s="52"/>
      <c r="F94" s="52"/>
      <c r="G94" s="52"/>
      <c r="H94" s="52"/>
      <c r="I94" s="332"/>
      <c r="J94" s="52"/>
      <c r="K94" s="333"/>
      <c r="L94" s="333"/>
      <c r="M94" s="52"/>
      <c r="N94" s="52"/>
      <c r="O94" s="52"/>
      <c r="P94" s="52"/>
      <c r="Q94" s="399"/>
      <c r="R94" s="399"/>
      <c r="S94" s="399"/>
      <c r="T94" s="400"/>
      <c r="U94" s="400"/>
      <c r="V94" s="51"/>
      <c r="W94" s="86"/>
      <c r="X94" s="150"/>
      <c r="Y94" s="150"/>
      <c r="Z94" s="150"/>
      <c r="AA94" s="150"/>
      <c r="AB94" s="150"/>
      <c r="AC94" s="150"/>
      <c r="AD94" s="150"/>
      <c r="AE94" s="150"/>
      <c r="AF94" s="150"/>
      <c r="AG94" s="150"/>
      <c r="AH94" s="150"/>
      <c r="AI94" s="150"/>
      <c r="AJ94" s="150"/>
      <c r="AK94" s="150"/>
      <c r="AL94" s="150"/>
      <c r="AM94" s="153"/>
    </row>
    <row r="95" spans="1:39" ht="23.85" customHeight="1" thickBot="1">
      <c r="A95" s="85"/>
      <c r="B95" s="335"/>
      <c r="C95" s="335"/>
      <c r="D95" s="336"/>
      <c r="E95" s="335"/>
      <c r="F95" s="335"/>
      <c r="G95" s="335"/>
      <c r="H95" s="336"/>
      <c r="I95" s="337"/>
      <c r="J95" s="335"/>
      <c r="K95" s="337"/>
      <c r="L95" s="338"/>
      <c r="M95" s="335"/>
      <c r="N95" s="336"/>
      <c r="O95" s="336"/>
      <c r="P95" s="335"/>
      <c r="Q95" s="397">
        <f>SUM(Q93+R93+S93)</f>
        <v>803</v>
      </c>
      <c r="R95" s="398"/>
      <c r="S95" s="398"/>
      <c r="T95" s="335"/>
      <c r="U95" s="335"/>
      <c r="V95" s="339"/>
      <c r="W95" s="87"/>
      <c r="X95" s="340"/>
      <c r="Y95" s="340"/>
      <c r="Z95" s="340"/>
      <c r="AA95" s="340"/>
      <c r="AB95" s="340"/>
      <c r="AC95" s="340"/>
      <c r="AD95" s="340"/>
      <c r="AE95" s="340"/>
      <c r="AF95" s="340"/>
      <c r="AG95" s="340"/>
      <c r="AH95" s="340"/>
      <c r="AI95" s="340"/>
      <c r="AJ95" s="340"/>
      <c r="AK95" s="340"/>
      <c r="AL95" s="340"/>
      <c r="AM95" s="341"/>
    </row>
  </sheetData>
  <mergeCells count="70">
    <mergeCell ref="T93:T94"/>
    <mergeCell ref="U93:U94"/>
    <mergeCell ref="AF86:AM86"/>
    <mergeCell ref="B91:E91"/>
    <mergeCell ref="M91:M92"/>
    <mergeCell ref="N91:N92"/>
    <mergeCell ref="O91:O92"/>
    <mergeCell ref="P91:P92"/>
    <mergeCell ref="Q92:S92"/>
    <mergeCell ref="A44:A45"/>
    <mergeCell ref="L44:L45"/>
    <mergeCell ref="Q45:S45"/>
    <mergeCell ref="Q70:S70"/>
    <mergeCell ref="Q95:S95"/>
    <mergeCell ref="Q93:Q94"/>
    <mergeCell ref="R93:R94"/>
    <mergeCell ref="S93:S94"/>
    <mergeCell ref="AF85:AM85"/>
    <mergeCell ref="AG37:AG38"/>
    <mergeCell ref="AH37:AH38"/>
    <mergeCell ref="AI37:AI38"/>
    <mergeCell ref="AJ37:AJ38"/>
    <mergeCell ref="AK37:AK38"/>
    <mergeCell ref="AL37:AL38"/>
    <mergeCell ref="AM37:AM38"/>
    <mergeCell ref="AN36:AP36"/>
    <mergeCell ref="X37:X38"/>
    <mergeCell ref="Y37:Y38"/>
    <mergeCell ref="Z37:Z38"/>
    <mergeCell ref="AA37:AA38"/>
    <mergeCell ref="AB37:AB38"/>
    <mergeCell ref="AC37:AC38"/>
    <mergeCell ref="AD37:AD38"/>
    <mergeCell ref="AE37:AE38"/>
    <mergeCell ref="AF37:AF38"/>
    <mergeCell ref="AN15:AP15"/>
    <mergeCell ref="B23:E23"/>
    <mergeCell ref="G1:G3"/>
    <mergeCell ref="H1:H3"/>
    <mergeCell ref="I1:I3"/>
    <mergeCell ref="J1:J3"/>
    <mergeCell ref="K1:K3"/>
    <mergeCell ref="F1:F3"/>
    <mergeCell ref="AF1:AM1"/>
    <mergeCell ref="X2:AA2"/>
    <mergeCell ref="Q1:S1"/>
    <mergeCell ref="T1:U1"/>
    <mergeCell ref="AF2:AI2"/>
    <mergeCell ref="AJ2:AM2"/>
    <mergeCell ref="L24:O24"/>
    <mergeCell ref="Q24:S24"/>
    <mergeCell ref="V1:V3"/>
    <mergeCell ref="W1:W3"/>
    <mergeCell ref="X1:AE1"/>
    <mergeCell ref="M1:M3"/>
    <mergeCell ref="N1:N3"/>
    <mergeCell ref="O1:O3"/>
    <mergeCell ref="P1:P3"/>
    <mergeCell ref="L1:L3"/>
    <mergeCell ref="AB2:AE2"/>
    <mergeCell ref="Q2:Q3"/>
    <mergeCell ref="R2:R3"/>
    <mergeCell ref="S2:S3"/>
    <mergeCell ref="T2:T3"/>
    <mergeCell ref="U2:U3"/>
    <mergeCell ref="A1:A3"/>
    <mergeCell ref="B1:B3"/>
    <mergeCell ref="C1:C3"/>
    <mergeCell ref="D1:D3"/>
    <mergeCell ref="E1:E3"/>
  </mergeCells>
  <dataValidations count="6">
    <dataValidation type="list" allowBlank="1" showInputMessage="1" showErrorMessage="1" sqref="G5:G10 G12:G23 G27:G43 T47:T68 T5:T23 T73:T90 T27:T43 G73:G90 G47:G68" xr:uid="{00000000-0002-0000-0100-000000000000}">
      <formula1>oui_non</formula1>
    </dataValidation>
    <dataValidation type="list" allowBlank="1" showInputMessage="1" showErrorMessage="1" sqref="I27:I40 I47:I64 I23 I5:I19 I73:I87" xr:uid="{00000000-0002-0000-0100-000001000000}">
      <formula1>nature_ens</formula1>
    </dataValidation>
    <dataValidation type="list" allowBlank="1" showInputMessage="1" showErrorMessage="1" sqref="N10 O32:O36 O16:O23 O78:O90 O5:O6 O10:O14 O38:O43 O27:O28 O73:O74 O47:O49 O53:O68" xr:uid="{00000000-0002-0000-0100-000002000000}">
      <formula1>CNU_disciplines</formula1>
    </dataValidation>
    <dataValidation type="list" allowBlank="1" showInputMessage="1" showErrorMessage="1" sqref="M5:M23 M73:M90 O50:O52 M27:M43 O7:O9 O15 O37 O29:O31 O75:O77 M47:M68" xr:uid="{00000000-0002-0000-0100-000003000000}">
      <formula1>sections_CNU</formula1>
    </dataValidation>
    <dataValidation type="list" allowBlank="1" showInputMessage="1" showErrorMessage="1" sqref="H73:H90 H27:H43 H5:H23 H47:H68" xr:uid="{00000000-0002-0000-0100-000004000000}">
      <formula1>typ_ense</formula1>
    </dataValidation>
    <dataValidation type="list" allowBlank="1" showInputMessage="1" showErrorMessage="1" sqref="E73:E90 E27:E43 E5:E22 E47:E68" xr:uid="{00000000-0002-0000-0100-000005000000}">
      <formula1>Type_UE</formula1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Master Meef 2nd degré Anglais</vt:lpstr>
      <vt:lpstr>'Master Meef 2nd degré Anglais'!Impression_des_titres</vt:lpstr>
      <vt:lpstr>'Master Meef 2nd degré Anglais'!Zone_d_impression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Christine Colomar</cp:lastModifiedBy>
  <dcterms:created xsi:type="dcterms:W3CDTF">2022-05-20T06:54:32Z</dcterms:created>
  <dcterms:modified xsi:type="dcterms:W3CDTF">2023-07-20T09:05:47Z</dcterms:modified>
</cp:coreProperties>
</file>