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LSH-PILOTAGE-SCOLARITE\0-Christine\2023-2024 M3C\M3C pour publication\Meef\"/>
    </mc:Choice>
  </mc:AlternateContent>
  <xr:revisionPtr revIDLastSave="0" documentId="13_ncr:1_{ABC3A389-6C09-4E74-A64F-6F0BF198F1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ster Meef 2nd degré Espagnol" sheetId="1" r:id="rId1"/>
  </sheets>
  <externalReferences>
    <externalReference r:id="rId2"/>
    <externalReference r:id="rId3"/>
  </externalReferences>
  <definedNames>
    <definedName name="_xlnm._FilterDatabase" localSheetId="0" hidden="1">'Master Meef 2nd degré Espagnol'!$A$1:$AM$105</definedName>
    <definedName name="CNU_disciplines" localSheetId="0">'[1]valeurs listes déroulantes'!$J$1:$J$85</definedName>
    <definedName name="CNU_disciplines">#REF!</definedName>
    <definedName name="Domainesformation">#REF!</definedName>
    <definedName name="_xlnm.Print_Titles" localSheetId="0">'Master Meef 2nd degré Espagnol'!$1:$3</definedName>
    <definedName name="lieu">#REF!</definedName>
    <definedName name="nature_ens" localSheetId="0">'[1]valeurs listes déroulantes'!$G$1:$G$2</definedName>
    <definedName name="nature_ens">#REF!</definedName>
    <definedName name="Nature2">'[2]Liste de valeurs'!$B$2:$B$7</definedName>
    <definedName name="oui_non" localSheetId="0">'[1]valeurs listes déroulantes'!$E$1:$E$2</definedName>
    <definedName name="oui_non">#REF!</definedName>
    <definedName name="section_CNU">#REF!</definedName>
    <definedName name="sections_CNU" localSheetId="0">'[1]valeurs listes déroulantes'!$K$1:$K$46</definedName>
    <definedName name="sections_CNU">#REF!</definedName>
    <definedName name="Sites">#REF!</definedName>
    <definedName name="statut">#REF!</definedName>
    <definedName name="Typ_dip">#REF!</definedName>
    <definedName name="typ_ens">#REF!</definedName>
    <definedName name="typ_ens1">#REF!</definedName>
    <definedName name="typ_ense" localSheetId="0">'[1]valeurs listes déroulantes'!$F$1:$F$13</definedName>
    <definedName name="typ_ense">#REF!</definedName>
    <definedName name="Type_UE" localSheetId="0">'[1]valeurs listes déroulantes'!$L$1:$L$2</definedName>
    <definedName name="Type_UE">#REF!</definedName>
    <definedName name="UE___Unité_d_enseignement">#REF!</definedName>
    <definedName name="UFR">#REF!</definedName>
    <definedName name="_xlnm.Print_Area" localSheetId="0">'Master Meef 2nd degré Espagnol'!$A$1:$U$76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3" i="1" l="1"/>
  <c r="S95" i="1"/>
  <c r="R95" i="1"/>
  <c r="Q95" i="1"/>
  <c r="S93" i="1"/>
  <c r="R93" i="1"/>
  <c r="Q93" i="1"/>
  <c r="S86" i="1"/>
  <c r="S83" i="1"/>
  <c r="S80" i="1"/>
  <c r="S101" i="1"/>
  <c r="R86" i="1"/>
  <c r="R83" i="1"/>
  <c r="R80" i="1"/>
  <c r="R101" i="1"/>
  <c r="Q86" i="1"/>
  <c r="Q83" i="1"/>
  <c r="Q80" i="1"/>
  <c r="Q101" i="1"/>
  <c r="Q102" i="1"/>
  <c r="S69" i="1"/>
  <c r="R69" i="1"/>
  <c r="Q69" i="1"/>
  <c r="S67" i="1"/>
  <c r="R67" i="1"/>
  <c r="Q67" i="1"/>
  <c r="Q64" i="1"/>
  <c r="Q60" i="1"/>
  <c r="Q56" i="1"/>
  <c r="Q52" i="1"/>
  <c r="Q76" i="1"/>
  <c r="S64" i="1"/>
  <c r="S60" i="1"/>
  <c r="S56" i="1"/>
  <c r="S52" i="1"/>
  <c r="S76" i="1"/>
  <c r="R64" i="1"/>
  <c r="R60" i="1"/>
  <c r="R56" i="1"/>
  <c r="R52" i="1"/>
  <c r="R76" i="1"/>
  <c r="Q28" i="1"/>
  <c r="Q32" i="1"/>
  <c r="Q36" i="1"/>
  <c r="Q40" i="1"/>
  <c r="Q48" i="1"/>
  <c r="S40" i="1"/>
  <c r="R40" i="1"/>
  <c r="S36" i="1"/>
  <c r="R36" i="1"/>
  <c r="S32" i="1"/>
  <c r="R32" i="1"/>
  <c r="R28" i="1"/>
  <c r="R48" i="1"/>
  <c r="S28" i="1"/>
  <c r="S48" i="1"/>
  <c r="Q5" i="1"/>
  <c r="Q9" i="1"/>
  <c r="Q13" i="1"/>
  <c r="Q17" i="1"/>
  <c r="Q24" i="1"/>
  <c r="S17" i="1"/>
  <c r="R17" i="1"/>
  <c r="S13" i="1"/>
  <c r="R13" i="1"/>
  <c r="S9" i="1"/>
  <c r="R9" i="1"/>
  <c r="R5" i="1"/>
  <c r="R24" i="1"/>
  <c r="R103" i="1"/>
  <c r="L9" i="1"/>
  <c r="K9" i="1"/>
  <c r="S5" i="1"/>
  <c r="S24" i="1"/>
  <c r="L5" i="1"/>
  <c r="K5" i="1"/>
  <c r="Q77" i="1"/>
  <c r="Q103" i="1"/>
  <c r="S103" i="1"/>
  <c r="Q49" i="1"/>
  <c r="Q25" i="1"/>
  <c r="Q105" i="1"/>
</calcChain>
</file>

<file path=xl/sharedStrings.xml><?xml version="1.0" encoding="utf-8"?>
<sst xmlns="http://schemas.openxmlformats.org/spreadsheetml/2006/main" count="1086" uniqueCount="246">
  <si>
    <t>N°UE</t>
  </si>
  <si>
    <t>Intitulé de l'enseignement</t>
  </si>
  <si>
    <t>Code Apogée de l'ELP
contrat 2018</t>
  </si>
  <si>
    <t>Lien de correspondance pour 2021</t>
  </si>
  <si>
    <t xml:space="preserve">Type de l'enseignement 
(tronc commun ou spécialisation)
</t>
  </si>
  <si>
    <t>Si UE 
mutualisée à d'autres mentions ou années de formation, indiquer lesquelles</t>
  </si>
  <si>
    <t>Porteur 
(o/n)</t>
  </si>
  <si>
    <t>Nature ELP</t>
  </si>
  <si>
    <t>O = obligatoire
C = option/choix</t>
  </si>
  <si>
    <t>Si UE Choix
Précisez le nombre d'enseignement 
ou nombre d'ECTS 
à choisir</t>
  </si>
  <si>
    <t>COEF</t>
  </si>
  <si>
    <t>ECTS</t>
  </si>
  <si>
    <t>Section 
CNU
Enseignement</t>
  </si>
  <si>
    <t xml:space="preserve">Responsable de l'enseignement
</t>
  </si>
  <si>
    <t>Section CNU
du responsable de l'enseignement</t>
  </si>
  <si>
    <t>Effectifs attendus</t>
  </si>
  <si>
    <t>Volume horaire</t>
  </si>
  <si>
    <t>International</t>
  </si>
  <si>
    <t>Descriptif de l'enseignement</t>
  </si>
  <si>
    <t>UE non compensable</t>
  </si>
  <si>
    <t>Modalités de contrôle de connaissances - Session 1</t>
  </si>
  <si>
    <t>Modalités de contrôle de connaissances - Session de rattrapage</t>
  </si>
  <si>
    <t>CM</t>
  </si>
  <si>
    <t>TD</t>
  </si>
  <si>
    <t>TP</t>
  </si>
  <si>
    <t>Cours dispensé en anglais
o/n</t>
  </si>
  <si>
    <t>Cours dispensé en langue étrangère
préciser la langue</t>
  </si>
  <si>
    <t>RNE</t>
  </si>
  <si>
    <t>RSE</t>
  </si>
  <si>
    <t>quotité</t>
  </si>
  <si>
    <t>modalité</t>
  </si>
  <si>
    <t>nature</t>
  </si>
  <si>
    <t>durée</t>
  </si>
  <si>
    <t>Semestre 7</t>
  </si>
  <si>
    <t xml:space="preserve"> </t>
  </si>
  <si>
    <t>UE 1.1</t>
  </si>
  <si>
    <t>Maîtriser les savoirs fondamentaux pour enseigner (1)</t>
  </si>
  <si>
    <t>oui</t>
  </si>
  <si>
    <t>UE : Unité d'enseignement</t>
  </si>
  <si>
    <t>O : obligatoire</t>
  </si>
  <si>
    <t>EC1</t>
  </si>
  <si>
    <t>Enjeux et connaissance du système éducatif</t>
  </si>
  <si>
    <t>UE1.1</t>
  </si>
  <si>
    <t>EC : élément constitutif</t>
  </si>
  <si>
    <t>70 : Sciences de l'éducation</t>
  </si>
  <si>
    <t>Développement des adolescents et processus d'apprentissages</t>
  </si>
  <si>
    <t>CT</t>
  </si>
  <si>
    <t>Ecrit</t>
  </si>
  <si>
    <t>à rendre</t>
  </si>
  <si>
    <t>2H</t>
  </si>
  <si>
    <t>EC2</t>
  </si>
  <si>
    <t>Savoirs disciplinaires : langue</t>
  </si>
  <si>
    <t>UE1.3 EC 1 Traduction</t>
  </si>
  <si>
    <t>14 : Langues et littératures romanes : espagnol, italien, portugais…</t>
  </si>
  <si>
    <t>non</t>
  </si>
  <si>
    <t>Faits de langue et traduction</t>
  </si>
  <si>
    <t>CC</t>
  </si>
  <si>
    <t>3H</t>
  </si>
  <si>
    <t>EC3</t>
  </si>
  <si>
    <t>Savoirs disciplinaires : littérature</t>
  </si>
  <si>
    <t>UE1.3 EC3 EC4 Littérature Espagne Littérature Amérique Latine</t>
  </si>
  <si>
    <t>Espagnol</t>
  </si>
  <si>
    <t>Etudes littéraires et entraînement à la composition</t>
  </si>
  <si>
    <t>Oral</t>
  </si>
  <si>
    <t>30mn</t>
  </si>
  <si>
    <t>UE 1.2</t>
  </si>
  <si>
    <t>Maîtriser les savoirs fondamentaux pour enseigner (2)</t>
  </si>
  <si>
    <t>Savoirs disciplinaires : civilisation</t>
  </si>
  <si>
    <t>UE1.4 EC1 EC2 Civilisation Espagne Civilisation Amérique Latine</t>
  </si>
  <si>
    <t>Etudes culturelles et entraînement à la composition</t>
  </si>
  <si>
    <t>Savoirs disciplinaires : image</t>
  </si>
  <si>
    <t>UE1.4 EC4 EC5 Cinéma et iconographie</t>
  </si>
  <si>
    <t>Analyse de l'image fixe et en mouvement  et entraînement à la composition</t>
  </si>
  <si>
    <t>Savoirs didactiques</t>
  </si>
  <si>
    <t>UE 1.2 EC1 Approche de la discipline et de son enseignement</t>
  </si>
  <si>
    <t>Maîtriser les concepts clés de sa discipline - Epistémologie-outils institutionnels- programmes LV-socle-CECRL-Savoirs linguistiques clés (Orléans)</t>
  </si>
  <si>
    <t>1H30</t>
  </si>
  <si>
    <t>UE 1.3</t>
  </si>
  <si>
    <t>Piloter son enseignement</t>
  </si>
  <si>
    <t>Le praticien expert des apprentissages</t>
  </si>
  <si>
    <t>UE 1.2 EC2 de la séance à la séquence</t>
  </si>
  <si>
    <t>Première conception de projet à partir de supports culturels.</t>
  </si>
  <si>
    <t>4H</t>
  </si>
  <si>
    <t>Stage : posture et gestes professionnels</t>
  </si>
  <si>
    <t>UE 1.2 EC3 Stage</t>
  </si>
  <si>
    <t>Grille d'observation - Problématisation de terrain</t>
  </si>
  <si>
    <t>Non évalué</t>
  </si>
  <si>
    <t>Construire son parcours professionnel</t>
  </si>
  <si>
    <t>Pas de correspondance. Nouvel EC.</t>
  </si>
  <si>
    <t>Référentiel métier - compréhension, enjeux des compétences métier</t>
  </si>
  <si>
    <t>Ecrit/Oral</t>
  </si>
  <si>
    <t>UE 1.4</t>
  </si>
  <si>
    <t>Pratique(s) réflexive(s) et recherche</t>
  </si>
  <si>
    <t>Construction d'une posture professionnelle réflexive</t>
  </si>
  <si>
    <t>Préparation du stsge et du portfolio</t>
  </si>
  <si>
    <t>Méthodologie de la recherche : littérature</t>
  </si>
  <si>
    <t>UE 1.3 EC 5 Méthodologie de la recherche en littérature</t>
  </si>
  <si>
    <t>Initiation à la recherche en littérature</t>
  </si>
  <si>
    <t xml:space="preserve">Dossier </t>
  </si>
  <si>
    <t>Dossier</t>
  </si>
  <si>
    <t>Méthodologie de la recherche : civilisation</t>
  </si>
  <si>
    <t>Méthodologie de la recherche en civilisation</t>
  </si>
  <si>
    <t>Initiation à la recherche en civilisation</t>
  </si>
  <si>
    <t>UE 1.5</t>
  </si>
  <si>
    <t>Stage d'observation à l'étranger</t>
  </si>
  <si>
    <t>F : facultatif</t>
  </si>
  <si>
    <t>UE 1.6</t>
  </si>
  <si>
    <t>Préparation au CAPEFE</t>
  </si>
  <si>
    <t>Semestre 7 Total Heures présentielles Etudiant</t>
  </si>
  <si>
    <t>Semestre 8</t>
  </si>
  <si>
    <t>UE 2.1</t>
  </si>
  <si>
    <t>UE 2.1 EC1 + EC3</t>
  </si>
  <si>
    <t>Système éducatif, enjeu du numérique</t>
  </si>
  <si>
    <t>UE2.3 EC1 Traduction</t>
  </si>
  <si>
    <t>UE2.3 EC3 EC4 Littérature Espagne Littérature Amérique Latine</t>
  </si>
  <si>
    <t>UE 2.2</t>
  </si>
  <si>
    <t>UE2.4 EC1 EC2 Civilisation Espagne Civilisation Amérique Latine</t>
  </si>
  <si>
    <t>UE2.4 EC4 EC5 Cinéma Iconographie</t>
  </si>
  <si>
    <t>Analyse de l'image fixe et en mouvement et entraînement à la composition</t>
  </si>
  <si>
    <t xml:space="preserve">Oral </t>
  </si>
  <si>
    <t>UE 2. EC1 Exploitation pédagogique de dossiers + EC2 Evaluation</t>
  </si>
  <si>
    <t>Analyse de supports-Problématisation- Objectifs d'apprentissage-Enjeux évaluation.Savoirs linguistiques clés(OR)</t>
  </si>
  <si>
    <t>Oral/Ecrit</t>
  </si>
  <si>
    <t>UE 2.3</t>
  </si>
  <si>
    <t>UE 2.2 EC1 Exploitation + EC2 Entraînement et évaluation des compétences</t>
  </si>
  <si>
    <t>Conception de projets de séquence d'enseignement prenant en compte les instructions officielles et niveau de compétences visé.</t>
  </si>
  <si>
    <t xml:space="preserve">CC </t>
  </si>
  <si>
    <t>Ecrit et Oral</t>
  </si>
  <si>
    <t>30 mn</t>
  </si>
  <si>
    <t>Stage : APP disciplinaire</t>
  </si>
  <si>
    <t>UE 2.2 EC3 stage</t>
  </si>
  <si>
    <t>Grille d'observation + Analyse de pratique</t>
  </si>
  <si>
    <t>Aucune. Nouvel EC.</t>
  </si>
  <si>
    <t>Référentiel de compétences métier</t>
  </si>
  <si>
    <t>UE 2.4</t>
  </si>
  <si>
    <t>UE 2.1 EC4</t>
  </si>
  <si>
    <t>l'enseignant, corps et voix, APP</t>
  </si>
  <si>
    <t>Méthodologie de la recherche en littérature</t>
  </si>
  <si>
    <t>UE2.3 EC5 Méthodologie de la recherche en littérature</t>
  </si>
  <si>
    <t>Maîtriser les outils de recherche</t>
  </si>
  <si>
    <t>Méthodogie de la recherche : civilisation</t>
  </si>
  <si>
    <t>UE2.4 EC3 Méthodologie dela recherche en civilisation</t>
  </si>
  <si>
    <t>EC4</t>
  </si>
  <si>
    <t xml:space="preserve">Questionnement initial -Revue de la littérature  </t>
  </si>
  <si>
    <t>UE 2.5</t>
  </si>
  <si>
    <t>UE 2.6</t>
  </si>
  <si>
    <t>Semestre 8  Total Heures présentielles Etudiant</t>
  </si>
  <si>
    <t>Semestre 9</t>
  </si>
  <si>
    <t>UE 3.1</t>
  </si>
  <si>
    <t>UE 3.1 EC3</t>
  </si>
  <si>
    <t>Journée en établissement</t>
  </si>
  <si>
    <t>Nouvel EC. Pas de correspondance</t>
  </si>
  <si>
    <t>UE3.2 EC3 Littérature et pédagogie Espagne</t>
  </si>
  <si>
    <t>UE 3.2</t>
  </si>
  <si>
    <t>Savoirs diciplinaires : civilisation</t>
  </si>
  <si>
    <t>UE3.2 EC4 Civilisation et pédagogie Espagne</t>
  </si>
  <si>
    <t>UE3.2 EC5 Arts visuels et pédagogie Espagne</t>
  </si>
  <si>
    <t>3.2 EC1 Continuité des apprentissages</t>
  </si>
  <si>
    <t>Sélection de supports- analyse critique-conception de projets. Savoirs linguistiques (clés)(OR)</t>
  </si>
  <si>
    <t>UE 3.3</t>
  </si>
  <si>
    <t>Voix et corps pour enseigner et présenter un oral</t>
  </si>
  <si>
    <t>3.2 EC2 Evaluation des compétences</t>
  </si>
  <si>
    <t>Assurer la progression des apprentissages en planifiant et construisant des projets, en mobilisant un cadre didactique et pédagogique répondant aux compétences visées.</t>
  </si>
  <si>
    <t>Ecrit/oral</t>
  </si>
  <si>
    <t>Construire son parcours</t>
  </si>
  <si>
    <t>Aucune. Nouvel EC</t>
  </si>
  <si>
    <t>Développement professionnel</t>
  </si>
  <si>
    <t>oral</t>
  </si>
  <si>
    <t>UE 3.4</t>
  </si>
  <si>
    <t>UE 2.1 EC1+EC4 UE 3.1 EC2+EC3</t>
  </si>
  <si>
    <t>Evaluation, école inclusive, trouble de apprentissages, autorité, APP, numérique</t>
  </si>
  <si>
    <t>Reprise orale d'un travail écrit</t>
  </si>
  <si>
    <t>20mn</t>
  </si>
  <si>
    <t>Méthodologie du mémoire</t>
  </si>
  <si>
    <t>Nouvel EC</t>
  </si>
  <si>
    <t>Cadre théorique et empirique</t>
  </si>
  <si>
    <t xml:space="preserve">Ecrit </t>
  </si>
  <si>
    <t>Pas de session de rattrapage</t>
  </si>
  <si>
    <t>UE 3.5</t>
  </si>
  <si>
    <t>Non compensable</t>
  </si>
  <si>
    <t>Oral et Ecrit</t>
  </si>
  <si>
    <t>écrit à rendre
oral 2h</t>
  </si>
  <si>
    <t>APP disciplinaire</t>
  </si>
  <si>
    <t xml:space="preserve">UE Stage 3.3  </t>
  </si>
  <si>
    <t>Enseignement explicite, attentif aux besoins- Gestion de classe-Posture réflexive.</t>
  </si>
  <si>
    <t>UE 3.6</t>
  </si>
  <si>
    <t>Module complémentaire</t>
  </si>
  <si>
    <t>Travail avec tuteur terrain</t>
  </si>
  <si>
    <t>Aucune</t>
  </si>
  <si>
    <t>UE 3.7</t>
  </si>
  <si>
    <t>UE 3.8</t>
  </si>
  <si>
    <t>Module ouverture</t>
  </si>
  <si>
    <t>UE 3.9</t>
  </si>
  <si>
    <t>Semestre 9  Total Heures présentielles Etudiant</t>
  </si>
  <si>
    <t>Semestre 10</t>
  </si>
  <si>
    <t>UE 4.1</t>
  </si>
  <si>
    <t>UE 4.1 EC1</t>
  </si>
  <si>
    <t>ces valeurs dans un établissement scolaire</t>
  </si>
  <si>
    <t>Littérature et pédagogie</t>
  </si>
  <si>
    <t>UE4.2 EC3 Littérature et pédagogie Amérique Latine</t>
  </si>
  <si>
    <t>Repérage des axes de sens dans un texte littéraire en fonction des axes d'étude, notions et thématiques des programmes de l'enseignement secondaire</t>
  </si>
  <si>
    <t>UE 4.2</t>
  </si>
  <si>
    <t>Civilisation et pédagogie</t>
  </si>
  <si>
    <t>UE4.2 EC4 Civilisation et pédagogie Amérique Latine</t>
  </si>
  <si>
    <t>Repérage des axes de sens dans un document de civilisation en fonction des axes d'étude, notions et thématiques des programmes de l'enseignement secondaire</t>
  </si>
  <si>
    <t>Image et pédagogie</t>
  </si>
  <si>
    <t>UE4.2 EC5 Arts visuels et pédagogie Amérique Latine</t>
  </si>
  <si>
    <t>Repérage des axes de sens dans un  document iconographique en fonction des axes d'étude, notions et thématiques des programmes de l'enseignement secondaire</t>
  </si>
  <si>
    <t>UE 4.3</t>
  </si>
  <si>
    <t>UE 4.1 EC2</t>
  </si>
  <si>
    <t>Gestion de classe, APP, numérique</t>
  </si>
  <si>
    <t>Structuration des apprentissages</t>
  </si>
  <si>
    <t>4.2 EC1 D'une progression disciplinaire + EC2 Evaluation par compétences</t>
  </si>
  <si>
    <t>Concevoir un projet d'enseignement à partir d'un support proposé -Continuité et cohérence des apprentissages des élèves.</t>
  </si>
  <si>
    <t>1H</t>
  </si>
  <si>
    <t>Objectiver forces et limites de sa pratique.</t>
  </si>
  <si>
    <t>àrendre</t>
  </si>
  <si>
    <t>EC5</t>
  </si>
  <si>
    <t>UE 4.1 EC1+EC2</t>
  </si>
  <si>
    <t>APP en lien avec épreuve 4 du CAPES</t>
  </si>
  <si>
    <t>UE 4.4</t>
  </si>
  <si>
    <t xml:space="preserve">S. Brunel </t>
  </si>
  <si>
    <t>non compensable</t>
  </si>
  <si>
    <t>UE 4.5</t>
  </si>
  <si>
    <t xml:space="preserve">UE Stage 4.3 </t>
  </si>
  <si>
    <t>Posture réflexive.</t>
  </si>
  <si>
    <t>UE 4.6</t>
  </si>
  <si>
    <t>UE 4.7</t>
  </si>
  <si>
    <t>UE 4.8</t>
  </si>
  <si>
    <t>UE 4.9</t>
  </si>
  <si>
    <t>Semestre 10 Total Heures présentielles Etudiant</t>
  </si>
  <si>
    <t>Total HE Master MEEF Espagnol</t>
  </si>
  <si>
    <t>Oral/écrit</t>
  </si>
  <si>
    <t>E. MUNN (O) / F. GIRY(T)</t>
  </si>
  <si>
    <t>V. ROISIN (T) / D. COUVERT (O)</t>
  </si>
  <si>
    <t>1h30</t>
  </si>
  <si>
    <t>JY Allin/GFeuillâtre</t>
  </si>
  <si>
    <t>UE 1.7</t>
  </si>
  <si>
    <t>Préparation Pix+ Édu (UE facultative)</t>
  </si>
  <si>
    <t>Meef 1e degré</t>
  </si>
  <si>
    <t>UE : unité d'enseignement</t>
  </si>
  <si>
    <t>UE 2.7</t>
  </si>
  <si>
    <t>UE 3.10</t>
  </si>
  <si>
    <r>
      <t xml:space="preserve">Méthodologie de la recherche professionnelle
</t>
    </r>
    <r>
      <rPr>
        <b/>
        <sz val="10"/>
        <color theme="1"/>
        <rFont val="Arial"/>
        <family val="2"/>
      </rPr>
      <t>3h/étudiant</t>
    </r>
  </si>
  <si>
    <t>Stage (2h/étudiant)</t>
  </si>
  <si>
    <t>Soutenance mémoire (3h/étudiant)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</si>
</sst>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</font>
    <font>
      <b/>
      <sz val="9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trike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trike/>
      <sz val="10"/>
      <color theme="1"/>
      <name val="Arial"/>
      <family val="2"/>
    </font>
    <font>
      <strike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FDFE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99FF"/>
        <bgColor rgb="FFE772FF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FDFE"/>
        <bgColor rgb="FFE772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E772F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354">
    <xf numFmtId="0" fontId="0" fillId="0" borderId="0" xfId="0"/>
    <xf numFmtId="0" fontId="4" fillId="0" borderId="8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5" fillId="5" borderId="7" xfId="0" applyFont="1" applyFill="1" applyBorder="1"/>
    <xf numFmtId="0" fontId="5" fillId="0" borderId="8" xfId="0" applyFont="1" applyBorder="1" applyAlignment="1">
      <alignment horizontal="center" vertical="center" wrapText="1"/>
    </xf>
    <xf numFmtId="0" fontId="5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6" borderId="7" xfId="0" applyFont="1" applyFill="1" applyBorder="1" applyAlignment="1">
      <alignment wrapText="1"/>
    </xf>
    <xf numFmtId="0" fontId="5" fillId="0" borderId="7" xfId="0" applyFont="1" applyBorder="1" applyAlignment="1">
      <alignment vertical="center"/>
    </xf>
    <xf numFmtId="0" fontId="5" fillId="0" borderId="7" xfId="0" applyFont="1" applyBorder="1"/>
    <xf numFmtId="0" fontId="6" fillId="0" borderId="0" xfId="0" applyFont="1"/>
    <xf numFmtId="0" fontId="5" fillId="5" borderId="7" xfId="0" applyFont="1" applyFill="1" applyBorder="1" applyAlignment="1">
      <alignment wrapText="1"/>
    </xf>
    <xf numFmtId="0" fontId="8" fillId="10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10" borderId="7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3" fillId="0" borderId="0" xfId="0" applyFont="1"/>
    <xf numFmtId="0" fontId="9" fillId="4" borderId="7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11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0" borderId="0" xfId="0" applyFont="1"/>
    <xf numFmtId="0" fontId="1" fillId="4" borderId="7" xfId="0" applyFont="1" applyFill="1" applyBorder="1" applyAlignment="1">
      <alignment horizontal="right"/>
    </xf>
    <xf numFmtId="0" fontId="1" fillId="4" borderId="10" xfId="0" applyFont="1" applyFill="1" applyBorder="1" applyAlignment="1">
      <alignment horizontal="right"/>
    </xf>
    <xf numFmtId="0" fontId="1" fillId="4" borderId="7" xfId="0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 wrapText="1"/>
    </xf>
    <xf numFmtId="0" fontId="3" fillId="12" borderId="7" xfId="0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49" fontId="9" fillId="2" borderId="7" xfId="1" applyNumberFormat="1" applyFont="1" applyFill="1" applyBorder="1" applyAlignment="1">
      <alignment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0" fontId="1" fillId="2" borderId="7" xfId="0" applyFont="1" applyFill="1" applyBorder="1"/>
    <xf numFmtId="49" fontId="3" fillId="2" borderId="7" xfId="1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0" applyFont="1"/>
    <xf numFmtId="0" fontId="14" fillId="0" borderId="0" xfId="0" applyFont="1"/>
    <xf numFmtId="49" fontId="3" fillId="2" borderId="7" xfId="1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3" fillId="4" borderId="6" xfId="1" applyFont="1" applyFill="1" applyBorder="1" applyAlignment="1">
      <alignment horizontal="center" wrapText="1"/>
    </xf>
    <xf numFmtId="0" fontId="17" fillId="4" borderId="7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wrapText="1"/>
    </xf>
    <xf numFmtId="0" fontId="3" fillId="4" borderId="7" xfId="1" applyFont="1" applyFill="1" applyBorder="1" applyAlignment="1">
      <alignment horizontal="center" vertical="center" wrapText="1"/>
    </xf>
    <xf numFmtId="49" fontId="5" fillId="4" borderId="7" xfId="1" applyNumberFormat="1" applyFont="1" applyFill="1" applyBorder="1" applyAlignment="1">
      <alignment horizontal="center" vertical="center" wrapText="1"/>
    </xf>
    <xf numFmtId="49" fontId="3" fillId="4" borderId="7" xfId="1" applyNumberFormat="1" applyFont="1" applyFill="1" applyBorder="1" applyAlignment="1">
      <alignment horizontal="center" vertical="center" wrapText="1"/>
    </xf>
    <xf numFmtId="49" fontId="5" fillId="4" borderId="7" xfId="1" applyNumberFormat="1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6" fillId="4" borderId="7" xfId="0" applyFont="1" applyFill="1" applyBorder="1"/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3" fillId="5" borderId="6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top" wrapText="1"/>
    </xf>
    <xf numFmtId="0" fontId="3" fillId="5" borderId="7" xfId="1" quotePrefix="1" applyFont="1" applyFill="1" applyBorder="1" applyAlignment="1">
      <alignment horizontal="center" wrapText="1"/>
    </xf>
    <xf numFmtId="0" fontId="3" fillId="5" borderId="7" xfId="1" quotePrefix="1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/>
    </xf>
    <xf numFmtId="49" fontId="3" fillId="5" borderId="7" xfId="1" applyNumberFormat="1" applyFont="1" applyFill="1" applyBorder="1" applyAlignment="1">
      <alignment horizontal="center" vertical="center" wrapText="1"/>
    </xf>
    <xf numFmtId="49" fontId="5" fillId="5" borderId="7" xfId="1" applyNumberFormat="1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10" xfId="1" quotePrefix="1" applyFont="1" applyFill="1" applyBorder="1" applyAlignment="1">
      <alignment horizontal="center" wrapText="1"/>
    </xf>
    <xf numFmtId="9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49" fontId="5" fillId="7" borderId="6" xfId="0" applyNumberFormat="1" applyFont="1" applyFill="1" applyBorder="1" applyAlignment="1">
      <alignment horizontal="left" vertical="center"/>
    </xf>
    <xf numFmtId="49" fontId="5" fillId="7" borderId="7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top" wrapText="1"/>
    </xf>
    <xf numFmtId="0" fontId="3" fillId="8" borderId="7" xfId="1" quotePrefix="1" applyFont="1" applyFill="1" applyBorder="1" applyAlignment="1">
      <alignment horizontal="center" wrapText="1"/>
    </xf>
    <xf numFmtId="0" fontId="3" fillId="8" borderId="7" xfId="1" quotePrefix="1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/>
    </xf>
    <xf numFmtId="0" fontId="3" fillId="8" borderId="7" xfId="1" applyFont="1" applyFill="1" applyBorder="1" applyAlignment="1">
      <alignment horizontal="center" vertical="center" wrapText="1"/>
    </xf>
    <xf numFmtId="49" fontId="5" fillId="8" borderId="7" xfId="1" applyNumberFormat="1" applyFont="1" applyFill="1" applyBorder="1" applyAlignment="1">
      <alignment horizontal="center" wrapText="1"/>
    </xf>
    <xf numFmtId="49" fontId="5" fillId="0" borderId="7" xfId="1" applyNumberFormat="1" applyFont="1" applyBorder="1" applyAlignment="1">
      <alignment horizontal="center" wrapText="1"/>
    </xf>
    <xf numFmtId="0" fontId="3" fillId="9" borderId="8" xfId="0" applyFont="1" applyFill="1" applyBorder="1" applyAlignment="1">
      <alignment horizontal="center" vertical="center"/>
    </xf>
    <xf numFmtId="0" fontId="3" fillId="8" borderId="10" xfId="1" quotePrefix="1" applyFont="1" applyFill="1" applyBorder="1" applyAlignment="1">
      <alignment horizontal="center" wrapText="1"/>
    </xf>
    <xf numFmtId="49" fontId="5" fillId="0" borderId="6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 wrapText="1"/>
    </xf>
    <xf numFmtId="0" fontId="3" fillId="0" borderId="7" xfId="1" quotePrefix="1" applyFont="1" applyBorder="1" applyAlignment="1">
      <alignment horizontal="center" wrapText="1"/>
    </xf>
    <xf numFmtId="0" fontId="3" fillId="0" borderId="7" xfId="1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0" xfId="1" quotePrefix="1" applyFont="1" applyBorder="1" applyAlignment="1">
      <alignment horizontal="center" wrapText="1"/>
    </xf>
    <xf numFmtId="0" fontId="5" fillId="6" borderId="7" xfId="0" applyFont="1" applyFill="1" applyBorder="1" applyAlignment="1">
      <alignment vertical="top" wrapText="1"/>
    </xf>
    <xf numFmtId="0" fontId="3" fillId="6" borderId="7" xfId="1" quotePrefix="1" applyFont="1" applyFill="1" applyBorder="1" applyAlignment="1">
      <alignment horizontal="center" wrapText="1"/>
    </xf>
    <xf numFmtId="0" fontId="3" fillId="6" borderId="7" xfId="1" quotePrefix="1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/>
    </xf>
    <xf numFmtId="49" fontId="3" fillId="6" borderId="7" xfId="1" applyNumberFormat="1" applyFont="1" applyFill="1" applyBorder="1" applyAlignment="1">
      <alignment horizontal="center" vertical="center" wrapText="1"/>
    </xf>
    <xf numFmtId="49" fontId="5" fillId="6" borderId="7" xfId="1" applyNumberFormat="1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10" xfId="1" quotePrefix="1" applyFont="1" applyFill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3" fillId="8" borderId="7" xfId="1" applyFont="1" applyFill="1" applyBorder="1" applyAlignment="1">
      <alignment horizontal="center" wrapText="1"/>
    </xf>
    <xf numFmtId="164" fontId="5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wrapText="1"/>
    </xf>
    <xf numFmtId="0" fontId="18" fillId="0" borderId="7" xfId="0" applyFont="1" applyBorder="1" applyAlignment="1">
      <alignment horizontal="center" vertical="center"/>
    </xf>
    <xf numFmtId="0" fontId="3" fillId="6" borderId="7" xfId="1" applyFont="1" applyFill="1" applyBorder="1" applyAlignment="1">
      <alignment horizontal="center" wrapText="1"/>
    </xf>
    <xf numFmtId="0" fontId="3" fillId="6" borderId="7" xfId="1" applyFont="1" applyFill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/>
    </xf>
    <xf numFmtId="0" fontId="3" fillId="8" borderId="6" xfId="1" applyFont="1" applyFill="1" applyBorder="1" applyAlignment="1">
      <alignment horizontal="center" vertical="center" wrapText="1"/>
    </xf>
    <xf numFmtId="0" fontId="3" fillId="8" borderId="9" xfId="1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3" fillId="5" borderId="7" xfId="1" applyFont="1" applyFill="1" applyBorder="1" applyAlignment="1">
      <alignment horizontal="center" wrapText="1"/>
    </xf>
    <xf numFmtId="0" fontId="18" fillId="5" borderId="7" xfId="0" applyFont="1" applyFill="1" applyBorder="1" applyAlignment="1">
      <alignment horizontal="center" vertical="center"/>
    </xf>
    <xf numFmtId="0" fontId="3" fillId="5" borderId="6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/>
    </xf>
    <xf numFmtId="49" fontId="3" fillId="5" borderId="7" xfId="1" applyNumberFormat="1" applyFont="1" applyFill="1" applyBorder="1" applyAlignment="1">
      <alignment horizontal="center" wrapText="1"/>
    </xf>
    <xf numFmtId="0" fontId="1" fillId="5" borderId="8" xfId="0" applyFont="1" applyFill="1" applyBorder="1"/>
    <xf numFmtId="0" fontId="3" fillId="5" borderId="6" xfId="1" quotePrefix="1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10" borderId="7" xfId="1" quotePrefix="1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49" fontId="5" fillId="10" borderId="7" xfId="1" applyNumberFormat="1" applyFont="1" applyFill="1" applyBorder="1" applyAlignment="1">
      <alignment horizontal="center" vertical="center" wrapText="1"/>
    </xf>
    <xf numFmtId="1" fontId="3" fillId="10" borderId="7" xfId="1" applyNumberFormat="1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/>
    </xf>
    <xf numFmtId="0" fontId="3" fillId="10" borderId="6" xfId="1" applyFont="1" applyFill="1" applyBorder="1" applyAlignment="1">
      <alignment horizontal="center" vertical="center" wrapText="1"/>
    </xf>
    <xf numFmtId="0" fontId="3" fillId="10" borderId="9" xfId="1" applyFont="1" applyFill="1" applyBorder="1" applyAlignment="1">
      <alignment horizontal="center" vertical="center" wrapText="1"/>
    </xf>
    <xf numFmtId="0" fontId="3" fillId="10" borderId="10" xfId="1" quotePrefix="1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6" fillId="10" borderId="10" xfId="0" applyFont="1" applyFill="1" applyBorder="1" applyAlignment="1">
      <alignment vertical="center"/>
    </xf>
    <xf numFmtId="0" fontId="16" fillId="0" borderId="6" xfId="0" applyFont="1" applyBorder="1"/>
    <xf numFmtId="0" fontId="16" fillId="0" borderId="7" xfId="0" applyFont="1" applyBorder="1"/>
    <xf numFmtId="0" fontId="16" fillId="0" borderId="7" xfId="0" applyFont="1" applyBorder="1" applyAlignment="1">
      <alignment vertical="center"/>
    </xf>
    <xf numFmtId="0" fontId="16" fillId="0" borderId="10" xfId="0" applyFont="1" applyBorder="1"/>
    <xf numFmtId="0" fontId="16" fillId="0" borderId="7" xfId="0" applyFont="1" applyBorder="1" applyAlignment="1">
      <alignment wrapText="1"/>
    </xf>
    <xf numFmtId="0" fontId="17" fillId="4" borderId="7" xfId="1" applyFont="1" applyFill="1" applyBorder="1" applyAlignment="1">
      <alignment horizontal="center" wrapText="1"/>
    </xf>
    <xf numFmtId="0" fontId="19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wrapText="1"/>
    </xf>
    <xf numFmtId="0" fontId="4" fillId="0" borderId="8" xfId="1" applyFont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wrapText="1"/>
    </xf>
    <xf numFmtId="9" fontId="5" fillId="0" borderId="6" xfId="2" applyNumberFormat="1" applyFont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3" fillId="9" borderId="7" xfId="1" applyFont="1" applyFill="1" applyBorder="1" applyAlignment="1">
      <alignment horizontal="center" wrapText="1"/>
    </xf>
    <xf numFmtId="0" fontId="3" fillId="9" borderId="7" xfId="1" quotePrefix="1" applyFont="1" applyFill="1" applyBorder="1" applyAlignment="1">
      <alignment horizontal="center" wrapText="1"/>
    </xf>
    <xf numFmtId="0" fontId="3" fillId="9" borderId="7" xfId="1" quotePrefix="1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/>
    </xf>
    <xf numFmtId="0" fontId="3" fillId="9" borderId="7" xfId="1" applyFont="1" applyFill="1" applyBorder="1" applyAlignment="1">
      <alignment horizontal="center" vertical="center" wrapText="1"/>
    </xf>
    <xf numFmtId="49" fontId="5" fillId="9" borderId="7" xfId="1" applyNumberFormat="1" applyFont="1" applyFill="1" applyBorder="1" applyAlignment="1">
      <alignment horizontal="center" wrapText="1"/>
    </xf>
    <xf numFmtId="0" fontId="20" fillId="0" borderId="7" xfId="1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5" fillId="5" borderId="7" xfId="1" quotePrefix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49" fontId="5" fillId="5" borderId="7" xfId="1" applyNumberFormat="1" applyFont="1" applyFill="1" applyBorder="1" applyAlignment="1">
      <alignment horizontal="center" vertical="center" wrapText="1"/>
    </xf>
    <xf numFmtId="0" fontId="16" fillId="5" borderId="8" xfId="0" applyFont="1" applyFill="1" applyBorder="1"/>
    <xf numFmtId="0" fontId="16" fillId="5" borderId="7" xfId="0" applyFont="1" applyFill="1" applyBorder="1" applyAlignment="1">
      <alignment vertical="center" wrapText="1"/>
    </xf>
    <xf numFmtId="0" fontId="16" fillId="4" borderId="10" xfId="0" applyFont="1" applyFill="1" applyBorder="1"/>
    <xf numFmtId="0" fontId="16" fillId="4" borderId="7" xfId="0" applyFont="1" applyFill="1" applyBorder="1" applyAlignment="1">
      <alignment wrapText="1"/>
    </xf>
    <xf numFmtId="0" fontId="17" fillId="11" borderId="7" xfId="0" applyFont="1" applyFill="1" applyBorder="1" applyAlignment="1">
      <alignment horizontal="center" vertical="center" wrapText="1"/>
    </xf>
    <xf numFmtId="0" fontId="3" fillId="11" borderId="7" xfId="1" applyFont="1" applyFill="1" applyBorder="1" applyAlignment="1">
      <alignment horizontal="center" wrapText="1"/>
    </xf>
    <xf numFmtId="0" fontId="3" fillId="11" borderId="7" xfId="1" quotePrefix="1" applyFont="1" applyFill="1" applyBorder="1" applyAlignment="1">
      <alignment horizontal="center" wrapText="1"/>
    </xf>
    <xf numFmtId="0" fontId="3" fillId="11" borderId="7" xfId="1" quotePrefix="1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/>
    </xf>
    <xf numFmtId="0" fontId="3" fillId="11" borderId="7" xfId="1" applyFont="1" applyFill="1" applyBorder="1" applyAlignment="1">
      <alignment horizontal="center" vertical="center" wrapText="1"/>
    </xf>
    <xf numFmtId="49" fontId="5" fillId="11" borderId="7" xfId="1" applyNumberFormat="1" applyFont="1" applyFill="1" applyBorder="1" applyAlignment="1">
      <alignment horizontal="center" wrapText="1"/>
    </xf>
    <xf numFmtId="0" fontId="1" fillId="11" borderId="8" xfId="0" applyFont="1" applyFill="1" applyBorder="1" applyAlignment="1">
      <alignment horizontal="center" vertical="center"/>
    </xf>
    <xf numFmtId="0" fontId="3" fillId="11" borderId="6" xfId="1" applyFont="1" applyFill="1" applyBorder="1" applyAlignment="1">
      <alignment horizontal="center" wrapText="1"/>
    </xf>
    <xf numFmtId="0" fontId="3" fillId="11" borderId="9" xfId="1" applyFont="1" applyFill="1" applyBorder="1" applyAlignment="1">
      <alignment horizontal="center" wrapText="1"/>
    </xf>
    <xf numFmtId="0" fontId="3" fillId="11" borderId="10" xfId="1" quotePrefix="1" applyFont="1" applyFill="1" applyBorder="1" applyAlignment="1">
      <alignment horizontal="center" wrapText="1"/>
    </xf>
    <xf numFmtId="0" fontId="5" fillId="11" borderId="7" xfId="0" applyFont="1" applyFill="1" applyBorder="1" applyAlignment="1">
      <alignment horizontal="center" wrapText="1"/>
    </xf>
    <xf numFmtId="9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9" fontId="7" fillId="0" borderId="1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0" fontId="3" fillId="9" borderId="10" xfId="1" quotePrefix="1" applyFont="1" applyFill="1" applyBorder="1" applyAlignment="1">
      <alignment horizontal="center" wrapText="1"/>
    </xf>
    <xf numFmtId="0" fontId="5" fillId="9" borderId="7" xfId="0" applyFont="1" applyFill="1" applyBorder="1" applyAlignment="1">
      <alignment horizontal="center" wrapText="1"/>
    </xf>
    <xf numFmtId="0" fontId="5" fillId="7" borderId="6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vertical="center" wrapText="1"/>
    </xf>
    <xf numFmtId="0" fontId="5" fillId="9" borderId="7" xfId="1" applyFont="1" applyFill="1" applyBorder="1" applyAlignment="1">
      <alignment horizontal="center" vertical="center" wrapText="1"/>
    </xf>
    <xf numFmtId="9" fontId="16" fillId="0" borderId="10" xfId="0" applyNumberFormat="1" applyFont="1" applyBorder="1" applyAlignment="1">
      <alignment horizontal="center" vertical="center"/>
    </xf>
    <xf numFmtId="9" fontId="16" fillId="0" borderId="7" xfId="0" applyNumberFormat="1" applyFont="1" applyBorder="1" applyAlignment="1">
      <alignment horizontal="center" vertical="center"/>
    </xf>
    <xf numFmtId="9" fontId="16" fillId="0" borderId="10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9" fontId="16" fillId="0" borderId="7" xfId="0" applyNumberFormat="1" applyFont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/>
    </xf>
    <xf numFmtId="0" fontId="5" fillId="8" borderId="7" xfId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0" fontId="16" fillId="2" borderId="11" xfId="0" applyFont="1" applyFill="1" applyBorder="1"/>
    <xf numFmtId="0" fontId="16" fillId="2" borderId="12" xfId="0" applyFont="1" applyFill="1" applyBorder="1"/>
    <xf numFmtId="0" fontId="16" fillId="2" borderId="12" xfId="0" applyFont="1" applyFill="1" applyBorder="1" applyAlignment="1">
      <alignment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5" xfId="0" applyFont="1" applyFill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20" fontId="3" fillId="2" borderId="2" xfId="0" applyNumberFormat="1" applyFont="1" applyFill="1" applyBorder="1" applyAlignment="1">
      <alignment horizontal="center" vertical="center" wrapText="1"/>
    </xf>
    <xf numFmtId="20" fontId="3" fillId="2" borderId="7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0" fontId="1" fillId="10" borderId="7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wrapText="1"/>
    </xf>
    <xf numFmtId="0" fontId="3" fillId="4" borderId="7" xfId="1" applyFont="1" applyFill="1" applyBorder="1" applyAlignment="1">
      <alignment horizontal="center" wrapText="1"/>
    </xf>
    <xf numFmtId="0" fontId="3" fillId="4" borderId="9" xfId="1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" fontId="3" fillId="2" borderId="11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1" fontId="3" fillId="2" borderId="6" xfId="1" applyNumberFormat="1" applyFont="1" applyFill="1" applyBorder="1" applyAlignment="1">
      <alignment horizontal="center"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1" fontId="3" fillId="2" borderId="9" xfId="1" applyNumberFormat="1" applyFont="1" applyFill="1" applyBorder="1" applyAlignment="1">
      <alignment horizontal="center" vertical="center" wrapText="1"/>
    </xf>
    <xf numFmtId="2" fontId="3" fillId="2" borderId="10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00000000-0005-0000-0000-000001000000}"/>
    <cellStyle name="TableStyleLigh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colarite\MAQUETTES-\Propositions_changements_mineurs_pour_passage_CFVU%202022\Retour%20maquettes%20RP_second%20degr&#233;\Maquettes%20relues_second%20degr&#233;\Maquettes%20relues\Fichier_Maquette_M3c_MEEF%20Espagn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colarite\MAQUETTES-\Maquettes%202018%202022\modif_maquette_MCC_2020-2021\modif_maquette_MCC_hypoth&#232;se2\Copie%20de%20MCC%20fichier%20vierge_version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_saisies"/>
      <sheetName val="dates_conseil"/>
      <sheetName val="Description"/>
      <sheetName val="valeurs listes déroulantes"/>
    </sheetNames>
    <sheetDataSet>
      <sheetData sheetId="0"/>
      <sheetData sheetId="1"/>
      <sheetData sheetId="2"/>
      <sheetData sheetId="3">
        <row r="1">
          <cell r="E1" t="str">
            <v>oui</v>
          </cell>
          <cell r="F1" t="str">
            <v>UE : Unité d'enseignement</v>
          </cell>
          <cell r="G1" t="str">
            <v>O : obligatoire</v>
          </cell>
          <cell r="J1" t="str">
            <v>01 : Droit privé et sciences criminelles</v>
          </cell>
          <cell r="K1" t="str">
            <v>01 : Droit privé et sciences criminelles</v>
          </cell>
          <cell r="L1" t="str">
            <v>UE de tronc commun</v>
          </cell>
        </row>
        <row r="2">
          <cell r="E2" t="str">
            <v>non</v>
          </cell>
          <cell r="F2" t="str">
            <v>CHOI : choix</v>
          </cell>
          <cell r="G2" t="str">
            <v>C : à choix</v>
          </cell>
          <cell r="J2" t="str">
            <v>02 : Droit public</v>
          </cell>
          <cell r="K2" t="str">
            <v>02 : Droit public</v>
          </cell>
          <cell r="L2" t="str">
            <v>UE de spécialisation</v>
          </cell>
        </row>
        <row r="3">
          <cell r="F3" t="str">
            <v>PAR : Parcours</v>
          </cell>
          <cell r="J3" t="str">
            <v>03 : Histoire du droit et des institutions</v>
          </cell>
          <cell r="K3" t="str">
            <v>03 : Histoire du droit et des institutions</v>
          </cell>
        </row>
        <row r="4">
          <cell r="F4" t="str">
            <v>UIP : Unité d'insertion professionnelle</v>
          </cell>
          <cell r="J4" t="str">
            <v>05 : Sciences économiques</v>
          </cell>
          <cell r="K4" t="str">
            <v>05 : Sciences économiques</v>
          </cell>
        </row>
        <row r="5">
          <cell r="F5" t="str">
            <v>STAG : stage</v>
          </cell>
          <cell r="J5" t="str">
            <v>06 : Sciences de gestion</v>
          </cell>
          <cell r="K5" t="str">
            <v>06 : Sciences de gestion</v>
          </cell>
        </row>
        <row r="6">
          <cell r="F6" t="str">
            <v>MEM : mémoire</v>
          </cell>
          <cell r="J6" t="str">
            <v>07 : Sciences du langage : linguistique et phonétique générales</v>
          </cell>
          <cell r="K6" t="str">
            <v>07 : Sciences du langage : linguistique et phonétique générales</v>
          </cell>
        </row>
        <row r="7">
          <cell r="F7" t="str">
            <v xml:space="preserve">PRJ : projet </v>
          </cell>
          <cell r="J7" t="str">
            <v>08 : Langue et littérature anciennes</v>
          </cell>
          <cell r="K7" t="str">
            <v>08 : Langue et littérature anciennes</v>
          </cell>
        </row>
        <row r="8">
          <cell r="F8" t="str">
            <v>EC : élément constitutif</v>
          </cell>
          <cell r="J8" t="str">
            <v>09 : Langue et littérature françaises</v>
          </cell>
          <cell r="K8" t="str">
            <v>09 : Langue et littérature françaises</v>
          </cell>
        </row>
        <row r="9">
          <cell r="F9" t="str">
            <v>UEG : unité d'enseignement en anglais</v>
          </cell>
          <cell r="J9" t="str">
            <v>10 : Littératures comparées</v>
          </cell>
          <cell r="K9" t="str">
            <v>10 : Littératures comparées</v>
          </cell>
        </row>
        <row r="10">
          <cell r="F10" t="str">
            <v>UEE : unité d'enseignement en langue étrangère autre que l'anglais</v>
          </cell>
          <cell r="J10" t="str">
            <v>11 : Langues et littératures anglaises et anglo-saxonnes</v>
          </cell>
          <cell r="K10" t="str">
            <v>11 : Langues et littératures anglaises et anglo-saxonnes</v>
          </cell>
        </row>
        <row r="11">
          <cell r="F11" t="str">
            <v>UEC : Enseignement commun</v>
          </cell>
          <cell r="J11" t="str">
            <v>12 : Langues et littératures germaniques et scandinaves</v>
          </cell>
          <cell r="K11" t="str">
            <v>12 : Langues et littératures germaniques et scandinaves</v>
          </cell>
        </row>
        <row r="12">
          <cell r="F12" t="str">
            <v>ECC : Enseignement partiellement commun</v>
          </cell>
          <cell r="J12" t="str">
            <v>14 : Langues et littératures romanes : espagnol, italien, portugais…</v>
          </cell>
          <cell r="K12" t="str">
            <v>14 : Langues et littératures romanes : espagnol, italien, portugais…</v>
          </cell>
        </row>
        <row r="13">
          <cell r="F13" t="str">
            <v>SEM : semestre</v>
          </cell>
          <cell r="J13" t="str">
            <v>15 : Langues et littératures arables, chinoises, japonaises, hébraïques…</v>
          </cell>
          <cell r="K13" t="str">
            <v>15 : Langues et littératures arables, chinoises, japonaises, hébraïques…</v>
          </cell>
        </row>
        <row r="14">
          <cell r="J14" t="str">
            <v>16 : Psychologie, psychologie clinique, psychologie sociale</v>
          </cell>
          <cell r="K14" t="str">
            <v>16 : Psychologie, psychologie clinique, psychologie sociale</v>
          </cell>
        </row>
        <row r="15">
          <cell r="J15" t="str">
            <v>17 :Philosophie</v>
          </cell>
          <cell r="K15" t="str">
            <v>17 :Philosophie</v>
          </cell>
        </row>
        <row r="16">
          <cell r="J16" t="str">
            <v>18 : Architecture, arts appliqués, arts plastiques, arts du spectacle….</v>
          </cell>
          <cell r="K16" t="str">
            <v>18 : Architecture, arts appliqués, arts plastiques, arts du spectacle….</v>
          </cell>
        </row>
        <row r="17">
          <cell r="J17" t="str">
            <v>19 : Sociologie, démographie</v>
          </cell>
          <cell r="K17" t="str">
            <v>19 : Sociologie, démographie</v>
          </cell>
        </row>
        <row r="18">
          <cell r="J18" t="str">
            <v>20 : Ethnologie, préhistoire, anthropologie biologique</v>
          </cell>
          <cell r="K18" t="str">
            <v>20 : Ethnologie, préhistoire, anthropologie biologique</v>
          </cell>
        </row>
        <row r="19">
          <cell r="J19" t="str">
            <v>21 : Histoire , civilisations, archéologie et art des mondes anciens et médiévaux</v>
          </cell>
          <cell r="K19" t="str">
            <v>21 : Histoire , civilisations, archéologie et art des mondes anciens et médiévaux</v>
          </cell>
        </row>
        <row r="20">
          <cell r="J20" t="str">
            <v>22 : Histoire , civilisations : histoire des mondes modernes, histoire du monde contemporain</v>
          </cell>
          <cell r="K20" t="str">
            <v>22 : Histoire , civilisations : histoire des mondes modernes, histoire du monde contemporain</v>
          </cell>
        </row>
        <row r="21">
          <cell r="J21" t="str">
            <v>23 : Géographie physique, humaine, économique et régionale</v>
          </cell>
          <cell r="K21" t="str">
            <v>23 : Géographie physique, humaine, économique et régionale</v>
          </cell>
        </row>
        <row r="22">
          <cell r="J22" t="str">
            <v>25 : Mathématiques</v>
          </cell>
          <cell r="K22" t="str">
            <v>25 : Mathématiques</v>
          </cell>
        </row>
        <row r="23">
          <cell r="J23" t="str">
            <v>27 : Informatique</v>
          </cell>
          <cell r="K23" t="str">
            <v>27 : Informatique</v>
          </cell>
        </row>
        <row r="24">
          <cell r="J24" t="str">
            <v>28 : Milieux denses et matériaux</v>
          </cell>
          <cell r="K24" t="str">
            <v>28 : Milieux denses et matériaux</v>
          </cell>
        </row>
        <row r="25">
          <cell r="J25" t="str">
            <v>30 : Milieux dilués et optique</v>
          </cell>
          <cell r="K25" t="str">
            <v>30 : Milieux dilués et optique</v>
          </cell>
        </row>
        <row r="26">
          <cell r="J26" t="str">
            <v>31 : Chimie théorique, physique et analytique</v>
          </cell>
          <cell r="K26" t="str">
            <v>31 : Chimie théorique, physique et analytique</v>
          </cell>
        </row>
        <row r="27">
          <cell r="J27" t="str">
            <v>32 : Chimie organique, minérale, industrielle</v>
          </cell>
          <cell r="K27" t="str">
            <v>32 : Chimie organique, minérale, industrielle</v>
          </cell>
        </row>
        <row r="28">
          <cell r="J28" t="str">
            <v>33 : Chimie des matériaux</v>
          </cell>
          <cell r="K28" t="str">
            <v>33 : Chimie des matériaux</v>
          </cell>
        </row>
        <row r="29">
          <cell r="J29" t="str">
            <v>34 : Astronomie, astrophysique</v>
          </cell>
          <cell r="K29" t="str">
            <v>34 : Astronomie, astrophysique</v>
          </cell>
        </row>
        <row r="30">
          <cell r="J30" t="str">
            <v>35 : Structure et évolution de la terre et des autres planètes</v>
          </cell>
          <cell r="K30" t="str">
            <v>35 : Structure et évolution de la terre et des autres planètes</v>
          </cell>
        </row>
        <row r="31">
          <cell r="J31" t="str">
            <v>36 : Terre solide : géodynamique des enveloppes supérieures, paléobiosphère</v>
          </cell>
          <cell r="K31" t="str">
            <v>36 : Terre solide : géodynamique des enveloppes supérieures, paléobiosphère</v>
          </cell>
        </row>
        <row r="32">
          <cell r="J32" t="str">
            <v>37 : Météorologie, océanographie physique de l'environnement</v>
          </cell>
          <cell r="K32" t="str">
            <v>37 : Météorologie, océanographie physique de l'environnement</v>
          </cell>
        </row>
        <row r="33">
          <cell r="J33" t="str">
            <v>60 : Mécanique, génie mécanique, génie civil</v>
          </cell>
          <cell r="K33" t="str">
            <v>60 : Mécanique, génie mécanique, génie civil</v>
          </cell>
        </row>
        <row r="34">
          <cell r="J34" t="str">
            <v>61 : Génie informatique, automatique et traitement du signal</v>
          </cell>
          <cell r="K34" t="str">
            <v>61 : Génie informatique, automatique et traitement du signal</v>
          </cell>
        </row>
        <row r="35">
          <cell r="J35" t="str">
            <v>62 : Energétique, génie des procédés</v>
          </cell>
          <cell r="K35" t="str">
            <v>62 : Energétique, génie des procédés</v>
          </cell>
        </row>
        <row r="36">
          <cell r="J36" t="str">
            <v>63 : Génie électrique, électronique, photonique et systèmes</v>
          </cell>
          <cell r="K36" t="str">
            <v>63 : Génie électrique, électronique, photonique et systèmes</v>
          </cell>
        </row>
        <row r="37">
          <cell r="J37" t="str">
            <v>64 : Biochimie et biologie moléculaire</v>
          </cell>
          <cell r="K37" t="str">
            <v>64 : Biochimie et biologie moléculaire</v>
          </cell>
        </row>
        <row r="38">
          <cell r="J38" t="str">
            <v>65 : Biologie cellulaire</v>
          </cell>
          <cell r="K38" t="str">
            <v>65 : Biologie cellulaire</v>
          </cell>
        </row>
        <row r="39">
          <cell r="J39" t="str">
            <v>66 : Physiologie</v>
          </cell>
          <cell r="K39" t="str">
            <v>66 : Physiologie</v>
          </cell>
        </row>
        <row r="40">
          <cell r="J40" t="str">
            <v>67 :Biologie des populations et écologie</v>
          </cell>
          <cell r="K40" t="str">
            <v>67 :Biologie des populations et écologie</v>
          </cell>
        </row>
        <row r="41">
          <cell r="J41" t="str">
            <v>68 : Biologie des organismes</v>
          </cell>
          <cell r="K41" t="str">
            <v>68 : Biologie des organismes</v>
          </cell>
        </row>
        <row r="42">
          <cell r="J42" t="str">
            <v>69 : Neurosciences</v>
          </cell>
          <cell r="K42" t="str">
            <v>69 : Neurosciences</v>
          </cell>
        </row>
        <row r="43">
          <cell r="J43" t="str">
            <v>70 : Sciences de l'éducation</v>
          </cell>
          <cell r="K43" t="str">
            <v>70 : Sciences de l'éducation</v>
          </cell>
        </row>
        <row r="44">
          <cell r="J44" t="str">
            <v>71 : Sciences de l'information et de la communication</v>
          </cell>
          <cell r="K44" t="str">
            <v>71 : Sciences de l'information et de la communication</v>
          </cell>
        </row>
        <row r="45">
          <cell r="J45" t="str">
            <v>72 : Epistémologie, histoire des sciences et des techniques</v>
          </cell>
          <cell r="K45" t="str">
            <v>72 : Epistémologie, histoire des sciences et des techniques</v>
          </cell>
        </row>
        <row r="46">
          <cell r="J46" t="str">
            <v>74 : Sciences et techniques des activités physiques et sportives</v>
          </cell>
          <cell r="K46" t="str">
            <v>74 : Sciences et techniques des activités physiques et sportives</v>
          </cell>
        </row>
        <row r="47">
          <cell r="J47" t="str">
            <v>0030 : Education</v>
          </cell>
        </row>
        <row r="48">
          <cell r="J48" t="str">
            <v>0080 : Documentation</v>
          </cell>
        </row>
        <row r="49">
          <cell r="J49" t="str">
            <v>0100 : Philosophie</v>
          </cell>
        </row>
        <row r="50">
          <cell r="J50" t="str">
            <v>0201 : Lettres classiques</v>
          </cell>
        </row>
        <row r="51">
          <cell r="J51" t="str">
            <v>0202 : Lettres modernes</v>
          </cell>
        </row>
        <row r="52">
          <cell r="J52" t="str">
            <v>0210 : Lettres-Histoire</v>
          </cell>
        </row>
        <row r="53">
          <cell r="J53" t="str">
            <v>0222 : Lettres anglais</v>
          </cell>
        </row>
        <row r="54">
          <cell r="J54" t="str">
            <v>0421 : Allemand</v>
          </cell>
        </row>
        <row r="55">
          <cell r="J55" t="str">
            <v>0422 : Anglais</v>
          </cell>
        </row>
        <row r="56">
          <cell r="J56" t="str">
            <v>0424 : Chinois</v>
          </cell>
        </row>
        <row r="57">
          <cell r="J57" t="str">
            <v>0426 : Espagnol</v>
          </cell>
        </row>
        <row r="58">
          <cell r="J58" t="str">
            <v>0430 : Japonais</v>
          </cell>
        </row>
        <row r="59">
          <cell r="J59" t="str">
            <v>1000 :Histoire géographie</v>
          </cell>
        </row>
        <row r="60">
          <cell r="J60" t="str">
            <v>1100 : Sciences économiques et sociales</v>
          </cell>
        </row>
        <row r="61">
          <cell r="J61" t="str">
            <v>1300 : Mathématiques</v>
          </cell>
        </row>
        <row r="62">
          <cell r="J62" t="str">
            <v>1400 : Technologie</v>
          </cell>
        </row>
        <row r="63">
          <cell r="J63" t="str">
            <v>1411 : Sciences Industrielles de l'ingéneur option architecture et construction</v>
          </cell>
        </row>
        <row r="64">
          <cell r="J64" t="str">
            <v>1412 : Sciences Industrielles de l'ingéneur option énergie</v>
          </cell>
        </row>
        <row r="65">
          <cell r="J65" t="str">
            <v>1413 : Sciences Industrielles de l'ingéneur option Informatique et numérique</v>
          </cell>
        </row>
        <row r="66">
          <cell r="J66" t="str">
            <v>1414 : Sciences Industrielles de l'ingéneur option Ingénierie mécanique</v>
          </cell>
        </row>
        <row r="67">
          <cell r="J67" t="str">
            <v>1415 : Sciences Industrielles de l'ingéneur option Ingénierie électrique</v>
          </cell>
        </row>
        <row r="68">
          <cell r="J68" t="str">
            <v>1416 : Sciences Industrielles de l'ingéneur option Ingénierie des constructions</v>
          </cell>
        </row>
        <row r="69">
          <cell r="J69" t="str">
            <v>1500 : Sciences physiques et chimiques</v>
          </cell>
        </row>
        <row r="70">
          <cell r="J70" t="str">
            <v>1510 : Physique et électricité appliquée</v>
          </cell>
        </row>
        <row r="71">
          <cell r="J71" t="str">
            <v>1600 : Sciences de la vie et de la terre</v>
          </cell>
        </row>
        <row r="72">
          <cell r="J72" t="str">
            <v>1700 : Education musicale</v>
          </cell>
        </row>
        <row r="73">
          <cell r="J73" t="str">
            <v>1800 : Arts plastiques</v>
          </cell>
        </row>
        <row r="74">
          <cell r="J74" t="str">
            <v>1900 : Education physique et sportive</v>
          </cell>
        </row>
        <row r="75">
          <cell r="J75" t="str">
            <v>3020 : Génie civil construction et économie</v>
          </cell>
        </row>
        <row r="76">
          <cell r="J76" t="str">
            <v>4100 : Génie mécanique construction</v>
          </cell>
        </row>
        <row r="77">
          <cell r="J77" t="str">
            <v>5500 : Informatique et télématique</v>
          </cell>
        </row>
        <row r="78">
          <cell r="J78" t="str">
            <v>8010 : Economie et gestion</v>
          </cell>
        </row>
        <row r="79">
          <cell r="J79" t="str">
            <v>8013 : Economie gestion option marketing</v>
          </cell>
        </row>
        <row r="80">
          <cell r="J80" t="str">
            <v>8030 : Informatique et gestion</v>
          </cell>
        </row>
        <row r="81">
          <cell r="J81" t="str">
            <v>8036 : Economie gestion option comptabilité et gestion</v>
          </cell>
        </row>
        <row r="82">
          <cell r="J82" t="str">
            <v>8037 : Economie gestion option commerce et vente</v>
          </cell>
        </row>
        <row r="83">
          <cell r="J83" t="str">
            <v>8038 : Economie gestion option transport et logistique</v>
          </cell>
        </row>
        <row r="84">
          <cell r="J84" t="str">
            <v>8051 : Economie gestion option comptabilité et finance</v>
          </cell>
        </row>
        <row r="85">
          <cell r="J85" t="str">
            <v>8053 : Economie gestion option conception et gestion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C_maquettes2018-2019"/>
      <sheetName val="cout maquette apres MCC"/>
      <sheetName val="Liste de valeur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05"/>
  <sheetViews>
    <sheetView tabSelected="1" zoomScale="72" zoomScaleNormal="72" workbookViewId="0">
      <pane xSplit="2" ySplit="3" topLeftCell="F90" activePane="bottomRight" state="frozen"/>
      <selection pane="topRight" activeCell="C1" sqref="C1"/>
      <selection pane="bottomLeft" activeCell="A4" sqref="A4"/>
      <selection pane="bottomRight" activeCell="U75" sqref="U75"/>
    </sheetView>
  </sheetViews>
  <sheetFormatPr baseColWidth="10" defaultColWidth="11.42578125" defaultRowHeight="15.75" x14ac:dyDescent="0.25"/>
  <cols>
    <col min="2" max="2" width="53.85546875" customWidth="1"/>
    <col min="3" max="3" width="12.42578125" hidden="1" customWidth="1"/>
    <col min="4" max="4" width="19.42578125" style="63" hidden="1" customWidth="1"/>
    <col min="5" max="5" width="30.7109375" hidden="1" customWidth="1"/>
    <col min="6" max="6" width="37.7109375" customWidth="1"/>
    <col min="7" max="7" width="7.7109375" style="21" hidden="1" customWidth="1"/>
    <col min="8" max="8" width="20" style="64" bestFit="1" customWidth="1"/>
    <col min="9" max="9" width="17.140625" style="21" customWidth="1"/>
    <col min="10" max="10" width="0.42578125" customWidth="1"/>
    <col min="11" max="11" width="8" style="21" customWidth="1"/>
    <col min="12" max="12" width="8" style="65" customWidth="1"/>
    <col min="13" max="13" width="16.7109375" hidden="1" customWidth="1"/>
    <col min="14" max="14" width="19.140625" customWidth="1"/>
    <col min="15" max="15" width="17.5703125" hidden="1" customWidth="1"/>
    <col min="16" max="16" width="8.85546875" style="66" hidden="1" customWidth="1"/>
    <col min="17" max="18" width="11.42578125" style="67"/>
    <col min="19" max="19" width="8.42578125" style="67" customWidth="1"/>
    <col min="20" max="21" width="14.85546875" bestFit="1" customWidth="1"/>
    <col min="22" max="22" width="80.85546875" bestFit="1" customWidth="1"/>
    <col min="23" max="23" width="21.85546875" style="68" customWidth="1"/>
    <col min="24" max="25" width="11.42578125" style="69"/>
    <col min="26" max="26" width="12.28515625" style="69" customWidth="1"/>
    <col min="27" max="27" width="14.7109375" style="69" customWidth="1"/>
    <col min="28" max="29" width="11.42578125" style="69"/>
    <col min="30" max="30" width="17" style="69" customWidth="1"/>
    <col min="31" max="31" width="12.5703125" style="69" customWidth="1"/>
    <col min="32" max="33" width="11.42578125" style="69"/>
    <col min="34" max="34" width="15.42578125" style="69" customWidth="1"/>
    <col min="35" max="37" width="11.42578125" style="69"/>
    <col min="38" max="38" width="17.42578125" style="69" customWidth="1"/>
    <col min="39" max="39" width="11.42578125" style="69"/>
  </cols>
  <sheetData>
    <row r="1" spans="1:39" ht="51" customHeight="1" x14ac:dyDescent="0.25">
      <c r="A1" s="296" t="s">
        <v>0</v>
      </c>
      <c r="B1" s="294" t="s">
        <v>1</v>
      </c>
      <c r="C1" s="294" t="s">
        <v>2</v>
      </c>
      <c r="D1" s="294" t="s">
        <v>3</v>
      </c>
      <c r="E1" s="294" t="s">
        <v>4</v>
      </c>
      <c r="F1" s="298" t="s">
        <v>5</v>
      </c>
      <c r="G1" s="300" t="s">
        <v>6</v>
      </c>
      <c r="H1" s="294" t="s">
        <v>7</v>
      </c>
      <c r="I1" s="294" t="s">
        <v>8</v>
      </c>
      <c r="J1" s="302" t="s">
        <v>9</v>
      </c>
      <c r="K1" s="294" t="s">
        <v>10</v>
      </c>
      <c r="L1" s="294" t="s">
        <v>11</v>
      </c>
      <c r="M1" s="294" t="s">
        <v>12</v>
      </c>
      <c r="N1" s="294" t="s">
        <v>13</v>
      </c>
      <c r="O1" s="294" t="s">
        <v>14</v>
      </c>
      <c r="P1" s="306" t="s">
        <v>15</v>
      </c>
      <c r="Q1" s="308" t="s">
        <v>16</v>
      </c>
      <c r="R1" s="309"/>
      <c r="S1" s="310"/>
      <c r="T1" s="311" t="s">
        <v>17</v>
      </c>
      <c r="U1" s="312"/>
      <c r="V1" s="312" t="s">
        <v>18</v>
      </c>
      <c r="W1" s="324" t="s">
        <v>19</v>
      </c>
      <c r="X1" s="326" t="s">
        <v>20</v>
      </c>
      <c r="Y1" s="327"/>
      <c r="Z1" s="327"/>
      <c r="AA1" s="327"/>
      <c r="AB1" s="327"/>
      <c r="AC1" s="327"/>
      <c r="AD1" s="327"/>
      <c r="AE1" s="328"/>
      <c r="AF1" s="329" t="s">
        <v>21</v>
      </c>
      <c r="AG1" s="327"/>
      <c r="AH1" s="327"/>
      <c r="AI1" s="327"/>
      <c r="AJ1" s="327"/>
      <c r="AK1" s="327"/>
      <c r="AL1" s="327"/>
      <c r="AM1" s="328"/>
    </row>
    <row r="2" spans="1:39" ht="20.100000000000001" customHeight="1" x14ac:dyDescent="0.25">
      <c r="A2" s="297"/>
      <c r="B2" s="295"/>
      <c r="C2" s="295"/>
      <c r="D2" s="295"/>
      <c r="E2" s="295"/>
      <c r="F2" s="299"/>
      <c r="G2" s="301"/>
      <c r="H2" s="295"/>
      <c r="I2" s="295"/>
      <c r="J2" s="303"/>
      <c r="K2" s="295"/>
      <c r="L2" s="295"/>
      <c r="M2" s="295"/>
      <c r="N2" s="295"/>
      <c r="O2" s="295"/>
      <c r="P2" s="307"/>
      <c r="Q2" s="330" t="s">
        <v>22</v>
      </c>
      <c r="R2" s="299" t="s">
        <v>23</v>
      </c>
      <c r="S2" s="331" t="s">
        <v>24</v>
      </c>
      <c r="T2" s="332" t="s">
        <v>25</v>
      </c>
      <c r="U2" s="334" t="s">
        <v>26</v>
      </c>
      <c r="V2" s="323"/>
      <c r="W2" s="325"/>
      <c r="X2" s="304" t="s">
        <v>27</v>
      </c>
      <c r="Y2" s="305"/>
      <c r="Z2" s="305"/>
      <c r="AA2" s="305"/>
      <c r="AB2" s="305" t="s">
        <v>28</v>
      </c>
      <c r="AC2" s="305"/>
      <c r="AD2" s="305"/>
      <c r="AE2" s="316"/>
      <c r="AF2" s="317" t="s">
        <v>27</v>
      </c>
      <c r="AG2" s="305"/>
      <c r="AH2" s="305"/>
      <c r="AI2" s="305"/>
      <c r="AJ2" s="305" t="s">
        <v>28</v>
      </c>
      <c r="AK2" s="305"/>
      <c r="AL2" s="305"/>
      <c r="AM2" s="316"/>
    </row>
    <row r="3" spans="1:39" ht="18" customHeight="1" x14ac:dyDescent="0.25">
      <c r="A3" s="297"/>
      <c r="B3" s="295"/>
      <c r="C3" s="295"/>
      <c r="D3" s="295"/>
      <c r="E3" s="295"/>
      <c r="F3" s="299"/>
      <c r="G3" s="301"/>
      <c r="H3" s="295"/>
      <c r="I3" s="295"/>
      <c r="J3" s="303"/>
      <c r="K3" s="295"/>
      <c r="L3" s="295"/>
      <c r="M3" s="295"/>
      <c r="N3" s="295"/>
      <c r="O3" s="295"/>
      <c r="P3" s="307"/>
      <c r="Q3" s="330"/>
      <c r="R3" s="299"/>
      <c r="S3" s="331"/>
      <c r="T3" s="333"/>
      <c r="U3" s="334"/>
      <c r="V3" s="323"/>
      <c r="W3" s="325"/>
      <c r="X3" s="73" t="s">
        <v>29</v>
      </c>
      <c r="Y3" s="74" t="s">
        <v>30</v>
      </c>
      <c r="Z3" s="74" t="s">
        <v>31</v>
      </c>
      <c r="AA3" s="74" t="s">
        <v>32</v>
      </c>
      <c r="AB3" s="74" t="s">
        <v>29</v>
      </c>
      <c r="AC3" s="74" t="s">
        <v>30</v>
      </c>
      <c r="AD3" s="74" t="s">
        <v>31</v>
      </c>
      <c r="AE3" s="75" t="s">
        <v>32</v>
      </c>
      <c r="AF3" s="76" t="s">
        <v>29</v>
      </c>
      <c r="AG3" s="74" t="s">
        <v>30</v>
      </c>
      <c r="AH3" s="74" t="s">
        <v>31</v>
      </c>
      <c r="AI3" s="74" t="s">
        <v>32</v>
      </c>
      <c r="AJ3" s="74" t="s">
        <v>29</v>
      </c>
      <c r="AK3" s="74" t="s">
        <v>30</v>
      </c>
      <c r="AL3" s="74" t="s">
        <v>31</v>
      </c>
      <c r="AM3" s="75" t="s">
        <v>32</v>
      </c>
    </row>
    <row r="4" spans="1:39" ht="35.450000000000003" customHeight="1" x14ac:dyDescent="0.25">
      <c r="A4" s="77"/>
      <c r="B4" s="78" t="s">
        <v>33</v>
      </c>
      <c r="C4" s="79" t="s">
        <v>34</v>
      </c>
      <c r="D4" s="79"/>
      <c r="E4" s="79"/>
      <c r="F4" s="79"/>
      <c r="G4" s="80"/>
      <c r="H4" s="80"/>
      <c r="I4" s="80"/>
      <c r="J4" s="79"/>
      <c r="K4" s="81"/>
      <c r="L4" s="82"/>
      <c r="M4" s="83" t="s">
        <v>34</v>
      </c>
      <c r="N4" s="83"/>
      <c r="O4" s="83"/>
      <c r="P4" s="84"/>
      <c r="Q4" s="77"/>
      <c r="R4" s="79"/>
      <c r="S4" s="85"/>
      <c r="T4" s="86"/>
      <c r="U4" s="87"/>
      <c r="V4" s="88"/>
      <c r="W4" s="1"/>
      <c r="X4" s="89"/>
      <c r="Y4" s="90"/>
      <c r="Z4" s="90"/>
      <c r="AA4" s="90"/>
      <c r="AB4" s="90"/>
      <c r="AC4" s="90"/>
      <c r="AD4" s="90"/>
      <c r="AE4" s="91"/>
      <c r="AF4" s="92"/>
      <c r="AG4" s="90"/>
      <c r="AH4" s="90"/>
      <c r="AI4" s="90"/>
      <c r="AJ4" s="90"/>
      <c r="AK4" s="90"/>
      <c r="AL4" s="90"/>
      <c r="AM4" s="91"/>
    </row>
    <row r="5" spans="1:39" s="7" customFormat="1" ht="27.95" customHeight="1" x14ac:dyDescent="0.2">
      <c r="A5" s="93" t="s">
        <v>35</v>
      </c>
      <c r="B5" s="94" t="s">
        <v>36</v>
      </c>
      <c r="C5" s="95"/>
      <c r="D5" s="96"/>
      <c r="E5" s="96"/>
      <c r="F5" s="96"/>
      <c r="G5" s="97" t="s">
        <v>37</v>
      </c>
      <c r="H5" s="98" t="s">
        <v>38</v>
      </c>
      <c r="I5" s="99" t="s">
        <v>39</v>
      </c>
      <c r="J5" s="100"/>
      <c r="K5" s="101">
        <f>K6+K7+K8</f>
        <v>12</v>
      </c>
      <c r="L5" s="101">
        <f>L6+L7+L8</f>
        <v>12</v>
      </c>
      <c r="M5" s="102"/>
      <c r="N5" s="102"/>
      <c r="O5" s="102"/>
      <c r="P5" s="103"/>
      <c r="Q5" s="2">
        <f>SUM(Q6,Q7,Q8)</f>
        <v>12</v>
      </c>
      <c r="R5" s="3">
        <f>SUM(R6,R7,R8)</f>
        <v>65</v>
      </c>
      <c r="S5" s="4">
        <f>SUM(S6,S7,S8)</f>
        <v>0</v>
      </c>
      <c r="T5" s="104"/>
      <c r="U5" s="100"/>
      <c r="V5" s="5"/>
      <c r="W5" s="6"/>
      <c r="X5" s="105"/>
      <c r="Y5" s="29"/>
      <c r="Z5" s="106"/>
      <c r="AA5" s="29"/>
      <c r="AB5" s="107"/>
      <c r="AC5" s="29"/>
      <c r="AD5" s="106"/>
      <c r="AE5" s="108"/>
      <c r="AF5" s="109"/>
      <c r="AG5" s="29"/>
      <c r="AH5" s="29"/>
      <c r="AI5" s="29"/>
      <c r="AJ5" s="107"/>
      <c r="AK5" s="29"/>
      <c r="AL5" s="29"/>
      <c r="AM5" s="108"/>
    </row>
    <row r="6" spans="1:39" s="7" customFormat="1" ht="27.95" customHeight="1" x14ac:dyDescent="0.2">
      <c r="A6" s="110" t="s">
        <v>40</v>
      </c>
      <c r="B6" s="111" t="s">
        <v>41</v>
      </c>
      <c r="C6" s="112"/>
      <c r="D6" s="113" t="s">
        <v>42</v>
      </c>
      <c r="E6" s="113"/>
      <c r="F6" s="113"/>
      <c r="G6" s="114" t="s">
        <v>37</v>
      </c>
      <c r="H6" s="115" t="s">
        <v>43</v>
      </c>
      <c r="I6" s="116" t="s">
        <v>39</v>
      </c>
      <c r="J6" s="117"/>
      <c r="K6" s="118">
        <v>3</v>
      </c>
      <c r="L6" s="118">
        <v>3</v>
      </c>
      <c r="M6" s="119" t="s">
        <v>44</v>
      </c>
      <c r="N6" s="120" t="s">
        <v>233</v>
      </c>
      <c r="O6" s="119"/>
      <c r="P6" s="121"/>
      <c r="Q6" s="8">
        <v>6</v>
      </c>
      <c r="R6" s="9">
        <v>13</v>
      </c>
      <c r="S6" s="10">
        <v>0</v>
      </c>
      <c r="T6" s="122"/>
      <c r="U6" s="117"/>
      <c r="V6" s="11" t="s">
        <v>45</v>
      </c>
      <c r="W6" s="12"/>
      <c r="X6" s="105">
        <v>1</v>
      </c>
      <c r="Y6" s="29" t="s">
        <v>46</v>
      </c>
      <c r="Z6" s="29" t="s">
        <v>47</v>
      </c>
      <c r="AA6" s="29" t="s">
        <v>48</v>
      </c>
      <c r="AB6" s="107">
        <v>1</v>
      </c>
      <c r="AC6" s="29" t="s">
        <v>46</v>
      </c>
      <c r="AD6" s="29" t="s">
        <v>47</v>
      </c>
      <c r="AE6" s="108" t="s">
        <v>48</v>
      </c>
      <c r="AF6" s="109">
        <v>1</v>
      </c>
      <c r="AG6" s="29" t="s">
        <v>46</v>
      </c>
      <c r="AH6" s="29" t="s">
        <v>47</v>
      </c>
      <c r="AI6" s="29" t="s">
        <v>49</v>
      </c>
      <c r="AJ6" s="107">
        <v>1</v>
      </c>
      <c r="AK6" s="29" t="s">
        <v>46</v>
      </c>
      <c r="AL6" s="29" t="s">
        <v>47</v>
      </c>
      <c r="AM6" s="108" t="s">
        <v>49</v>
      </c>
    </row>
    <row r="7" spans="1:39" s="7" customFormat="1" ht="27.95" customHeight="1" x14ac:dyDescent="0.2">
      <c r="A7" s="123" t="s">
        <v>50</v>
      </c>
      <c r="B7" s="124" t="s">
        <v>51</v>
      </c>
      <c r="C7" s="112"/>
      <c r="D7" s="125" t="s">
        <v>52</v>
      </c>
      <c r="E7" s="125"/>
      <c r="F7" s="125"/>
      <c r="G7" s="126"/>
      <c r="H7" s="115" t="s">
        <v>43</v>
      </c>
      <c r="I7" s="29" t="s">
        <v>39</v>
      </c>
      <c r="J7" s="127"/>
      <c r="K7" s="51">
        <v>6</v>
      </c>
      <c r="L7" s="51">
        <v>6</v>
      </c>
      <c r="M7" s="120" t="s">
        <v>53</v>
      </c>
      <c r="N7" s="120"/>
      <c r="O7" s="120"/>
      <c r="P7" s="128"/>
      <c r="Q7" s="8">
        <v>0</v>
      </c>
      <c r="R7" s="9">
        <v>34</v>
      </c>
      <c r="S7" s="10">
        <v>0</v>
      </c>
      <c r="T7" s="129" t="s">
        <v>54</v>
      </c>
      <c r="U7" s="127"/>
      <c r="V7" s="11" t="s">
        <v>55</v>
      </c>
      <c r="W7" s="12"/>
      <c r="X7" s="105">
        <v>1</v>
      </c>
      <c r="Y7" s="29" t="s">
        <v>56</v>
      </c>
      <c r="Z7" s="29" t="s">
        <v>47</v>
      </c>
      <c r="AA7" s="29"/>
      <c r="AB7" s="107">
        <v>1</v>
      </c>
      <c r="AC7" s="29" t="s">
        <v>46</v>
      </c>
      <c r="AD7" s="29" t="s">
        <v>47</v>
      </c>
      <c r="AE7" s="108" t="s">
        <v>57</v>
      </c>
      <c r="AF7" s="109">
        <v>1</v>
      </c>
      <c r="AG7" s="29" t="s">
        <v>46</v>
      </c>
      <c r="AH7" s="29" t="s">
        <v>47</v>
      </c>
      <c r="AI7" s="29" t="s">
        <v>57</v>
      </c>
      <c r="AJ7" s="107">
        <v>1</v>
      </c>
      <c r="AK7" s="29" t="s">
        <v>46</v>
      </c>
      <c r="AL7" s="29" t="s">
        <v>47</v>
      </c>
      <c r="AM7" s="108" t="s">
        <v>57</v>
      </c>
    </row>
    <row r="8" spans="1:39" s="7" customFormat="1" ht="27.95" customHeight="1" x14ac:dyDescent="0.2">
      <c r="A8" s="13" t="s">
        <v>58</v>
      </c>
      <c r="B8" s="14" t="s">
        <v>59</v>
      </c>
      <c r="C8" s="112"/>
      <c r="D8" s="113" t="s">
        <v>60</v>
      </c>
      <c r="E8" s="113"/>
      <c r="F8" s="113"/>
      <c r="G8" s="114"/>
      <c r="H8" s="115" t="s">
        <v>43</v>
      </c>
      <c r="I8" s="116" t="s">
        <v>39</v>
      </c>
      <c r="J8" s="117"/>
      <c r="K8" s="118">
        <v>3</v>
      </c>
      <c r="L8" s="118">
        <v>3</v>
      </c>
      <c r="M8" s="119" t="s">
        <v>53</v>
      </c>
      <c r="N8" s="119"/>
      <c r="O8" s="119"/>
      <c r="P8" s="121"/>
      <c r="Q8" s="8">
        <v>6</v>
      </c>
      <c r="R8" s="9">
        <v>18</v>
      </c>
      <c r="S8" s="10">
        <v>0</v>
      </c>
      <c r="T8" s="122" t="s">
        <v>54</v>
      </c>
      <c r="U8" s="117" t="s">
        <v>61</v>
      </c>
      <c r="V8" s="11" t="s">
        <v>62</v>
      </c>
      <c r="W8" s="12"/>
      <c r="X8" s="105">
        <v>1</v>
      </c>
      <c r="Y8" s="29" t="s">
        <v>56</v>
      </c>
      <c r="Z8" s="29" t="s">
        <v>47</v>
      </c>
      <c r="AA8" s="29"/>
      <c r="AB8" s="107">
        <v>1</v>
      </c>
      <c r="AC8" s="29" t="s">
        <v>46</v>
      </c>
      <c r="AD8" s="29" t="s">
        <v>47</v>
      </c>
      <c r="AE8" s="108" t="s">
        <v>57</v>
      </c>
      <c r="AF8" s="109">
        <v>1</v>
      </c>
      <c r="AG8" s="29" t="s">
        <v>46</v>
      </c>
      <c r="AH8" s="29" t="s">
        <v>63</v>
      </c>
      <c r="AI8" s="29" t="s">
        <v>64</v>
      </c>
      <c r="AJ8" s="107">
        <v>1</v>
      </c>
      <c r="AK8" s="29" t="s">
        <v>46</v>
      </c>
      <c r="AL8" s="29" t="s">
        <v>63</v>
      </c>
      <c r="AM8" s="108" t="s">
        <v>64</v>
      </c>
    </row>
    <row r="9" spans="1:39" s="7" customFormat="1" ht="27.95" customHeight="1" x14ac:dyDescent="0.2">
      <c r="A9" s="93" t="s">
        <v>65</v>
      </c>
      <c r="B9" s="94" t="s">
        <v>66</v>
      </c>
      <c r="C9" s="130"/>
      <c r="D9" s="131"/>
      <c r="E9" s="131"/>
      <c r="F9" s="131"/>
      <c r="G9" s="132" t="s">
        <v>37</v>
      </c>
      <c r="H9" s="133" t="s">
        <v>38</v>
      </c>
      <c r="I9" s="134" t="s">
        <v>39</v>
      </c>
      <c r="J9" s="135"/>
      <c r="K9" s="136">
        <f>K10+K11+K12</f>
        <v>8</v>
      </c>
      <c r="L9" s="136">
        <f>L10+L11+L12</f>
        <v>8</v>
      </c>
      <c r="M9" s="137"/>
      <c r="N9" s="137"/>
      <c r="O9" s="137"/>
      <c r="P9" s="138"/>
      <c r="Q9" s="2">
        <f>SUM(Q10,Q11,Q12)</f>
        <v>12</v>
      </c>
      <c r="R9" s="3">
        <f>SUM(R10,R11,R12)</f>
        <v>43</v>
      </c>
      <c r="S9" s="4">
        <f>SUM(S10,S11,S12)</f>
        <v>0</v>
      </c>
      <c r="T9" s="139"/>
      <c r="U9" s="135"/>
      <c r="V9" s="15"/>
      <c r="W9" s="12"/>
      <c r="X9" s="140"/>
      <c r="Y9" s="29"/>
      <c r="Z9" s="29"/>
      <c r="AA9" s="29"/>
      <c r="AB9" s="29"/>
      <c r="AC9" s="29"/>
      <c r="AD9" s="29"/>
      <c r="AE9" s="108"/>
      <c r="AF9" s="141"/>
      <c r="AG9" s="29"/>
      <c r="AH9" s="29"/>
      <c r="AI9" s="29"/>
      <c r="AJ9" s="29"/>
      <c r="AK9" s="29"/>
      <c r="AL9" s="29"/>
      <c r="AM9" s="108"/>
    </row>
    <row r="10" spans="1:39" s="7" customFormat="1" ht="27.95" customHeight="1" x14ac:dyDescent="0.2">
      <c r="A10" s="123" t="s">
        <v>40</v>
      </c>
      <c r="B10" s="124" t="s">
        <v>67</v>
      </c>
      <c r="C10" s="142"/>
      <c r="D10" s="113" t="s">
        <v>68</v>
      </c>
      <c r="E10" s="113"/>
      <c r="F10" s="113"/>
      <c r="G10" s="16"/>
      <c r="H10" s="115" t="s">
        <v>43</v>
      </c>
      <c r="I10" s="116" t="s">
        <v>39</v>
      </c>
      <c r="J10" s="117"/>
      <c r="K10" s="118">
        <v>3</v>
      </c>
      <c r="L10" s="118">
        <v>3</v>
      </c>
      <c r="M10" s="119" t="s">
        <v>53</v>
      </c>
      <c r="N10" s="17"/>
      <c r="O10" s="119"/>
      <c r="P10" s="121"/>
      <c r="Q10" s="8">
        <v>6</v>
      </c>
      <c r="R10" s="9">
        <v>18</v>
      </c>
      <c r="S10" s="10">
        <v>0</v>
      </c>
      <c r="T10" s="122" t="s">
        <v>54</v>
      </c>
      <c r="U10" s="117" t="s">
        <v>61</v>
      </c>
      <c r="V10" s="11" t="s">
        <v>69</v>
      </c>
      <c r="W10" s="12"/>
      <c r="X10" s="105">
        <v>1</v>
      </c>
      <c r="Y10" s="29" t="s">
        <v>56</v>
      </c>
      <c r="Z10" s="29" t="s">
        <v>47</v>
      </c>
      <c r="AA10" s="29"/>
      <c r="AB10" s="143">
        <v>1</v>
      </c>
      <c r="AC10" s="29" t="s">
        <v>46</v>
      </c>
      <c r="AD10" s="29" t="s">
        <v>47</v>
      </c>
      <c r="AE10" s="108" t="s">
        <v>57</v>
      </c>
      <c r="AF10" s="109">
        <v>1</v>
      </c>
      <c r="AG10" s="29" t="s">
        <v>46</v>
      </c>
      <c r="AH10" s="29" t="s">
        <v>63</v>
      </c>
      <c r="AI10" s="29" t="s">
        <v>64</v>
      </c>
      <c r="AJ10" s="107">
        <v>1</v>
      </c>
      <c r="AK10" s="29" t="s">
        <v>46</v>
      </c>
      <c r="AL10" s="29" t="s">
        <v>63</v>
      </c>
      <c r="AM10" s="108" t="s">
        <v>64</v>
      </c>
    </row>
    <row r="11" spans="1:39" s="7" customFormat="1" ht="39" customHeight="1" x14ac:dyDescent="0.2">
      <c r="A11" s="13" t="s">
        <v>50</v>
      </c>
      <c r="B11" s="14" t="s">
        <v>70</v>
      </c>
      <c r="C11" s="142"/>
      <c r="D11" s="113" t="s">
        <v>71</v>
      </c>
      <c r="E11" s="113"/>
      <c r="F11" s="113"/>
      <c r="G11" s="114"/>
      <c r="H11" s="115" t="s">
        <v>43</v>
      </c>
      <c r="I11" s="116" t="s">
        <v>39</v>
      </c>
      <c r="J11" s="117"/>
      <c r="K11" s="118">
        <v>3</v>
      </c>
      <c r="L11" s="118">
        <v>3</v>
      </c>
      <c r="M11" s="119" t="s">
        <v>53</v>
      </c>
      <c r="N11" s="119"/>
      <c r="O11" s="119"/>
      <c r="P11" s="121"/>
      <c r="Q11" s="8">
        <v>0</v>
      </c>
      <c r="R11" s="9">
        <v>16</v>
      </c>
      <c r="S11" s="10">
        <v>0</v>
      </c>
      <c r="T11" s="122" t="s">
        <v>54</v>
      </c>
      <c r="U11" s="117" t="s">
        <v>61</v>
      </c>
      <c r="V11" s="11" t="s">
        <v>72</v>
      </c>
      <c r="W11" s="12"/>
      <c r="X11" s="105">
        <v>1</v>
      </c>
      <c r="Y11" s="29" t="s">
        <v>56</v>
      </c>
      <c r="Z11" s="106" t="s">
        <v>63</v>
      </c>
      <c r="AA11" s="29"/>
      <c r="AB11" s="143">
        <v>1</v>
      </c>
      <c r="AC11" s="29" t="s">
        <v>46</v>
      </c>
      <c r="AD11" s="106" t="s">
        <v>63</v>
      </c>
      <c r="AE11" s="144" t="s">
        <v>64</v>
      </c>
      <c r="AF11" s="109">
        <v>1</v>
      </c>
      <c r="AG11" s="29" t="s">
        <v>46</v>
      </c>
      <c r="AH11" s="29" t="s">
        <v>63</v>
      </c>
      <c r="AI11" s="106" t="s">
        <v>64</v>
      </c>
      <c r="AJ11" s="107">
        <v>1</v>
      </c>
      <c r="AK11" s="29" t="s">
        <v>46</v>
      </c>
      <c r="AL11" s="29" t="s">
        <v>63</v>
      </c>
      <c r="AM11" s="144" t="s">
        <v>64</v>
      </c>
    </row>
    <row r="12" spans="1:39" s="18" customFormat="1" ht="27.95" customHeight="1" x14ac:dyDescent="0.2">
      <c r="A12" s="13" t="s">
        <v>58</v>
      </c>
      <c r="B12" s="14" t="s">
        <v>73</v>
      </c>
      <c r="C12" s="145"/>
      <c r="D12" s="125" t="s">
        <v>74</v>
      </c>
      <c r="E12" s="125"/>
      <c r="F12" s="125"/>
      <c r="G12" s="126"/>
      <c r="H12" s="146" t="s">
        <v>43</v>
      </c>
      <c r="I12" s="29" t="s">
        <v>39</v>
      </c>
      <c r="J12" s="127"/>
      <c r="K12" s="51">
        <v>2</v>
      </c>
      <c r="L12" s="51">
        <v>2</v>
      </c>
      <c r="M12" s="120" t="s">
        <v>53</v>
      </c>
      <c r="N12" s="120" t="s">
        <v>236</v>
      </c>
      <c r="O12" s="120"/>
      <c r="P12" s="128"/>
      <c r="Q12" s="8">
        <v>6</v>
      </c>
      <c r="R12" s="9">
        <v>9</v>
      </c>
      <c r="S12" s="10">
        <v>0</v>
      </c>
      <c r="T12" s="129" t="s">
        <v>54</v>
      </c>
      <c r="U12" s="127"/>
      <c r="V12" s="11" t="s">
        <v>75</v>
      </c>
      <c r="W12" s="12"/>
      <c r="X12" s="105">
        <v>1</v>
      </c>
      <c r="Y12" s="29" t="s">
        <v>56</v>
      </c>
      <c r="Z12" s="29" t="s">
        <v>47</v>
      </c>
      <c r="AA12" s="29"/>
      <c r="AB12" s="143">
        <v>1</v>
      </c>
      <c r="AC12" s="29" t="s">
        <v>46</v>
      </c>
      <c r="AD12" s="29" t="s">
        <v>47</v>
      </c>
      <c r="AE12" s="108" t="s">
        <v>76</v>
      </c>
      <c r="AF12" s="109">
        <v>1</v>
      </c>
      <c r="AG12" s="29" t="s">
        <v>46</v>
      </c>
      <c r="AH12" s="29" t="s">
        <v>47</v>
      </c>
      <c r="AI12" s="29" t="s">
        <v>76</v>
      </c>
      <c r="AJ12" s="107">
        <v>1</v>
      </c>
      <c r="AK12" s="29" t="s">
        <v>46</v>
      </c>
      <c r="AL12" s="29" t="s">
        <v>47</v>
      </c>
      <c r="AM12" s="108" t="s">
        <v>76</v>
      </c>
    </row>
    <row r="13" spans="1:39" s="7" customFormat="1" ht="27.95" customHeight="1" x14ac:dyDescent="0.2">
      <c r="A13" s="93" t="s">
        <v>77</v>
      </c>
      <c r="B13" s="94" t="s">
        <v>78</v>
      </c>
      <c r="C13" s="147"/>
      <c r="D13" s="131"/>
      <c r="E13" s="131"/>
      <c r="F13" s="131"/>
      <c r="G13" s="132" t="s">
        <v>37</v>
      </c>
      <c r="H13" s="133" t="s">
        <v>38</v>
      </c>
      <c r="I13" s="134" t="s">
        <v>39</v>
      </c>
      <c r="J13" s="135"/>
      <c r="K13" s="148">
        <v>4</v>
      </c>
      <c r="L13" s="3">
        <v>4</v>
      </c>
      <c r="M13" s="137"/>
      <c r="N13" s="137"/>
      <c r="O13" s="137"/>
      <c r="P13" s="138"/>
      <c r="Q13" s="2">
        <f>SUM(Q14,Q15,Q16)</f>
        <v>0</v>
      </c>
      <c r="R13" s="3">
        <f>SUM(R14,R15,R16)</f>
        <v>27</v>
      </c>
      <c r="S13" s="4">
        <f>SUM(S14,S15,S16)</f>
        <v>0</v>
      </c>
      <c r="T13" s="139" t="s">
        <v>54</v>
      </c>
      <c r="U13" s="135"/>
      <c r="V13" s="15"/>
      <c r="W13" s="12"/>
      <c r="X13" s="149"/>
      <c r="Y13" s="29"/>
      <c r="Z13" s="29"/>
      <c r="AA13" s="29"/>
      <c r="AB13" s="29"/>
      <c r="AC13" s="29"/>
      <c r="AD13" s="29"/>
      <c r="AE13" s="108"/>
      <c r="AF13" s="141"/>
      <c r="AG13" s="29"/>
      <c r="AH13" s="29"/>
      <c r="AI13" s="29"/>
      <c r="AJ13" s="29"/>
      <c r="AK13" s="29"/>
      <c r="AL13" s="29"/>
      <c r="AM13" s="108"/>
    </row>
    <row r="14" spans="1:39" s="7" customFormat="1" ht="27.95" customHeight="1" x14ac:dyDescent="0.2">
      <c r="A14" s="13" t="s">
        <v>40</v>
      </c>
      <c r="B14" s="14" t="s">
        <v>79</v>
      </c>
      <c r="C14" s="142"/>
      <c r="D14" s="113" t="s">
        <v>80</v>
      </c>
      <c r="E14" s="113"/>
      <c r="F14" s="113"/>
      <c r="G14" s="114"/>
      <c r="H14" s="115" t="s">
        <v>43</v>
      </c>
      <c r="I14" s="116" t="s">
        <v>39</v>
      </c>
      <c r="J14" s="117"/>
      <c r="K14" s="118">
        <v>3</v>
      </c>
      <c r="L14" s="118">
        <v>3</v>
      </c>
      <c r="M14" s="119" t="s">
        <v>53</v>
      </c>
      <c r="N14" s="120" t="s">
        <v>236</v>
      </c>
      <c r="O14" s="119"/>
      <c r="P14" s="121"/>
      <c r="Q14" s="150">
        <v>0</v>
      </c>
      <c r="R14" s="9">
        <v>18</v>
      </c>
      <c r="S14" s="151">
        <v>0</v>
      </c>
      <c r="T14" s="122" t="s">
        <v>54</v>
      </c>
      <c r="U14" s="117"/>
      <c r="V14" s="11" t="s">
        <v>81</v>
      </c>
      <c r="W14" s="12"/>
      <c r="X14" s="152">
        <v>1</v>
      </c>
      <c r="Y14" s="29" t="s">
        <v>56</v>
      </c>
      <c r="Z14" s="29" t="s">
        <v>47</v>
      </c>
      <c r="AA14" s="29"/>
      <c r="AB14" s="143">
        <v>1</v>
      </c>
      <c r="AC14" s="29" t="s">
        <v>46</v>
      </c>
      <c r="AD14" s="29" t="s">
        <v>47</v>
      </c>
      <c r="AE14" s="108" t="s">
        <v>82</v>
      </c>
      <c r="AF14" s="153">
        <v>1</v>
      </c>
      <c r="AG14" s="29" t="s">
        <v>46</v>
      </c>
      <c r="AH14" s="29" t="s">
        <v>47</v>
      </c>
      <c r="AI14" s="29" t="s">
        <v>82</v>
      </c>
      <c r="AJ14" s="143">
        <v>1</v>
      </c>
      <c r="AK14" s="29" t="s">
        <v>46</v>
      </c>
      <c r="AL14" s="29" t="s">
        <v>47</v>
      </c>
      <c r="AM14" s="108" t="s">
        <v>82</v>
      </c>
    </row>
    <row r="15" spans="1:39" s="7" customFormat="1" ht="27.95" customHeight="1" x14ac:dyDescent="0.2">
      <c r="A15" s="13" t="s">
        <v>50</v>
      </c>
      <c r="B15" s="14" t="s">
        <v>83</v>
      </c>
      <c r="C15" s="142"/>
      <c r="D15" s="113" t="s">
        <v>84</v>
      </c>
      <c r="E15" s="113"/>
      <c r="F15" s="113"/>
      <c r="G15" s="114"/>
      <c r="H15" s="115" t="s">
        <v>43</v>
      </c>
      <c r="I15" s="116" t="s">
        <v>39</v>
      </c>
      <c r="J15" s="117"/>
      <c r="K15" s="118">
        <v>0</v>
      </c>
      <c r="L15" s="118">
        <v>0</v>
      </c>
      <c r="M15" s="119" t="s">
        <v>53</v>
      </c>
      <c r="N15" s="120" t="s">
        <v>236</v>
      </c>
      <c r="O15" s="119"/>
      <c r="P15" s="121"/>
      <c r="Q15" s="150">
        <v>0</v>
      </c>
      <c r="R15" s="9">
        <v>4</v>
      </c>
      <c r="S15" s="151">
        <v>0</v>
      </c>
      <c r="T15" s="122" t="s">
        <v>54</v>
      </c>
      <c r="U15" s="117"/>
      <c r="V15" s="11" t="s">
        <v>85</v>
      </c>
      <c r="W15" s="12"/>
      <c r="X15" s="288" t="s">
        <v>86</v>
      </c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89"/>
      <c r="AM15" s="290"/>
    </row>
    <row r="16" spans="1:39" s="7" customFormat="1" ht="27.95" customHeight="1" x14ac:dyDescent="0.2">
      <c r="A16" s="13" t="s">
        <v>58</v>
      </c>
      <c r="B16" s="14" t="s">
        <v>87</v>
      </c>
      <c r="C16" s="142"/>
      <c r="D16" s="113" t="s">
        <v>88</v>
      </c>
      <c r="E16" s="113"/>
      <c r="F16" s="113"/>
      <c r="G16" s="114"/>
      <c r="H16" s="115" t="s">
        <v>43</v>
      </c>
      <c r="I16" s="116" t="s">
        <v>39</v>
      </c>
      <c r="J16" s="117"/>
      <c r="K16" s="118">
        <v>1</v>
      </c>
      <c r="L16" s="118">
        <v>1</v>
      </c>
      <c r="M16" s="119" t="s">
        <v>53</v>
      </c>
      <c r="N16" s="120" t="s">
        <v>236</v>
      </c>
      <c r="O16" s="119"/>
      <c r="P16" s="121"/>
      <c r="Q16" s="150">
        <v>0</v>
      </c>
      <c r="R16" s="9">
        <v>5</v>
      </c>
      <c r="S16" s="151">
        <v>0</v>
      </c>
      <c r="T16" s="122" t="s">
        <v>54</v>
      </c>
      <c r="U16" s="117"/>
      <c r="V16" s="11" t="s">
        <v>89</v>
      </c>
      <c r="W16" s="12"/>
      <c r="X16" s="152">
        <v>1</v>
      </c>
      <c r="Y16" s="29" t="s">
        <v>56</v>
      </c>
      <c r="Z16" s="29" t="s">
        <v>90</v>
      </c>
      <c r="AA16" s="29"/>
      <c r="AB16" s="143">
        <v>1</v>
      </c>
      <c r="AC16" s="29" t="s">
        <v>46</v>
      </c>
      <c r="AD16" s="29" t="s">
        <v>47</v>
      </c>
      <c r="AE16" s="108" t="s">
        <v>76</v>
      </c>
      <c r="AF16" s="153">
        <v>1</v>
      </c>
      <c r="AG16" s="29" t="s">
        <v>46</v>
      </c>
      <c r="AH16" s="29" t="s">
        <v>47</v>
      </c>
      <c r="AI16" s="29" t="s">
        <v>76</v>
      </c>
      <c r="AJ16" s="143">
        <v>1</v>
      </c>
      <c r="AK16" s="29" t="s">
        <v>46</v>
      </c>
      <c r="AL16" s="29" t="s">
        <v>47</v>
      </c>
      <c r="AM16" s="108" t="s">
        <v>76</v>
      </c>
    </row>
    <row r="17" spans="1:39" s="7" customFormat="1" ht="27.95" customHeight="1" x14ac:dyDescent="0.2">
      <c r="A17" s="93" t="s">
        <v>91</v>
      </c>
      <c r="B17" s="94" t="s">
        <v>92</v>
      </c>
      <c r="C17" s="154"/>
      <c r="D17" s="96"/>
      <c r="E17" s="96"/>
      <c r="F17" s="96"/>
      <c r="G17" s="97"/>
      <c r="H17" s="155" t="s">
        <v>38</v>
      </c>
      <c r="I17" s="99"/>
      <c r="J17" s="100"/>
      <c r="K17" s="52">
        <v>6</v>
      </c>
      <c r="L17" s="52">
        <v>6</v>
      </c>
      <c r="M17" s="102"/>
      <c r="N17" s="102"/>
      <c r="O17" s="102"/>
      <c r="P17" s="103"/>
      <c r="Q17" s="156">
        <f>SUM(Q18,Q19,Q20)</f>
        <v>0</v>
      </c>
      <c r="R17" s="52">
        <f t="shared" ref="R17:S17" si="0">SUM(R18,R19,R20)</f>
        <v>28</v>
      </c>
      <c r="S17" s="157">
        <f t="shared" si="0"/>
        <v>5</v>
      </c>
      <c r="T17" s="104" t="s">
        <v>54</v>
      </c>
      <c r="U17" s="100"/>
      <c r="V17" s="19"/>
      <c r="W17" s="12"/>
      <c r="X17" s="149"/>
      <c r="Y17" s="29"/>
      <c r="Z17" s="29"/>
      <c r="AA17" s="29"/>
      <c r="AB17" s="29"/>
      <c r="AC17" s="29"/>
      <c r="AD17" s="29"/>
      <c r="AE17" s="108"/>
      <c r="AF17" s="141"/>
      <c r="AG17" s="29"/>
      <c r="AH17" s="29"/>
      <c r="AI17" s="29"/>
      <c r="AJ17" s="29"/>
      <c r="AK17" s="29"/>
      <c r="AL17" s="29"/>
      <c r="AM17" s="108"/>
    </row>
    <row r="18" spans="1:39" s="7" customFormat="1" ht="27.95" customHeight="1" x14ac:dyDescent="0.2">
      <c r="A18" s="158" t="s">
        <v>40</v>
      </c>
      <c r="B18" s="159" t="s">
        <v>93</v>
      </c>
      <c r="C18" s="145"/>
      <c r="D18" s="125"/>
      <c r="E18" s="125"/>
      <c r="F18" s="125"/>
      <c r="G18" s="126"/>
      <c r="H18" s="146" t="s">
        <v>43</v>
      </c>
      <c r="I18" s="29" t="s">
        <v>39</v>
      </c>
      <c r="J18" s="127"/>
      <c r="K18" s="51">
        <v>0</v>
      </c>
      <c r="L18" s="51">
        <v>0</v>
      </c>
      <c r="M18" s="120" t="s">
        <v>44</v>
      </c>
      <c r="N18" s="120" t="s">
        <v>233</v>
      </c>
      <c r="O18" s="120"/>
      <c r="P18" s="128"/>
      <c r="Q18" s="160">
        <v>0</v>
      </c>
      <c r="R18" s="51">
        <v>0</v>
      </c>
      <c r="S18" s="161">
        <v>5</v>
      </c>
      <c r="T18" s="129"/>
      <c r="U18" s="127"/>
      <c r="V18" s="11" t="s">
        <v>94</v>
      </c>
      <c r="W18" s="12"/>
      <c r="X18" s="140"/>
      <c r="Y18" s="29"/>
      <c r="Z18" s="29"/>
      <c r="AA18" s="29"/>
      <c r="AB18" s="29"/>
      <c r="AC18" s="29"/>
      <c r="AD18" s="29"/>
      <c r="AE18" s="108"/>
      <c r="AF18" s="141"/>
      <c r="AG18" s="29"/>
      <c r="AH18" s="29"/>
      <c r="AI18" s="29"/>
      <c r="AJ18" s="29"/>
      <c r="AK18" s="29"/>
      <c r="AL18" s="29"/>
      <c r="AM18" s="108"/>
    </row>
    <row r="19" spans="1:39" s="7" customFormat="1" ht="27.95" customHeight="1" x14ac:dyDescent="0.2">
      <c r="A19" s="162" t="s">
        <v>50</v>
      </c>
      <c r="B19" s="163" t="s">
        <v>95</v>
      </c>
      <c r="C19" s="145"/>
      <c r="D19" s="125" t="s">
        <v>96</v>
      </c>
      <c r="E19" s="125"/>
      <c r="F19" s="125"/>
      <c r="G19" s="126"/>
      <c r="H19" s="146" t="s">
        <v>43</v>
      </c>
      <c r="I19" s="29" t="s">
        <v>39</v>
      </c>
      <c r="J19" s="127"/>
      <c r="K19" s="164">
        <v>3</v>
      </c>
      <c r="L19" s="51">
        <v>3</v>
      </c>
      <c r="M19" s="120" t="s">
        <v>53</v>
      </c>
      <c r="N19" s="120"/>
      <c r="O19" s="120"/>
      <c r="P19" s="128"/>
      <c r="Q19" s="160">
        <v>0</v>
      </c>
      <c r="R19" s="51">
        <v>14</v>
      </c>
      <c r="S19" s="161">
        <v>0</v>
      </c>
      <c r="T19" s="129" t="s">
        <v>54</v>
      </c>
      <c r="U19" s="127" t="s">
        <v>61</v>
      </c>
      <c r="V19" s="11" t="s">
        <v>97</v>
      </c>
      <c r="W19" s="12"/>
      <c r="X19" s="105">
        <v>1</v>
      </c>
      <c r="Y19" s="29" t="s">
        <v>46</v>
      </c>
      <c r="Z19" s="106" t="s">
        <v>98</v>
      </c>
      <c r="AA19" s="29" t="s">
        <v>48</v>
      </c>
      <c r="AB19" s="107">
        <v>1</v>
      </c>
      <c r="AC19" s="29" t="s">
        <v>46</v>
      </c>
      <c r="AD19" s="106" t="s">
        <v>99</v>
      </c>
      <c r="AE19" s="108" t="s">
        <v>48</v>
      </c>
      <c r="AF19" s="109">
        <v>1</v>
      </c>
      <c r="AG19" s="29" t="s">
        <v>46</v>
      </c>
      <c r="AH19" s="29" t="s">
        <v>63</v>
      </c>
      <c r="AI19" s="29" t="s">
        <v>64</v>
      </c>
      <c r="AJ19" s="107">
        <v>1</v>
      </c>
      <c r="AK19" s="29" t="s">
        <v>46</v>
      </c>
      <c r="AL19" s="29" t="s">
        <v>63</v>
      </c>
      <c r="AM19" s="108" t="s">
        <v>64</v>
      </c>
    </row>
    <row r="20" spans="1:39" s="7" customFormat="1" ht="27.95" customHeight="1" x14ac:dyDescent="0.2">
      <c r="A20" s="162" t="s">
        <v>58</v>
      </c>
      <c r="B20" s="163" t="s">
        <v>100</v>
      </c>
      <c r="C20" s="145"/>
      <c r="D20" s="125" t="s">
        <v>101</v>
      </c>
      <c r="E20" s="125"/>
      <c r="F20" s="125"/>
      <c r="G20" s="126"/>
      <c r="H20" s="146" t="s">
        <v>43</v>
      </c>
      <c r="I20" s="29" t="s">
        <v>39</v>
      </c>
      <c r="J20" s="127"/>
      <c r="K20" s="164">
        <v>3</v>
      </c>
      <c r="L20" s="51">
        <v>3</v>
      </c>
      <c r="M20" s="120" t="s">
        <v>53</v>
      </c>
      <c r="N20" s="120"/>
      <c r="O20" s="120"/>
      <c r="P20" s="128"/>
      <c r="Q20" s="160">
        <v>0</v>
      </c>
      <c r="R20" s="51">
        <v>14</v>
      </c>
      <c r="S20" s="161">
        <v>0</v>
      </c>
      <c r="T20" s="129" t="s">
        <v>54</v>
      </c>
      <c r="U20" s="127" t="s">
        <v>61</v>
      </c>
      <c r="V20" s="11" t="s">
        <v>102</v>
      </c>
      <c r="W20" s="12"/>
      <c r="X20" s="105">
        <v>1</v>
      </c>
      <c r="Y20" s="29" t="s">
        <v>46</v>
      </c>
      <c r="Z20" s="106" t="s">
        <v>98</v>
      </c>
      <c r="AA20" s="29" t="s">
        <v>48</v>
      </c>
      <c r="AB20" s="107">
        <v>1</v>
      </c>
      <c r="AC20" s="29" t="s">
        <v>46</v>
      </c>
      <c r="AD20" s="106" t="s">
        <v>99</v>
      </c>
      <c r="AE20" s="108" t="s">
        <v>48</v>
      </c>
      <c r="AF20" s="109">
        <v>1</v>
      </c>
      <c r="AG20" s="29" t="s">
        <v>46</v>
      </c>
      <c r="AH20" s="29" t="s">
        <v>63</v>
      </c>
      <c r="AI20" s="29" t="s">
        <v>64</v>
      </c>
      <c r="AJ20" s="107">
        <v>1</v>
      </c>
      <c r="AK20" s="29" t="s">
        <v>46</v>
      </c>
      <c r="AL20" s="29" t="s">
        <v>63</v>
      </c>
      <c r="AM20" s="108" t="s">
        <v>64</v>
      </c>
    </row>
    <row r="21" spans="1:39" s="7" customFormat="1" ht="27.95" customHeight="1" x14ac:dyDescent="0.2">
      <c r="A21" s="93" t="s">
        <v>103</v>
      </c>
      <c r="B21" s="94" t="s">
        <v>104</v>
      </c>
      <c r="C21" s="154"/>
      <c r="D21" s="96"/>
      <c r="E21" s="96"/>
      <c r="F21" s="96"/>
      <c r="G21" s="97"/>
      <c r="H21" s="155"/>
      <c r="I21" s="99" t="s">
        <v>105</v>
      </c>
      <c r="J21" s="100"/>
      <c r="K21" s="52">
        <v>0</v>
      </c>
      <c r="L21" s="52">
        <v>0</v>
      </c>
      <c r="M21" s="102"/>
      <c r="N21" s="102"/>
      <c r="O21" s="102"/>
      <c r="P21" s="103"/>
      <c r="Q21" s="42">
        <v>0</v>
      </c>
      <c r="R21" s="43">
        <v>10</v>
      </c>
      <c r="S21" s="44">
        <v>0</v>
      </c>
      <c r="T21" s="104"/>
      <c r="U21" s="100"/>
      <c r="V21" s="165"/>
      <c r="W21" s="12"/>
      <c r="X21" s="166"/>
      <c r="Y21" s="106"/>
      <c r="Z21" s="106"/>
      <c r="AA21" s="29"/>
      <c r="AB21" s="167"/>
      <c r="AC21" s="106"/>
      <c r="AD21" s="106"/>
      <c r="AE21" s="108"/>
      <c r="AF21" s="168"/>
      <c r="AG21" s="106"/>
      <c r="AH21" s="106"/>
      <c r="AI21" s="29"/>
      <c r="AJ21" s="167"/>
      <c r="AK21" s="106"/>
      <c r="AL21" s="106"/>
      <c r="AM21" s="108"/>
    </row>
    <row r="22" spans="1:39" s="7" customFormat="1" ht="27.95" customHeight="1" x14ac:dyDescent="0.2">
      <c r="A22" s="93" t="s">
        <v>106</v>
      </c>
      <c r="B22" s="94" t="s">
        <v>107</v>
      </c>
      <c r="C22" s="154"/>
      <c r="D22" s="96"/>
      <c r="E22" s="96"/>
      <c r="F22" s="96"/>
      <c r="G22" s="97"/>
      <c r="H22" s="155"/>
      <c r="I22" s="99" t="s">
        <v>105</v>
      </c>
      <c r="J22" s="100"/>
      <c r="K22" s="52">
        <v>0</v>
      </c>
      <c r="L22" s="52">
        <v>0</v>
      </c>
      <c r="M22" s="102"/>
      <c r="N22" s="102"/>
      <c r="O22" s="102"/>
      <c r="P22" s="103"/>
      <c r="Q22" s="42">
        <v>0</v>
      </c>
      <c r="R22" s="43">
        <v>10</v>
      </c>
      <c r="S22" s="44">
        <v>0</v>
      </c>
      <c r="T22" s="104">
        <v>0</v>
      </c>
      <c r="U22" s="100"/>
      <c r="V22" s="165"/>
      <c r="W22" s="12"/>
      <c r="X22" s="166"/>
      <c r="Y22" s="106"/>
      <c r="Z22" s="106"/>
      <c r="AA22" s="29"/>
      <c r="AB22" s="167"/>
      <c r="AC22" s="106"/>
      <c r="AD22" s="106"/>
      <c r="AE22" s="108"/>
      <c r="AF22" s="168"/>
      <c r="AG22" s="106"/>
      <c r="AH22" s="106"/>
      <c r="AI22" s="29"/>
      <c r="AJ22" s="167"/>
      <c r="AK22" s="106"/>
      <c r="AL22" s="106"/>
      <c r="AM22" s="108"/>
    </row>
    <row r="23" spans="1:39" s="70" customFormat="1" ht="41.1" customHeight="1" x14ac:dyDescent="0.25">
      <c r="A23" s="169" t="s">
        <v>237</v>
      </c>
      <c r="B23" s="94" t="s">
        <v>238</v>
      </c>
      <c r="C23" s="154"/>
      <c r="D23" s="97"/>
      <c r="E23" s="96"/>
      <c r="F23" s="97" t="s">
        <v>239</v>
      </c>
      <c r="G23" s="96"/>
      <c r="H23" s="170" t="s">
        <v>240</v>
      </c>
      <c r="I23" s="3" t="s">
        <v>105</v>
      </c>
      <c r="J23" s="171"/>
      <c r="K23" s="52">
        <v>0</v>
      </c>
      <c r="L23" s="52">
        <v>0</v>
      </c>
      <c r="M23" s="172"/>
      <c r="N23" s="101"/>
      <c r="O23" s="101"/>
      <c r="P23" s="173"/>
      <c r="Q23" s="156"/>
      <c r="R23" s="52">
        <v>4</v>
      </c>
      <c r="S23" s="157"/>
      <c r="T23" s="174"/>
      <c r="U23" s="171"/>
      <c r="V23" s="169"/>
      <c r="W23" s="175"/>
      <c r="X23" s="176"/>
      <c r="Y23" s="177"/>
      <c r="Z23" s="177"/>
      <c r="AA23" s="177"/>
      <c r="AB23" s="177"/>
      <c r="AC23" s="177"/>
      <c r="AD23" s="177"/>
      <c r="AE23" s="178"/>
      <c r="AF23" s="176"/>
      <c r="AG23" s="177"/>
      <c r="AH23" s="177"/>
      <c r="AI23" s="177"/>
      <c r="AJ23" s="177"/>
      <c r="AK23" s="177"/>
      <c r="AL23" s="177"/>
      <c r="AM23" s="177"/>
    </row>
    <row r="24" spans="1:39" s="21" customFormat="1" ht="21" customHeight="1" x14ac:dyDescent="0.25">
      <c r="A24" s="20"/>
      <c r="B24" s="318" t="s">
        <v>108</v>
      </c>
      <c r="C24" s="318"/>
      <c r="D24" s="318"/>
      <c r="E24" s="318"/>
      <c r="F24" s="179"/>
      <c r="G24" s="179"/>
      <c r="H24" s="180"/>
      <c r="I24" s="181"/>
      <c r="J24" s="181"/>
      <c r="K24" s="182"/>
      <c r="L24" s="183">
        <v>30</v>
      </c>
      <c r="M24" s="182"/>
      <c r="N24" s="182"/>
      <c r="O24" s="182"/>
      <c r="P24" s="184"/>
      <c r="Q24" s="185">
        <f>SUM(Q5+Q9+Q13+Q17)</f>
        <v>24</v>
      </c>
      <c r="R24" s="183">
        <f>SUM(R5+R9+R13+R17)</f>
        <v>163</v>
      </c>
      <c r="S24" s="186">
        <f>SUM(S5+S9+S13+S17)</f>
        <v>5</v>
      </c>
      <c r="T24" s="187"/>
      <c r="U24" s="181"/>
      <c r="V24" s="188"/>
      <c r="W24" s="1"/>
      <c r="X24" s="189"/>
      <c r="Y24" s="190"/>
      <c r="Z24" s="190"/>
      <c r="AA24" s="190"/>
      <c r="AB24" s="190"/>
      <c r="AC24" s="190"/>
      <c r="AD24" s="190"/>
      <c r="AE24" s="191"/>
      <c r="AF24" s="192"/>
      <c r="AG24" s="190"/>
      <c r="AH24" s="190"/>
      <c r="AI24" s="190"/>
      <c r="AJ24" s="190"/>
      <c r="AK24" s="190"/>
      <c r="AL24" s="190"/>
      <c r="AM24" s="191"/>
    </row>
    <row r="25" spans="1:39" s="21" customFormat="1" ht="18.75" x14ac:dyDescent="0.25">
      <c r="A25" s="193"/>
      <c r="B25" s="194"/>
      <c r="C25" s="195"/>
      <c r="D25" s="195"/>
      <c r="E25" s="195"/>
      <c r="F25" s="195"/>
      <c r="G25" s="195"/>
      <c r="H25" s="22"/>
      <c r="I25" s="195"/>
      <c r="J25" s="195"/>
      <c r="K25" s="195"/>
      <c r="L25" s="319"/>
      <c r="M25" s="319"/>
      <c r="N25" s="319"/>
      <c r="O25" s="319"/>
      <c r="P25" s="23"/>
      <c r="Q25" s="320">
        <f>SUM(Q24+R24+S24)</f>
        <v>192</v>
      </c>
      <c r="R25" s="321"/>
      <c r="S25" s="322"/>
      <c r="T25" s="196"/>
      <c r="U25" s="195"/>
      <c r="V25" s="188"/>
      <c r="W25" s="1"/>
      <c r="X25" s="189"/>
      <c r="Y25" s="190"/>
      <c r="Z25" s="190"/>
      <c r="AA25" s="190"/>
      <c r="AB25" s="190"/>
      <c r="AC25" s="190"/>
      <c r="AD25" s="190"/>
      <c r="AE25" s="191"/>
      <c r="AF25" s="192"/>
      <c r="AG25" s="190"/>
      <c r="AH25" s="190"/>
      <c r="AI25" s="190"/>
      <c r="AJ25" s="190"/>
      <c r="AK25" s="190"/>
      <c r="AL25" s="190"/>
      <c r="AM25" s="191"/>
    </row>
    <row r="26" spans="1:39" x14ac:dyDescent="0.25">
      <c r="A26" s="197"/>
      <c r="B26" s="198"/>
      <c r="C26" s="198"/>
      <c r="D26" s="198"/>
      <c r="E26" s="198"/>
      <c r="F26" s="198"/>
      <c r="G26" s="199"/>
      <c r="H26" s="24"/>
      <c r="I26" s="199"/>
      <c r="J26" s="198"/>
      <c r="K26" s="199"/>
      <c r="L26" s="9"/>
      <c r="M26" s="198"/>
      <c r="N26" s="198"/>
      <c r="O26" s="198"/>
      <c r="P26" s="25"/>
      <c r="Q26" s="26" t="s">
        <v>34</v>
      </c>
      <c r="R26" s="27" t="s">
        <v>34</v>
      </c>
      <c r="S26" s="28"/>
      <c r="T26" s="200"/>
      <c r="U26" s="198"/>
      <c r="V26" s="201"/>
      <c r="W26" s="1"/>
      <c r="X26" s="89"/>
      <c r="Y26" s="190"/>
      <c r="Z26" s="190"/>
      <c r="AA26" s="190"/>
      <c r="AB26" s="190"/>
      <c r="AC26" s="190"/>
      <c r="AD26" s="190"/>
      <c r="AE26" s="191"/>
      <c r="AF26" s="192"/>
      <c r="AG26" s="190"/>
      <c r="AH26" s="190"/>
      <c r="AI26" s="190"/>
      <c r="AJ26" s="190"/>
      <c r="AK26" s="190"/>
      <c r="AL26" s="190"/>
      <c r="AM26" s="191"/>
    </row>
    <row r="27" spans="1:39" ht="22.7" customHeight="1" x14ac:dyDescent="0.25">
      <c r="A27" s="77"/>
      <c r="B27" s="202" t="s">
        <v>109</v>
      </c>
      <c r="C27" s="79"/>
      <c r="D27" s="79"/>
      <c r="E27" s="79"/>
      <c r="F27" s="79"/>
      <c r="G27" s="80"/>
      <c r="H27" s="203"/>
      <c r="I27" s="80"/>
      <c r="J27" s="79"/>
      <c r="K27" s="80"/>
      <c r="L27" s="80"/>
      <c r="M27" s="79"/>
      <c r="N27" s="79"/>
      <c r="O27" s="79"/>
      <c r="P27" s="204"/>
      <c r="Q27" s="77"/>
      <c r="R27" s="79"/>
      <c r="S27" s="85"/>
      <c r="T27" s="205"/>
      <c r="U27" s="79"/>
      <c r="V27" s="79"/>
      <c r="W27" s="206"/>
      <c r="X27" s="89"/>
      <c r="Y27" s="190"/>
      <c r="Z27" s="190"/>
      <c r="AA27" s="190"/>
      <c r="AB27" s="190"/>
      <c r="AC27" s="190"/>
      <c r="AD27" s="190"/>
      <c r="AE27" s="191"/>
      <c r="AF27" s="192"/>
      <c r="AG27" s="190"/>
      <c r="AH27" s="190"/>
      <c r="AI27" s="190"/>
      <c r="AJ27" s="190"/>
      <c r="AK27" s="190"/>
      <c r="AL27" s="190"/>
      <c r="AM27" s="191"/>
    </row>
    <row r="28" spans="1:39" s="7" customFormat="1" ht="27.95" customHeight="1" x14ac:dyDescent="0.2">
      <c r="A28" s="93" t="s">
        <v>110</v>
      </c>
      <c r="B28" s="94" t="s">
        <v>36</v>
      </c>
      <c r="C28" s="147"/>
      <c r="D28" s="131"/>
      <c r="E28" s="131"/>
      <c r="F28" s="131"/>
      <c r="G28" s="132" t="s">
        <v>37</v>
      </c>
      <c r="H28" s="207" t="s">
        <v>38</v>
      </c>
      <c r="I28" s="134" t="s">
        <v>39</v>
      </c>
      <c r="J28" s="135"/>
      <c r="K28" s="148">
        <v>13</v>
      </c>
      <c r="L28" s="3">
        <v>13</v>
      </c>
      <c r="M28" s="137"/>
      <c r="N28" s="137"/>
      <c r="O28" s="137"/>
      <c r="P28" s="138"/>
      <c r="Q28" s="208">
        <f>SUM(Q29,Q30,Q31)</f>
        <v>13</v>
      </c>
      <c r="R28" s="148">
        <f>SUM(R29,R30,R31)</f>
        <v>58</v>
      </c>
      <c r="S28" s="209">
        <f>SUM(S29,S30,S31)</f>
        <v>8</v>
      </c>
      <c r="T28" s="139" t="s">
        <v>54</v>
      </c>
      <c r="U28" s="135"/>
      <c r="V28" s="210"/>
      <c r="W28" s="12"/>
      <c r="X28" s="211"/>
      <c r="Y28" s="106"/>
      <c r="Z28" s="106"/>
      <c r="AA28" s="106"/>
      <c r="AB28" s="167"/>
      <c r="AC28" s="106"/>
      <c r="AD28" s="106"/>
      <c r="AE28" s="144"/>
      <c r="AF28" s="168"/>
      <c r="AG28" s="106"/>
      <c r="AH28" s="106"/>
      <c r="AI28" s="106"/>
      <c r="AJ28" s="167"/>
      <c r="AK28" s="106"/>
      <c r="AL28" s="106"/>
      <c r="AM28" s="144"/>
    </row>
    <row r="29" spans="1:39" s="7" customFormat="1" ht="27.95" customHeight="1" x14ac:dyDescent="0.2">
      <c r="A29" s="110" t="s">
        <v>40</v>
      </c>
      <c r="B29" s="111" t="s">
        <v>41</v>
      </c>
      <c r="C29" s="29"/>
      <c r="D29" s="113" t="s">
        <v>111</v>
      </c>
      <c r="E29" s="113"/>
      <c r="F29" s="113"/>
      <c r="G29" s="114" t="s">
        <v>37</v>
      </c>
      <c r="H29" s="212" t="s">
        <v>43</v>
      </c>
      <c r="I29" s="116" t="s">
        <v>39</v>
      </c>
      <c r="J29" s="117"/>
      <c r="K29" s="118">
        <v>5</v>
      </c>
      <c r="L29" s="118">
        <v>5</v>
      </c>
      <c r="M29" s="119" t="s">
        <v>44</v>
      </c>
      <c r="N29" s="120" t="s">
        <v>233</v>
      </c>
      <c r="O29" s="119"/>
      <c r="P29" s="121"/>
      <c r="Q29" s="8">
        <v>7</v>
      </c>
      <c r="R29" s="9">
        <v>6</v>
      </c>
      <c r="S29" s="10">
        <v>8</v>
      </c>
      <c r="T29" s="122"/>
      <c r="U29" s="117"/>
      <c r="V29" s="213" t="s">
        <v>112</v>
      </c>
      <c r="W29" s="12"/>
      <c r="X29" s="105">
        <v>1</v>
      </c>
      <c r="Y29" s="29" t="s">
        <v>46</v>
      </c>
      <c r="Z29" s="29" t="s">
        <v>47</v>
      </c>
      <c r="AA29" s="29" t="s">
        <v>49</v>
      </c>
      <c r="AB29" s="107">
        <v>1</v>
      </c>
      <c r="AC29" s="29" t="s">
        <v>46</v>
      </c>
      <c r="AD29" s="29" t="s">
        <v>47</v>
      </c>
      <c r="AE29" s="108" t="s">
        <v>49</v>
      </c>
      <c r="AF29" s="109">
        <v>1</v>
      </c>
      <c r="AG29" s="29" t="s">
        <v>46</v>
      </c>
      <c r="AH29" s="29" t="s">
        <v>47</v>
      </c>
      <c r="AI29" s="29" t="s">
        <v>49</v>
      </c>
      <c r="AJ29" s="107">
        <v>1</v>
      </c>
      <c r="AK29" s="29" t="s">
        <v>46</v>
      </c>
      <c r="AL29" s="29" t="s">
        <v>47</v>
      </c>
      <c r="AM29" s="108" t="s">
        <v>49</v>
      </c>
    </row>
    <row r="30" spans="1:39" s="7" customFormat="1" ht="27.95" customHeight="1" x14ac:dyDescent="0.2">
      <c r="A30" s="13" t="s">
        <v>50</v>
      </c>
      <c r="B30" s="30" t="s">
        <v>51</v>
      </c>
      <c r="C30" s="29"/>
      <c r="D30" s="113" t="s">
        <v>113</v>
      </c>
      <c r="E30" s="113"/>
      <c r="F30" s="113"/>
      <c r="G30" s="114"/>
      <c r="H30" s="212" t="s">
        <v>43</v>
      </c>
      <c r="I30" s="116" t="s">
        <v>39</v>
      </c>
      <c r="J30" s="117"/>
      <c r="K30" s="118">
        <v>5</v>
      </c>
      <c r="L30" s="118">
        <v>5</v>
      </c>
      <c r="M30" s="119" t="s">
        <v>53</v>
      </c>
      <c r="N30" s="119"/>
      <c r="O30" s="119"/>
      <c r="P30" s="121"/>
      <c r="Q30" s="8">
        <v>0</v>
      </c>
      <c r="R30" s="9">
        <v>34</v>
      </c>
      <c r="S30" s="10">
        <v>0</v>
      </c>
      <c r="T30" s="122" t="s">
        <v>54</v>
      </c>
      <c r="U30" s="117"/>
      <c r="V30" s="213" t="s">
        <v>55</v>
      </c>
      <c r="W30" s="12"/>
      <c r="X30" s="105">
        <v>1</v>
      </c>
      <c r="Y30" s="29" t="s">
        <v>56</v>
      </c>
      <c r="Z30" s="29" t="s">
        <v>47</v>
      </c>
      <c r="AA30" s="29"/>
      <c r="AB30" s="107">
        <v>1</v>
      </c>
      <c r="AC30" s="29" t="s">
        <v>46</v>
      </c>
      <c r="AD30" s="29" t="s">
        <v>47</v>
      </c>
      <c r="AE30" s="108" t="s">
        <v>57</v>
      </c>
      <c r="AF30" s="109">
        <v>1</v>
      </c>
      <c r="AG30" s="29" t="s">
        <v>46</v>
      </c>
      <c r="AH30" s="29" t="s">
        <v>47</v>
      </c>
      <c r="AI30" s="29" t="s">
        <v>57</v>
      </c>
      <c r="AJ30" s="107">
        <v>1</v>
      </c>
      <c r="AK30" s="29" t="s">
        <v>46</v>
      </c>
      <c r="AL30" s="29" t="s">
        <v>47</v>
      </c>
      <c r="AM30" s="108" t="s">
        <v>57</v>
      </c>
    </row>
    <row r="31" spans="1:39" s="7" customFormat="1" ht="27.95" customHeight="1" x14ac:dyDescent="0.2">
      <c r="A31" s="13" t="s">
        <v>58</v>
      </c>
      <c r="B31" s="30" t="s">
        <v>59</v>
      </c>
      <c r="C31" s="29"/>
      <c r="D31" s="113" t="s">
        <v>114</v>
      </c>
      <c r="E31" s="113"/>
      <c r="F31" s="113"/>
      <c r="G31" s="114"/>
      <c r="H31" s="212" t="s">
        <v>43</v>
      </c>
      <c r="I31" s="116" t="s">
        <v>39</v>
      </c>
      <c r="J31" s="117"/>
      <c r="K31" s="118">
        <v>3</v>
      </c>
      <c r="L31" s="118">
        <v>3</v>
      </c>
      <c r="M31" s="119" t="s">
        <v>53</v>
      </c>
      <c r="N31" s="119"/>
      <c r="O31" s="119"/>
      <c r="P31" s="121"/>
      <c r="Q31" s="8">
        <v>6</v>
      </c>
      <c r="R31" s="9">
        <v>18</v>
      </c>
      <c r="S31" s="10">
        <v>0</v>
      </c>
      <c r="T31" s="122" t="s">
        <v>54</v>
      </c>
      <c r="U31" s="117" t="s">
        <v>61</v>
      </c>
      <c r="V31" s="213" t="s">
        <v>62</v>
      </c>
      <c r="W31" s="12"/>
      <c r="X31" s="105">
        <v>1</v>
      </c>
      <c r="Y31" s="29" t="s">
        <v>56</v>
      </c>
      <c r="Z31" s="29" t="s">
        <v>47</v>
      </c>
      <c r="AA31" s="29"/>
      <c r="AB31" s="107">
        <v>1</v>
      </c>
      <c r="AC31" s="29" t="s">
        <v>46</v>
      </c>
      <c r="AD31" s="29" t="s">
        <v>47</v>
      </c>
      <c r="AE31" s="108" t="s">
        <v>57</v>
      </c>
      <c r="AF31" s="109">
        <v>1</v>
      </c>
      <c r="AG31" s="29" t="s">
        <v>46</v>
      </c>
      <c r="AH31" s="29" t="s">
        <v>63</v>
      </c>
      <c r="AI31" s="29" t="s">
        <v>64</v>
      </c>
      <c r="AJ31" s="107">
        <v>1</v>
      </c>
      <c r="AK31" s="29" t="s">
        <v>46</v>
      </c>
      <c r="AL31" s="29" t="s">
        <v>63</v>
      </c>
      <c r="AM31" s="108" t="s">
        <v>64</v>
      </c>
    </row>
    <row r="32" spans="1:39" s="7" customFormat="1" ht="27.95" customHeight="1" x14ac:dyDescent="0.2">
      <c r="A32" s="93" t="s">
        <v>115</v>
      </c>
      <c r="B32" s="94" t="s">
        <v>66</v>
      </c>
      <c r="C32" s="147"/>
      <c r="D32" s="131"/>
      <c r="E32" s="131"/>
      <c r="F32" s="131"/>
      <c r="G32" s="132" t="s">
        <v>37</v>
      </c>
      <c r="H32" s="133" t="s">
        <v>38</v>
      </c>
      <c r="I32" s="134" t="s">
        <v>39</v>
      </c>
      <c r="J32" s="135"/>
      <c r="K32" s="148">
        <v>7</v>
      </c>
      <c r="L32" s="148">
        <v>7</v>
      </c>
      <c r="M32" s="137"/>
      <c r="N32" s="137"/>
      <c r="O32" s="137"/>
      <c r="P32" s="138"/>
      <c r="Q32" s="208">
        <f>SUM(Q33,Q34,Q35)</f>
        <v>12</v>
      </c>
      <c r="R32" s="148">
        <f t="shared" ref="R32:S32" si="1">SUM(R33,R34,R35)</f>
        <v>48</v>
      </c>
      <c r="S32" s="209">
        <f t="shared" si="1"/>
        <v>0</v>
      </c>
      <c r="T32" s="139"/>
      <c r="U32" s="135"/>
      <c r="V32" s="210"/>
      <c r="W32" s="12"/>
      <c r="X32" s="149"/>
      <c r="Y32" s="29"/>
      <c r="Z32" s="29"/>
      <c r="AA32" s="29"/>
      <c r="AB32" s="29"/>
      <c r="AC32" s="29"/>
      <c r="AD32" s="29"/>
      <c r="AE32" s="108"/>
      <c r="AF32" s="141"/>
      <c r="AG32" s="29"/>
      <c r="AH32" s="29"/>
      <c r="AI32" s="29"/>
      <c r="AJ32" s="29"/>
      <c r="AK32" s="29"/>
      <c r="AL32" s="29"/>
      <c r="AM32" s="108"/>
    </row>
    <row r="33" spans="1:39" s="7" customFormat="1" ht="27.95" customHeight="1" x14ac:dyDescent="0.2">
      <c r="A33" s="123" t="s">
        <v>40</v>
      </c>
      <c r="B33" s="124" t="s">
        <v>67</v>
      </c>
      <c r="C33" s="142"/>
      <c r="D33" s="113" t="s">
        <v>116</v>
      </c>
      <c r="E33" s="113"/>
      <c r="F33" s="113"/>
      <c r="G33" s="114"/>
      <c r="H33" s="115" t="s">
        <v>43</v>
      </c>
      <c r="I33" s="116" t="s">
        <v>39</v>
      </c>
      <c r="J33" s="117"/>
      <c r="K33" s="118">
        <v>3</v>
      </c>
      <c r="L33" s="118">
        <v>3</v>
      </c>
      <c r="M33" s="119" t="s">
        <v>53</v>
      </c>
      <c r="N33" s="119"/>
      <c r="O33" s="119"/>
      <c r="P33" s="121"/>
      <c r="Q33" s="8">
        <v>6</v>
      </c>
      <c r="R33" s="9">
        <v>18</v>
      </c>
      <c r="S33" s="10">
        <v>0</v>
      </c>
      <c r="T33" s="122" t="s">
        <v>54</v>
      </c>
      <c r="U33" s="117" t="s">
        <v>61</v>
      </c>
      <c r="V33" s="213" t="s">
        <v>69</v>
      </c>
      <c r="W33" s="12"/>
      <c r="X33" s="214">
        <v>1</v>
      </c>
      <c r="Y33" s="106" t="s">
        <v>56</v>
      </c>
      <c r="Z33" s="29" t="s">
        <v>47</v>
      </c>
      <c r="AA33" s="29"/>
      <c r="AB33" s="215">
        <v>1</v>
      </c>
      <c r="AC33" s="106" t="s">
        <v>46</v>
      </c>
      <c r="AD33" s="29" t="s">
        <v>47</v>
      </c>
      <c r="AE33" s="108" t="s">
        <v>57</v>
      </c>
      <c r="AF33" s="216">
        <v>1</v>
      </c>
      <c r="AG33" s="106" t="s">
        <v>46</v>
      </c>
      <c r="AH33" s="29" t="s">
        <v>63</v>
      </c>
      <c r="AI33" s="29" t="s">
        <v>64</v>
      </c>
      <c r="AJ33" s="215">
        <v>1</v>
      </c>
      <c r="AK33" s="106" t="s">
        <v>46</v>
      </c>
      <c r="AL33" s="29" t="s">
        <v>63</v>
      </c>
      <c r="AM33" s="108" t="s">
        <v>64</v>
      </c>
    </row>
    <row r="34" spans="1:39" s="7" customFormat="1" ht="45.6" customHeight="1" x14ac:dyDescent="0.2">
      <c r="A34" s="13" t="s">
        <v>50</v>
      </c>
      <c r="B34" s="14" t="s">
        <v>70</v>
      </c>
      <c r="C34" s="142"/>
      <c r="D34" s="113" t="s">
        <v>117</v>
      </c>
      <c r="E34" s="113"/>
      <c r="F34" s="113"/>
      <c r="G34" s="114"/>
      <c r="H34" s="115" t="s">
        <v>43</v>
      </c>
      <c r="I34" s="116" t="s">
        <v>39</v>
      </c>
      <c r="J34" s="117"/>
      <c r="K34" s="118">
        <v>2</v>
      </c>
      <c r="L34" s="118">
        <v>2</v>
      </c>
      <c r="M34" s="119" t="s">
        <v>53</v>
      </c>
      <c r="N34" s="119"/>
      <c r="O34" s="119"/>
      <c r="P34" s="121"/>
      <c r="Q34" s="8">
        <v>0</v>
      </c>
      <c r="R34" s="9">
        <v>16</v>
      </c>
      <c r="S34" s="10">
        <v>0</v>
      </c>
      <c r="T34" s="122" t="s">
        <v>54</v>
      </c>
      <c r="U34" s="117" t="s">
        <v>61</v>
      </c>
      <c r="V34" s="213" t="s">
        <v>118</v>
      </c>
      <c r="W34" s="12"/>
      <c r="X34" s="214">
        <v>1</v>
      </c>
      <c r="Y34" s="106" t="s">
        <v>56</v>
      </c>
      <c r="Z34" s="106" t="s">
        <v>119</v>
      </c>
      <c r="AA34" s="29"/>
      <c r="AB34" s="215">
        <v>1</v>
      </c>
      <c r="AC34" s="106" t="s">
        <v>46</v>
      </c>
      <c r="AD34" s="106" t="s">
        <v>63</v>
      </c>
      <c r="AE34" s="144" t="s">
        <v>64</v>
      </c>
      <c r="AF34" s="216">
        <v>1</v>
      </c>
      <c r="AG34" s="106" t="s">
        <v>46</v>
      </c>
      <c r="AH34" s="29" t="s">
        <v>63</v>
      </c>
      <c r="AI34" s="29" t="s">
        <v>64</v>
      </c>
      <c r="AJ34" s="215">
        <v>1</v>
      </c>
      <c r="AK34" s="106" t="s">
        <v>46</v>
      </c>
      <c r="AL34" s="29" t="s">
        <v>63</v>
      </c>
      <c r="AM34" s="108" t="s">
        <v>64</v>
      </c>
    </row>
    <row r="35" spans="1:39" s="7" customFormat="1" ht="44.45" customHeight="1" x14ac:dyDescent="0.2">
      <c r="A35" s="13" t="s">
        <v>58</v>
      </c>
      <c r="B35" s="14" t="s">
        <v>73</v>
      </c>
      <c r="C35" s="217"/>
      <c r="D35" s="218" t="s">
        <v>120</v>
      </c>
      <c r="E35" s="218"/>
      <c r="F35" s="218"/>
      <c r="G35" s="219"/>
      <c r="H35" s="220" t="s">
        <v>43</v>
      </c>
      <c r="I35" s="221" t="s">
        <v>39</v>
      </c>
      <c r="J35" s="222"/>
      <c r="K35" s="118">
        <v>2</v>
      </c>
      <c r="L35" s="223">
        <v>2</v>
      </c>
      <c r="M35" s="224" t="s">
        <v>53</v>
      </c>
      <c r="N35" s="120" t="s">
        <v>236</v>
      </c>
      <c r="O35" s="224"/>
      <c r="P35" s="121"/>
      <c r="Q35" s="8">
        <v>6</v>
      </c>
      <c r="R35" s="9">
        <v>14</v>
      </c>
      <c r="S35" s="10">
        <v>0</v>
      </c>
      <c r="T35" s="122"/>
      <c r="U35" s="117"/>
      <c r="V35" s="213" t="s">
        <v>121</v>
      </c>
      <c r="W35" s="12"/>
      <c r="X35" s="214">
        <v>1</v>
      </c>
      <c r="Y35" s="106" t="s">
        <v>56</v>
      </c>
      <c r="Z35" s="106" t="s">
        <v>122</v>
      </c>
      <c r="AA35" s="29"/>
      <c r="AB35" s="215">
        <v>1</v>
      </c>
      <c r="AC35" s="106" t="s">
        <v>46</v>
      </c>
      <c r="AD35" s="29" t="s">
        <v>47</v>
      </c>
      <c r="AE35" s="108" t="s">
        <v>82</v>
      </c>
      <c r="AF35" s="216">
        <v>1</v>
      </c>
      <c r="AG35" s="106" t="s">
        <v>46</v>
      </c>
      <c r="AH35" s="29" t="s">
        <v>47</v>
      </c>
      <c r="AI35" s="29" t="s">
        <v>82</v>
      </c>
      <c r="AJ35" s="215">
        <v>1</v>
      </c>
      <c r="AK35" s="106" t="s">
        <v>46</v>
      </c>
      <c r="AL35" s="29" t="s">
        <v>47</v>
      </c>
      <c r="AM35" s="108" t="s">
        <v>82</v>
      </c>
    </row>
    <row r="36" spans="1:39" s="7" customFormat="1" ht="27.95" customHeight="1" x14ac:dyDescent="0.2">
      <c r="A36" s="93" t="s">
        <v>123</v>
      </c>
      <c r="B36" s="94" t="s">
        <v>78</v>
      </c>
      <c r="C36" s="147"/>
      <c r="D36" s="131"/>
      <c r="E36" s="131"/>
      <c r="F36" s="131"/>
      <c r="G36" s="132" t="s">
        <v>37</v>
      </c>
      <c r="H36" s="133" t="s">
        <v>38</v>
      </c>
      <c r="I36" s="134" t="s">
        <v>39</v>
      </c>
      <c r="J36" s="135"/>
      <c r="K36" s="148">
        <v>4</v>
      </c>
      <c r="L36" s="148">
        <v>4</v>
      </c>
      <c r="M36" s="137"/>
      <c r="N36" s="137"/>
      <c r="O36" s="137"/>
      <c r="P36" s="138"/>
      <c r="Q36" s="208">
        <f>SUM(Q37,Q38,Q39)</f>
        <v>0</v>
      </c>
      <c r="R36" s="148">
        <f t="shared" ref="R36:S36" si="2">SUM(R37,R38,R39)</f>
        <v>27</v>
      </c>
      <c r="S36" s="209">
        <f t="shared" si="2"/>
        <v>0</v>
      </c>
      <c r="T36" s="139" t="s">
        <v>54</v>
      </c>
      <c r="U36" s="135"/>
      <c r="V36" s="210"/>
      <c r="W36" s="12"/>
      <c r="X36" s="140"/>
      <c r="Y36" s="29"/>
      <c r="Z36" s="29"/>
      <c r="AA36" s="29"/>
      <c r="AB36" s="29"/>
      <c r="AC36" s="29"/>
      <c r="AD36" s="29"/>
      <c r="AE36" s="108"/>
      <c r="AF36" s="141"/>
      <c r="AG36" s="29"/>
      <c r="AH36" s="29"/>
      <c r="AI36" s="29"/>
      <c r="AJ36" s="29"/>
      <c r="AK36" s="29"/>
      <c r="AL36" s="29"/>
      <c r="AM36" s="108"/>
    </row>
    <row r="37" spans="1:39" s="7" customFormat="1" ht="27.95" customHeight="1" x14ac:dyDescent="0.2">
      <c r="A37" s="13" t="s">
        <v>40</v>
      </c>
      <c r="B37" s="14" t="s">
        <v>79</v>
      </c>
      <c r="C37" s="142"/>
      <c r="D37" s="113" t="s">
        <v>124</v>
      </c>
      <c r="E37" s="113"/>
      <c r="F37" s="113"/>
      <c r="G37" s="114"/>
      <c r="H37" s="115" t="s">
        <v>43</v>
      </c>
      <c r="I37" s="116" t="s">
        <v>39</v>
      </c>
      <c r="J37" s="117"/>
      <c r="K37" s="118">
        <v>3</v>
      </c>
      <c r="L37" s="118">
        <v>3</v>
      </c>
      <c r="M37" s="119" t="s">
        <v>53</v>
      </c>
      <c r="N37" s="120" t="s">
        <v>236</v>
      </c>
      <c r="O37" s="119"/>
      <c r="P37" s="121"/>
      <c r="Q37" s="8">
        <v>0</v>
      </c>
      <c r="R37" s="9">
        <v>18</v>
      </c>
      <c r="S37" s="10">
        <v>0</v>
      </c>
      <c r="T37" s="122" t="s">
        <v>54</v>
      </c>
      <c r="U37" s="117"/>
      <c r="V37" s="11" t="s">
        <v>125</v>
      </c>
      <c r="W37" s="12"/>
      <c r="X37" s="152">
        <v>1</v>
      </c>
      <c r="Y37" s="29" t="s">
        <v>126</v>
      </c>
      <c r="Z37" s="29" t="s">
        <v>127</v>
      </c>
      <c r="AA37" s="29"/>
      <c r="AB37" s="143">
        <v>1</v>
      </c>
      <c r="AC37" s="29" t="s">
        <v>46</v>
      </c>
      <c r="AD37" s="29" t="s">
        <v>63</v>
      </c>
      <c r="AE37" s="108" t="s">
        <v>128</v>
      </c>
      <c r="AF37" s="153">
        <v>1</v>
      </c>
      <c r="AG37" s="29" t="s">
        <v>46</v>
      </c>
      <c r="AH37" s="29" t="s">
        <v>63</v>
      </c>
      <c r="AI37" s="29" t="s">
        <v>128</v>
      </c>
      <c r="AJ37" s="143">
        <v>1</v>
      </c>
      <c r="AK37" s="29" t="s">
        <v>46</v>
      </c>
      <c r="AL37" s="29" t="s">
        <v>63</v>
      </c>
      <c r="AM37" s="108" t="s">
        <v>64</v>
      </c>
    </row>
    <row r="38" spans="1:39" s="7" customFormat="1" ht="27.95" customHeight="1" x14ac:dyDescent="0.2">
      <c r="A38" s="13" t="s">
        <v>50</v>
      </c>
      <c r="B38" s="14" t="s">
        <v>129</v>
      </c>
      <c r="C38" s="142"/>
      <c r="D38" s="113" t="s">
        <v>130</v>
      </c>
      <c r="E38" s="113"/>
      <c r="F38" s="113"/>
      <c r="G38" s="114"/>
      <c r="H38" s="115" t="s">
        <v>43</v>
      </c>
      <c r="I38" s="116" t="s">
        <v>39</v>
      </c>
      <c r="J38" s="117"/>
      <c r="K38" s="118">
        <v>0</v>
      </c>
      <c r="L38" s="118">
        <v>0</v>
      </c>
      <c r="M38" s="119" t="s">
        <v>53</v>
      </c>
      <c r="N38" s="120" t="s">
        <v>236</v>
      </c>
      <c r="O38" s="119"/>
      <c r="P38" s="121"/>
      <c r="Q38" s="8">
        <v>0</v>
      </c>
      <c r="R38" s="9">
        <v>4</v>
      </c>
      <c r="S38" s="10">
        <v>0</v>
      </c>
      <c r="T38" s="122" t="s">
        <v>54</v>
      </c>
      <c r="U38" s="117"/>
      <c r="V38" s="11" t="s">
        <v>131</v>
      </c>
      <c r="W38" s="12"/>
      <c r="X38" s="152"/>
      <c r="Y38" s="29" t="s">
        <v>86</v>
      </c>
      <c r="Z38" s="29"/>
      <c r="AA38" s="29"/>
      <c r="AB38" s="143"/>
      <c r="AC38" s="29" t="s">
        <v>86</v>
      </c>
      <c r="AD38" s="29"/>
      <c r="AE38" s="108"/>
      <c r="AF38" s="153"/>
      <c r="AG38" s="29" t="s">
        <v>86</v>
      </c>
      <c r="AH38" s="29"/>
      <c r="AI38" s="29"/>
      <c r="AJ38" s="143"/>
      <c r="AK38" s="29" t="s">
        <v>86</v>
      </c>
      <c r="AL38" s="29"/>
      <c r="AM38" s="108"/>
    </row>
    <row r="39" spans="1:39" s="7" customFormat="1" ht="27.95" customHeight="1" x14ac:dyDescent="0.2">
      <c r="A39" s="13" t="s">
        <v>58</v>
      </c>
      <c r="B39" s="14" t="s">
        <v>87</v>
      </c>
      <c r="C39" s="142"/>
      <c r="D39" s="113" t="s">
        <v>132</v>
      </c>
      <c r="E39" s="113"/>
      <c r="F39" s="113"/>
      <c r="G39" s="114"/>
      <c r="H39" s="115" t="s">
        <v>43</v>
      </c>
      <c r="I39" s="116" t="s">
        <v>39</v>
      </c>
      <c r="J39" s="117"/>
      <c r="K39" s="118">
        <v>1</v>
      </c>
      <c r="L39" s="118">
        <v>1</v>
      </c>
      <c r="M39" s="119" t="s">
        <v>53</v>
      </c>
      <c r="N39" s="120" t="s">
        <v>236</v>
      </c>
      <c r="O39" s="119"/>
      <c r="P39" s="121"/>
      <c r="Q39" s="8">
        <v>0</v>
      </c>
      <c r="R39" s="9">
        <v>5</v>
      </c>
      <c r="S39" s="10">
        <v>0</v>
      </c>
      <c r="T39" s="122" t="s">
        <v>54</v>
      </c>
      <c r="U39" s="117"/>
      <c r="V39" s="11" t="s">
        <v>133</v>
      </c>
      <c r="W39" s="12"/>
      <c r="X39" s="214">
        <v>1</v>
      </c>
      <c r="Y39" s="106" t="s">
        <v>126</v>
      </c>
      <c r="Z39" s="29" t="s">
        <v>232</v>
      </c>
      <c r="AA39" s="29" t="s">
        <v>128</v>
      </c>
      <c r="AB39" s="215">
        <v>1</v>
      </c>
      <c r="AC39" s="106" t="s">
        <v>46</v>
      </c>
      <c r="AD39" s="29" t="s">
        <v>63</v>
      </c>
      <c r="AE39" s="108" t="s">
        <v>64</v>
      </c>
      <c r="AF39" s="168">
        <v>1</v>
      </c>
      <c r="AG39" s="106" t="s">
        <v>46</v>
      </c>
      <c r="AH39" s="29" t="s">
        <v>63</v>
      </c>
      <c r="AI39" s="29" t="s">
        <v>128</v>
      </c>
      <c r="AJ39" s="167">
        <v>1</v>
      </c>
      <c r="AK39" s="106" t="s">
        <v>46</v>
      </c>
      <c r="AL39" s="29" t="s">
        <v>63</v>
      </c>
      <c r="AM39" s="108" t="s">
        <v>128</v>
      </c>
    </row>
    <row r="40" spans="1:39" s="18" customFormat="1" ht="27.95" customHeight="1" x14ac:dyDescent="0.2">
      <c r="A40" s="93" t="s">
        <v>134</v>
      </c>
      <c r="B40" s="94" t="s">
        <v>92</v>
      </c>
      <c r="C40" s="147"/>
      <c r="D40" s="131"/>
      <c r="E40" s="131"/>
      <c r="F40" s="131"/>
      <c r="G40" s="132"/>
      <c r="H40" s="133" t="s">
        <v>38</v>
      </c>
      <c r="I40" s="134"/>
      <c r="J40" s="135"/>
      <c r="K40" s="148">
        <v>6</v>
      </c>
      <c r="L40" s="148">
        <v>6</v>
      </c>
      <c r="M40" s="137"/>
      <c r="N40" s="137"/>
      <c r="O40" s="137"/>
      <c r="P40" s="138"/>
      <c r="Q40" s="208">
        <f>SUM(Q41,Q42,Q43,Q44)</f>
        <v>2</v>
      </c>
      <c r="R40" s="148">
        <f>SUM(R41,R42,R43,R44)</f>
        <v>41</v>
      </c>
      <c r="S40" s="209">
        <f>SUM(S41,S42,S43,S44)</f>
        <v>5</v>
      </c>
      <c r="T40" s="139" t="s">
        <v>54</v>
      </c>
      <c r="U40" s="135"/>
      <c r="V40" s="210"/>
      <c r="W40" s="12"/>
      <c r="X40" s="140"/>
      <c r="Y40" s="29"/>
      <c r="Z40" s="29"/>
      <c r="AA40" s="29"/>
      <c r="AB40" s="29"/>
      <c r="AC40" s="29"/>
      <c r="AD40" s="29"/>
      <c r="AE40" s="108"/>
      <c r="AF40" s="141"/>
      <c r="AG40" s="29"/>
      <c r="AH40" s="29"/>
      <c r="AI40" s="29"/>
      <c r="AJ40" s="29"/>
      <c r="AK40" s="29"/>
      <c r="AL40" s="29"/>
      <c r="AM40" s="108"/>
    </row>
    <row r="41" spans="1:39" s="31" customFormat="1" ht="27.95" customHeight="1" x14ac:dyDescent="0.2">
      <c r="A41" s="158" t="s">
        <v>40</v>
      </c>
      <c r="B41" s="159" t="s">
        <v>93</v>
      </c>
      <c r="C41" s="225"/>
      <c r="D41" s="125" t="s">
        <v>135</v>
      </c>
      <c r="E41" s="125"/>
      <c r="F41" s="125"/>
      <c r="G41" s="126"/>
      <c r="H41" s="146" t="s">
        <v>43</v>
      </c>
      <c r="I41" s="29" t="s">
        <v>39</v>
      </c>
      <c r="J41" s="127"/>
      <c r="K41" s="51">
        <v>0</v>
      </c>
      <c r="L41" s="51">
        <v>0</v>
      </c>
      <c r="M41" s="120" t="s">
        <v>44</v>
      </c>
      <c r="N41" s="120" t="s">
        <v>233</v>
      </c>
      <c r="O41" s="120"/>
      <c r="P41" s="128"/>
      <c r="Q41" s="160">
        <v>2</v>
      </c>
      <c r="R41" s="51">
        <v>4</v>
      </c>
      <c r="S41" s="161">
        <v>5</v>
      </c>
      <c r="T41" s="129"/>
      <c r="U41" s="127"/>
      <c r="V41" s="226" t="s">
        <v>136</v>
      </c>
      <c r="W41" s="12"/>
      <c r="X41" s="227"/>
      <c r="Y41" s="228"/>
      <c r="Z41" s="228"/>
      <c r="AA41" s="228"/>
      <c r="AB41" s="228"/>
      <c r="AC41" s="228"/>
      <c r="AD41" s="228"/>
      <c r="AE41" s="229"/>
      <c r="AF41" s="230"/>
      <c r="AG41" s="228"/>
      <c r="AH41" s="228"/>
      <c r="AI41" s="228"/>
      <c r="AJ41" s="228"/>
      <c r="AK41" s="228"/>
      <c r="AL41" s="228"/>
      <c r="AM41" s="229"/>
    </row>
    <row r="42" spans="1:39" s="31" customFormat="1" ht="27.95" customHeight="1" x14ac:dyDescent="0.2">
      <c r="A42" s="162" t="s">
        <v>50</v>
      </c>
      <c r="B42" s="163" t="s">
        <v>137</v>
      </c>
      <c r="C42" s="225"/>
      <c r="D42" s="125" t="s">
        <v>138</v>
      </c>
      <c r="E42" s="125"/>
      <c r="F42" s="125"/>
      <c r="G42" s="126"/>
      <c r="H42" s="146" t="s">
        <v>43</v>
      </c>
      <c r="I42" s="29" t="s">
        <v>39</v>
      </c>
      <c r="J42" s="127"/>
      <c r="K42" s="164">
        <v>2</v>
      </c>
      <c r="L42" s="51">
        <v>2</v>
      </c>
      <c r="M42" s="120" t="s">
        <v>53</v>
      </c>
      <c r="N42" s="120"/>
      <c r="O42" s="120"/>
      <c r="P42" s="128"/>
      <c r="Q42" s="160">
        <v>0</v>
      </c>
      <c r="R42" s="51">
        <v>14</v>
      </c>
      <c r="S42" s="161">
        <v>0</v>
      </c>
      <c r="T42" s="129" t="s">
        <v>54</v>
      </c>
      <c r="U42" s="127"/>
      <c r="V42" s="226" t="s">
        <v>139</v>
      </c>
      <c r="W42" s="12"/>
      <c r="X42" s="105">
        <v>1</v>
      </c>
      <c r="Y42" s="29" t="s">
        <v>46</v>
      </c>
      <c r="Z42" s="29" t="s">
        <v>99</v>
      </c>
      <c r="AA42" s="29" t="s">
        <v>48</v>
      </c>
      <c r="AB42" s="107">
        <v>1</v>
      </c>
      <c r="AC42" s="29" t="s">
        <v>46</v>
      </c>
      <c r="AD42" s="29" t="s">
        <v>99</v>
      </c>
      <c r="AE42" s="108" t="s">
        <v>48</v>
      </c>
      <c r="AF42" s="168">
        <v>1</v>
      </c>
      <c r="AG42" s="106" t="s">
        <v>46</v>
      </c>
      <c r="AH42" s="29" t="s">
        <v>63</v>
      </c>
      <c r="AI42" s="106" t="s">
        <v>64</v>
      </c>
      <c r="AJ42" s="167">
        <v>1</v>
      </c>
      <c r="AK42" s="106" t="s">
        <v>46</v>
      </c>
      <c r="AL42" s="29" t="s">
        <v>63</v>
      </c>
      <c r="AM42" s="144" t="s">
        <v>64</v>
      </c>
    </row>
    <row r="43" spans="1:39" s="31" customFormat="1" ht="27.95" customHeight="1" x14ac:dyDescent="0.2">
      <c r="A43" s="162" t="s">
        <v>58</v>
      </c>
      <c r="B43" s="163" t="s">
        <v>140</v>
      </c>
      <c r="C43" s="225"/>
      <c r="D43" s="125" t="s">
        <v>141</v>
      </c>
      <c r="E43" s="125"/>
      <c r="F43" s="125"/>
      <c r="G43" s="126"/>
      <c r="H43" s="146" t="s">
        <v>43</v>
      </c>
      <c r="I43" s="29" t="s">
        <v>39</v>
      </c>
      <c r="J43" s="127"/>
      <c r="K43" s="164">
        <v>2</v>
      </c>
      <c r="L43" s="51">
        <v>2</v>
      </c>
      <c r="M43" s="120" t="s">
        <v>53</v>
      </c>
      <c r="N43" s="120"/>
      <c r="O43" s="120"/>
      <c r="P43" s="128"/>
      <c r="Q43" s="160">
        <v>0</v>
      </c>
      <c r="R43" s="51">
        <v>14</v>
      </c>
      <c r="S43" s="161">
        <v>0</v>
      </c>
      <c r="T43" s="129" t="s">
        <v>54</v>
      </c>
      <c r="U43" s="127"/>
      <c r="V43" s="226" t="s">
        <v>139</v>
      </c>
      <c r="W43" s="12"/>
      <c r="X43" s="105">
        <v>1</v>
      </c>
      <c r="Y43" s="29" t="s">
        <v>46</v>
      </c>
      <c r="Z43" s="29" t="s">
        <v>99</v>
      </c>
      <c r="AA43" s="29" t="s">
        <v>48</v>
      </c>
      <c r="AB43" s="107">
        <v>1</v>
      </c>
      <c r="AC43" s="29" t="s">
        <v>46</v>
      </c>
      <c r="AD43" s="29" t="s">
        <v>99</v>
      </c>
      <c r="AE43" s="108" t="s">
        <v>48</v>
      </c>
      <c r="AF43" s="168">
        <v>1</v>
      </c>
      <c r="AG43" s="106" t="s">
        <v>46</v>
      </c>
      <c r="AH43" s="29" t="s">
        <v>63</v>
      </c>
      <c r="AI43" s="106" t="s">
        <v>64</v>
      </c>
      <c r="AJ43" s="167">
        <v>1</v>
      </c>
      <c r="AK43" s="106" t="s">
        <v>46</v>
      </c>
      <c r="AL43" s="29" t="s">
        <v>63</v>
      </c>
      <c r="AM43" s="144" t="s">
        <v>64</v>
      </c>
    </row>
    <row r="44" spans="1:39" s="18" customFormat="1" ht="34.9" customHeight="1" x14ac:dyDescent="0.2">
      <c r="A44" s="162" t="s">
        <v>142</v>
      </c>
      <c r="B44" s="163" t="s">
        <v>243</v>
      </c>
      <c r="C44" s="145"/>
      <c r="D44" s="125" t="s">
        <v>132</v>
      </c>
      <c r="E44" s="125"/>
      <c r="F44" s="125"/>
      <c r="G44" s="126"/>
      <c r="H44" s="146" t="s">
        <v>43</v>
      </c>
      <c r="I44" s="29" t="s">
        <v>39</v>
      </c>
      <c r="J44" s="127"/>
      <c r="K44" s="164">
        <v>2</v>
      </c>
      <c r="L44" s="51">
        <v>2</v>
      </c>
      <c r="M44" s="120" t="s">
        <v>53</v>
      </c>
      <c r="N44" s="120" t="s">
        <v>236</v>
      </c>
      <c r="O44" s="120"/>
      <c r="P44" s="128"/>
      <c r="Q44" s="160">
        <v>0</v>
      </c>
      <c r="R44" s="51">
        <v>9</v>
      </c>
      <c r="S44" s="161">
        <v>0</v>
      </c>
      <c r="T44" s="129" t="s">
        <v>54</v>
      </c>
      <c r="U44" s="127"/>
      <c r="V44" s="226" t="s">
        <v>143</v>
      </c>
      <c r="W44" s="12"/>
      <c r="X44" s="105">
        <v>1</v>
      </c>
      <c r="Y44" s="29" t="s">
        <v>46</v>
      </c>
      <c r="Z44" s="29" t="s">
        <v>99</v>
      </c>
      <c r="AA44" s="29" t="s">
        <v>48</v>
      </c>
      <c r="AB44" s="107">
        <v>1</v>
      </c>
      <c r="AC44" s="29" t="s">
        <v>46</v>
      </c>
      <c r="AD44" s="29" t="s">
        <v>99</v>
      </c>
      <c r="AE44" s="108" t="s">
        <v>48</v>
      </c>
      <c r="AF44" s="168">
        <v>1</v>
      </c>
      <c r="AG44" s="106" t="s">
        <v>46</v>
      </c>
      <c r="AH44" s="29" t="s">
        <v>99</v>
      </c>
      <c r="AI44" s="29" t="s">
        <v>48</v>
      </c>
      <c r="AJ44" s="167">
        <v>1</v>
      </c>
      <c r="AK44" s="106" t="s">
        <v>46</v>
      </c>
      <c r="AL44" s="29" t="s">
        <v>99</v>
      </c>
      <c r="AM44" s="108" t="s">
        <v>48</v>
      </c>
    </row>
    <row r="45" spans="1:39" s="7" customFormat="1" ht="27.95" customHeight="1" x14ac:dyDescent="0.2">
      <c r="A45" s="93" t="s">
        <v>144</v>
      </c>
      <c r="B45" s="94" t="s">
        <v>104</v>
      </c>
      <c r="C45" s="154"/>
      <c r="D45" s="96"/>
      <c r="E45" s="96"/>
      <c r="F45" s="96"/>
      <c r="G45" s="97"/>
      <c r="H45" s="155"/>
      <c r="I45" s="99" t="s">
        <v>105</v>
      </c>
      <c r="J45" s="100"/>
      <c r="K45" s="52">
        <v>0</v>
      </c>
      <c r="L45" s="52">
        <v>0</v>
      </c>
      <c r="M45" s="102"/>
      <c r="N45" s="102"/>
      <c r="O45" s="102"/>
      <c r="P45" s="103"/>
      <c r="Q45" s="42">
        <v>0</v>
      </c>
      <c r="R45" s="43">
        <v>10</v>
      </c>
      <c r="S45" s="44">
        <v>0</v>
      </c>
      <c r="T45" s="104"/>
      <c r="U45" s="100"/>
      <c r="V45" s="165"/>
      <c r="W45" s="12"/>
      <c r="X45" s="166"/>
      <c r="Y45" s="106"/>
      <c r="Z45" s="106"/>
      <c r="AA45" s="29"/>
      <c r="AB45" s="167"/>
      <c r="AC45" s="106"/>
      <c r="AD45" s="106"/>
      <c r="AE45" s="108"/>
      <c r="AF45" s="168"/>
      <c r="AG45" s="106"/>
      <c r="AH45" s="106"/>
      <c r="AI45" s="29"/>
      <c r="AJ45" s="167"/>
      <c r="AK45" s="106"/>
      <c r="AL45" s="106"/>
      <c r="AM45" s="108"/>
    </row>
    <row r="46" spans="1:39" s="7" customFormat="1" ht="27.95" customHeight="1" x14ac:dyDescent="0.2">
      <c r="A46" s="93" t="s">
        <v>145</v>
      </c>
      <c r="B46" s="94" t="s">
        <v>107</v>
      </c>
      <c r="C46" s="154"/>
      <c r="D46" s="96"/>
      <c r="E46" s="96"/>
      <c r="F46" s="96"/>
      <c r="G46" s="97"/>
      <c r="H46" s="155"/>
      <c r="I46" s="99" t="s">
        <v>105</v>
      </c>
      <c r="J46" s="100"/>
      <c r="K46" s="52">
        <v>0</v>
      </c>
      <c r="L46" s="52">
        <v>0</v>
      </c>
      <c r="M46" s="102"/>
      <c r="N46" s="102"/>
      <c r="O46" s="102"/>
      <c r="P46" s="103"/>
      <c r="Q46" s="42">
        <v>0</v>
      </c>
      <c r="R46" s="43">
        <v>20</v>
      </c>
      <c r="S46" s="44">
        <v>0</v>
      </c>
      <c r="T46" s="104">
        <v>0</v>
      </c>
      <c r="U46" s="100"/>
      <c r="V46" s="165"/>
      <c r="W46" s="12"/>
      <c r="X46" s="166"/>
      <c r="Y46" s="106"/>
      <c r="Z46" s="106"/>
      <c r="AA46" s="29"/>
      <c r="AB46" s="167"/>
      <c r="AC46" s="106"/>
      <c r="AD46" s="106"/>
      <c r="AE46" s="108"/>
      <c r="AF46" s="168"/>
      <c r="AG46" s="106"/>
      <c r="AH46" s="106"/>
      <c r="AI46" s="29"/>
      <c r="AJ46" s="167"/>
      <c r="AK46" s="106"/>
      <c r="AL46" s="106"/>
      <c r="AM46" s="108"/>
    </row>
    <row r="47" spans="1:39" s="71" customFormat="1" ht="41.1" customHeight="1" x14ac:dyDescent="0.25">
      <c r="A47" s="169" t="s">
        <v>241</v>
      </c>
      <c r="B47" s="94" t="s">
        <v>238</v>
      </c>
      <c r="C47" s="154"/>
      <c r="D47" s="231"/>
      <c r="E47" s="96"/>
      <c r="F47" s="97" t="s">
        <v>239</v>
      </c>
      <c r="G47" s="96"/>
      <c r="H47" s="232" t="s">
        <v>240</v>
      </c>
      <c r="I47" s="134" t="s">
        <v>105</v>
      </c>
      <c r="J47" s="100"/>
      <c r="K47" s="233">
        <v>0</v>
      </c>
      <c r="L47" s="233">
        <v>0</v>
      </c>
      <c r="M47" s="102"/>
      <c r="N47" s="234"/>
      <c r="O47" s="234"/>
      <c r="P47" s="235"/>
      <c r="Q47" s="156"/>
      <c r="R47" s="52">
        <v>4</v>
      </c>
      <c r="S47" s="157"/>
      <c r="T47" s="174"/>
      <c r="U47" s="100"/>
      <c r="V47" s="236"/>
      <c r="W47" s="175"/>
      <c r="X47" s="192"/>
      <c r="Y47" s="190"/>
      <c r="Z47" s="190"/>
      <c r="AA47" s="190"/>
      <c r="AB47" s="190"/>
      <c r="AC47" s="190"/>
      <c r="AD47" s="190"/>
      <c r="AE47" s="191"/>
      <c r="AF47" s="192"/>
      <c r="AG47" s="190"/>
      <c r="AH47" s="190"/>
      <c r="AI47" s="190"/>
      <c r="AJ47" s="190"/>
      <c r="AK47" s="190"/>
      <c r="AL47" s="190"/>
      <c r="AM47" s="190"/>
    </row>
    <row r="48" spans="1:39" ht="24" customHeight="1" x14ac:dyDescent="0.3">
      <c r="A48" s="335"/>
      <c r="B48" s="32" t="s">
        <v>146</v>
      </c>
      <c r="C48" s="33"/>
      <c r="D48" s="33"/>
      <c r="E48" s="33"/>
      <c r="F48" s="33"/>
      <c r="G48" s="34"/>
      <c r="H48" s="35"/>
      <c r="I48" s="34"/>
      <c r="J48" s="33"/>
      <c r="K48" s="34"/>
      <c r="L48" s="36">
        <v>30</v>
      </c>
      <c r="M48" s="33"/>
      <c r="N48" s="33"/>
      <c r="O48" s="33"/>
      <c r="P48" s="37"/>
      <c r="Q48" s="38">
        <f>+SUM(Q28+Q32+Q36+Q40)</f>
        <v>27</v>
      </c>
      <c r="R48" s="39">
        <f>+SUM(R28+R32+R36+R40)</f>
        <v>174</v>
      </c>
      <c r="S48" s="40">
        <f>+SUM(S28+S32+S36+S40)</f>
        <v>13</v>
      </c>
      <c r="T48" s="237"/>
      <c r="U48" s="88"/>
      <c r="V48" s="238"/>
      <c r="W48" s="1"/>
      <c r="X48" s="89"/>
      <c r="Y48" s="190"/>
      <c r="Z48" s="190"/>
      <c r="AA48" s="190"/>
      <c r="AB48" s="190"/>
      <c r="AC48" s="190"/>
      <c r="AD48" s="190"/>
      <c r="AE48" s="191"/>
      <c r="AF48" s="192"/>
      <c r="AG48" s="190"/>
      <c r="AH48" s="190"/>
      <c r="AI48" s="190"/>
      <c r="AJ48" s="190"/>
      <c r="AK48" s="190"/>
      <c r="AL48" s="190"/>
      <c r="AM48" s="191"/>
    </row>
    <row r="49" spans="1:39" ht="18.75" x14ac:dyDescent="0.3">
      <c r="A49" s="335"/>
      <c r="B49" s="32"/>
      <c r="C49" s="33"/>
      <c r="D49" s="33"/>
      <c r="E49" s="33"/>
      <c r="F49" s="33"/>
      <c r="G49" s="34"/>
      <c r="H49" s="35"/>
      <c r="I49" s="34"/>
      <c r="J49" s="33"/>
      <c r="K49" s="34"/>
      <c r="L49" s="36"/>
      <c r="M49" s="33"/>
      <c r="N49" s="33"/>
      <c r="O49" s="33"/>
      <c r="P49" s="37"/>
      <c r="Q49" s="335">
        <f>SUM(Q48+R48+S48)</f>
        <v>214</v>
      </c>
      <c r="R49" s="336"/>
      <c r="S49" s="337"/>
      <c r="T49" s="205"/>
      <c r="U49" s="79"/>
      <c r="V49" s="79"/>
      <c r="W49" s="206"/>
      <c r="X49" s="89"/>
      <c r="Y49" s="190"/>
      <c r="Z49" s="190"/>
      <c r="AA49" s="190"/>
      <c r="AB49" s="190"/>
      <c r="AC49" s="190"/>
      <c r="AD49" s="190"/>
      <c r="AE49" s="191"/>
      <c r="AF49" s="192"/>
      <c r="AG49" s="190"/>
      <c r="AH49" s="190"/>
      <c r="AI49" s="190"/>
      <c r="AJ49" s="190"/>
      <c r="AK49" s="190"/>
      <c r="AL49" s="190"/>
      <c r="AM49" s="191"/>
    </row>
    <row r="50" spans="1:39" x14ac:dyDescent="0.25">
      <c r="A50" s="197"/>
      <c r="B50" s="198"/>
      <c r="C50" s="198"/>
      <c r="D50" s="198"/>
      <c r="E50" s="198"/>
      <c r="F50" s="198"/>
      <c r="G50" s="199"/>
      <c r="H50" s="24"/>
      <c r="I50" s="199"/>
      <c r="J50" s="198"/>
      <c r="K50" s="199"/>
      <c r="L50" s="9"/>
      <c r="M50" s="198"/>
      <c r="N50" s="198"/>
      <c r="O50" s="198"/>
      <c r="P50" s="25"/>
      <c r="Q50" s="26" t="s">
        <v>34</v>
      </c>
      <c r="R50" s="27" t="s">
        <v>34</v>
      </c>
      <c r="S50" s="28"/>
      <c r="T50" s="200"/>
      <c r="U50" s="198"/>
      <c r="V50" s="201"/>
      <c r="W50" s="1"/>
      <c r="X50" s="89"/>
      <c r="Y50" s="190"/>
      <c r="Z50" s="190"/>
      <c r="AA50" s="190"/>
      <c r="AB50" s="190"/>
      <c r="AC50" s="190"/>
      <c r="AD50" s="190"/>
      <c r="AE50" s="191"/>
      <c r="AF50" s="192"/>
      <c r="AG50" s="190"/>
      <c r="AH50" s="190"/>
      <c r="AI50" s="190"/>
      <c r="AJ50" s="190"/>
      <c r="AK50" s="190"/>
      <c r="AL50" s="190"/>
      <c r="AM50" s="191"/>
    </row>
    <row r="51" spans="1:39" ht="30.6" customHeight="1" x14ac:dyDescent="0.25">
      <c r="A51" s="41"/>
      <c r="B51" s="239" t="s">
        <v>147</v>
      </c>
      <c r="C51" s="240"/>
      <c r="D51" s="241"/>
      <c r="E51" s="241"/>
      <c r="F51" s="241"/>
      <c r="G51" s="242" t="s">
        <v>37</v>
      </c>
      <c r="H51" s="243"/>
      <c r="I51" s="244" t="s">
        <v>39</v>
      </c>
      <c r="J51" s="245"/>
      <c r="K51" s="246"/>
      <c r="L51" s="246"/>
      <c r="M51" s="247"/>
      <c r="N51" s="247"/>
      <c r="O51" s="247"/>
      <c r="P51" s="248"/>
      <c r="Q51" s="249"/>
      <c r="R51" s="240"/>
      <c r="S51" s="250"/>
      <c r="T51" s="251"/>
      <c r="U51" s="245"/>
      <c r="V51" s="252"/>
      <c r="W51" s="1"/>
      <c r="X51" s="253"/>
      <c r="Y51" s="254"/>
      <c r="Z51" s="255"/>
      <c r="AA51" s="254"/>
      <c r="AB51" s="256"/>
      <c r="AC51" s="254"/>
      <c r="AD51" s="255"/>
      <c r="AE51" s="257"/>
      <c r="AF51" s="258"/>
      <c r="AG51" s="254"/>
      <c r="AH51" s="255"/>
      <c r="AI51" s="255"/>
      <c r="AJ51" s="256"/>
      <c r="AK51" s="254"/>
      <c r="AL51" s="255"/>
      <c r="AM51" s="259"/>
    </row>
    <row r="52" spans="1:39" s="7" customFormat="1" ht="27.95" customHeight="1" x14ac:dyDescent="0.2">
      <c r="A52" s="93" t="s">
        <v>148</v>
      </c>
      <c r="B52" s="94" t="s">
        <v>36</v>
      </c>
      <c r="C52" s="154"/>
      <c r="D52" s="96"/>
      <c r="E52" s="96"/>
      <c r="F52" s="96"/>
      <c r="G52" s="97" t="s">
        <v>37</v>
      </c>
      <c r="H52" s="155" t="s">
        <v>38</v>
      </c>
      <c r="I52" s="99" t="s">
        <v>39</v>
      </c>
      <c r="J52" s="100"/>
      <c r="K52" s="52">
        <v>5</v>
      </c>
      <c r="L52" s="52">
        <v>5</v>
      </c>
      <c r="M52" s="172"/>
      <c r="N52" s="172"/>
      <c r="O52" s="172"/>
      <c r="P52" s="103"/>
      <c r="Q52" s="156">
        <f>SUM(Q53,Q54,Q55)</f>
        <v>6</v>
      </c>
      <c r="R52" s="52">
        <f>SUM(R53,R54,R55)</f>
        <v>58</v>
      </c>
      <c r="S52" s="157">
        <f>SUM(S53,S54,S55)</f>
        <v>0</v>
      </c>
      <c r="T52" s="104" t="s">
        <v>54</v>
      </c>
      <c r="U52" s="100"/>
      <c r="V52" s="165"/>
      <c r="W52" s="12"/>
      <c r="X52" s="140"/>
      <c r="Y52" s="29"/>
      <c r="Z52" s="29"/>
      <c r="AA52" s="29"/>
      <c r="AB52" s="29"/>
      <c r="AC52" s="29"/>
      <c r="AD52" s="29"/>
      <c r="AE52" s="108"/>
      <c r="AF52" s="141"/>
      <c r="AG52" s="29"/>
      <c r="AH52" s="29"/>
      <c r="AI52" s="29"/>
      <c r="AJ52" s="29"/>
      <c r="AK52" s="29"/>
      <c r="AL52" s="29"/>
      <c r="AM52" s="108"/>
    </row>
    <row r="53" spans="1:39" s="7" customFormat="1" ht="27.95" customHeight="1" x14ac:dyDescent="0.2">
      <c r="A53" s="110" t="s">
        <v>40</v>
      </c>
      <c r="B53" s="111" t="s">
        <v>41</v>
      </c>
      <c r="C53" s="142"/>
      <c r="D53" s="113" t="s">
        <v>149</v>
      </c>
      <c r="E53" s="113"/>
      <c r="F53" s="113"/>
      <c r="G53" s="114"/>
      <c r="H53" s="115" t="s">
        <v>43</v>
      </c>
      <c r="I53" s="116" t="s">
        <v>39</v>
      </c>
      <c r="J53" s="117"/>
      <c r="K53" s="118">
        <v>0</v>
      </c>
      <c r="L53" s="118">
        <v>0</v>
      </c>
      <c r="M53" s="119" t="s">
        <v>44</v>
      </c>
      <c r="N53" s="119" t="s">
        <v>234</v>
      </c>
      <c r="O53" s="119"/>
      <c r="P53" s="121"/>
      <c r="Q53" s="8">
        <v>0</v>
      </c>
      <c r="R53" s="9">
        <v>6</v>
      </c>
      <c r="S53" s="10">
        <v>0</v>
      </c>
      <c r="T53" s="122"/>
      <c r="U53" s="117"/>
      <c r="V53" s="213" t="s">
        <v>150</v>
      </c>
      <c r="W53" s="12"/>
      <c r="X53" s="149"/>
      <c r="Y53" s="29"/>
      <c r="Z53" s="29"/>
      <c r="AA53" s="29"/>
      <c r="AB53" s="29"/>
      <c r="AC53" s="29"/>
      <c r="AD53" s="29"/>
      <c r="AE53" s="108"/>
      <c r="AF53" s="141"/>
      <c r="AG53" s="29"/>
      <c r="AH53" s="29"/>
      <c r="AI53" s="29"/>
      <c r="AJ53" s="29"/>
      <c r="AK53" s="29"/>
      <c r="AL53" s="29"/>
      <c r="AM53" s="108"/>
    </row>
    <row r="54" spans="1:39" s="7" customFormat="1" ht="27.95" customHeight="1" x14ac:dyDescent="0.2">
      <c r="A54" s="13" t="s">
        <v>50</v>
      </c>
      <c r="B54" s="30" t="s">
        <v>51</v>
      </c>
      <c r="C54" s="142"/>
      <c r="D54" s="113" t="s">
        <v>151</v>
      </c>
      <c r="E54" s="113"/>
      <c r="F54" s="113"/>
      <c r="G54" s="114" t="s">
        <v>37</v>
      </c>
      <c r="H54" s="115" t="s">
        <v>43</v>
      </c>
      <c r="I54" s="116" t="s">
        <v>39</v>
      </c>
      <c r="J54" s="117"/>
      <c r="K54" s="118">
        <v>3</v>
      </c>
      <c r="L54" s="118">
        <v>3</v>
      </c>
      <c r="M54" s="119" t="s">
        <v>53</v>
      </c>
      <c r="N54" s="119"/>
      <c r="O54" s="119"/>
      <c r="P54" s="121"/>
      <c r="Q54" s="8">
        <v>0</v>
      </c>
      <c r="R54" s="9">
        <v>34</v>
      </c>
      <c r="S54" s="10">
        <v>0</v>
      </c>
      <c r="T54" s="122" t="s">
        <v>54</v>
      </c>
      <c r="U54" s="117"/>
      <c r="V54" s="213" t="s">
        <v>55</v>
      </c>
      <c r="W54" s="12"/>
      <c r="X54" s="105">
        <v>1</v>
      </c>
      <c r="Y54" s="29" t="s">
        <v>56</v>
      </c>
      <c r="Z54" s="29" t="s">
        <v>47</v>
      </c>
      <c r="AA54" s="29"/>
      <c r="AB54" s="107">
        <v>1</v>
      </c>
      <c r="AC54" s="29" t="s">
        <v>46</v>
      </c>
      <c r="AD54" s="29" t="s">
        <v>47</v>
      </c>
      <c r="AE54" s="108" t="s">
        <v>57</v>
      </c>
      <c r="AF54" s="109">
        <v>1</v>
      </c>
      <c r="AG54" s="29" t="s">
        <v>46</v>
      </c>
      <c r="AH54" s="29" t="s">
        <v>47</v>
      </c>
      <c r="AI54" s="29" t="s">
        <v>57</v>
      </c>
      <c r="AJ54" s="107">
        <v>1</v>
      </c>
      <c r="AK54" s="29" t="s">
        <v>46</v>
      </c>
      <c r="AL54" s="29" t="s">
        <v>47</v>
      </c>
      <c r="AM54" s="108" t="s">
        <v>57</v>
      </c>
    </row>
    <row r="55" spans="1:39" s="7" customFormat="1" ht="27.95" customHeight="1" x14ac:dyDescent="0.2">
      <c r="A55" s="13" t="s">
        <v>58</v>
      </c>
      <c r="B55" s="30" t="s">
        <v>59</v>
      </c>
      <c r="C55" s="142"/>
      <c r="D55" s="113" t="s">
        <v>152</v>
      </c>
      <c r="E55" s="113"/>
      <c r="F55" s="113"/>
      <c r="G55" s="114" t="s">
        <v>37</v>
      </c>
      <c r="H55" s="115" t="s">
        <v>43</v>
      </c>
      <c r="I55" s="116" t="s">
        <v>39</v>
      </c>
      <c r="J55" s="117"/>
      <c r="K55" s="118">
        <v>2</v>
      </c>
      <c r="L55" s="118">
        <v>2</v>
      </c>
      <c r="M55" s="119" t="s">
        <v>53</v>
      </c>
      <c r="N55" s="119"/>
      <c r="O55" s="119"/>
      <c r="P55" s="121"/>
      <c r="Q55" s="8">
        <v>6</v>
      </c>
      <c r="R55" s="9">
        <v>18</v>
      </c>
      <c r="S55" s="10">
        <v>0</v>
      </c>
      <c r="T55" s="122" t="s">
        <v>54</v>
      </c>
      <c r="U55" s="117" t="s">
        <v>61</v>
      </c>
      <c r="V55" s="213" t="s">
        <v>62</v>
      </c>
      <c r="W55" s="12"/>
      <c r="X55" s="105">
        <v>1</v>
      </c>
      <c r="Y55" s="29" t="s">
        <v>56</v>
      </c>
      <c r="Z55" s="29" t="s">
        <v>47</v>
      </c>
      <c r="AA55" s="29"/>
      <c r="AB55" s="107">
        <v>1</v>
      </c>
      <c r="AC55" s="29" t="s">
        <v>46</v>
      </c>
      <c r="AD55" s="29" t="s">
        <v>47</v>
      </c>
      <c r="AE55" s="108" t="s">
        <v>57</v>
      </c>
      <c r="AF55" s="109">
        <v>1</v>
      </c>
      <c r="AG55" s="29" t="s">
        <v>46</v>
      </c>
      <c r="AH55" s="29" t="s">
        <v>63</v>
      </c>
      <c r="AI55" s="29" t="s">
        <v>64</v>
      </c>
      <c r="AJ55" s="107">
        <v>1</v>
      </c>
      <c r="AK55" s="29" t="s">
        <v>46</v>
      </c>
      <c r="AL55" s="29" t="s">
        <v>63</v>
      </c>
      <c r="AM55" s="108" t="s">
        <v>64</v>
      </c>
    </row>
    <row r="56" spans="1:39" s="7" customFormat="1" ht="27.95" customHeight="1" x14ac:dyDescent="0.2">
      <c r="A56" s="93" t="s">
        <v>153</v>
      </c>
      <c r="B56" s="94" t="s">
        <v>66</v>
      </c>
      <c r="C56" s="154"/>
      <c r="D56" s="96"/>
      <c r="E56" s="96"/>
      <c r="F56" s="96"/>
      <c r="G56" s="97" t="s">
        <v>37</v>
      </c>
      <c r="H56" s="155" t="s">
        <v>38</v>
      </c>
      <c r="I56" s="99" t="s">
        <v>39</v>
      </c>
      <c r="J56" s="100"/>
      <c r="K56" s="52">
        <v>4</v>
      </c>
      <c r="L56" s="52">
        <v>4</v>
      </c>
      <c r="M56" s="102"/>
      <c r="N56" s="102"/>
      <c r="O56" s="102"/>
      <c r="P56" s="103"/>
      <c r="Q56" s="156">
        <f>SUM(Q57,Q58,Q59)</f>
        <v>12</v>
      </c>
      <c r="R56" s="52">
        <f>SUM(R57,R58,R59)</f>
        <v>43</v>
      </c>
      <c r="S56" s="157">
        <f>SUM(S57,S58,S59)</f>
        <v>0</v>
      </c>
      <c r="T56" s="104" t="s">
        <v>54</v>
      </c>
      <c r="U56" s="100"/>
      <c r="V56" s="165"/>
      <c r="W56" s="12"/>
      <c r="X56" s="260"/>
      <c r="Y56" s="106"/>
      <c r="Z56" s="106"/>
      <c r="AA56" s="29"/>
      <c r="AB56" s="167"/>
      <c r="AC56" s="106"/>
      <c r="AD56" s="106"/>
      <c r="AE56" s="108"/>
      <c r="AF56" s="168"/>
      <c r="AG56" s="106"/>
      <c r="AH56" s="106"/>
      <c r="AI56" s="29"/>
      <c r="AJ56" s="167"/>
      <c r="AK56" s="106"/>
      <c r="AL56" s="106"/>
      <c r="AM56" s="108"/>
    </row>
    <row r="57" spans="1:39" s="7" customFormat="1" ht="27.95" customHeight="1" x14ac:dyDescent="0.2">
      <c r="A57" s="123" t="s">
        <v>40</v>
      </c>
      <c r="B57" s="124" t="s">
        <v>154</v>
      </c>
      <c r="C57" s="217"/>
      <c r="D57" s="218" t="s">
        <v>155</v>
      </c>
      <c r="E57" s="218"/>
      <c r="F57" s="218"/>
      <c r="G57" s="219"/>
      <c r="H57" s="220" t="s">
        <v>43</v>
      </c>
      <c r="I57" s="221" t="s">
        <v>39</v>
      </c>
      <c r="J57" s="222"/>
      <c r="K57" s="223">
        <v>2</v>
      </c>
      <c r="L57" s="223">
        <v>2</v>
      </c>
      <c r="M57" s="224" t="s">
        <v>53</v>
      </c>
      <c r="N57" s="224"/>
      <c r="O57" s="224"/>
      <c r="P57" s="121"/>
      <c r="Q57" s="8">
        <v>6</v>
      </c>
      <c r="R57" s="9">
        <v>18</v>
      </c>
      <c r="S57" s="10">
        <v>0</v>
      </c>
      <c r="T57" s="261" t="s">
        <v>54</v>
      </c>
      <c r="U57" s="222" t="s">
        <v>61</v>
      </c>
      <c r="V57" s="262" t="s">
        <v>69</v>
      </c>
      <c r="W57" s="12"/>
      <c r="X57" s="260">
        <v>1</v>
      </c>
      <c r="Y57" s="106" t="s">
        <v>56</v>
      </c>
      <c r="Z57" s="29" t="s">
        <v>47</v>
      </c>
      <c r="AA57" s="29"/>
      <c r="AB57" s="167">
        <v>1</v>
      </c>
      <c r="AC57" s="106" t="s">
        <v>46</v>
      </c>
      <c r="AD57" s="29" t="s">
        <v>47</v>
      </c>
      <c r="AE57" s="108" t="s">
        <v>57</v>
      </c>
      <c r="AF57" s="168">
        <v>1</v>
      </c>
      <c r="AG57" s="106" t="s">
        <v>46</v>
      </c>
      <c r="AH57" s="106" t="s">
        <v>63</v>
      </c>
      <c r="AI57" s="29" t="s">
        <v>64</v>
      </c>
      <c r="AJ57" s="167">
        <v>1</v>
      </c>
      <c r="AK57" s="106" t="s">
        <v>46</v>
      </c>
      <c r="AL57" s="106" t="s">
        <v>63</v>
      </c>
      <c r="AM57" s="108" t="s">
        <v>64</v>
      </c>
    </row>
    <row r="58" spans="1:39" s="7" customFormat="1" ht="40.15" customHeight="1" x14ac:dyDescent="0.2">
      <c r="A58" s="13" t="s">
        <v>50</v>
      </c>
      <c r="B58" s="14" t="s">
        <v>70</v>
      </c>
      <c r="C58" s="217"/>
      <c r="D58" s="218" t="s">
        <v>156</v>
      </c>
      <c r="E58" s="218"/>
      <c r="F58" s="218"/>
      <c r="G58" s="219"/>
      <c r="H58" s="220" t="s">
        <v>43</v>
      </c>
      <c r="I58" s="221" t="s">
        <v>39</v>
      </c>
      <c r="J58" s="222"/>
      <c r="K58" s="223">
        <v>1</v>
      </c>
      <c r="L58" s="223">
        <v>1</v>
      </c>
      <c r="M58" s="224" t="s">
        <v>53</v>
      </c>
      <c r="N58" s="224"/>
      <c r="O58" s="224"/>
      <c r="P58" s="121"/>
      <c r="Q58" s="8">
        <v>0</v>
      </c>
      <c r="R58" s="9">
        <v>16</v>
      </c>
      <c r="S58" s="10">
        <v>0</v>
      </c>
      <c r="T58" s="261" t="s">
        <v>54</v>
      </c>
      <c r="U58" s="222" t="s">
        <v>61</v>
      </c>
      <c r="V58" s="262" t="s">
        <v>118</v>
      </c>
      <c r="W58" s="12"/>
      <c r="X58" s="260">
        <v>1</v>
      </c>
      <c r="Y58" s="106" t="s">
        <v>56</v>
      </c>
      <c r="Z58" s="106" t="s">
        <v>63</v>
      </c>
      <c r="AA58" s="29"/>
      <c r="AB58" s="167">
        <v>1</v>
      </c>
      <c r="AC58" s="106" t="s">
        <v>46</v>
      </c>
      <c r="AD58" s="106" t="s">
        <v>63</v>
      </c>
      <c r="AE58" s="144" t="s">
        <v>64</v>
      </c>
      <c r="AF58" s="168">
        <v>1</v>
      </c>
      <c r="AG58" s="106" t="s">
        <v>46</v>
      </c>
      <c r="AH58" s="106" t="s">
        <v>63</v>
      </c>
      <c r="AI58" s="29" t="s">
        <v>64</v>
      </c>
      <c r="AJ58" s="167">
        <v>1</v>
      </c>
      <c r="AK58" s="106" t="s">
        <v>46</v>
      </c>
      <c r="AL58" s="106" t="s">
        <v>63</v>
      </c>
      <c r="AM58" s="108" t="s">
        <v>64</v>
      </c>
    </row>
    <row r="59" spans="1:39" s="7" customFormat="1" ht="27.95" customHeight="1" x14ac:dyDescent="0.2">
      <c r="A59" s="13" t="s">
        <v>58</v>
      </c>
      <c r="B59" s="14" t="s">
        <v>73</v>
      </c>
      <c r="C59" s="217"/>
      <c r="D59" s="218" t="s">
        <v>157</v>
      </c>
      <c r="E59" s="218"/>
      <c r="F59" s="218"/>
      <c r="G59" s="219"/>
      <c r="H59" s="220" t="s">
        <v>43</v>
      </c>
      <c r="I59" s="221" t="s">
        <v>39</v>
      </c>
      <c r="J59" s="222"/>
      <c r="K59" s="223">
        <v>1</v>
      </c>
      <c r="L59" s="223">
        <v>1</v>
      </c>
      <c r="M59" s="224" t="s">
        <v>53</v>
      </c>
      <c r="N59" s="224" t="s">
        <v>236</v>
      </c>
      <c r="O59" s="224"/>
      <c r="P59" s="121"/>
      <c r="Q59" s="8">
        <v>6</v>
      </c>
      <c r="R59" s="9">
        <v>9</v>
      </c>
      <c r="S59" s="10">
        <v>0</v>
      </c>
      <c r="T59" s="261" t="s">
        <v>54</v>
      </c>
      <c r="U59" s="222"/>
      <c r="V59" s="262" t="s">
        <v>158</v>
      </c>
      <c r="W59" s="12"/>
      <c r="X59" s="260">
        <v>1</v>
      </c>
      <c r="Y59" s="106" t="s">
        <v>56</v>
      </c>
      <c r="Z59" s="29" t="s">
        <v>47</v>
      </c>
      <c r="AA59" s="29"/>
      <c r="AB59" s="167">
        <v>1</v>
      </c>
      <c r="AC59" s="106" t="s">
        <v>46</v>
      </c>
      <c r="AD59" s="29" t="s">
        <v>47</v>
      </c>
      <c r="AE59" s="108" t="s">
        <v>49</v>
      </c>
      <c r="AF59" s="168">
        <v>1</v>
      </c>
      <c r="AG59" s="106" t="s">
        <v>46</v>
      </c>
      <c r="AH59" s="29" t="s">
        <v>47</v>
      </c>
      <c r="AI59" s="29" t="s">
        <v>49</v>
      </c>
      <c r="AJ59" s="167">
        <v>1</v>
      </c>
      <c r="AK59" s="106" t="s">
        <v>46</v>
      </c>
      <c r="AL59" s="29" t="s">
        <v>47</v>
      </c>
      <c r="AM59" s="108" t="s">
        <v>49</v>
      </c>
    </row>
    <row r="60" spans="1:39" s="7" customFormat="1" ht="27.95" customHeight="1" x14ac:dyDescent="0.2">
      <c r="A60" s="93" t="s">
        <v>159</v>
      </c>
      <c r="B60" s="94" t="s">
        <v>78</v>
      </c>
      <c r="C60" s="154"/>
      <c r="D60" s="96"/>
      <c r="E60" s="96"/>
      <c r="F60" s="96"/>
      <c r="G60" s="97"/>
      <c r="H60" s="155" t="s">
        <v>38</v>
      </c>
      <c r="I60" s="99"/>
      <c r="J60" s="100"/>
      <c r="K60" s="52">
        <v>5</v>
      </c>
      <c r="L60" s="52">
        <v>5</v>
      </c>
      <c r="M60" s="102"/>
      <c r="N60" s="102"/>
      <c r="O60" s="102"/>
      <c r="P60" s="103"/>
      <c r="Q60" s="42">
        <f>SUM(Q61,Q62,Q63)</f>
        <v>0</v>
      </c>
      <c r="R60" s="43">
        <f t="shared" ref="R60:S60" si="3">SUM(R61,R62,R63)</f>
        <v>41</v>
      </c>
      <c r="S60" s="44">
        <f t="shared" si="3"/>
        <v>6</v>
      </c>
      <c r="T60" s="104" t="s">
        <v>54</v>
      </c>
      <c r="U60" s="100"/>
      <c r="V60" s="165"/>
      <c r="W60" s="12"/>
      <c r="X60" s="260"/>
      <c r="Y60" s="106"/>
      <c r="Z60" s="106"/>
      <c r="AA60" s="29"/>
      <c r="AB60" s="167"/>
      <c r="AC60" s="106"/>
      <c r="AD60" s="106"/>
      <c r="AE60" s="108"/>
      <c r="AF60" s="168"/>
      <c r="AG60" s="106"/>
      <c r="AH60" s="106"/>
      <c r="AI60" s="29"/>
      <c r="AJ60" s="167"/>
      <c r="AK60" s="106"/>
      <c r="AL60" s="106"/>
      <c r="AM60" s="108"/>
    </row>
    <row r="61" spans="1:39" s="7" customFormat="1" ht="27.95" customHeight="1" x14ac:dyDescent="0.2">
      <c r="A61" s="110" t="s">
        <v>40</v>
      </c>
      <c r="B61" s="111" t="s">
        <v>160</v>
      </c>
      <c r="C61" s="217"/>
      <c r="D61" s="218" t="s">
        <v>149</v>
      </c>
      <c r="E61" s="218"/>
      <c r="F61" s="218"/>
      <c r="G61" s="219"/>
      <c r="H61" s="220" t="s">
        <v>43</v>
      </c>
      <c r="I61" s="221" t="s">
        <v>39</v>
      </c>
      <c r="J61" s="222"/>
      <c r="K61" s="223">
        <v>0</v>
      </c>
      <c r="L61" s="223">
        <v>0</v>
      </c>
      <c r="M61" s="224" t="s">
        <v>44</v>
      </c>
      <c r="N61" s="224" t="s">
        <v>234</v>
      </c>
      <c r="O61" s="224"/>
      <c r="P61" s="121"/>
      <c r="Q61" s="8">
        <v>0</v>
      </c>
      <c r="R61" s="9">
        <v>0</v>
      </c>
      <c r="S61" s="10">
        <v>6</v>
      </c>
      <c r="T61" s="261"/>
      <c r="U61" s="222"/>
      <c r="V61" s="262" t="s">
        <v>160</v>
      </c>
      <c r="W61" s="12"/>
      <c r="X61" s="260"/>
      <c r="Y61" s="106"/>
      <c r="Z61" s="106"/>
      <c r="AA61" s="29"/>
      <c r="AB61" s="167"/>
      <c r="AC61" s="106"/>
      <c r="AD61" s="106"/>
      <c r="AE61" s="108"/>
      <c r="AF61" s="168"/>
      <c r="AG61" s="106"/>
      <c r="AH61" s="106"/>
      <c r="AI61" s="29"/>
      <c r="AJ61" s="167"/>
      <c r="AK61" s="106"/>
      <c r="AL61" s="106"/>
      <c r="AM61" s="108"/>
    </row>
    <row r="62" spans="1:39" s="45" customFormat="1" ht="27.95" customHeight="1" x14ac:dyDescent="0.2">
      <c r="A62" s="123" t="s">
        <v>50</v>
      </c>
      <c r="B62" s="124" t="s">
        <v>79</v>
      </c>
      <c r="C62" s="145"/>
      <c r="D62" s="125" t="s">
        <v>161</v>
      </c>
      <c r="E62" s="125"/>
      <c r="F62" s="125"/>
      <c r="G62" s="126"/>
      <c r="H62" s="146" t="s">
        <v>43</v>
      </c>
      <c r="I62" s="29" t="s">
        <v>39</v>
      </c>
      <c r="J62" s="127"/>
      <c r="K62" s="51">
        <v>4</v>
      </c>
      <c r="L62" s="51">
        <v>4</v>
      </c>
      <c r="M62" s="120" t="s">
        <v>53</v>
      </c>
      <c r="N62" s="120" t="s">
        <v>236</v>
      </c>
      <c r="O62" s="120"/>
      <c r="P62" s="128"/>
      <c r="Q62" s="8">
        <v>0</v>
      </c>
      <c r="R62" s="9">
        <v>36</v>
      </c>
      <c r="S62" s="10">
        <v>0</v>
      </c>
      <c r="T62" s="129" t="s">
        <v>54</v>
      </c>
      <c r="U62" s="127"/>
      <c r="V62" s="226" t="s">
        <v>162</v>
      </c>
      <c r="W62" s="12"/>
      <c r="X62" s="260">
        <v>1</v>
      </c>
      <c r="Y62" s="106" t="s">
        <v>56</v>
      </c>
      <c r="Z62" s="106" t="s">
        <v>163</v>
      </c>
      <c r="AA62" s="29"/>
      <c r="AB62" s="167">
        <v>1</v>
      </c>
      <c r="AC62" s="106" t="s">
        <v>46</v>
      </c>
      <c r="AD62" s="106" t="s">
        <v>47</v>
      </c>
      <c r="AE62" s="108" t="s">
        <v>82</v>
      </c>
      <c r="AF62" s="168">
        <v>1</v>
      </c>
      <c r="AG62" s="106" t="s">
        <v>46</v>
      </c>
      <c r="AH62" s="106" t="s">
        <v>47</v>
      </c>
      <c r="AI62" s="29" t="s">
        <v>82</v>
      </c>
      <c r="AJ62" s="167">
        <v>1</v>
      </c>
      <c r="AK62" s="106" t="s">
        <v>46</v>
      </c>
      <c r="AL62" s="106" t="s">
        <v>47</v>
      </c>
      <c r="AM62" s="108" t="s">
        <v>82</v>
      </c>
    </row>
    <row r="63" spans="1:39" s="7" customFormat="1" ht="27.95" customHeight="1" x14ac:dyDescent="0.2">
      <c r="A63" s="13" t="s">
        <v>58</v>
      </c>
      <c r="B63" s="14" t="s">
        <v>164</v>
      </c>
      <c r="C63" s="217"/>
      <c r="D63" s="218" t="s">
        <v>165</v>
      </c>
      <c r="E63" s="218"/>
      <c r="F63" s="218"/>
      <c r="G63" s="219"/>
      <c r="H63" s="220" t="s">
        <v>43</v>
      </c>
      <c r="I63" s="221" t="s">
        <v>39</v>
      </c>
      <c r="J63" s="222"/>
      <c r="K63" s="223">
        <v>1</v>
      </c>
      <c r="L63" s="223">
        <v>1</v>
      </c>
      <c r="M63" s="224" t="s">
        <v>53</v>
      </c>
      <c r="N63" s="120" t="s">
        <v>236</v>
      </c>
      <c r="O63" s="224"/>
      <c r="P63" s="121"/>
      <c r="Q63" s="8">
        <v>0</v>
      </c>
      <c r="R63" s="9">
        <v>5</v>
      </c>
      <c r="S63" s="10">
        <v>0</v>
      </c>
      <c r="T63" s="261" t="s">
        <v>54</v>
      </c>
      <c r="U63" s="222"/>
      <c r="V63" s="262" t="s">
        <v>166</v>
      </c>
      <c r="W63" s="12"/>
      <c r="X63" s="260">
        <v>1</v>
      </c>
      <c r="Y63" s="106" t="s">
        <v>46</v>
      </c>
      <c r="Z63" s="106" t="s">
        <v>99</v>
      </c>
      <c r="AA63" s="29" t="s">
        <v>48</v>
      </c>
      <c r="AB63" s="167">
        <v>1</v>
      </c>
      <c r="AC63" s="106" t="s">
        <v>46</v>
      </c>
      <c r="AD63" s="106" t="s">
        <v>99</v>
      </c>
      <c r="AE63" s="108" t="s">
        <v>48</v>
      </c>
      <c r="AF63" s="168">
        <v>1</v>
      </c>
      <c r="AG63" s="106" t="s">
        <v>46</v>
      </c>
      <c r="AH63" s="106" t="s">
        <v>167</v>
      </c>
      <c r="AI63" s="29" t="s">
        <v>128</v>
      </c>
      <c r="AJ63" s="167">
        <v>1</v>
      </c>
      <c r="AK63" s="106" t="s">
        <v>46</v>
      </c>
      <c r="AL63" s="106" t="s">
        <v>167</v>
      </c>
      <c r="AM63" s="108" t="s">
        <v>128</v>
      </c>
    </row>
    <row r="64" spans="1:39" s="7" customFormat="1" ht="27.95" customHeight="1" x14ac:dyDescent="0.2">
      <c r="A64" s="93" t="s">
        <v>168</v>
      </c>
      <c r="B64" s="94" t="s">
        <v>92</v>
      </c>
      <c r="C64" s="154"/>
      <c r="D64" s="96"/>
      <c r="E64" s="96"/>
      <c r="F64" s="96"/>
      <c r="G64" s="97"/>
      <c r="H64" s="155" t="s">
        <v>38</v>
      </c>
      <c r="I64" s="99"/>
      <c r="J64" s="100"/>
      <c r="K64" s="52">
        <v>6</v>
      </c>
      <c r="L64" s="52">
        <v>6</v>
      </c>
      <c r="M64" s="102"/>
      <c r="N64" s="102"/>
      <c r="O64" s="102"/>
      <c r="P64" s="103"/>
      <c r="Q64" s="42">
        <f>SUM(Q65,Q66)</f>
        <v>4</v>
      </c>
      <c r="R64" s="43">
        <f>SUM(R65,R66)</f>
        <v>20</v>
      </c>
      <c r="S64" s="44">
        <f>SUM(S65,S66)</f>
        <v>8</v>
      </c>
      <c r="T64" s="104"/>
      <c r="U64" s="100"/>
      <c r="V64" s="165"/>
      <c r="W64" s="12"/>
      <c r="X64" s="260"/>
      <c r="Y64" s="106"/>
      <c r="Z64" s="106"/>
      <c r="AA64" s="29"/>
      <c r="AB64" s="167"/>
      <c r="AC64" s="106"/>
      <c r="AD64" s="106"/>
      <c r="AE64" s="108"/>
      <c r="AF64" s="168"/>
      <c r="AG64" s="106"/>
      <c r="AH64" s="106"/>
      <c r="AI64" s="29"/>
      <c r="AJ64" s="167"/>
      <c r="AK64" s="106"/>
      <c r="AL64" s="106"/>
      <c r="AM64" s="108"/>
    </row>
    <row r="65" spans="1:39" s="7" customFormat="1" ht="27.95" customHeight="1" x14ac:dyDescent="0.2">
      <c r="A65" s="263" t="s">
        <v>40</v>
      </c>
      <c r="B65" s="264" t="s">
        <v>93</v>
      </c>
      <c r="C65" s="217"/>
      <c r="D65" s="218" t="s">
        <v>169</v>
      </c>
      <c r="E65" s="218"/>
      <c r="F65" s="218"/>
      <c r="G65" s="219"/>
      <c r="H65" s="220" t="s">
        <v>43</v>
      </c>
      <c r="I65" s="221" t="s">
        <v>39</v>
      </c>
      <c r="J65" s="222"/>
      <c r="K65" s="223">
        <v>4</v>
      </c>
      <c r="L65" s="223">
        <v>4</v>
      </c>
      <c r="M65" s="224" t="s">
        <v>44</v>
      </c>
      <c r="N65" s="224" t="s">
        <v>234</v>
      </c>
      <c r="O65" s="224"/>
      <c r="P65" s="121"/>
      <c r="Q65" s="8">
        <v>4</v>
      </c>
      <c r="R65" s="9">
        <v>11</v>
      </c>
      <c r="S65" s="265">
        <v>8</v>
      </c>
      <c r="T65" s="261"/>
      <c r="U65" s="222"/>
      <c r="V65" s="262" t="s">
        <v>170</v>
      </c>
      <c r="W65" s="12"/>
      <c r="X65" s="260">
        <v>1</v>
      </c>
      <c r="Y65" s="106" t="s">
        <v>46</v>
      </c>
      <c r="Z65" s="106" t="s">
        <v>47</v>
      </c>
      <c r="AA65" s="29" t="s">
        <v>48</v>
      </c>
      <c r="AB65" s="167">
        <v>1</v>
      </c>
      <c r="AC65" s="106" t="s">
        <v>46</v>
      </c>
      <c r="AD65" s="106" t="s">
        <v>47</v>
      </c>
      <c r="AE65" s="108" t="s">
        <v>48</v>
      </c>
      <c r="AF65" s="168">
        <v>1</v>
      </c>
      <c r="AG65" s="106" t="s">
        <v>46</v>
      </c>
      <c r="AH65" s="106" t="s">
        <v>171</v>
      </c>
      <c r="AI65" s="29" t="s">
        <v>172</v>
      </c>
      <c r="AJ65" s="167">
        <v>1</v>
      </c>
      <c r="AK65" s="106" t="s">
        <v>46</v>
      </c>
      <c r="AL65" s="106" t="s">
        <v>171</v>
      </c>
      <c r="AM65" s="108" t="s">
        <v>172</v>
      </c>
    </row>
    <row r="66" spans="1:39" s="7" customFormat="1" ht="27.95" customHeight="1" x14ac:dyDescent="0.2">
      <c r="A66" s="13" t="s">
        <v>50</v>
      </c>
      <c r="B66" s="14" t="s">
        <v>173</v>
      </c>
      <c r="C66" s="217"/>
      <c r="D66" s="218" t="s">
        <v>174</v>
      </c>
      <c r="E66" s="218"/>
      <c r="F66" s="218"/>
      <c r="G66" s="219"/>
      <c r="H66" s="220" t="s">
        <v>43</v>
      </c>
      <c r="I66" s="221" t="s">
        <v>39</v>
      </c>
      <c r="J66" s="222"/>
      <c r="K66" s="223">
        <v>2</v>
      </c>
      <c r="L66" s="223">
        <v>2</v>
      </c>
      <c r="M66" s="224" t="s">
        <v>53</v>
      </c>
      <c r="N66" s="224" t="s">
        <v>236</v>
      </c>
      <c r="O66" s="224"/>
      <c r="P66" s="121"/>
      <c r="Q66" s="8">
        <v>0</v>
      </c>
      <c r="R66" s="9">
        <v>9</v>
      </c>
      <c r="S66" s="10">
        <v>0</v>
      </c>
      <c r="T66" s="261" t="s">
        <v>54</v>
      </c>
      <c r="U66" s="127"/>
      <c r="V66" s="262" t="s">
        <v>175</v>
      </c>
      <c r="W66" s="12"/>
      <c r="X66" s="260">
        <v>1</v>
      </c>
      <c r="Y66" s="106" t="s">
        <v>46</v>
      </c>
      <c r="Z66" s="106" t="s">
        <v>176</v>
      </c>
      <c r="AA66" s="29" t="s">
        <v>48</v>
      </c>
      <c r="AB66" s="167">
        <v>1</v>
      </c>
      <c r="AC66" s="106" t="s">
        <v>46</v>
      </c>
      <c r="AD66" s="106" t="s">
        <v>176</v>
      </c>
      <c r="AE66" s="108" t="s">
        <v>48</v>
      </c>
      <c r="AF66" s="338" t="s">
        <v>177</v>
      </c>
      <c r="AG66" s="339"/>
      <c r="AH66" s="339"/>
      <c r="AI66" s="339"/>
      <c r="AJ66" s="339"/>
      <c r="AK66" s="339"/>
      <c r="AL66" s="339"/>
      <c r="AM66" s="340"/>
    </row>
    <row r="67" spans="1:39" s="7" customFormat="1" ht="38.450000000000003" customHeight="1" x14ac:dyDescent="0.2">
      <c r="A67" s="93" t="s">
        <v>178</v>
      </c>
      <c r="B67" s="94" t="s">
        <v>244</v>
      </c>
      <c r="C67" s="94"/>
      <c r="D67" s="94"/>
      <c r="E67" s="94"/>
      <c r="F67" s="94"/>
      <c r="G67" s="94"/>
      <c r="H67" s="98" t="s">
        <v>38</v>
      </c>
      <c r="I67" s="94"/>
      <c r="J67" s="94"/>
      <c r="K67" s="170">
        <v>10</v>
      </c>
      <c r="L67" s="170">
        <v>10</v>
      </c>
      <c r="M67" s="94"/>
      <c r="N67" s="94"/>
      <c r="O67" s="94"/>
      <c r="P67" s="266"/>
      <c r="Q67" s="267">
        <f>Q68</f>
        <v>0</v>
      </c>
      <c r="R67" s="170">
        <f>R68</f>
        <v>4</v>
      </c>
      <c r="S67" s="268">
        <f>S68</f>
        <v>0</v>
      </c>
      <c r="T67" s="269" t="s">
        <v>54</v>
      </c>
      <c r="U67" s="94"/>
      <c r="V67" s="94"/>
      <c r="W67" s="12" t="s">
        <v>179</v>
      </c>
      <c r="X67" s="260">
        <v>1</v>
      </c>
      <c r="Y67" s="106" t="s">
        <v>46</v>
      </c>
      <c r="Z67" s="106" t="s">
        <v>180</v>
      </c>
      <c r="AA67" s="106" t="s">
        <v>181</v>
      </c>
      <c r="AB67" s="167">
        <v>1</v>
      </c>
      <c r="AC67" s="106" t="s">
        <v>46</v>
      </c>
      <c r="AD67" s="106" t="s">
        <v>180</v>
      </c>
      <c r="AE67" s="144" t="s">
        <v>181</v>
      </c>
      <c r="AF67" s="338" t="s">
        <v>177</v>
      </c>
      <c r="AG67" s="339"/>
      <c r="AH67" s="339"/>
      <c r="AI67" s="339"/>
      <c r="AJ67" s="339"/>
      <c r="AK67" s="339"/>
      <c r="AL67" s="339"/>
      <c r="AM67" s="340"/>
    </row>
    <row r="68" spans="1:39" s="7" customFormat="1" ht="27.95" customHeight="1" x14ac:dyDescent="0.2">
      <c r="A68" s="13" t="s">
        <v>40</v>
      </c>
      <c r="B68" s="14" t="s">
        <v>182</v>
      </c>
      <c r="C68" s="217"/>
      <c r="D68" s="218" t="s">
        <v>183</v>
      </c>
      <c r="E68" s="218"/>
      <c r="F68" s="218"/>
      <c r="G68" s="219"/>
      <c r="H68" s="220" t="s">
        <v>43</v>
      </c>
      <c r="I68" s="221" t="s">
        <v>39</v>
      </c>
      <c r="J68" s="222"/>
      <c r="K68" s="223">
        <v>10</v>
      </c>
      <c r="L68" s="223">
        <v>10</v>
      </c>
      <c r="M68" s="224" t="s">
        <v>53</v>
      </c>
      <c r="N68" s="224" t="s">
        <v>236</v>
      </c>
      <c r="O68" s="224"/>
      <c r="P68" s="121"/>
      <c r="Q68" s="8">
        <v>0</v>
      </c>
      <c r="R68" s="9">
        <v>4</v>
      </c>
      <c r="S68" s="10">
        <v>0</v>
      </c>
      <c r="T68" s="261" t="s">
        <v>54</v>
      </c>
      <c r="U68" s="222"/>
      <c r="V68" s="262" t="s">
        <v>184</v>
      </c>
      <c r="W68" s="12"/>
      <c r="X68" s="260"/>
      <c r="Y68" s="106"/>
      <c r="Z68" s="106"/>
      <c r="AA68" s="29"/>
      <c r="AB68" s="167"/>
      <c r="AC68" s="106"/>
      <c r="AD68" s="106"/>
      <c r="AE68" s="108"/>
      <c r="AF68" s="341"/>
      <c r="AG68" s="342"/>
      <c r="AH68" s="342"/>
      <c r="AI68" s="342"/>
      <c r="AJ68" s="342"/>
      <c r="AK68" s="342"/>
      <c r="AL68" s="342"/>
      <c r="AM68" s="343"/>
    </row>
    <row r="69" spans="1:39" s="7" customFormat="1" ht="27.95" customHeight="1" x14ac:dyDescent="0.2">
      <c r="A69" s="93" t="s">
        <v>185</v>
      </c>
      <c r="B69" s="94" t="s">
        <v>186</v>
      </c>
      <c r="C69" s="154"/>
      <c r="D69" s="96"/>
      <c r="E69" s="96"/>
      <c r="F69" s="96"/>
      <c r="G69" s="97"/>
      <c r="H69" s="155" t="s">
        <v>38</v>
      </c>
      <c r="I69" s="99"/>
      <c r="J69" s="100"/>
      <c r="K69" s="52"/>
      <c r="L69" s="52"/>
      <c r="M69" s="102"/>
      <c r="N69" s="102"/>
      <c r="O69" s="102"/>
      <c r="P69" s="103"/>
      <c r="Q69" s="42">
        <f>SUM(Q70,Q71)</f>
        <v>0</v>
      </c>
      <c r="R69" s="43">
        <f>SUM(R70,R71)</f>
        <v>25</v>
      </c>
      <c r="S69" s="44">
        <f>SUM(S70,S71)</f>
        <v>0</v>
      </c>
      <c r="T69" s="104" t="s">
        <v>54</v>
      </c>
      <c r="U69" s="100"/>
      <c r="V69" s="165"/>
      <c r="W69" s="12"/>
      <c r="X69" s="291" t="s">
        <v>86</v>
      </c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3"/>
    </row>
    <row r="70" spans="1:39" s="7" customFormat="1" ht="27.95" customHeight="1" x14ac:dyDescent="0.2">
      <c r="A70" s="13" t="s">
        <v>40</v>
      </c>
      <c r="B70" s="14" t="s">
        <v>187</v>
      </c>
      <c r="C70" s="217"/>
      <c r="D70" s="218" t="s">
        <v>188</v>
      </c>
      <c r="E70" s="218"/>
      <c r="F70" s="218"/>
      <c r="G70" s="219"/>
      <c r="H70" s="220" t="s">
        <v>43</v>
      </c>
      <c r="I70" s="221" t="s">
        <v>39</v>
      </c>
      <c r="J70" s="222"/>
      <c r="K70" s="270">
        <v>0</v>
      </c>
      <c r="L70" s="223">
        <v>0</v>
      </c>
      <c r="M70" s="224" t="s">
        <v>53</v>
      </c>
      <c r="N70" s="224"/>
      <c r="O70" s="224"/>
      <c r="P70" s="121"/>
      <c r="Q70" s="8">
        <v>0</v>
      </c>
      <c r="R70" s="9">
        <v>15</v>
      </c>
      <c r="S70" s="10">
        <v>0</v>
      </c>
      <c r="T70" s="261" t="s">
        <v>54</v>
      </c>
      <c r="U70" s="222"/>
      <c r="V70" s="262"/>
      <c r="W70" s="12"/>
      <c r="X70" s="260"/>
      <c r="Y70" s="106"/>
      <c r="Z70" s="106"/>
      <c r="AA70" s="29"/>
      <c r="AB70" s="167"/>
      <c r="AC70" s="106"/>
      <c r="AD70" s="106"/>
      <c r="AE70" s="108"/>
      <c r="AF70" s="168"/>
      <c r="AG70" s="106"/>
      <c r="AH70" s="106"/>
      <c r="AI70" s="29"/>
      <c r="AJ70" s="167"/>
      <c r="AK70" s="106"/>
      <c r="AL70" s="106"/>
      <c r="AM70" s="108"/>
    </row>
    <row r="71" spans="1:39" s="7" customFormat="1" ht="27.95" customHeight="1" x14ac:dyDescent="0.2">
      <c r="A71" s="13" t="s">
        <v>50</v>
      </c>
      <c r="B71" s="14" t="s">
        <v>166</v>
      </c>
      <c r="C71" s="217"/>
      <c r="D71" s="218" t="s">
        <v>188</v>
      </c>
      <c r="E71" s="218"/>
      <c r="F71" s="218"/>
      <c r="G71" s="219"/>
      <c r="H71" s="220" t="s">
        <v>43</v>
      </c>
      <c r="I71" s="221" t="s">
        <v>39</v>
      </c>
      <c r="J71" s="222"/>
      <c r="K71" s="270">
        <v>0</v>
      </c>
      <c r="L71" s="223">
        <v>0</v>
      </c>
      <c r="M71" s="224" t="s">
        <v>53</v>
      </c>
      <c r="N71" s="224"/>
      <c r="O71" s="224"/>
      <c r="P71" s="121"/>
      <c r="Q71" s="8">
        <v>0</v>
      </c>
      <c r="R71" s="9">
        <v>10</v>
      </c>
      <c r="S71" s="10">
        <v>0</v>
      </c>
      <c r="T71" s="261" t="s">
        <v>54</v>
      </c>
      <c r="U71" s="222"/>
      <c r="V71" s="262"/>
      <c r="W71" s="12"/>
      <c r="X71" s="260"/>
      <c r="Y71" s="106"/>
      <c r="Z71" s="106"/>
      <c r="AA71" s="29"/>
      <c r="AB71" s="167"/>
      <c r="AC71" s="106"/>
      <c r="AD71" s="106"/>
      <c r="AE71" s="108"/>
      <c r="AF71" s="168"/>
      <c r="AG71" s="106"/>
      <c r="AH71" s="106"/>
      <c r="AI71" s="29"/>
      <c r="AJ71" s="167"/>
      <c r="AK71" s="106"/>
      <c r="AL71" s="106"/>
      <c r="AM71" s="108"/>
    </row>
    <row r="72" spans="1:39" s="7" customFormat="1" ht="27.95" customHeight="1" x14ac:dyDescent="0.2">
      <c r="A72" s="93" t="s">
        <v>189</v>
      </c>
      <c r="B72" s="94" t="s">
        <v>104</v>
      </c>
      <c r="C72" s="154"/>
      <c r="D72" s="96"/>
      <c r="E72" s="96"/>
      <c r="F72" s="96"/>
      <c r="G72" s="97"/>
      <c r="H72" s="155"/>
      <c r="I72" s="99" t="s">
        <v>105</v>
      </c>
      <c r="J72" s="100"/>
      <c r="K72" s="52">
        <v>0</v>
      </c>
      <c r="L72" s="52">
        <v>0</v>
      </c>
      <c r="M72" s="102"/>
      <c r="N72" s="102"/>
      <c r="O72" s="102"/>
      <c r="P72" s="103"/>
      <c r="Q72" s="42">
        <v>0</v>
      </c>
      <c r="R72" s="43">
        <v>10</v>
      </c>
      <c r="S72" s="44">
        <v>0</v>
      </c>
      <c r="T72" s="104"/>
      <c r="U72" s="100"/>
      <c r="V72" s="165"/>
      <c r="W72" s="12"/>
      <c r="X72" s="166"/>
      <c r="Y72" s="106"/>
      <c r="Z72" s="106"/>
      <c r="AA72" s="29"/>
      <c r="AB72" s="167"/>
      <c r="AC72" s="106"/>
      <c r="AD72" s="106"/>
      <c r="AE72" s="108"/>
      <c r="AF72" s="168"/>
      <c r="AG72" s="106"/>
      <c r="AH72" s="106"/>
      <c r="AI72" s="29"/>
      <c r="AJ72" s="167"/>
      <c r="AK72" s="106"/>
      <c r="AL72" s="106"/>
      <c r="AM72" s="108"/>
    </row>
    <row r="73" spans="1:39" s="7" customFormat="1" ht="27.95" customHeight="1" x14ac:dyDescent="0.2">
      <c r="A73" s="93" t="s">
        <v>190</v>
      </c>
      <c r="B73" s="94" t="s">
        <v>191</v>
      </c>
      <c r="C73" s="154"/>
      <c r="D73" s="96"/>
      <c r="E73" s="96"/>
      <c r="F73" s="96"/>
      <c r="G73" s="97"/>
      <c r="H73" s="155"/>
      <c r="I73" s="99" t="s">
        <v>105</v>
      </c>
      <c r="J73" s="100"/>
      <c r="K73" s="52">
        <v>0</v>
      </c>
      <c r="L73" s="52">
        <v>0</v>
      </c>
      <c r="M73" s="102"/>
      <c r="N73" s="102"/>
      <c r="O73" s="102"/>
      <c r="P73" s="103"/>
      <c r="Q73" s="42">
        <v>0</v>
      </c>
      <c r="R73" s="43">
        <v>6</v>
      </c>
      <c r="S73" s="44">
        <v>0</v>
      </c>
      <c r="T73" s="104"/>
      <c r="U73" s="100"/>
      <c r="V73" s="165"/>
      <c r="W73" s="12"/>
      <c r="X73" s="166"/>
      <c r="Y73" s="106"/>
      <c r="Z73" s="106"/>
      <c r="AA73" s="29"/>
      <c r="AB73" s="167"/>
      <c r="AC73" s="106"/>
      <c r="AD73" s="106"/>
      <c r="AE73" s="108"/>
      <c r="AF73" s="168"/>
      <c r="AG73" s="106"/>
      <c r="AH73" s="106"/>
      <c r="AI73" s="29"/>
      <c r="AJ73" s="167"/>
      <c r="AK73" s="106"/>
      <c r="AL73" s="106"/>
      <c r="AM73" s="108"/>
    </row>
    <row r="74" spans="1:39" s="7" customFormat="1" ht="27.95" customHeight="1" x14ac:dyDescent="0.2">
      <c r="A74" s="93" t="s">
        <v>192</v>
      </c>
      <c r="B74" s="94" t="s">
        <v>107</v>
      </c>
      <c r="C74" s="154"/>
      <c r="D74" s="96"/>
      <c r="E74" s="96"/>
      <c r="F74" s="96"/>
      <c r="G74" s="97"/>
      <c r="H74" s="155"/>
      <c r="I74" s="99" t="s">
        <v>105</v>
      </c>
      <c r="J74" s="100"/>
      <c r="K74" s="52">
        <v>0</v>
      </c>
      <c r="L74" s="52">
        <v>0</v>
      </c>
      <c r="M74" s="102"/>
      <c r="N74" s="102"/>
      <c r="O74" s="102"/>
      <c r="P74" s="103"/>
      <c r="Q74" s="42">
        <v>0</v>
      </c>
      <c r="R74" s="43">
        <v>10</v>
      </c>
      <c r="S74" s="44">
        <v>0</v>
      </c>
      <c r="T74" s="104">
        <v>0</v>
      </c>
      <c r="U74" s="100"/>
      <c r="V74" s="165"/>
      <c r="W74" s="12"/>
      <c r="X74" s="166"/>
      <c r="Y74" s="106"/>
      <c r="Z74" s="106"/>
      <c r="AA74" s="29"/>
      <c r="AB74" s="167"/>
      <c r="AC74" s="106"/>
      <c r="AD74" s="106"/>
      <c r="AE74" s="108"/>
      <c r="AF74" s="168"/>
      <c r="AG74" s="106"/>
      <c r="AH74" s="106"/>
      <c r="AI74" s="29"/>
      <c r="AJ74" s="167"/>
      <c r="AK74" s="106"/>
      <c r="AL74" s="106"/>
      <c r="AM74" s="108"/>
    </row>
    <row r="75" spans="1:39" ht="42.75" customHeight="1" x14ac:dyDescent="0.25">
      <c r="A75" s="169" t="s">
        <v>242</v>
      </c>
      <c r="B75" s="94" t="s">
        <v>238</v>
      </c>
      <c r="C75" s="154"/>
      <c r="D75" s="231"/>
      <c r="E75" s="96"/>
      <c r="F75" s="97" t="s">
        <v>239</v>
      </c>
      <c r="G75" s="96"/>
      <c r="H75" s="232" t="s">
        <v>240</v>
      </c>
      <c r="I75" s="134" t="s">
        <v>105</v>
      </c>
      <c r="J75" s="100"/>
      <c r="K75" s="233">
        <v>0</v>
      </c>
      <c r="L75" s="233">
        <v>0</v>
      </c>
      <c r="M75" s="102"/>
      <c r="N75" s="234"/>
      <c r="O75" s="234"/>
      <c r="P75" s="235"/>
      <c r="Q75" s="156"/>
      <c r="R75" s="52">
        <v>6</v>
      </c>
      <c r="S75" s="157"/>
      <c r="T75" s="174"/>
      <c r="U75" s="100"/>
      <c r="V75" s="236"/>
      <c r="W75" s="175"/>
      <c r="X75" s="271"/>
      <c r="Y75" s="190"/>
      <c r="Z75" s="190"/>
      <c r="AA75" s="190"/>
      <c r="AB75" s="272"/>
      <c r="AC75" s="190"/>
      <c r="AD75" s="190"/>
      <c r="AE75" s="191"/>
      <c r="AF75" s="273"/>
      <c r="AG75" s="274"/>
      <c r="AH75" s="274"/>
      <c r="AI75" s="190"/>
      <c r="AJ75" s="275"/>
      <c r="AK75" s="274"/>
      <c r="AL75" s="274"/>
      <c r="AM75" s="191"/>
    </row>
    <row r="76" spans="1:39" ht="18.75" x14ac:dyDescent="0.3">
      <c r="A76" s="77"/>
      <c r="B76" s="32" t="s">
        <v>193</v>
      </c>
      <c r="C76" s="33"/>
      <c r="D76" s="33"/>
      <c r="E76" s="33"/>
      <c r="F76" s="33"/>
      <c r="G76" s="34"/>
      <c r="H76" s="35"/>
      <c r="I76" s="34"/>
      <c r="J76" s="33"/>
      <c r="K76" s="34"/>
      <c r="L76" s="36">
        <v>30</v>
      </c>
      <c r="M76" s="46"/>
      <c r="N76" s="46"/>
      <c r="O76" s="46"/>
      <c r="P76" s="37"/>
      <c r="Q76" s="38">
        <f>SUM(Q64+Q60+Q56+Q52+Q67+Q69)</f>
        <v>22</v>
      </c>
      <c r="R76" s="39">
        <f>SUM(R64+R60+R56+R52+R67+R69)</f>
        <v>191</v>
      </c>
      <c r="S76" s="40">
        <f t="shared" ref="S76" si="4">SUM(S64+S60+S56+S52+S67+S69)</f>
        <v>14</v>
      </c>
      <c r="T76" s="47"/>
      <c r="U76" s="46"/>
      <c r="V76" s="238"/>
      <c r="W76" s="1"/>
      <c r="X76" s="89"/>
      <c r="Y76" s="190"/>
      <c r="Z76" s="190"/>
      <c r="AA76" s="190"/>
      <c r="AB76" s="190"/>
      <c r="AC76" s="190"/>
      <c r="AD76" s="190"/>
      <c r="AE76" s="191"/>
      <c r="AF76" s="192"/>
      <c r="AG76" s="190"/>
      <c r="AH76" s="190"/>
      <c r="AI76" s="190"/>
      <c r="AJ76" s="190"/>
      <c r="AK76" s="190"/>
      <c r="AL76" s="190"/>
      <c r="AM76" s="191"/>
    </row>
    <row r="77" spans="1:39" x14ac:dyDescent="0.25">
      <c r="A77" s="77"/>
      <c r="B77" s="88"/>
      <c r="C77" s="88"/>
      <c r="D77" s="88"/>
      <c r="E77" s="88"/>
      <c r="F77" s="88"/>
      <c r="G77" s="194"/>
      <c r="H77" s="276"/>
      <c r="I77" s="194"/>
      <c r="J77" s="33"/>
      <c r="K77" s="34"/>
      <c r="L77" s="36"/>
      <c r="M77" s="48"/>
      <c r="N77" s="48"/>
      <c r="O77" s="48"/>
      <c r="P77" s="37"/>
      <c r="Q77" s="313">
        <f>SUM(Q76+R76+S76)</f>
        <v>227</v>
      </c>
      <c r="R77" s="314"/>
      <c r="S77" s="315"/>
      <c r="T77" s="237"/>
      <c r="U77" s="88"/>
      <c r="V77" s="238"/>
      <c r="W77" s="1"/>
      <c r="X77" s="89"/>
      <c r="Y77" s="190"/>
      <c r="Z77" s="190"/>
      <c r="AA77" s="190"/>
      <c r="AB77" s="190"/>
      <c r="AC77" s="190"/>
      <c r="AD77" s="190"/>
      <c r="AE77" s="191"/>
      <c r="AF77" s="192"/>
      <c r="AG77" s="190"/>
      <c r="AH77" s="190"/>
      <c r="AI77" s="190"/>
      <c r="AJ77" s="190"/>
      <c r="AK77" s="190"/>
      <c r="AL77" s="190"/>
      <c r="AM77" s="191"/>
    </row>
    <row r="78" spans="1:39" x14ac:dyDescent="0.25">
      <c r="A78" s="197"/>
      <c r="B78" s="198"/>
      <c r="C78" s="198"/>
      <c r="D78" s="198"/>
      <c r="E78" s="198"/>
      <c r="F78" s="198"/>
      <c r="G78" s="199"/>
      <c r="H78" s="24"/>
      <c r="I78" s="199"/>
      <c r="J78" s="198"/>
      <c r="K78" s="199"/>
      <c r="L78" s="9"/>
      <c r="M78" s="198"/>
      <c r="N78" s="198"/>
      <c r="O78" s="198"/>
      <c r="P78" s="25"/>
      <c r="Q78" s="26" t="s">
        <v>34</v>
      </c>
      <c r="R78" s="27" t="s">
        <v>34</v>
      </c>
      <c r="S78" s="28"/>
      <c r="T78" s="200"/>
      <c r="U78" s="198"/>
      <c r="V78" s="201"/>
      <c r="W78" s="1"/>
      <c r="X78" s="89"/>
      <c r="Y78" s="190"/>
      <c r="Z78" s="190"/>
      <c r="AA78" s="190"/>
      <c r="AB78" s="190"/>
      <c r="AC78" s="190"/>
      <c r="AD78" s="190"/>
      <c r="AE78" s="191"/>
      <c r="AF78" s="192"/>
      <c r="AG78" s="190"/>
      <c r="AH78" s="190"/>
      <c r="AI78" s="190"/>
      <c r="AJ78" s="190"/>
      <c r="AK78" s="190"/>
      <c r="AL78" s="190"/>
      <c r="AM78" s="191"/>
    </row>
    <row r="79" spans="1:39" ht="18.75" x14ac:dyDescent="0.3">
      <c r="A79" s="77"/>
      <c r="B79" s="49" t="s">
        <v>194</v>
      </c>
      <c r="C79" s="79"/>
      <c r="D79" s="79"/>
      <c r="E79" s="79"/>
      <c r="F79" s="79"/>
      <c r="G79" s="80"/>
      <c r="H79" s="80"/>
      <c r="I79" s="80"/>
      <c r="J79" s="79"/>
      <c r="K79" s="80"/>
      <c r="L79" s="80"/>
      <c r="M79" s="79"/>
      <c r="N79" s="79"/>
      <c r="O79" s="79"/>
      <c r="P79" s="204"/>
      <c r="Q79" s="77"/>
      <c r="R79" s="79"/>
      <c r="S79" s="85"/>
      <c r="T79" s="205"/>
      <c r="U79" s="79"/>
      <c r="V79" s="79"/>
      <c r="W79" s="206"/>
      <c r="X79" s="89"/>
      <c r="Y79" s="190"/>
      <c r="Z79" s="190"/>
      <c r="AA79" s="190"/>
      <c r="AB79" s="190"/>
      <c r="AC79" s="190"/>
      <c r="AD79" s="190"/>
      <c r="AE79" s="191"/>
      <c r="AF79" s="192"/>
      <c r="AG79" s="190"/>
      <c r="AH79" s="190"/>
      <c r="AI79" s="190"/>
      <c r="AJ79" s="190"/>
      <c r="AK79" s="190"/>
      <c r="AL79" s="190"/>
      <c r="AM79" s="191"/>
    </row>
    <row r="80" spans="1:39" s="7" customFormat="1" ht="27.95" customHeight="1" x14ac:dyDescent="0.2">
      <c r="A80" s="93" t="s">
        <v>195</v>
      </c>
      <c r="B80" s="94" t="s">
        <v>36</v>
      </c>
      <c r="C80" s="154"/>
      <c r="D80" s="96"/>
      <c r="E80" s="96"/>
      <c r="F80" s="96"/>
      <c r="G80" s="97" t="s">
        <v>37</v>
      </c>
      <c r="H80" s="98" t="s">
        <v>38</v>
      </c>
      <c r="I80" s="99" t="s">
        <v>39</v>
      </c>
      <c r="J80" s="100"/>
      <c r="K80" s="52">
        <v>2</v>
      </c>
      <c r="L80" s="52">
        <v>2</v>
      </c>
      <c r="M80" s="102"/>
      <c r="N80" s="102"/>
      <c r="O80" s="102"/>
      <c r="P80" s="103"/>
      <c r="Q80" s="156">
        <f>SUM(Q81,Q82)</f>
        <v>5</v>
      </c>
      <c r="R80" s="52">
        <f>SUM(R81,R82)</f>
        <v>29</v>
      </c>
      <c r="S80" s="157">
        <f>SUM(S81,S82)</f>
        <v>0</v>
      </c>
      <c r="T80" s="104" t="s">
        <v>54</v>
      </c>
      <c r="U80" s="100"/>
      <c r="V80" s="165"/>
      <c r="W80" s="12"/>
      <c r="X80" s="211"/>
      <c r="Y80" s="106"/>
      <c r="Z80" s="106"/>
      <c r="AA80" s="106"/>
      <c r="AB80" s="167"/>
      <c r="AC80" s="106"/>
      <c r="AD80" s="106"/>
      <c r="AE80" s="144"/>
      <c r="AF80" s="168"/>
      <c r="AG80" s="106"/>
      <c r="AH80" s="106"/>
      <c r="AI80" s="106"/>
      <c r="AJ80" s="167"/>
      <c r="AK80" s="106"/>
      <c r="AL80" s="106"/>
      <c r="AM80" s="144"/>
    </row>
    <row r="81" spans="1:39" s="7" customFormat="1" ht="27.95" customHeight="1" x14ac:dyDescent="0.2">
      <c r="A81" s="110" t="s">
        <v>40</v>
      </c>
      <c r="B81" s="111" t="s">
        <v>41</v>
      </c>
      <c r="C81" s="142"/>
      <c r="D81" s="113" t="s">
        <v>196</v>
      </c>
      <c r="E81" s="113"/>
      <c r="F81" s="113"/>
      <c r="G81" s="114" t="s">
        <v>37</v>
      </c>
      <c r="H81" s="115" t="s">
        <v>43</v>
      </c>
      <c r="I81" s="116" t="s">
        <v>39</v>
      </c>
      <c r="J81" s="117"/>
      <c r="K81" s="277">
        <v>0</v>
      </c>
      <c r="L81" s="118">
        <v>0</v>
      </c>
      <c r="M81" s="119" t="s">
        <v>44</v>
      </c>
      <c r="N81" s="119" t="s">
        <v>234</v>
      </c>
      <c r="O81" s="119"/>
      <c r="P81" s="121"/>
      <c r="Q81" s="8">
        <v>1</v>
      </c>
      <c r="R81" s="9">
        <v>11</v>
      </c>
      <c r="S81" s="10">
        <v>0</v>
      </c>
      <c r="T81" s="122"/>
      <c r="U81" s="117"/>
      <c r="V81" s="213" t="s">
        <v>197</v>
      </c>
      <c r="W81" s="12"/>
      <c r="X81" s="140"/>
      <c r="Y81" s="29"/>
      <c r="Z81" s="29"/>
      <c r="AA81" s="29"/>
      <c r="AB81" s="29"/>
      <c r="AC81" s="29"/>
      <c r="AD81" s="29"/>
      <c r="AE81" s="108"/>
      <c r="AF81" s="141"/>
      <c r="AG81" s="29"/>
      <c r="AH81" s="29"/>
      <c r="AI81" s="29"/>
      <c r="AJ81" s="29"/>
      <c r="AK81" s="29"/>
      <c r="AL81" s="29"/>
      <c r="AM81" s="108"/>
    </row>
    <row r="82" spans="1:39" s="7" customFormat="1" ht="27.95" customHeight="1" x14ac:dyDescent="0.2">
      <c r="A82" s="13" t="s">
        <v>50</v>
      </c>
      <c r="B82" s="30" t="s">
        <v>198</v>
      </c>
      <c r="C82" s="142"/>
      <c r="D82" s="113" t="s">
        <v>199</v>
      </c>
      <c r="E82" s="113"/>
      <c r="F82" s="113"/>
      <c r="G82" s="114"/>
      <c r="H82" s="115" t="s">
        <v>43</v>
      </c>
      <c r="I82" s="116" t="s">
        <v>39</v>
      </c>
      <c r="J82" s="117"/>
      <c r="K82" s="277">
        <v>2</v>
      </c>
      <c r="L82" s="118">
        <v>2</v>
      </c>
      <c r="M82" s="119" t="s">
        <v>53</v>
      </c>
      <c r="N82" s="119"/>
      <c r="O82" s="119"/>
      <c r="P82" s="121"/>
      <c r="Q82" s="8">
        <v>4</v>
      </c>
      <c r="R82" s="9">
        <v>18</v>
      </c>
      <c r="S82" s="10">
        <v>0</v>
      </c>
      <c r="T82" s="122" t="s">
        <v>54</v>
      </c>
      <c r="U82" s="117" t="s">
        <v>61</v>
      </c>
      <c r="V82" s="213" t="s">
        <v>200</v>
      </c>
      <c r="W82" s="12"/>
      <c r="X82" s="105">
        <v>1</v>
      </c>
      <c r="Y82" s="29" t="s">
        <v>46</v>
      </c>
      <c r="Z82" s="29" t="s">
        <v>63</v>
      </c>
      <c r="AA82" s="29" t="s">
        <v>64</v>
      </c>
      <c r="AB82" s="107">
        <v>1</v>
      </c>
      <c r="AC82" s="29" t="s">
        <v>46</v>
      </c>
      <c r="AD82" s="29" t="s">
        <v>63</v>
      </c>
      <c r="AE82" s="108" t="s">
        <v>64</v>
      </c>
      <c r="AF82" s="109">
        <v>1</v>
      </c>
      <c r="AG82" s="29" t="s">
        <v>46</v>
      </c>
      <c r="AH82" s="29" t="s">
        <v>63</v>
      </c>
      <c r="AI82" s="29" t="s">
        <v>64</v>
      </c>
      <c r="AJ82" s="107">
        <v>1</v>
      </c>
      <c r="AK82" s="29" t="s">
        <v>46</v>
      </c>
      <c r="AL82" s="29" t="s">
        <v>63</v>
      </c>
      <c r="AM82" s="108" t="s">
        <v>64</v>
      </c>
    </row>
    <row r="83" spans="1:39" s="7" customFormat="1" ht="27.95" customHeight="1" x14ac:dyDescent="0.2">
      <c r="A83" s="93" t="s">
        <v>201</v>
      </c>
      <c r="B83" s="94" t="s">
        <v>66</v>
      </c>
      <c r="C83" s="154"/>
      <c r="D83" s="96"/>
      <c r="E83" s="96"/>
      <c r="F83" s="96"/>
      <c r="G83" s="97" t="s">
        <v>37</v>
      </c>
      <c r="H83" s="155" t="s">
        <v>38</v>
      </c>
      <c r="I83" s="99" t="s">
        <v>39</v>
      </c>
      <c r="J83" s="100"/>
      <c r="K83" s="52">
        <v>4</v>
      </c>
      <c r="L83" s="52">
        <v>4</v>
      </c>
      <c r="M83" s="102"/>
      <c r="N83" s="102"/>
      <c r="O83" s="102"/>
      <c r="P83" s="103"/>
      <c r="Q83" s="156">
        <f>SUM(Q84,Q85)</f>
        <v>8</v>
      </c>
      <c r="R83" s="52">
        <f>SUM(R84,R85)</f>
        <v>36</v>
      </c>
      <c r="S83" s="157">
        <f>SUM(S84,S85)</f>
        <v>0</v>
      </c>
      <c r="T83" s="104" t="s">
        <v>54</v>
      </c>
      <c r="U83" s="100"/>
      <c r="V83" s="165"/>
      <c r="W83" s="12"/>
      <c r="X83" s="140"/>
      <c r="Y83" s="29"/>
      <c r="Z83" s="29"/>
      <c r="AA83" s="29"/>
      <c r="AB83" s="29"/>
      <c r="AC83" s="29"/>
      <c r="AD83" s="29"/>
      <c r="AE83" s="108"/>
      <c r="AF83" s="141"/>
      <c r="AG83" s="29"/>
      <c r="AH83" s="29"/>
      <c r="AI83" s="29"/>
      <c r="AJ83" s="29"/>
      <c r="AK83" s="29"/>
      <c r="AL83" s="29"/>
      <c r="AM83" s="108"/>
    </row>
    <row r="84" spans="1:39" s="7" customFormat="1" ht="27.95" customHeight="1" x14ac:dyDescent="0.2">
      <c r="A84" s="123" t="s">
        <v>40</v>
      </c>
      <c r="B84" s="124" t="s">
        <v>202</v>
      </c>
      <c r="C84" s="142"/>
      <c r="D84" s="113" t="s">
        <v>203</v>
      </c>
      <c r="E84" s="113"/>
      <c r="F84" s="113"/>
      <c r="G84" s="114"/>
      <c r="H84" s="115" t="s">
        <v>43</v>
      </c>
      <c r="I84" s="116" t="s">
        <v>39</v>
      </c>
      <c r="J84" s="117"/>
      <c r="K84" s="118">
        <v>2</v>
      </c>
      <c r="L84" s="118">
        <v>2</v>
      </c>
      <c r="M84" s="119" t="s">
        <v>53</v>
      </c>
      <c r="N84" s="119"/>
      <c r="O84" s="119"/>
      <c r="P84" s="121"/>
      <c r="Q84" s="8">
        <v>4</v>
      </c>
      <c r="R84" s="9">
        <v>18</v>
      </c>
      <c r="S84" s="10">
        <v>0</v>
      </c>
      <c r="T84" s="122" t="s">
        <v>54</v>
      </c>
      <c r="U84" s="117" t="s">
        <v>61</v>
      </c>
      <c r="V84" s="11" t="s">
        <v>204</v>
      </c>
      <c r="W84" s="12"/>
      <c r="X84" s="260">
        <v>1</v>
      </c>
      <c r="Y84" s="29" t="s">
        <v>46</v>
      </c>
      <c r="Z84" s="29" t="s">
        <v>63</v>
      </c>
      <c r="AA84" s="29" t="s">
        <v>64</v>
      </c>
      <c r="AB84" s="167">
        <v>1</v>
      </c>
      <c r="AC84" s="29" t="s">
        <v>46</v>
      </c>
      <c r="AD84" s="29" t="s">
        <v>63</v>
      </c>
      <c r="AE84" s="108" t="s">
        <v>64</v>
      </c>
      <c r="AF84" s="109">
        <v>1</v>
      </c>
      <c r="AG84" s="29" t="s">
        <v>46</v>
      </c>
      <c r="AH84" s="29" t="s">
        <v>63</v>
      </c>
      <c r="AI84" s="29" t="s">
        <v>64</v>
      </c>
      <c r="AJ84" s="107">
        <v>1</v>
      </c>
      <c r="AK84" s="29" t="s">
        <v>46</v>
      </c>
      <c r="AL84" s="29" t="s">
        <v>63</v>
      </c>
      <c r="AM84" s="108" t="s">
        <v>64</v>
      </c>
    </row>
    <row r="85" spans="1:39" s="7" customFormat="1" ht="27.95" customHeight="1" x14ac:dyDescent="0.2">
      <c r="A85" s="13" t="s">
        <v>50</v>
      </c>
      <c r="B85" s="14" t="s">
        <v>205</v>
      </c>
      <c r="C85" s="142"/>
      <c r="D85" s="113" t="s">
        <v>206</v>
      </c>
      <c r="E85" s="113"/>
      <c r="F85" s="113"/>
      <c r="G85" s="114"/>
      <c r="H85" s="115" t="s">
        <v>43</v>
      </c>
      <c r="I85" s="116" t="s">
        <v>39</v>
      </c>
      <c r="J85" s="117"/>
      <c r="K85" s="118">
        <v>2</v>
      </c>
      <c r="L85" s="118">
        <v>2</v>
      </c>
      <c r="M85" s="119" t="s">
        <v>53</v>
      </c>
      <c r="N85" s="119"/>
      <c r="O85" s="119"/>
      <c r="P85" s="121"/>
      <c r="Q85" s="8">
        <v>4</v>
      </c>
      <c r="R85" s="9">
        <v>18</v>
      </c>
      <c r="S85" s="10">
        <v>0</v>
      </c>
      <c r="T85" s="122" t="s">
        <v>54</v>
      </c>
      <c r="U85" s="117" t="s">
        <v>61</v>
      </c>
      <c r="V85" s="11" t="s">
        <v>207</v>
      </c>
      <c r="W85" s="12"/>
      <c r="X85" s="260">
        <v>1</v>
      </c>
      <c r="Y85" s="29" t="s">
        <v>46</v>
      </c>
      <c r="Z85" s="29" t="s">
        <v>63</v>
      </c>
      <c r="AA85" s="29" t="s">
        <v>64</v>
      </c>
      <c r="AB85" s="167">
        <v>1</v>
      </c>
      <c r="AC85" s="29" t="s">
        <v>46</v>
      </c>
      <c r="AD85" s="29" t="s">
        <v>63</v>
      </c>
      <c r="AE85" s="108" t="s">
        <v>64</v>
      </c>
      <c r="AF85" s="109">
        <v>1</v>
      </c>
      <c r="AG85" s="29" t="s">
        <v>46</v>
      </c>
      <c r="AH85" s="29" t="s">
        <v>63</v>
      </c>
      <c r="AI85" s="29" t="s">
        <v>64</v>
      </c>
      <c r="AJ85" s="107">
        <v>1</v>
      </c>
      <c r="AK85" s="29" t="s">
        <v>46</v>
      </c>
      <c r="AL85" s="29" t="s">
        <v>63</v>
      </c>
      <c r="AM85" s="108" t="s">
        <v>64</v>
      </c>
    </row>
    <row r="86" spans="1:39" s="7" customFormat="1" ht="27.95" customHeight="1" x14ac:dyDescent="0.2">
      <c r="A86" s="93" t="s">
        <v>208</v>
      </c>
      <c r="B86" s="94" t="s">
        <v>78</v>
      </c>
      <c r="C86" s="3"/>
      <c r="D86" s="3"/>
      <c r="E86" s="3"/>
      <c r="F86" s="3"/>
      <c r="G86" s="3"/>
      <c r="H86" s="155" t="s">
        <v>38</v>
      </c>
      <c r="I86" s="99"/>
      <c r="J86" s="100"/>
      <c r="K86" s="52">
        <v>8</v>
      </c>
      <c r="L86" s="52">
        <v>8</v>
      </c>
      <c r="M86" s="102"/>
      <c r="N86" s="102"/>
      <c r="O86" s="102"/>
      <c r="P86" s="103"/>
      <c r="Q86" s="156">
        <f>SUM(Q87,Q88,Q89,Q90,Q91)</f>
        <v>0</v>
      </c>
      <c r="R86" s="52">
        <f t="shared" ref="R86:S86" si="5">SUM(R87,R88,R89,R90,R91)</f>
        <v>41</v>
      </c>
      <c r="S86" s="157">
        <f t="shared" si="5"/>
        <v>18</v>
      </c>
      <c r="T86" s="104"/>
      <c r="U86" s="100"/>
      <c r="V86" s="165"/>
      <c r="W86" s="12"/>
      <c r="X86" s="260"/>
      <c r="Y86" s="106"/>
      <c r="Z86" s="106"/>
      <c r="AA86" s="106"/>
      <c r="AB86" s="167"/>
      <c r="AC86" s="106"/>
      <c r="AD86" s="106"/>
      <c r="AE86" s="144"/>
      <c r="AF86" s="168"/>
      <c r="AG86" s="106"/>
      <c r="AH86" s="106"/>
      <c r="AI86" s="106"/>
      <c r="AJ86" s="167"/>
      <c r="AK86" s="106"/>
      <c r="AL86" s="106"/>
      <c r="AM86" s="144"/>
    </row>
    <row r="87" spans="1:39" s="7" customFormat="1" ht="27.95" customHeight="1" x14ac:dyDescent="0.2">
      <c r="A87" s="110" t="s">
        <v>40</v>
      </c>
      <c r="B87" s="111" t="s">
        <v>93</v>
      </c>
      <c r="C87" s="50"/>
      <c r="D87" s="9" t="s">
        <v>209</v>
      </c>
      <c r="E87" s="9"/>
      <c r="F87" s="9"/>
      <c r="G87" s="9"/>
      <c r="H87" s="115" t="s">
        <v>43</v>
      </c>
      <c r="I87" s="116" t="s">
        <v>39</v>
      </c>
      <c r="J87" s="117"/>
      <c r="K87" s="118">
        <v>3</v>
      </c>
      <c r="L87" s="118">
        <v>3</v>
      </c>
      <c r="M87" s="119" t="s">
        <v>44</v>
      </c>
      <c r="N87" s="119" t="s">
        <v>234</v>
      </c>
      <c r="O87" s="119"/>
      <c r="P87" s="121"/>
      <c r="Q87" s="150">
        <v>0</v>
      </c>
      <c r="R87" s="118">
        <v>6</v>
      </c>
      <c r="S87" s="151">
        <v>5</v>
      </c>
      <c r="T87" s="122"/>
      <c r="U87" s="117"/>
      <c r="V87" s="213" t="s">
        <v>210</v>
      </c>
      <c r="W87" s="12"/>
      <c r="X87" s="260">
        <v>1</v>
      </c>
      <c r="Y87" s="106" t="s">
        <v>46</v>
      </c>
      <c r="Z87" s="106" t="s">
        <v>47</v>
      </c>
      <c r="AA87" s="106" t="s">
        <v>76</v>
      </c>
      <c r="AB87" s="167">
        <v>1</v>
      </c>
      <c r="AC87" s="106" t="s">
        <v>46</v>
      </c>
      <c r="AD87" s="106" t="s">
        <v>47</v>
      </c>
      <c r="AE87" s="144" t="s">
        <v>76</v>
      </c>
      <c r="AF87" s="168">
        <v>1</v>
      </c>
      <c r="AG87" s="106" t="s">
        <v>46</v>
      </c>
      <c r="AH87" s="106" t="s">
        <v>47</v>
      </c>
      <c r="AI87" s="106" t="s">
        <v>235</v>
      </c>
      <c r="AJ87" s="167">
        <v>1</v>
      </c>
      <c r="AK87" s="106" t="s">
        <v>46</v>
      </c>
      <c r="AL87" s="106" t="s">
        <v>47</v>
      </c>
      <c r="AM87" s="106" t="s">
        <v>235</v>
      </c>
    </row>
    <row r="88" spans="1:39" s="7" customFormat="1" ht="27.95" customHeight="1" x14ac:dyDescent="0.2">
      <c r="A88" s="110" t="s">
        <v>50</v>
      </c>
      <c r="B88" s="111" t="s">
        <v>160</v>
      </c>
      <c r="C88" s="142"/>
      <c r="D88" s="113" t="s">
        <v>196</v>
      </c>
      <c r="E88" s="113"/>
      <c r="F88" s="113"/>
      <c r="G88" s="114"/>
      <c r="H88" s="115" t="s">
        <v>43</v>
      </c>
      <c r="I88" s="116" t="s">
        <v>39</v>
      </c>
      <c r="J88" s="117"/>
      <c r="K88" s="118">
        <v>0</v>
      </c>
      <c r="L88" s="118">
        <v>0</v>
      </c>
      <c r="M88" s="119" t="s">
        <v>44</v>
      </c>
      <c r="N88" s="119" t="s">
        <v>234</v>
      </c>
      <c r="O88" s="119"/>
      <c r="P88" s="121"/>
      <c r="Q88" s="150">
        <v>0</v>
      </c>
      <c r="R88" s="118">
        <v>0</v>
      </c>
      <c r="S88" s="151">
        <v>6</v>
      </c>
      <c r="T88" s="122"/>
      <c r="U88" s="117"/>
      <c r="V88" s="213" t="s">
        <v>160</v>
      </c>
      <c r="W88" s="12"/>
      <c r="X88" s="260"/>
      <c r="Y88" s="106"/>
      <c r="Z88" s="106"/>
      <c r="AA88" s="106"/>
      <c r="AB88" s="167"/>
      <c r="AC88" s="106"/>
      <c r="AD88" s="106"/>
      <c r="AE88" s="144"/>
      <c r="AF88" s="168"/>
      <c r="AG88" s="106"/>
      <c r="AH88" s="106"/>
      <c r="AI88" s="106"/>
      <c r="AJ88" s="167"/>
      <c r="AK88" s="106"/>
      <c r="AL88" s="106"/>
      <c r="AM88" s="144"/>
    </row>
    <row r="89" spans="1:39" s="7" customFormat="1" ht="27.95" customHeight="1" x14ac:dyDescent="0.2">
      <c r="A89" s="13" t="s">
        <v>58</v>
      </c>
      <c r="B89" s="30" t="s">
        <v>211</v>
      </c>
      <c r="C89" s="142"/>
      <c r="D89" s="113" t="s">
        <v>212</v>
      </c>
      <c r="E89" s="113"/>
      <c r="F89" s="113"/>
      <c r="G89" s="114"/>
      <c r="H89" s="115" t="s">
        <v>43</v>
      </c>
      <c r="I89" s="116" t="s">
        <v>39</v>
      </c>
      <c r="J89" s="117"/>
      <c r="K89" s="277">
        <v>4</v>
      </c>
      <c r="L89" s="118">
        <v>4</v>
      </c>
      <c r="M89" s="119" t="s">
        <v>53</v>
      </c>
      <c r="N89" s="120" t="s">
        <v>236</v>
      </c>
      <c r="O89" s="119"/>
      <c r="P89" s="121"/>
      <c r="Q89" s="8">
        <v>0</v>
      </c>
      <c r="R89" s="9">
        <v>30</v>
      </c>
      <c r="S89" s="10">
        <v>0</v>
      </c>
      <c r="T89" s="122" t="s">
        <v>54</v>
      </c>
      <c r="U89" s="117"/>
      <c r="V89" s="213" t="s">
        <v>213</v>
      </c>
      <c r="W89" s="12"/>
      <c r="X89" s="105">
        <v>1</v>
      </c>
      <c r="Y89" s="29" t="s">
        <v>56</v>
      </c>
      <c r="Z89" s="29" t="s">
        <v>163</v>
      </c>
      <c r="AA89" s="29"/>
      <c r="AB89" s="107">
        <v>1</v>
      </c>
      <c r="AC89" s="29" t="s">
        <v>46</v>
      </c>
      <c r="AD89" s="29" t="s">
        <v>63</v>
      </c>
      <c r="AE89" s="108" t="s">
        <v>214</v>
      </c>
      <c r="AF89" s="109">
        <v>1</v>
      </c>
      <c r="AG89" s="29" t="s">
        <v>46</v>
      </c>
      <c r="AH89" s="29" t="s">
        <v>63</v>
      </c>
      <c r="AI89" s="29" t="s">
        <v>214</v>
      </c>
      <c r="AJ89" s="107">
        <v>1</v>
      </c>
      <c r="AK89" s="29" t="s">
        <v>46</v>
      </c>
      <c r="AL89" s="29" t="s">
        <v>63</v>
      </c>
      <c r="AM89" s="108" t="s">
        <v>214</v>
      </c>
    </row>
    <row r="90" spans="1:39" s="7" customFormat="1" ht="27.75" customHeight="1" x14ac:dyDescent="0.2">
      <c r="A90" s="13" t="s">
        <v>142</v>
      </c>
      <c r="B90" s="30" t="s">
        <v>87</v>
      </c>
      <c r="C90" s="142"/>
      <c r="D90" s="113" t="s">
        <v>132</v>
      </c>
      <c r="E90" s="113"/>
      <c r="F90" s="113"/>
      <c r="G90" s="114"/>
      <c r="H90" s="115" t="s">
        <v>43</v>
      </c>
      <c r="I90" s="116" t="s">
        <v>39</v>
      </c>
      <c r="J90" s="117"/>
      <c r="K90" s="277">
        <v>1</v>
      </c>
      <c r="L90" s="118">
        <v>1</v>
      </c>
      <c r="M90" s="119" t="s">
        <v>53</v>
      </c>
      <c r="N90" s="120" t="s">
        <v>236</v>
      </c>
      <c r="O90" s="119"/>
      <c r="P90" s="121"/>
      <c r="Q90" s="8">
        <v>0</v>
      </c>
      <c r="R90" s="9">
        <v>5</v>
      </c>
      <c r="S90" s="10">
        <v>0</v>
      </c>
      <c r="T90" s="122" t="s">
        <v>54</v>
      </c>
      <c r="U90" s="117"/>
      <c r="V90" s="213" t="s">
        <v>215</v>
      </c>
      <c r="W90" s="12"/>
      <c r="X90" s="105">
        <v>1</v>
      </c>
      <c r="Y90" s="29" t="s">
        <v>46</v>
      </c>
      <c r="Z90" s="29" t="s">
        <v>99</v>
      </c>
      <c r="AA90" s="29" t="s">
        <v>48</v>
      </c>
      <c r="AB90" s="107">
        <v>1</v>
      </c>
      <c r="AC90" s="29" t="s">
        <v>46</v>
      </c>
      <c r="AD90" s="29" t="s">
        <v>98</v>
      </c>
      <c r="AE90" s="108" t="s">
        <v>216</v>
      </c>
      <c r="AF90" s="109">
        <v>1</v>
      </c>
      <c r="AG90" s="29" t="s">
        <v>46</v>
      </c>
      <c r="AH90" s="29" t="s">
        <v>119</v>
      </c>
      <c r="AI90" s="29" t="s">
        <v>128</v>
      </c>
      <c r="AJ90" s="107">
        <v>1</v>
      </c>
      <c r="AK90" s="29" t="s">
        <v>46</v>
      </c>
      <c r="AL90" s="29" t="s">
        <v>63</v>
      </c>
      <c r="AM90" s="108" t="s">
        <v>128</v>
      </c>
    </row>
    <row r="91" spans="1:39" s="7" customFormat="1" ht="27.95" customHeight="1" x14ac:dyDescent="0.2">
      <c r="A91" s="263" t="s">
        <v>217</v>
      </c>
      <c r="B91" s="264" t="s">
        <v>166</v>
      </c>
      <c r="C91" s="142"/>
      <c r="D91" s="113" t="s">
        <v>218</v>
      </c>
      <c r="E91" s="113"/>
      <c r="F91" s="113"/>
      <c r="G91" s="114"/>
      <c r="H91" s="115" t="s">
        <v>43</v>
      </c>
      <c r="I91" s="116" t="s">
        <v>39</v>
      </c>
      <c r="J91" s="117"/>
      <c r="K91" s="118">
        <v>0</v>
      </c>
      <c r="L91" s="118">
        <v>0</v>
      </c>
      <c r="M91" s="119" t="s">
        <v>44</v>
      </c>
      <c r="N91" s="119" t="s">
        <v>234</v>
      </c>
      <c r="O91" s="119"/>
      <c r="P91" s="121"/>
      <c r="Q91" s="150">
        <v>0</v>
      </c>
      <c r="R91" s="118">
        <v>0</v>
      </c>
      <c r="S91" s="151">
        <v>7</v>
      </c>
      <c r="T91" s="122" t="s">
        <v>54</v>
      </c>
      <c r="U91" s="117"/>
      <c r="V91" s="213" t="s">
        <v>219</v>
      </c>
      <c r="W91" s="12"/>
      <c r="X91" s="260"/>
      <c r="Y91" s="106"/>
      <c r="Z91" s="106"/>
      <c r="AA91" s="106"/>
      <c r="AB91" s="167"/>
      <c r="AC91" s="106"/>
      <c r="AD91" s="106"/>
      <c r="AE91" s="144"/>
      <c r="AF91" s="168"/>
      <c r="AG91" s="106"/>
      <c r="AH91" s="106"/>
      <c r="AI91" s="106"/>
      <c r="AJ91" s="167"/>
      <c r="AK91" s="106"/>
      <c r="AL91" s="106"/>
      <c r="AM91" s="144"/>
    </row>
    <row r="92" spans="1:39" s="7" customFormat="1" ht="27.95" customHeight="1" x14ac:dyDescent="0.2">
      <c r="A92" s="93" t="s">
        <v>220</v>
      </c>
      <c r="B92" s="94" t="s">
        <v>245</v>
      </c>
      <c r="C92" s="154"/>
      <c r="D92" s="96"/>
      <c r="E92" s="96"/>
      <c r="F92" s="96"/>
      <c r="G92" s="97"/>
      <c r="H92" s="155" t="s">
        <v>38</v>
      </c>
      <c r="I92" s="99"/>
      <c r="J92" s="100"/>
      <c r="K92" s="52">
        <v>6</v>
      </c>
      <c r="L92" s="52">
        <v>6</v>
      </c>
      <c r="M92" s="102" t="s">
        <v>53</v>
      </c>
      <c r="N92" s="102" t="s">
        <v>221</v>
      </c>
      <c r="O92" s="102"/>
      <c r="P92" s="103"/>
      <c r="Q92" s="156">
        <v>0</v>
      </c>
      <c r="R92" s="52">
        <v>0</v>
      </c>
      <c r="S92" s="157">
        <v>0</v>
      </c>
      <c r="T92" s="104" t="s">
        <v>54</v>
      </c>
      <c r="U92" s="100"/>
      <c r="V92" s="165"/>
      <c r="W92" s="12" t="s">
        <v>222</v>
      </c>
      <c r="X92" s="260">
        <v>1</v>
      </c>
      <c r="Y92" s="106" t="s">
        <v>46</v>
      </c>
      <c r="Z92" s="29" t="s">
        <v>63</v>
      </c>
      <c r="AA92" s="106" t="s">
        <v>128</v>
      </c>
      <c r="AB92" s="167">
        <v>1</v>
      </c>
      <c r="AC92" s="106" t="s">
        <v>46</v>
      </c>
      <c r="AD92" s="29" t="s">
        <v>63</v>
      </c>
      <c r="AE92" s="144" t="s">
        <v>128</v>
      </c>
      <c r="AF92" s="341" t="s">
        <v>177</v>
      </c>
      <c r="AG92" s="342"/>
      <c r="AH92" s="342"/>
      <c r="AI92" s="342"/>
      <c r="AJ92" s="342"/>
      <c r="AK92" s="342"/>
      <c r="AL92" s="342"/>
      <c r="AM92" s="343"/>
    </row>
    <row r="93" spans="1:39" s="7" customFormat="1" ht="27.95" customHeight="1" x14ac:dyDescent="0.2">
      <c r="A93" s="93" t="s">
        <v>223</v>
      </c>
      <c r="B93" s="94" t="s">
        <v>244</v>
      </c>
      <c r="C93" s="154"/>
      <c r="D93" s="96"/>
      <c r="E93" s="96"/>
      <c r="F93" s="96"/>
      <c r="G93" s="97"/>
      <c r="H93" s="155" t="s">
        <v>38</v>
      </c>
      <c r="I93" s="99"/>
      <c r="J93" s="100"/>
      <c r="K93" s="52">
        <v>10</v>
      </c>
      <c r="L93" s="52">
        <v>10</v>
      </c>
      <c r="M93" s="102" t="s">
        <v>53</v>
      </c>
      <c r="N93" s="102"/>
      <c r="O93" s="102"/>
      <c r="P93" s="103"/>
      <c r="Q93" s="156">
        <f>Q94</f>
        <v>0</v>
      </c>
      <c r="R93" s="52">
        <f>R94</f>
        <v>8</v>
      </c>
      <c r="S93" s="157">
        <f>S94</f>
        <v>0</v>
      </c>
      <c r="T93" s="104" t="s">
        <v>54</v>
      </c>
      <c r="U93" s="100"/>
      <c r="V93" s="165"/>
      <c r="W93" s="12" t="s">
        <v>222</v>
      </c>
      <c r="X93" s="260">
        <v>1</v>
      </c>
      <c r="Y93" s="106" t="s">
        <v>46</v>
      </c>
      <c r="Z93" s="106" t="s">
        <v>127</v>
      </c>
      <c r="AA93" s="106" t="s">
        <v>49</v>
      </c>
      <c r="AB93" s="167">
        <v>1</v>
      </c>
      <c r="AC93" s="106" t="s">
        <v>46</v>
      </c>
      <c r="AD93" s="106" t="s">
        <v>127</v>
      </c>
      <c r="AE93" s="144" t="s">
        <v>49</v>
      </c>
      <c r="AF93" s="341" t="s">
        <v>177</v>
      </c>
      <c r="AG93" s="342"/>
      <c r="AH93" s="342"/>
      <c r="AI93" s="342"/>
      <c r="AJ93" s="342"/>
      <c r="AK93" s="342"/>
      <c r="AL93" s="342"/>
      <c r="AM93" s="343"/>
    </row>
    <row r="94" spans="1:39" s="7" customFormat="1" ht="27.95" customHeight="1" x14ac:dyDescent="0.2">
      <c r="A94" s="162" t="s">
        <v>40</v>
      </c>
      <c r="B94" s="163" t="s">
        <v>182</v>
      </c>
      <c r="C94" s="145"/>
      <c r="D94" s="125" t="s">
        <v>224</v>
      </c>
      <c r="E94" s="125"/>
      <c r="F94" s="125"/>
      <c r="G94" s="126"/>
      <c r="H94" s="146" t="s">
        <v>43</v>
      </c>
      <c r="I94" s="29" t="s">
        <v>39</v>
      </c>
      <c r="J94" s="127"/>
      <c r="K94" s="51">
        <v>10</v>
      </c>
      <c r="L94" s="51">
        <v>10</v>
      </c>
      <c r="M94" s="120" t="s">
        <v>53</v>
      </c>
      <c r="N94" s="120" t="s">
        <v>236</v>
      </c>
      <c r="O94" s="120"/>
      <c r="P94" s="128"/>
      <c r="Q94" s="160">
        <v>0</v>
      </c>
      <c r="R94" s="51">
        <v>8</v>
      </c>
      <c r="S94" s="161">
        <v>0</v>
      </c>
      <c r="T94" s="129" t="s">
        <v>54</v>
      </c>
      <c r="U94" s="127"/>
      <c r="V94" s="226" t="s">
        <v>225</v>
      </c>
      <c r="W94" s="6"/>
      <c r="X94" s="260"/>
      <c r="Y94" s="106"/>
      <c r="Z94" s="29"/>
      <c r="AA94" s="106"/>
      <c r="AB94" s="167"/>
      <c r="AC94" s="106"/>
      <c r="AD94" s="29"/>
      <c r="AE94" s="144"/>
      <c r="AF94" s="168"/>
      <c r="AG94" s="106"/>
      <c r="AH94" s="106"/>
      <c r="AI94" s="106"/>
      <c r="AJ94" s="167"/>
      <c r="AK94" s="106"/>
      <c r="AL94" s="106"/>
      <c r="AM94" s="144"/>
    </row>
    <row r="95" spans="1:39" s="7" customFormat="1" ht="27.95" customHeight="1" x14ac:dyDescent="0.2">
      <c r="A95" s="93" t="s">
        <v>226</v>
      </c>
      <c r="B95" s="94" t="s">
        <v>186</v>
      </c>
      <c r="C95" s="154"/>
      <c r="D95" s="96"/>
      <c r="E95" s="96"/>
      <c r="F95" s="96"/>
      <c r="G95" s="97"/>
      <c r="H95" s="155" t="s">
        <v>38</v>
      </c>
      <c r="I95" s="99"/>
      <c r="J95" s="100"/>
      <c r="K95" s="101"/>
      <c r="L95" s="52"/>
      <c r="M95" s="102"/>
      <c r="N95" s="102"/>
      <c r="O95" s="102"/>
      <c r="P95" s="103"/>
      <c r="Q95" s="156">
        <f>SUM(Q96,Q97)</f>
        <v>0</v>
      </c>
      <c r="R95" s="52">
        <f>SUM(R96,R97)</f>
        <v>25</v>
      </c>
      <c r="S95" s="157">
        <f>SUM(S96,S97)</f>
        <v>0</v>
      </c>
      <c r="T95" s="104" t="s">
        <v>54</v>
      </c>
      <c r="U95" s="100"/>
      <c r="V95" s="165"/>
      <c r="W95" s="12"/>
      <c r="X95" s="291" t="s">
        <v>86</v>
      </c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3"/>
    </row>
    <row r="96" spans="1:39" s="7" customFormat="1" ht="27.95" customHeight="1" x14ac:dyDescent="0.2">
      <c r="A96" s="162" t="s">
        <v>40</v>
      </c>
      <c r="B96" s="163" t="s">
        <v>187</v>
      </c>
      <c r="C96" s="145"/>
      <c r="D96" s="125" t="s">
        <v>188</v>
      </c>
      <c r="E96" s="125"/>
      <c r="F96" s="125"/>
      <c r="G96" s="126"/>
      <c r="H96" s="146" t="s">
        <v>43</v>
      </c>
      <c r="I96" s="29" t="s">
        <v>39</v>
      </c>
      <c r="J96" s="127"/>
      <c r="K96" s="51">
        <v>0</v>
      </c>
      <c r="L96" s="51">
        <v>0</v>
      </c>
      <c r="M96" s="120" t="s">
        <v>53</v>
      </c>
      <c r="N96" s="120"/>
      <c r="O96" s="120"/>
      <c r="P96" s="128"/>
      <c r="Q96" s="160">
        <v>0</v>
      </c>
      <c r="R96" s="51">
        <v>15</v>
      </c>
      <c r="S96" s="161">
        <v>0</v>
      </c>
      <c r="T96" s="129" t="s">
        <v>54</v>
      </c>
      <c r="U96" s="127"/>
      <c r="V96" s="226"/>
      <c r="W96" s="12"/>
      <c r="X96" s="260"/>
      <c r="Y96" s="106"/>
      <c r="Z96" s="106"/>
      <c r="AA96" s="106"/>
      <c r="AB96" s="167"/>
      <c r="AC96" s="106"/>
      <c r="AD96" s="106"/>
      <c r="AE96" s="144"/>
      <c r="AF96" s="168"/>
      <c r="AG96" s="106"/>
      <c r="AH96" s="106"/>
      <c r="AI96" s="106"/>
      <c r="AJ96" s="167"/>
      <c r="AK96" s="106"/>
      <c r="AL96" s="106"/>
      <c r="AM96" s="144"/>
    </row>
    <row r="97" spans="1:39" s="7" customFormat="1" ht="27.95" customHeight="1" x14ac:dyDescent="0.2">
      <c r="A97" s="162" t="s">
        <v>50</v>
      </c>
      <c r="B97" s="163" t="s">
        <v>166</v>
      </c>
      <c r="C97" s="145"/>
      <c r="D97" s="125" t="s">
        <v>188</v>
      </c>
      <c r="E97" s="125"/>
      <c r="F97" s="125"/>
      <c r="G97" s="126"/>
      <c r="H97" s="146" t="s">
        <v>43</v>
      </c>
      <c r="I97" s="29" t="s">
        <v>39</v>
      </c>
      <c r="J97" s="127"/>
      <c r="K97" s="51">
        <v>0</v>
      </c>
      <c r="L97" s="51">
        <v>0</v>
      </c>
      <c r="M97" s="120" t="s">
        <v>53</v>
      </c>
      <c r="N97" s="120"/>
      <c r="O97" s="120"/>
      <c r="P97" s="128"/>
      <c r="Q97" s="160">
        <v>0</v>
      </c>
      <c r="R97" s="51">
        <v>10</v>
      </c>
      <c r="S97" s="161">
        <v>0</v>
      </c>
      <c r="T97" s="129" t="s">
        <v>54</v>
      </c>
      <c r="U97" s="127"/>
      <c r="V97" s="226"/>
      <c r="W97" s="12"/>
      <c r="X97" s="260"/>
      <c r="Y97" s="106"/>
      <c r="Z97" s="106"/>
      <c r="AA97" s="106"/>
      <c r="AB97" s="167"/>
      <c r="AC97" s="106"/>
      <c r="AD97" s="106"/>
      <c r="AE97" s="144"/>
      <c r="AF97" s="168"/>
      <c r="AG97" s="106"/>
      <c r="AH97" s="106"/>
      <c r="AI97" s="106"/>
      <c r="AJ97" s="167"/>
      <c r="AK97" s="106"/>
      <c r="AL97" s="106"/>
      <c r="AM97" s="144"/>
    </row>
    <row r="98" spans="1:39" s="7" customFormat="1" ht="27.95" customHeight="1" x14ac:dyDescent="0.2">
      <c r="A98" s="93" t="s">
        <v>227</v>
      </c>
      <c r="B98" s="94" t="s">
        <v>104</v>
      </c>
      <c r="C98" s="154"/>
      <c r="D98" s="96"/>
      <c r="E98" s="96"/>
      <c r="F98" s="96"/>
      <c r="G98" s="97"/>
      <c r="H98" s="155"/>
      <c r="I98" s="99" t="s">
        <v>105</v>
      </c>
      <c r="J98" s="100"/>
      <c r="K98" s="52">
        <v>0</v>
      </c>
      <c r="L98" s="52">
        <v>0</v>
      </c>
      <c r="M98" s="102"/>
      <c r="N98" s="102"/>
      <c r="O98" s="102"/>
      <c r="P98" s="103"/>
      <c r="Q98" s="42">
        <v>0</v>
      </c>
      <c r="R98" s="43">
        <v>10</v>
      </c>
      <c r="S98" s="44">
        <v>0</v>
      </c>
      <c r="T98" s="104"/>
      <c r="U98" s="100"/>
      <c r="V98" s="165"/>
      <c r="W98" s="12"/>
      <c r="X98" s="166"/>
      <c r="Y98" s="106"/>
      <c r="Z98" s="106"/>
      <c r="AA98" s="29"/>
      <c r="AB98" s="167"/>
      <c r="AC98" s="106"/>
      <c r="AD98" s="106"/>
      <c r="AE98" s="108"/>
      <c r="AF98" s="168"/>
      <c r="AG98" s="106"/>
      <c r="AH98" s="106"/>
      <c r="AI98" s="29"/>
      <c r="AJ98" s="167"/>
      <c r="AK98" s="106"/>
      <c r="AL98" s="106"/>
      <c r="AM98" s="108"/>
    </row>
    <row r="99" spans="1:39" s="7" customFormat="1" ht="27.95" customHeight="1" x14ac:dyDescent="0.2">
      <c r="A99" s="93" t="s">
        <v>228</v>
      </c>
      <c r="B99" s="94" t="s">
        <v>191</v>
      </c>
      <c r="C99" s="154"/>
      <c r="D99" s="96"/>
      <c r="E99" s="96"/>
      <c r="F99" s="96"/>
      <c r="G99" s="97"/>
      <c r="H99" s="155"/>
      <c r="I99" s="99" t="s">
        <v>105</v>
      </c>
      <c r="J99" s="100"/>
      <c r="K99" s="52">
        <v>0</v>
      </c>
      <c r="L99" s="52">
        <v>0</v>
      </c>
      <c r="M99" s="102"/>
      <c r="N99" s="102"/>
      <c r="O99" s="102"/>
      <c r="P99" s="103"/>
      <c r="Q99" s="42">
        <v>0</v>
      </c>
      <c r="R99" s="43">
        <v>6</v>
      </c>
      <c r="S99" s="44">
        <v>0</v>
      </c>
      <c r="T99" s="104"/>
      <c r="U99" s="100"/>
      <c r="V99" s="165"/>
      <c r="W99" s="12"/>
      <c r="X99" s="166"/>
      <c r="Y99" s="106"/>
      <c r="Z99" s="106"/>
      <c r="AA99" s="29"/>
      <c r="AB99" s="167"/>
      <c r="AC99" s="106"/>
      <c r="AD99" s="106"/>
      <c r="AE99" s="108"/>
      <c r="AF99" s="168"/>
      <c r="AG99" s="106"/>
      <c r="AH99" s="106"/>
      <c r="AI99" s="29"/>
      <c r="AJ99" s="167"/>
      <c r="AK99" s="106"/>
      <c r="AL99" s="106"/>
      <c r="AM99" s="108"/>
    </row>
    <row r="100" spans="1:39" s="7" customFormat="1" ht="27.95" customHeight="1" x14ac:dyDescent="0.2">
      <c r="A100" s="93" t="s">
        <v>229</v>
      </c>
      <c r="B100" s="94" t="s">
        <v>107</v>
      </c>
      <c r="C100" s="154"/>
      <c r="D100" s="96"/>
      <c r="E100" s="96"/>
      <c r="F100" s="96"/>
      <c r="G100" s="97"/>
      <c r="H100" s="155"/>
      <c r="I100" s="99" t="s">
        <v>105</v>
      </c>
      <c r="J100" s="100"/>
      <c r="K100" s="52">
        <v>0</v>
      </c>
      <c r="L100" s="52">
        <v>0</v>
      </c>
      <c r="M100" s="102"/>
      <c r="N100" s="102"/>
      <c r="O100" s="102"/>
      <c r="P100" s="103"/>
      <c r="Q100" s="42">
        <v>0</v>
      </c>
      <c r="R100" s="43">
        <v>20</v>
      </c>
      <c r="S100" s="44">
        <v>0</v>
      </c>
      <c r="T100" s="104">
        <v>0</v>
      </c>
      <c r="U100" s="100"/>
      <c r="V100" s="165"/>
      <c r="W100" s="12"/>
      <c r="X100" s="166"/>
      <c r="Y100" s="106"/>
      <c r="Z100" s="106"/>
      <c r="AA100" s="29"/>
      <c r="AB100" s="167"/>
      <c r="AC100" s="106"/>
      <c r="AD100" s="106"/>
      <c r="AE100" s="108"/>
      <c r="AF100" s="168"/>
      <c r="AG100" s="106"/>
      <c r="AH100" s="106"/>
      <c r="AI100" s="29"/>
      <c r="AJ100" s="167"/>
      <c r="AK100" s="106"/>
      <c r="AL100" s="106"/>
      <c r="AM100" s="108"/>
    </row>
    <row r="101" spans="1:39" ht="18.75" x14ac:dyDescent="0.3">
      <c r="A101" s="77"/>
      <c r="B101" s="347" t="s">
        <v>230</v>
      </c>
      <c r="C101" s="347"/>
      <c r="D101" s="347"/>
      <c r="E101" s="347"/>
      <c r="F101" s="88"/>
      <c r="G101" s="194"/>
      <c r="H101" s="276"/>
      <c r="I101" s="194"/>
      <c r="J101" s="33"/>
      <c r="K101" s="34"/>
      <c r="L101" s="53">
        <v>30</v>
      </c>
      <c r="M101" s="348"/>
      <c r="N101" s="348"/>
      <c r="O101" s="348"/>
      <c r="P101" s="37"/>
      <c r="Q101" s="38">
        <f>SUM(Q86+Q83+Q80+Q92,Q93,Q95)</f>
        <v>13</v>
      </c>
      <c r="R101" s="39">
        <f>SUM(R86+R83+R80+R92,R93,R95)</f>
        <v>139</v>
      </c>
      <c r="S101" s="40">
        <f>SUM(S86+S83+S80+S92,S93,S95)</f>
        <v>18</v>
      </c>
      <c r="T101" s="237"/>
      <c r="U101" s="88"/>
      <c r="V101" s="88"/>
      <c r="W101" s="1"/>
      <c r="X101" s="89"/>
      <c r="Y101" s="90"/>
      <c r="Z101" s="90"/>
      <c r="AA101" s="90"/>
      <c r="AB101" s="90"/>
      <c r="AC101" s="90"/>
      <c r="AD101" s="90"/>
      <c r="AE101" s="91"/>
      <c r="AF101" s="92"/>
      <c r="AG101" s="90"/>
      <c r="AH101" s="90"/>
      <c r="AI101" s="90"/>
      <c r="AJ101" s="90"/>
      <c r="AK101" s="90"/>
      <c r="AL101" s="90"/>
      <c r="AM101" s="91"/>
    </row>
    <row r="102" spans="1:39" ht="18.75" x14ac:dyDescent="0.3">
      <c r="A102" s="77"/>
      <c r="B102" s="54"/>
      <c r="C102" s="54"/>
      <c r="D102" s="54"/>
      <c r="E102" s="54"/>
      <c r="F102" s="88"/>
      <c r="G102" s="194"/>
      <c r="H102" s="276"/>
      <c r="I102" s="194"/>
      <c r="J102" s="33"/>
      <c r="K102" s="34"/>
      <c r="L102" s="36"/>
      <c r="M102" s="348"/>
      <c r="N102" s="348"/>
      <c r="O102" s="348"/>
      <c r="P102" s="37"/>
      <c r="Q102" s="313">
        <f>SUM(Q101+R101+S101)</f>
        <v>170</v>
      </c>
      <c r="R102" s="314"/>
      <c r="S102" s="315"/>
      <c r="T102" s="237"/>
      <c r="U102" s="88"/>
      <c r="V102" s="88"/>
      <c r="W102" s="1"/>
      <c r="X102" s="89"/>
      <c r="Y102" s="90"/>
      <c r="Z102" s="90"/>
      <c r="AA102" s="90"/>
      <c r="AB102" s="90"/>
      <c r="AC102" s="90"/>
      <c r="AD102" s="90"/>
      <c r="AE102" s="91"/>
      <c r="AF102" s="92"/>
      <c r="AG102" s="90"/>
      <c r="AH102" s="90"/>
      <c r="AI102" s="90"/>
      <c r="AJ102" s="90"/>
      <c r="AK102" s="90"/>
      <c r="AL102" s="90"/>
      <c r="AM102" s="91"/>
    </row>
    <row r="103" spans="1:39" ht="18.75" x14ac:dyDescent="0.25">
      <c r="A103" s="55"/>
      <c r="B103" s="56" t="s">
        <v>231</v>
      </c>
      <c r="C103" s="59"/>
      <c r="D103" s="59"/>
      <c r="E103" s="59"/>
      <c r="F103" s="59"/>
      <c r="G103" s="59"/>
      <c r="H103" s="72"/>
      <c r="I103" s="59"/>
      <c r="J103" s="59"/>
      <c r="K103" s="59"/>
      <c r="L103" s="57">
        <f>SUM(L24+L48+L76+L101)</f>
        <v>120</v>
      </c>
      <c r="M103" s="59"/>
      <c r="N103" s="59"/>
      <c r="O103" s="59"/>
      <c r="P103" s="278"/>
      <c r="Q103" s="349">
        <f>SUM(Q24+Q48+Q76+Q101)</f>
        <v>86</v>
      </c>
      <c r="R103" s="350">
        <f>SUM(R24+R48+R76+R101)</f>
        <v>667</v>
      </c>
      <c r="S103" s="351">
        <f>SUM(S24+S48+S76+S101)</f>
        <v>50</v>
      </c>
      <c r="T103" s="352"/>
      <c r="U103" s="353"/>
      <c r="V103" s="58"/>
      <c r="W103" s="1"/>
      <c r="X103" s="89"/>
      <c r="Y103" s="90"/>
      <c r="Z103" s="90"/>
      <c r="AA103" s="90"/>
      <c r="AB103" s="90"/>
      <c r="AC103" s="90"/>
      <c r="AD103" s="90"/>
      <c r="AE103" s="91"/>
      <c r="AF103" s="92"/>
      <c r="AG103" s="90"/>
      <c r="AH103" s="90"/>
      <c r="AI103" s="90"/>
      <c r="AJ103" s="90"/>
      <c r="AK103" s="90"/>
      <c r="AL103" s="90"/>
      <c r="AM103" s="91"/>
    </row>
    <row r="104" spans="1:39" x14ac:dyDescent="0.25">
      <c r="A104" s="55"/>
      <c r="B104" s="59"/>
      <c r="C104" s="59"/>
      <c r="D104" s="59"/>
      <c r="E104" s="59"/>
      <c r="F104" s="59"/>
      <c r="G104" s="59"/>
      <c r="H104" s="72"/>
      <c r="I104" s="59"/>
      <c r="J104" s="59"/>
      <c r="K104" s="59"/>
      <c r="L104" s="72"/>
      <c r="M104" s="59"/>
      <c r="N104" s="59"/>
      <c r="O104" s="59"/>
      <c r="P104" s="278"/>
      <c r="Q104" s="349"/>
      <c r="R104" s="350"/>
      <c r="S104" s="351"/>
      <c r="T104" s="352"/>
      <c r="U104" s="353"/>
      <c r="V104" s="58"/>
      <c r="W104" s="1"/>
      <c r="X104" s="89"/>
      <c r="Y104" s="90"/>
      <c r="Z104" s="90"/>
      <c r="AA104" s="90"/>
      <c r="AB104" s="90"/>
      <c r="AC104" s="90"/>
      <c r="AD104" s="90"/>
      <c r="AE104" s="91"/>
      <c r="AF104" s="92"/>
      <c r="AG104" s="90"/>
      <c r="AH104" s="90"/>
      <c r="AI104" s="90"/>
      <c r="AJ104" s="90"/>
      <c r="AK104" s="90"/>
      <c r="AL104" s="90"/>
      <c r="AM104" s="91"/>
    </row>
    <row r="105" spans="1:39" ht="16.5" thickBot="1" x14ac:dyDescent="0.3">
      <c r="A105" s="279"/>
      <c r="B105" s="280"/>
      <c r="C105" s="280"/>
      <c r="D105" s="280"/>
      <c r="E105" s="280"/>
      <c r="F105" s="280"/>
      <c r="G105" s="281"/>
      <c r="H105" s="282"/>
      <c r="I105" s="281"/>
      <c r="J105" s="280"/>
      <c r="K105" s="281"/>
      <c r="L105" s="60"/>
      <c r="M105" s="280"/>
      <c r="N105" s="280"/>
      <c r="O105" s="280"/>
      <c r="P105" s="61"/>
      <c r="Q105" s="344">
        <f>SUM(Q103+R103+S103)</f>
        <v>803</v>
      </c>
      <c r="R105" s="345"/>
      <c r="S105" s="346"/>
      <c r="T105" s="283"/>
      <c r="U105" s="280"/>
      <c r="V105" s="280"/>
      <c r="W105" s="62"/>
      <c r="X105" s="284"/>
      <c r="Y105" s="285"/>
      <c r="Z105" s="285"/>
      <c r="AA105" s="285"/>
      <c r="AB105" s="285"/>
      <c r="AC105" s="285"/>
      <c r="AD105" s="285"/>
      <c r="AE105" s="286"/>
      <c r="AF105" s="287"/>
      <c r="AG105" s="285"/>
      <c r="AH105" s="285"/>
      <c r="AI105" s="285"/>
      <c r="AJ105" s="285"/>
      <c r="AK105" s="285"/>
      <c r="AL105" s="285"/>
      <c r="AM105" s="286"/>
    </row>
  </sheetData>
  <mergeCells count="56">
    <mergeCell ref="Q105:S105"/>
    <mergeCell ref="AF92:AM92"/>
    <mergeCell ref="AF93:AM93"/>
    <mergeCell ref="B101:E101"/>
    <mergeCell ref="M101:M102"/>
    <mergeCell ref="N101:N102"/>
    <mergeCell ref="O101:O102"/>
    <mergeCell ref="Q102:S102"/>
    <mergeCell ref="Q103:Q104"/>
    <mergeCell ref="R103:R104"/>
    <mergeCell ref="S103:S104"/>
    <mergeCell ref="T103:T104"/>
    <mergeCell ref="U103:U104"/>
    <mergeCell ref="X95:AM95"/>
    <mergeCell ref="A48:A49"/>
    <mergeCell ref="Q49:S49"/>
    <mergeCell ref="AF66:AM66"/>
    <mergeCell ref="AF67:AM67"/>
    <mergeCell ref="AF68:AM68"/>
    <mergeCell ref="Q77:S77"/>
    <mergeCell ref="AB2:AE2"/>
    <mergeCell ref="AF2:AI2"/>
    <mergeCell ref="AJ2:AM2"/>
    <mergeCell ref="B24:E24"/>
    <mergeCell ref="L25:O25"/>
    <mergeCell ref="Q25:S25"/>
    <mergeCell ref="V1:V3"/>
    <mergeCell ref="W1:W3"/>
    <mergeCell ref="X1:AE1"/>
    <mergeCell ref="AF1:AM1"/>
    <mergeCell ref="Q2:Q3"/>
    <mergeCell ref="R2:R3"/>
    <mergeCell ref="S2:S3"/>
    <mergeCell ref="T2:T3"/>
    <mergeCell ref="U2:U3"/>
    <mergeCell ref="N1:N3"/>
    <mergeCell ref="O1:O3"/>
    <mergeCell ref="P1:P3"/>
    <mergeCell ref="Q1:S1"/>
    <mergeCell ref="T1:U1"/>
    <mergeCell ref="X15:AM15"/>
    <mergeCell ref="X69:AM69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X2:AA2"/>
    <mergeCell ref="M1:M3"/>
  </mergeCells>
  <dataValidations count="11">
    <dataValidation type="list" allowBlank="1" showInputMessage="1" showErrorMessage="1" sqref="G5:G9 G23:G24 G80:G99 T28:T45 T23:T24 G51:G73 T51:T73 T80:T99 T5:T21 G28:G45 G11:G21 G47 T47 T75 G75" xr:uid="{00000000-0002-0000-0100-000000000000}">
      <formula1>oui_non</formula1>
    </dataValidation>
    <dataValidation type="list" allowBlank="1" showInputMessage="1" showErrorMessage="1" sqref="I80:I97 I24 I51:I71 I28:I44 I5:I20" xr:uid="{00000000-0002-0000-0100-000001000000}">
      <formula1>nature_ens</formula1>
    </dataValidation>
    <dataValidation type="list" allowBlank="1" showInputMessage="1" showErrorMessage="1" sqref="N9 O80:O99 O23:O24 O51:O73 O28:O45 O5:O21 O47 O75" xr:uid="{00000000-0002-0000-0100-000002000000}">
      <formula1>CNU_disciplines</formula1>
    </dataValidation>
    <dataValidation type="list" allowBlank="1" showInputMessage="1" showErrorMessage="1" sqref="M80:M99 M23:M24 M51:M73 M28:M45 M5:M21 M47 M75" xr:uid="{00000000-0002-0000-0100-000003000000}">
      <formula1>sections_CNU</formula1>
    </dataValidation>
    <dataValidation type="list" allowBlank="1" showInputMessage="1" showErrorMessage="1" sqref="H80:H99 H23:H24 H51:H73 H28:H45 H5:H21 H47 H75" xr:uid="{00000000-0002-0000-0100-000004000000}">
      <formula1>typ_ense</formula1>
    </dataValidation>
    <dataValidation type="list" allowBlank="1" showInputMessage="1" showErrorMessage="1" sqref="E80:E99 E28:E45 E51:E73 E5:E21 E23 E47 E75" xr:uid="{00000000-0002-0000-0100-000005000000}">
      <formula1>Type_UE</formula1>
    </dataValidation>
    <dataValidation type="list" allowBlank="1" showErrorMessage="1" sqref="G100 G22 G46 G74" xr:uid="{00000000-0002-0000-0100-000006000000}">
      <formula1>oui_non</formula1>
    </dataValidation>
    <dataValidation type="list" allowBlank="1" showErrorMessage="1" sqref="M100 M22 M46 M74" xr:uid="{00000000-0002-0000-0100-000007000000}">
      <formula1>sections_CNU</formula1>
    </dataValidation>
    <dataValidation type="list" allowBlank="1" showErrorMessage="1" sqref="O100 O22 O46 O74" xr:uid="{00000000-0002-0000-0100-000008000000}">
      <formula1>CNU_disciplines</formula1>
    </dataValidation>
    <dataValidation type="list" allowBlank="1" showErrorMessage="1" sqref="H100 H22 H46 H74" xr:uid="{00000000-0002-0000-0100-000009000000}">
      <formula1>typ_ense</formula1>
    </dataValidation>
    <dataValidation type="list" allowBlank="1" showErrorMessage="1" sqref="E100 E22 E46 E74" xr:uid="{00000000-0002-0000-0100-00000A000000}">
      <formula1>Type_UE</formula1>
    </dataValidation>
  </dataValidation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Master Meef 2nd degré Espagnol</vt:lpstr>
      <vt:lpstr>'Master Meef 2nd degré Espagnol'!Impression_des_titres</vt:lpstr>
      <vt:lpstr>'Master Meef 2nd degré Espagnol'!Zone_d_impression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Christine Colomar</cp:lastModifiedBy>
  <dcterms:created xsi:type="dcterms:W3CDTF">2022-05-20T06:56:39Z</dcterms:created>
  <dcterms:modified xsi:type="dcterms:W3CDTF">2023-07-20T09:06:17Z</dcterms:modified>
</cp:coreProperties>
</file>