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8800" windowHeight="12435" activeTab="1"/>
  </bookViews>
  <sheets>
    <sheet name="LISEZ-MOI" sheetId="2" r:id="rId1"/>
    <sheet name="SMS Groupe 1" sheetId="6" r:id="rId2"/>
    <sheet name="SMS Groupe 2" sheetId="7" r:id="rId3"/>
    <sheet name="SMS Groupe 3" sheetId="1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7" i="7"/>
  <c r="B7" i="6"/>
  <c r="B4" i="1" l="1"/>
  <c r="B8" i="7"/>
  <c r="B4" i="7"/>
  <c r="B4" i="6"/>
  <c r="B8" i="1" l="1"/>
  <c r="B9" i="7"/>
  <c r="B10" i="7" s="1"/>
  <c r="B8" i="6"/>
  <c r="B9" i="1" l="1"/>
  <c r="B10" i="1" s="1"/>
  <c r="B9" i="6"/>
  <c r="B10" i="6" s="1"/>
</calcChain>
</file>

<file path=xl/sharedStrings.xml><?xml version="1.0" encoding="utf-8"?>
<sst xmlns="http://schemas.openxmlformats.org/spreadsheetml/2006/main" count="102" uniqueCount="62">
  <si>
    <t>Montant mensuel</t>
  </si>
  <si>
    <t>€/mois</t>
  </si>
  <si>
    <t>€/mobilité</t>
  </si>
  <si>
    <t>Date de début</t>
  </si>
  <si>
    <t>Date de fin</t>
  </si>
  <si>
    <t>Montant total de l'allocation</t>
  </si>
  <si>
    <t>Durée totale en mois</t>
  </si>
  <si>
    <t>Durée totale en jours restants</t>
  </si>
  <si>
    <t>Durée totale de jours financé</t>
  </si>
  <si>
    <t>Montant mensuel total de l'allocation</t>
  </si>
  <si>
    <t>mois</t>
  </si>
  <si>
    <t>jours</t>
  </si>
  <si>
    <t>jours/mobilité</t>
  </si>
  <si>
    <t>Principe de calcul</t>
  </si>
  <si>
    <t>Principe de l'allocation Erasmus+</t>
  </si>
  <si>
    <t>Groupe 1</t>
  </si>
  <si>
    <t>Groupe 2</t>
  </si>
  <si>
    <t>Groupe 3</t>
  </si>
  <si>
    <t>GROUPE PAYS</t>
  </si>
  <si>
    <t>PAYS</t>
  </si>
  <si>
    <t>MONTANT MENSUEL</t>
  </si>
  <si>
    <t>MONTANT JOURNALIER</t>
  </si>
  <si>
    <t>Bulgarie, Croatie, Estonie, Hongrie, Lettonie, Lituanie, République de Macédoine du Nord, Pologne, Roumanie, République Tchèque, Slovaquie, Slovénie, Turquie, Serbie.</t>
  </si>
  <si>
    <t>Exemple</t>
  </si>
  <si>
    <t>Mobilité en Espagne du 17/01/22 au 03/06/22. Mobilité de 4mois et 17 jours et un total de 137 jours. 
137 x 8,66€ = 1187€</t>
  </si>
  <si>
    <r>
      <t xml:space="preserve">C’est une </t>
    </r>
    <r>
      <rPr>
        <b/>
        <sz val="11"/>
        <color theme="1"/>
        <rFont val="Calibri"/>
        <family val="2"/>
        <scheme val="minor"/>
      </rPr>
      <t>allocation journalière</t>
    </r>
    <r>
      <rPr>
        <sz val="11"/>
        <color theme="1"/>
        <rFont val="Calibri"/>
        <family val="2"/>
        <scheme val="minor"/>
      </rPr>
      <t>, calculée à partir d’un montant mensuel attribué en fonction du groupe de pays.</t>
    </r>
  </si>
  <si>
    <r>
      <t xml:space="preserve">310/30 = </t>
    </r>
    <r>
      <rPr>
        <b/>
        <sz val="9"/>
        <color theme="1"/>
        <rFont val="Calibri"/>
        <family val="2"/>
        <scheme val="minor"/>
      </rPr>
      <t>10,33€</t>
    </r>
  </si>
  <si>
    <r>
      <t xml:space="preserve">260/30 = </t>
    </r>
    <r>
      <rPr>
        <b/>
        <sz val="9"/>
        <color theme="1"/>
        <rFont val="Calibri"/>
        <family val="2"/>
        <scheme val="minor"/>
      </rPr>
      <t>8,66€</t>
    </r>
  </si>
  <si>
    <t>Complément moins d'opportunités</t>
  </si>
  <si>
    <t>Etape 1</t>
  </si>
  <si>
    <t>Etape 2</t>
  </si>
  <si>
    <t>← Date de début de séjour sur la lettre d'acceptation</t>
  </si>
  <si>
    <t>← Date de fin de séjour sur la lettre d'acceptation</t>
  </si>
  <si>
    <t>Selon le pays de destination, je choisis l'onglet "SMS Groupe 1", "SMS Groupe 2" ou "SMS Groupe 3" et je rentre mes dates dans les cases indiquées.</t>
  </si>
  <si>
    <r>
      <t xml:space="preserve">Calcul du nombre de jours : 1 mois = 30 jours. Pour les mois incomplets, ajouter le nombre de jours restant.
Pour connaitre le </t>
    </r>
    <r>
      <rPr>
        <sz val="11"/>
        <color rgb="FF7030A0"/>
        <rFont val="Calibri"/>
        <family val="2"/>
        <scheme val="minor"/>
      </rPr>
      <t>montant journalier</t>
    </r>
    <r>
      <rPr>
        <sz val="11"/>
        <color theme="1"/>
        <rFont val="Calibri"/>
        <family val="2"/>
        <scheme val="minor"/>
      </rPr>
      <t xml:space="preserve"> de votre allocation, on divise le </t>
    </r>
    <r>
      <rPr>
        <sz val="11"/>
        <color theme="9" tint="-0.499984740745262"/>
        <rFont val="Calibri"/>
        <family val="2"/>
        <scheme val="minor"/>
      </rPr>
      <t>montant mensuel</t>
    </r>
    <r>
      <rPr>
        <sz val="11"/>
        <color theme="1"/>
        <rFont val="Calibri"/>
        <family val="2"/>
        <scheme val="minor"/>
      </rPr>
      <t xml:space="preserve"> par 30.
Pour calculer le montant total de votre allocation, on multiplie le </t>
    </r>
    <r>
      <rPr>
        <sz val="11"/>
        <color rgb="FF7030A0"/>
        <rFont val="Calibri"/>
        <family val="2"/>
        <scheme val="minor"/>
      </rPr>
      <t>montant journalier</t>
    </r>
    <r>
      <rPr>
        <sz val="11"/>
        <color theme="1"/>
        <rFont val="Calibri"/>
        <family val="2"/>
        <scheme val="minor"/>
      </rPr>
      <t xml:space="preserve"> par le nombre de jours de votre mobilité, de date à date.</t>
    </r>
  </si>
  <si>
    <t>Je récupère les dates académiques de séjour indiquées dans ma lettre d'acceptation.
Il s'agit bien des dates académiques et non pas de des dates personnelles de voyage prévues.</t>
  </si>
  <si>
    <t>Si vous remplissez un des critères d'inclusion , veuillez ajouter "250" dans la colonne B3</t>
  </si>
  <si>
    <t>Etape 3</t>
  </si>
  <si>
    <t>Etape 2 bis</t>
  </si>
  <si>
    <t>MONTANT MENSUEL (avec inclusion)</t>
  </si>
  <si>
    <t>MONTANT JOURNALIER (avec inclusion)</t>
  </si>
  <si>
    <r>
      <t xml:space="preserve">560/30 = </t>
    </r>
    <r>
      <rPr>
        <b/>
        <sz val="9"/>
        <color theme="1"/>
        <rFont val="Calibri"/>
        <family val="2"/>
        <scheme val="minor"/>
      </rPr>
      <t>18,66€</t>
    </r>
  </si>
  <si>
    <r>
      <t xml:space="preserve">510/30 = </t>
    </r>
    <r>
      <rPr>
        <b/>
        <sz val="9"/>
        <color theme="1"/>
        <rFont val="Calibri"/>
        <family val="2"/>
        <scheme val="minor"/>
      </rPr>
      <t>17€</t>
    </r>
  </si>
  <si>
    <t>Ou si critère d'inclusion →</t>
  </si>
  <si>
    <t>Aides pour compléter le contrat de mobilité SMS FORMATION</t>
  </si>
  <si>
    <t>Je complète mon contrat de mobilité (articles 2.3 ; 3.2 et 3.3)</t>
  </si>
  <si>
    <t xml:space="preserve">https://www.observatoire-des-territoires.gouv.fr/zonage-de-politiques-publiques </t>
  </si>
  <si>
    <t xml:space="preserve">https://sig.ville.gouv.fr/ </t>
  </si>
  <si>
    <t>- En situation de handicap ou d'affection de longue durée (ALD)
- Boursier·e de l'enseignement supérieur sur critères sociaux échelon 6 et 7
- Appartenant à un foyer dont le Quotien familial CAF est inférieur ou égal à 551€</t>
  </si>
  <si>
    <t>- Habitant dans une commune classée Zones de Revitalisation Rurale (ZRR)</t>
  </si>
  <si>
    <t>- Habitant à une adresse classée Quartiers Prioritaires de la Ville</t>
  </si>
  <si>
    <t xml:space="preserve">                                   SMS GROUPE 1</t>
  </si>
  <si>
    <t xml:space="preserve">                                   SMS GROUPE 2</t>
  </si>
  <si>
    <t xml:space="preserve">                                   SMS GROUPE 3</t>
  </si>
  <si>
    <t>Critères d'inclusion</t>
  </si>
  <si>
    <t>Liste allocations par groupe de pays</t>
  </si>
  <si>
    <r>
      <t xml:space="preserve">450/30 = </t>
    </r>
    <r>
      <rPr>
        <b/>
        <sz val="9"/>
        <color theme="1"/>
        <rFont val="Calibri"/>
        <family val="2"/>
        <scheme val="minor"/>
      </rPr>
      <t>15€</t>
    </r>
  </si>
  <si>
    <r>
      <t xml:space="preserve">200/30 = </t>
    </r>
    <r>
      <rPr>
        <b/>
        <sz val="9"/>
        <color theme="1"/>
        <rFont val="Calibri"/>
        <family val="2"/>
        <scheme val="minor"/>
      </rPr>
      <t>6,66€</t>
    </r>
  </si>
  <si>
    <t>Danemark, Finlande, Iles Féroé, Irlande, Islande, Liechtenstein, Luxembourg, Norvège, Royaume-Uni, Suède</t>
  </si>
  <si>
    <t>Allemagne, Andorre, Autriche, Belgique, Chypre, Espagne, Etat de la Cité du Vatican, France, Grèce, Italie, Malte, Monaco, Pays-Bas, Portugal; Saint-Marin</t>
  </si>
  <si>
    <t>Le tableau calcul automatiquement :
- le nombre de mois entier et jours restants → à indiquer dans l'article 2.3
- Le montant total → à indiquer à la ligne " Option 1 : l’établissement accordera au participant une aide financière totale d’un montant de […….] euros."</t>
  </si>
  <si>
    <r>
      <t xml:space="preserve">Si je répond au moins à un des </t>
    </r>
    <r>
      <rPr>
        <sz val="11"/>
        <color theme="5"/>
        <rFont val="Calibri"/>
        <family val="2"/>
        <scheme val="minor"/>
      </rPr>
      <t>critères d'inclusion</t>
    </r>
    <r>
      <rPr>
        <sz val="11"/>
        <color theme="1"/>
        <rFont val="Calibri"/>
        <family val="2"/>
        <scheme val="minor"/>
      </rPr>
      <t xml:space="preserve"> pour participant·e à moindre opportunité, j'ajoute "250" dans la case indiquée. Ce nombre correspond à l'allocation mensuelle supplémentaire prévue.
Si non, je passe directement à l'étape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</si>
</sst>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Yu Gothic UI"/>
      <family val="2"/>
    </font>
    <font>
      <b/>
      <sz val="11"/>
      <color theme="1"/>
      <name val="Yu Gothic UI"/>
      <family val="2"/>
    </font>
    <font>
      <b/>
      <sz val="11"/>
      <color theme="3" tint="-0.249977111117893"/>
      <name val="Yu Gothic UI"/>
      <family val="2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6"/>
      <color theme="1"/>
      <name val="Yu Gothic UI"/>
      <family val="2"/>
    </font>
    <font>
      <sz val="11"/>
      <color theme="9" tint="-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5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3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Arial Black"/>
      <family val="2"/>
    </font>
    <font>
      <sz val="22"/>
      <color theme="1"/>
      <name val="Arial Black"/>
      <family val="2"/>
    </font>
    <font>
      <b/>
      <sz val="14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rgb="FF7030A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91">
    <xf numFmtId="0" fontId="0" fillId="0" borderId="0" xfId="0"/>
    <xf numFmtId="0" fontId="1" fillId="3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0" borderId="4" xfId="0" applyFont="1" applyFill="1" applyBorder="1"/>
    <xf numFmtId="0" fontId="1" fillId="0" borderId="7" xfId="0" applyFont="1" applyFill="1" applyBorder="1"/>
    <xf numFmtId="0" fontId="1" fillId="4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6" borderId="5" xfId="0" applyFont="1" applyFill="1" applyBorder="1"/>
    <xf numFmtId="0" fontId="1" fillId="6" borderId="6" xfId="0" applyFont="1" applyFill="1" applyBorder="1"/>
    <xf numFmtId="0" fontId="1" fillId="6" borderId="4" xfId="0" applyFont="1" applyFill="1" applyBorder="1"/>
    <xf numFmtId="0" fontId="1" fillId="6" borderId="7" xfId="0" applyFont="1" applyFill="1" applyBorder="1"/>
    <xf numFmtId="0" fontId="12" fillId="8" borderId="16" xfId="0" applyFont="1" applyFill="1" applyBorder="1" applyAlignment="1">
      <alignment horizontal="justify" vertical="center" wrapText="1"/>
    </xf>
    <xf numFmtId="0" fontId="0" fillId="10" borderId="0" xfId="0" applyFont="1" applyFill="1"/>
    <xf numFmtId="0" fontId="0" fillId="10" borderId="0" xfId="0" applyFill="1"/>
    <xf numFmtId="0" fontId="0" fillId="10" borderId="0" xfId="0" applyFont="1" applyFill="1" applyAlignment="1">
      <alignment vertical="center"/>
    </xf>
    <xf numFmtId="0" fontId="0" fillId="10" borderId="0" xfId="0" applyFont="1" applyFill="1" applyAlignment="1">
      <alignment vertical="top"/>
    </xf>
    <xf numFmtId="0" fontId="11" fillId="10" borderId="0" xfId="0" applyFont="1" applyFill="1" applyAlignment="1">
      <alignment horizontal="center"/>
    </xf>
    <xf numFmtId="0" fontId="0" fillId="10" borderId="6" xfId="0" applyFont="1" applyFill="1" applyBorder="1" applyAlignment="1">
      <alignment wrapText="1"/>
    </xf>
    <xf numFmtId="0" fontId="0" fillId="10" borderId="7" xfId="0" applyFont="1" applyFill="1" applyBorder="1" applyAlignment="1">
      <alignment vertical="center" wrapText="1"/>
    </xf>
    <xf numFmtId="0" fontId="16" fillId="10" borderId="9" xfId="0" applyFont="1" applyFill="1" applyBorder="1" applyAlignment="1">
      <alignment horizontal="justify" vertical="center" wrapText="1"/>
    </xf>
    <xf numFmtId="0" fontId="0" fillId="0" borderId="0" xfId="0" applyAlignment="1"/>
    <xf numFmtId="0" fontId="17" fillId="10" borderId="0" xfId="0" applyFont="1" applyFill="1" applyAlignment="1">
      <alignment horizontal="center"/>
    </xf>
    <xf numFmtId="0" fontId="0" fillId="10" borderId="0" xfId="0" quotePrefix="1" applyFont="1" applyFill="1" applyBorder="1" applyAlignment="1">
      <alignment horizontal="center" vertical="top"/>
    </xf>
    <xf numFmtId="0" fontId="0" fillId="10" borderId="0" xfId="0" applyFont="1" applyFill="1" applyBorder="1" applyAlignment="1">
      <alignment horizontal="center" vertical="top"/>
    </xf>
    <xf numFmtId="0" fontId="14" fillId="10" borderId="0" xfId="2" applyFill="1" applyBorder="1" applyAlignment="1">
      <alignment horizontal="center" vertical="top"/>
    </xf>
    <xf numFmtId="0" fontId="2" fillId="6" borderId="4" xfId="0" applyFont="1" applyFill="1" applyBorder="1"/>
    <xf numFmtId="0" fontId="2" fillId="6" borderId="7" xfId="0" applyFont="1" applyFill="1" applyBorder="1"/>
    <xf numFmtId="0" fontId="2" fillId="6" borderId="8" xfId="0" applyFont="1" applyFill="1" applyBorder="1"/>
    <xf numFmtId="0" fontId="2" fillId="6" borderId="9" xfId="0" applyFont="1" applyFill="1" applyBorder="1"/>
    <xf numFmtId="0" fontId="0" fillId="0" borderId="13" xfId="0" applyBorder="1"/>
    <xf numFmtId="0" fontId="21" fillId="9" borderId="3" xfId="1" applyFont="1" applyFill="1" applyBorder="1"/>
    <xf numFmtId="0" fontId="21" fillId="9" borderId="1" xfId="1" applyFont="1" applyFill="1" applyBorder="1" applyAlignment="1">
      <alignment vertical="center"/>
    </xf>
    <xf numFmtId="0" fontId="22" fillId="9" borderId="2" xfId="1" applyFont="1" applyFill="1" applyBorder="1"/>
    <xf numFmtId="0" fontId="15" fillId="8" borderId="1" xfId="1" applyFont="1" applyFill="1" applyBorder="1" applyAlignment="1">
      <alignment horizontal="center" vertical="center"/>
    </xf>
    <xf numFmtId="0" fontId="15" fillId="8" borderId="2" xfId="1" applyFont="1" applyFill="1" applyBorder="1" applyAlignment="1">
      <alignment horizontal="center" vertical="center"/>
    </xf>
    <xf numFmtId="6" fontId="23" fillId="8" borderId="15" xfId="0" applyNumberFormat="1" applyFont="1" applyFill="1" applyBorder="1" applyAlignment="1">
      <alignment horizontal="center" vertical="center" wrapText="1"/>
    </xf>
    <xf numFmtId="6" fontId="23" fillId="8" borderId="16" xfId="0" applyNumberFormat="1" applyFont="1" applyFill="1" applyBorder="1" applyAlignment="1">
      <alignment horizontal="center" vertical="center" wrapText="1"/>
    </xf>
    <xf numFmtId="0" fontId="0" fillId="10" borderId="9" xfId="0" applyFont="1" applyFill="1" applyBorder="1" applyAlignment="1">
      <alignment vertical="center" wrapText="1"/>
    </xf>
    <xf numFmtId="0" fontId="24" fillId="8" borderId="14" xfId="0" applyFont="1" applyFill="1" applyBorder="1" applyAlignment="1">
      <alignment horizontal="justify" vertical="center" wrapText="1"/>
    </xf>
    <xf numFmtId="0" fontId="25" fillId="8" borderId="14" xfId="0" applyFont="1" applyFill="1" applyBorder="1" applyAlignment="1">
      <alignment horizontal="justify" vertical="center" wrapText="1"/>
    </xf>
    <xf numFmtId="0" fontId="24" fillId="8" borderId="13" xfId="0" applyFont="1" applyFill="1" applyBorder="1" applyAlignment="1">
      <alignment horizontal="justify" vertical="center" wrapText="1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5" fillId="8" borderId="18" xfId="0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/>
    </xf>
    <xf numFmtId="0" fontId="20" fillId="8" borderId="34" xfId="0" applyFont="1" applyFill="1" applyBorder="1" applyAlignment="1">
      <alignment horizontal="center"/>
    </xf>
    <xf numFmtId="0" fontId="20" fillId="8" borderId="35" xfId="0" applyFont="1" applyFill="1" applyBorder="1" applyAlignment="1">
      <alignment horizontal="center"/>
    </xf>
    <xf numFmtId="0" fontId="20" fillId="8" borderId="14" xfId="0" applyFont="1" applyFill="1" applyBorder="1" applyAlignment="1">
      <alignment horizontal="center"/>
    </xf>
    <xf numFmtId="0" fontId="13" fillId="8" borderId="34" xfId="0" applyFont="1" applyFill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2" fillId="8" borderId="34" xfId="0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 wrapText="1"/>
    </xf>
    <xf numFmtId="0" fontId="18" fillId="10" borderId="0" xfId="0" applyFont="1" applyFill="1" applyAlignment="1">
      <alignment horizontal="center"/>
    </xf>
    <xf numFmtId="0" fontId="10" fillId="7" borderId="3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0" fillId="10" borderId="19" xfId="0" applyFont="1" applyFill="1" applyBorder="1" applyAlignment="1">
      <alignment horizontal="center"/>
    </xf>
    <xf numFmtId="0" fontId="0" fillId="10" borderId="0" xfId="0" applyFont="1" applyFill="1" applyAlignment="1">
      <alignment horizontal="center"/>
    </xf>
    <xf numFmtId="0" fontId="0" fillId="10" borderId="20" xfId="0" applyFont="1" applyFill="1" applyBorder="1" applyAlignment="1">
      <alignment horizontal="center"/>
    </xf>
    <xf numFmtId="0" fontId="0" fillId="8" borderId="23" xfId="0" quotePrefix="1" applyFont="1" applyFill="1" applyBorder="1" applyAlignment="1">
      <alignment horizontal="center" vertical="top" wrapText="1"/>
    </xf>
    <xf numFmtId="0" fontId="0" fillId="8" borderId="24" xfId="0" applyFont="1" applyFill="1" applyBorder="1" applyAlignment="1">
      <alignment horizontal="center" vertical="top" wrapText="1"/>
    </xf>
    <xf numFmtId="0" fontId="0" fillId="8" borderId="25" xfId="0" applyFont="1" applyFill="1" applyBorder="1" applyAlignment="1">
      <alignment horizontal="center" vertical="top" wrapText="1"/>
    </xf>
    <xf numFmtId="0" fontId="0" fillId="8" borderId="26" xfId="0" quotePrefix="1" applyFont="1" applyFill="1" applyBorder="1" applyAlignment="1">
      <alignment horizontal="center" vertical="top" wrapText="1"/>
    </xf>
    <xf numFmtId="0" fontId="0" fillId="8" borderId="27" xfId="0" applyFont="1" applyFill="1" applyBorder="1" applyAlignment="1">
      <alignment horizontal="center" vertical="top" wrapText="1"/>
    </xf>
    <xf numFmtId="0" fontId="0" fillId="8" borderId="28" xfId="0" applyFont="1" applyFill="1" applyBorder="1" applyAlignment="1">
      <alignment horizontal="center" vertical="top" wrapText="1"/>
    </xf>
    <xf numFmtId="0" fontId="14" fillId="8" borderId="29" xfId="2" applyFill="1" applyBorder="1" applyAlignment="1">
      <alignment horizontal="center" vertical="top" wrapText="1"/>
    </xf>
    <xf numFmtId="0" fontId="14" fillId="8" borderId="24" xfId="2" applyFill="1" applyBorder="1" applyAlignment="1">
      <alignment horizontal="center" vertical="top" wrapText="1"/>
    </xf>
    <xf numFmtId="0" fontId="14" fillId="8" borderId="30" xfId="2" applyFill="1" applyBorder="1" applyAlignment="1">
      <alignment horizontal="center" vertical="top" wrapText="1"/>
    </xf>
    <xf numFmtId="0" fontId="14" fillId="8" borderId="31" xfId="2" applyFill="1" applyBorder="1" applyAlignment="1">
      <alignment horizontal="center" vertical="top"/>
    </xf>
    <xf numFmtId="0" fontId="14" fillId="8" borderId="27" xfId="2" applyFill="1" applyBorder="1" applyAlignment="1">
      <alignment horizontal="center" vertical="top"/>
    </xf>
    <xf numFmtId="0" fontId="14" fillId="8" borderId="32" xfId="2" applyFill="1" applyBorder="1" applyAlignment="1">
      <alignment horizontal="center" vertical="top"/>
    </xf>
    <xf numFmtId="0" fontId="0" fillId="8" borderId="23" xfId="0" quotePrefix="1" applyFont="1" applyFill="1" applyBorder="1" applyAlignment="1">
      <alignment horizontal="left" vertical="center" wrapText="1"/>
    </xf>
    <xf numFmtId="0" fontId="0" fillId="8" borderId="24" xfId="0" applyFont="1" applyFill="1" applyBorder="1" applyAlignment="1">
      <alignment horizontal="left" vertical="center" wrapText="1"/>
    </xf>
    <xf numFmtId="0" fontId="0" fillId="8" borderId="30" xfId="0" applyFont="1" applyFill="1" applyBorder="1" applyAlignment="1">
      <alignment horizontal="left" vertical="center" wrapText="1"/>
    </xf>
    <xf numFmtId="0" fontId="0" fillId="10" borderId="0" xfId="0" applyFont="1" applyFill="1" applyAlignment="1">
      <alignment horizontal="left" vertical="top"/>
    </xf>
    <xf numFmtId="0" fontId="19" fillId="8" borderId="33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/>
    </xf>
    <xf numFmtId="14" fontId="1" fillId="0" borderId="7" xfId="0" applyNumberFormat="1" applyFont="1" applyBorder="1" applyAlignment="1">
      <alignment horizontal="center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14" xfId="0" applyBorder="1" applyAlignment="1">
      <alignment horizontal="left"/>
    </xf>
  </cellXfs>
  <cellStyles count="3">
    <cellStyle name="Lien hypertexte" xfId="2" builtinId="8"/>
    <cellStyle name="Normal" xfId="0" builtinId="0"/>
    <cellStyle name="Titre" xfId="1" builtinId="15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3849792</xdr:colOff>
      <xdr:row>1</xdr:row>
      <xdr:rowOff>4234</xdr:rowOff>
    </xdr:from>
    <xdr:to>
      <xdr:col>1</xdr:col>
      <xdr:colOff>4398432</xdr:colOff>
      <xdr:row>3</xdr:row>
      <xdr:rowOff>321734</xdr:rowOff>
    </xdr:to>
    <xdr:sp macro="" textlink="">
      <xdr:nvSpPr>
        <xdr:cNvPr id="4" name="Flèche vers le bas 3"/>
        <xdr:cNvSpPr/>
      </xdr:nvSpPr>
      <xdr:spPr>
        <a:xfrm rot="2030692">
          <a:off x="6635325" y="436034"/>
          <a:ext cx="548640" cy="10795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1211580</xdr:colOff>
      <xdr:row>7</xdr:row>
      <xdr:rowOff>91440</xdr:rowOff>
    </xdr:from>
    <xdr:to>
      <xdr:col>1</xdr:col>
      <xdr:colOff>1600200</xdr:colOff>
      <xdr:row>11</xdr:row>
      <xdr:rowOff>137160</xdr:rowOff>
    </xdr:to>
    <xdr:sp macro="" textlink="">
      <xdr:nvSpPr>
        <xdr:cNvPr id="5" name="Flèche vers le bas 4"/>
        <xdr:cNvSpPr/>
      </xdr:nvSpPr>
      <xdr:spPr>
        <a:xfrm>
          <a:off x="3992880" y="3406140"/>
          <a:ext cx="388620" cy="7848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38100</xdr:colOff>
      <xdr:row>1</xdr:row>
      <xdr:rowOff>220867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2819399" cy="659016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0</xdr:row>
      <xdr:rowOff>85725</xdr:rowOff>
    </xdr:from>
    <xdr:to>
      <xdr:col>9</xdr:col>
      <xdr:colOff>457200</xdr:colOff>
      <xdr:row>1</xdr:row>
      <xdr:rowOff>257174</xdr:rowOff>
    </xdr:to>
    <xdr:pic>
      <xdr:nvPicPr>
        <xdr:cNvPr id="6" name="Image 5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828" t="23716" r="-3508" b="-13002"/>
        <a:stretch/>
      </xdr:blipFill>
      <xdr:spPr>
        <a:xfrm>
          <a:off x="13639800" y="85725"/>
          <a:ext cx="139065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1569720</xdr:colOff>
      <xdr:row>1</xdr:row>
      <xdr:rowOff>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9720" cy="98298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Texture grunge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ig.ville.gouv.fr/" TargetMode="External"/><Relationship Id="rId1" Type="http://schemas.openxmlformats.org/officeDocument/2006/relationships/hyperlink" Target="https://www.observatoire-des-territoires.gouv.fr/zonage-de-politiques-publiques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19"/>
  <sheetViews>
    <sheetView showGridLines="0" zoomScale="102" zoomScaleNormal="102" workbookViewId="0">
      <selection activeCell="B15" sqref="B15"/>
    </sheetView>
  </sheetViews>
  <sheetFormatPr baseColWidth="10" defaultRowHeight="15" x14ac:dyDescent="0.25"/>
  <cols>
    <col min="1" max="1" width="40.5703125" customWidth="1"/>
    <col min="2" max="2" width="81.140625" customWidth="1"/>
    <col min="5" max="5" width="19.140625" customWidth="1"/>
    <col min="7" max="7" width="12.85546875" customWidth="1"/>
    <col min="8" max="8" width="12.7109375" customWidth="1"/>
    <col min="9" max="9" width="11.42578125" customWidth="1"/>
    <col min="10" max="10" width="13.140625" customWidth="1"/>
    <col min="11" max="11" width="13.28515625" customWidth="1"/>
  </cols>
  <sheetData>
    <row r="1" spans="1:12" ht="33.75" x14ac:dyDescent="0.65">
      <c r="A1" s="58" t="s">
        <v>44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0"/>
    </row>
    <row r="2" spans="1:12" ht="31.5" x14ac:dyDescent="0.6">
      <c r="A2" s="25"/>
      <c r="B2" s="25"/>
      <c r="C2" s="25"/>
      <c r="D2" s="25"/>
      <c r="E2" s="25"/>
      <c r="F2" s="25"/>
      <c r="G2" s="25"/>
      <c r="H2" s="25"/>
      <c r="I2" s="25"/>
      <c r="J2" s="25"/>
      <c r="K2" s="16"/>
      <c r="L2" s="50"/>
    </row>
    <row r="3" spans="1:12" ht="31.5" x14ac:dyDescent="0.6">
      <c r="A3" s="25"/>
      <c r="B3" s="25"/>
      <c r="C3" s="25"/>
      <c r="D3" s="25"/>
      <c r="E3" s="25"/>
      <c r="F3" s="25"/>
      <c r="G3" s="25"/>
      <c r="H3" s="25"/>
      <c r="I3" s="25"/>
      <c r="J3" s="25"/>
      <c r="K3" s="16"/>
      <c r="L3" s="50"/>
    </row>
    <row r="4" spans="1:12" ht="27" thickBot="1" x14ac:dyDescent="0.45">
      <c r="A4" s="20"/>
      <c r="B4" s="20"/>
      <c r="C4" s="20"/>
      <c r="D4" s="20"/>
      <c r="E4" s="20"/>
      <c r="F4" s="20"/>
      <c r="G4" s="20"/>
      <c r="H4" s="20"/>
      <c r="I4" s="20"/>
      <c r="J4" s="20"/>
      <c r="K4" s="16"/>
      <c r="L4" s="50"/>
    </row>
    <row r="5" spans="1:12" ht="30.75" x14ac:dyDescent="0.3">
      <c r="A5" s="34" t="s">
        <v>14</v>
      </c>
      <c r="B5" s="21" t="s">
        <v>25</v>
      </c>
      <c r="C5" s="16"/>
      <c r="D5" s="80" t="s">
        <v>54</v>
      </c>
      <c r="E5" s="81"/>
      <c r="F5" s="81"/>
      <c r="G5" s="81"/>
      <c r="H5" s="81"/>
      <c r="I5" s="81"/>
      <c r="J5" s="82"/>
      <c r="K5" s="17"/>
      <c r="L5" s="50"/>
    </row>
    <row r="6" spans="1:12" ht="92.45" customHeight="1" x14ac:dyDescent="0.25">
      <c r="A6" s="35" t="s">
        <v>13</v>
      </c>
      <c r="B6" s="22" t="s">
        <v>34</v>
      </c>
      <c r="C6" s="18"/>
      <c r="D6" s="76" t="s">
        <v>48</v>
      </c>
      <c r="E6" s="77"/>
      <c r="F6" s="77"/>
      <c r="G6" s="77"/>
      <c r="H6" s="77"/>
      <c r="I6" s="77"/>
      <c r="J6" s="78"/>
      <c r="K6" s="17"/>
      <c r="L6" s="50"/>
    </row>
    <row r="7" spans="1:12" ht="43.15" customHeight="1" thickBot="1" x14ac:dyDescent="0.35">
      <c r="A7" s="36" t="s">
        <v>23</v>
      </c>
      <c r="B7" s="23" t="s">
        <v>24</v>
      </c>
      <c r="C7" s="16"/>
      <c r="D7" s="64" t="s">
        <v>49</v>
      </c>
      <c r="E7" s="65"/>
      <c r="F7" s="65"/>
      <c r="G7" s="66"/>
      <c r="H7" s="70" t="s">
        <v>46</v>
      </c>
      <c r="I7" s="71"/>
      <c r="J7" s="72"/>
      <c r="K7" s="17"/>
      <c r="L7" s="50"/>
    </row>
    <row r="8" spans="1:12" ht="32.450000000000003" customHeight="1" thickBot="1" x14ac:dyDescent="0.3">
      <c r="A8" s="61"/>
      <c r="B8" s="61"/>
      <c r="C8" s="16"/>
      <c r="D8" s="67" t="s">
        <v>50</v>
      </c>
      <c r="E8" s="68"/>
      <c r="F8" s="68"/>
      <c r="G8" s="69"/>
      <c r="H8" s="73" t="s">
        <v>47</v>
      </c>
      <c r="I8" s="74"/>
      <c r="J8" s="75"/>
      <c r="K8" s="17"/>
      <c r="L8" s="50"/>
    </row>
    <row r="9" spans="1:12" x14ac:dyDescent="0.25">
      <c r="A9" s="62"/>
      <c r="B9" s="62"/>
      <c r="C9" s="16"/>
      <c r="D9" s="26"/>
      <c r="E9" s="27"/>
      <c r="F9" s="27"/>
      <c r="G9" s="27"/>
      <c r="H9" s="28"/>
      <c r="I9" s="28"/>
      <c r="J9" s="28"/>
      <c r="K9" s="17"/>
      <c r="L9" s="50"/>
    </row>
    <row r="10" spans="1:12" x14ac:dyDescent="0.25">
      <c r="A10" s="62"/>
      <c r="B10" s="62"/>
      <c r="C10" s="16"/>
      <c r="D10" s="26"/>
      <c r="E10" s="27"/>
      <c r="F10" s="27"/>
      <c r="G10" s="27"/>
      <c r="H10" s="28"/>
      <c r="I10" s="28"/>
      <c r="J10" s="28"/>
      <c r="K10" s="17"/>
      <c r="L10" s="50"/>
    </row>
    <row r="11" spans="1:12" x14ac:dyDescent="0.25">
      <c r="A11" s="62"/>
      <c r="B11" s="62"/>
      <c r="C11" s="16"/>
      <c r="D11" s="26"/>
      <c r="E11" s="27"/>
      <c r="F11" s="27"/>
      <c r="G11" s="27"/>
      <c r="H11" s="28"/>
      <c r="I11" s="28"/>
      <c r="J11" s="28"/>
      <c r="K11" s="17"/>
      <c r="L11" s="50"/>
    </row>
    <row r="12" spans="1:12" ht="15.75" thickBot="1" x14ac:dyDescent="0.3">
      <c r="A12" s="63"/>
      <c r="B12" s="63"/>
      <c r="C12" s="16"/>
      <c r="D12" s="16"/>
      <c r="E12" s="79"/>
      <c r="F12" s="79"/>
      <c r="G12" s="79"/>
      <c r="H12" s="79"/>
      <c r="I12" s="79"/>
      <c r="J12" s="19"/>
      <c r="K12" s="16"/>
      <c r="L12" s="50"/>
    </row>
    <row r="13" spans="1:12" ht="21.75" thickBot="1" x14ac:dyDescent="0.4">
      <c r="A13" s="59" t="s">
        <v>45</v>
      </c>
      <c r="B13" s="60"/>
      <c r="C13" s="16"/>
      <c r="D13" s="51" t="s">
        <v>55</v>
      </c>
      <c r="E13" s="52"/>
      <c r="F13" s="52"/>
      <c r="G13" s="52"/>
      <c r="H13" s="52"/>
      <c r="I13" s="52"/>
      <c r="J13" s="52"/>
      <c r="K13" s="53"/>
      <c r="L13" s="50"/>
    </row>
    <row r="14" spans="1:12" ht="50.45" customHeight="1" thickBot="1" x14ac:dyDescent="0.3">
      <c r="A14" s="37" t="s">
        <v>29</v>
      </c>
      <c r="B14" s="22" t="s">
        <v>35</v>
      </c>
      <c r="C14" s="16"/>
      <c r="D14" s="45" t="s">
        <v>18</v>
      </c>
      <c r="E14" s="54" t="s">
        <v>19</v>
      </c>
      <c r="F14" s="55"/>
      <c r="G14" s="42" t="s">
        <v>20</v>
      </c>
      <c r="H14" s="43" t="s">
        <v>21</v>
      </c>
      <c r="I14" s="47" t="s">
        <v>43</v>
      </c>
      <c r="J14" s="44" t="s">
        <v>39</v>
      </c>
      <c r="K14" s="43" t="s">
        <v>40</v>
      </c>
      <c r="L14" s="50"/>
    </row>
    <row r="15" spans="1:12" ht="60.6" customHeight="1" thickBot="1" x14ac:dyDescent="0.3">
      <c r="A15" s="37" t="s">
        <v>30</v>
      </c>
      <c r="B15" s="22" t="s">
        <v>33</v>
      </c>
      <c r="C15" s="16"/>
      <c r="D15" s="46" t="s">
        <v>15</v>
      </c>
      <c r="E15" s="56" t="s">
        <v>58</v>
      </c>
      <c r="F15" s="57"/>
      <c r="G15" s="40">
        <v>310</v>
      </c>
      <c r="H15" s="15" t="s">
        <v>26</v>
      </c>
      <c r="I15" s="48"/>
      <c r="J15" s="39">
        <v>560</v>
      </c>
      <c r="K15" s="15" t="s">
        <v>41</v>
      </c>
      <c r="L15" s="50"/>
    </row>
    <row r="16" spans="1:12" ht="60.6" customHeight="1" thickBot="1" x14ac:dyDescent="0.3">
      <c r="A16" s="37" t="s">
        <v>38</v>
      </c>
      <c r="B16" s="22" t="s">
        <v>61</v>
      </c>
      <c r="C16" s="16"/>
      <c r="D16" s="46" t="s">
        <v>16</v>
      </c>
      <c r="E16" s="56" t="s">
        <v>59</v>
      </c>
      <c r="F16" s="57"/>
      <c r="G16" s="40">
        <v>260</v>
      </c>
      <c r="H16" s="15" t="s">
        <v>27</v>
      </c>
      <c r="I16" s="48"/>
      <c r="J16" s="39">
        <v>510</v>
      </c>
      <c r="K16" s="15" t="s">
        <v>42</v>
      </c>
      <c r="L16" s="50"/>
    </row>
    <row r="17" spans="1:12" ht="114" customHeight="1" thickBot="1" x14ac:dyDescent="0.3">
      <c r="A17" s="38" t="s">
        <v>37</v>
      </c>
      <c r="B17" s="41" t="s">
        <v>60</v>
      </c>
      <c r="C17" s="16"/>
      <c r="D17" s="46" t="s">
        <v>17</v>
      </c>
      <c r="E17" s="56" t="s">
        <v>22</v>
      </c>
      <c r="F17" s="57"/>
      <c r="G17" s="40">
        <v>200</v>
      </c>
      <c r="H17" s="15" t="s">
        <v>57</v>
      </c>
      <c r="I17" s="49"/>
      <c r="J17" s="39">
        <v>450</v>
      </c>
      <c r="K17" s="15" t="s">
        <v>56</v>
      </c>
      <c r="L17" s="50"/>
    </row>
    <row r="18" spans="1:12" x14ac:dyDescent="0.25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50"/>
    </row>
    <row r="19" spans="1:12" x14ac:dyDescent="0.25">
      <c r="A19" s="16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50"/>
    </row>
  </sheetData>
  <mergeCells count="16">
    <mergeCell ref="L1:L19"/>
    <mergeCell ref="D13:K13"/>
    <mergeCell ref="E14:F14"/>
    <mergeCell ref="E15:F15"/>
    <mergeCell ref="E16:F16"/>
    <mergeCell ref="E17:F17"/>
    <mergeCell ref="A1:K1"/>
    <mergeCell ref="A13:B13"/>
    <mergeCell ref="A8:B12"/>
    <mergeCell ref="D7:G7"/>
    <mergeCell ref="D8:G8"/>
    <mergeCell ref="H7:J7"/>
    <mergeCell ref="H8:J8"/>
    <mergeCell ref="D6:J6"/>
    <mergeCell ref="E12:I12"/>
    <mergeCell ref="D5:J5"/>
  </mergeCells>
  <hyperlinks>
    <hyperlink ref="H7" r:id="rId1"/>
    <hyperlink ref="H8" r:id="rId2"/>
  </hyperlinks>
  <pageMargins left="0.7" right="0.7" top="0.75" bottom="0.75" header="0.3" footer="0.3"/>
  <pageSetup paperSize="9"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0"/>
  <sheetViews>
    <sheetView showGridLines="0" tabSelected="1" zoomScale="150" zoomScaleNormal="150" workbookViewId="0">
      <selection activeCell="B7" sqref="B7"/>
    </sheetView>
  </sheetViews>
  <sheetFormatPr baseColWidth="10" defaultRowHeight="15" x14ac:dyDescent="0.25"/>
  <cols>
    <col min="1" max="1" width="38.5703125" customWidth="1"/>
    <col min="3" max="3" width="13.28515625" bestFit="1" customWidth="1"/>
    <col min="4" max="4" width="48.42578125" bestFit="1" customWidth="1"/>
    <col min="9" max="9" width="13.85546875" customWidth="1"/>
  </cols>
  <sheetData>
    <row r="1" spans="1:9" ht="77.45" customHeight="1" thickBot="1" x14ac:dyDescent="0.3">
      <c r="A1" s="83" t="s">
        <v>51</v>
      </c>
      <c r="B1" s="84"/>
      <c r="C1" s="85"/>
    </row>
    <row r="2" spans="1:9" ht="17.25" thickBot="1" x14ac:dyDescent="0.35">
      <c r="A2" s="4" t="s">
        <v>0</v>
      </c>
      <c r="B2" s="11">
        <v>310</v>
      </c>
      <c r="C2" s="12" t="s">
        <v>1</v>
      </c>
    </row>
    <row r="3" spans="1:9" ht="17.25" thickBot="1" x14ac:dyDescent="0.35">
      <c r="A3" s="1" t="s">
        <v>28</v>
      </c>
      <c r="B3" s="7">
        <v>0</v>
      </c>
      <c r="C3" s="8" t="s">
        <v>1</v>
      </c>
      <c r="D3" s="88" t="s">
        <v>36</v>
      </c>
      <c r="E3" s="89"/>
      <c r="F3" s="89"/>
      <c r="G3" s="90"/>
      <c r="H3" s="24"/>
      <c r="I3" s="24"/>
    </row>
    <row r="4" spans="1:9" ht="17.25" thickBot="1" x14ac:dyDescent="0.35">
      <c r="A4" s="5" t="s">
        <v>9</v>
      </c>
      <c r="B4" s="29">
        <f>SUM(B2:B3)</f>
        <v>310</v>
      </c>
      <c r="C4" s="30" t="s">
        <v>1</v>
      </c>
    </row>
    <row r="5" spans="1:9" ht="17.25" thickBot="1" x14ac:dyDescent="0.35">
      <c r="A5" s="6" t="s">
        <v>3</v>
      </c>
      <c r="B5" s="86">
        <v>36526</v>
      </c>
      <c r="C5" s="87"/>
      <c r="D5" s="33" t="s">
        <v>31</v>
      </c>
    </row>
    <row r="6" spans="1:9" ht="17.25" thickBot="1" x14ac:dyDescent="0.35">
      <c r="A6" s="9" t="s">
        <v>4</v>
      </c>
      <c r="B6" s="86">
        <v>36526</v>
      </c>
      <c r="C6" s="87"/>
      <c r="D6" s="33" t="s">
        <v>32</v>
      </c>
    </row>
    <row r="7" spans="1:9" ht="16.5" x14ac:dyDescent="0.3">
      <c r="A7" s="10" t="s">
        <v>8</v>
      </c>
      <c r="B7" s="13">
        <f>(YEAR(B6)-YEAR(B5))* 360 + (MONTH(B6)-MONTH(B5)) * 30 + ( IF( DAY(B6)=31,30,DAY(B6)) - IF( DAY(B5)=31,30,DAY(B5)) ) + 1</f>
        <v>1</v>
      </c>
      <c r="C7" s="14" t="s">
        <v>12</v>
      </c>
    </row>
    <row r="8" spans="1:9" ht="16.5" x14ac:dyDescent="0.3">
      <c r="A8" s="2" t="s">
        <v>6</v>
      </c>
      <c r="B8" s="13">
        <f>ROUNDDOWN(B7/30,0)</f>
        <v>0</v>
      </c>
      <c r="C8" s="14" t="s">
        <v>10</v>
      </c>
    </row>
    <row r="9" spans="1:9" ht="16.5" x14ac:dyDescent="0.3">
      <c r="A9" s="2" t="s">
        <v>7</v>
      </c>
      <c r="B9" s="13">
        <f>B7-B8*30</f>
        <v>1</v>
      </c>
      <c r="C9" s="14" t="s">
        <v>11</v>
      </c>
    </row>
    <row r="10" spans="1:9" ht="17.25" thickBot="1" x14ac:dyDescent="0.35">
      <c r="A10" s="3" t="s">
        <v>5</v>
      </c>
      <c r="B10" s="31">
        <f>ROUND(B8*B4+B9*B4/30-0*B4/30,0)</f>
        <v>10</v>
      </c>
      <c r="C10" s="32" t="s">
        <v>2</v>
      </c>
    </row>
  </sheetData>
  <mergeCells count="4">
    <mergeCell ref="A1:C1"/>
    <mergeCell ref="B5:C5"/>
    <mergeCell ref="B6:C6"/>
    <mergeCell ref="D3:G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G10"/>
  <sheetViews>
    <sheetView showGridLines="0" zoomScale="150" zoomScaleNormal="150" workbookViewId="0">
      <selection activeCell="B7" sqref="B7"/>
    </sheetView>
  </sheetViews>
  <sheetFormatPr baseColWidth="10" defaultRowHeight="15" x14ac:dyDescent="0.25"/>
  <cols>
    <col min="1" max="1" width="38.5703125" customWidth="1"/>
    <col min="3" max="3" width="13.28515625" bestFit="1" customWidth="1"/>
    <col min="4" max="4" width="45.85546875" bestFit="1" customWidth="1"/>
  </cols>
  <sheetData>
    <row r="1" spans="1:7" ht="77.45" customHeight="1" thickBot="1" x14ac:dyDescent="0.3">
      <c r="A1" s="83" t="s">
        <v>52</v>
      </c>
      <c r="B1" s="84"/>
      <c r="C1" s="85"/>
    </row>
    <row r="2" spans="1:7" ht="17.25" thickBot="1" x14ac:dyDescent="0.35">
      <c r="A2" s="4" t="s">
        <v>0</v>
      </c>
      <c r="B2" s="11">
        <v>260</v>
      </c>
      <c r="C2" s="12" t="s">
        <v>1</v>
      </c>
    </row>
    <row r="3" spans="1:7" ht="17.25" thickBot="1" x14ac:dyDescent="0.35">
      <c r="A3" s="1" t="s">
        <v>28</v>
      </c>
      <c r="B3" s="7">
        <v>0</v>
      </c>
      <c r="C3" s="8" t="s">
        <v>1</v>
      </c>
      <c r="D3" s="88" t="s">
        <v>36</v>
      </c>
      <c r="E3" s="89"/>
      <c r="F3" s="89"/>
      <c r="G3" s="90"/>
    </row>
    <row r="4" spans="1:7" ht="17.25" thickBot="1" x14ac:dyDescent="0.35">
      <c r="A4" s="5" t="s">
        <v>9</v>
      </c>
      <c r="B4" s="29">
        <f>SUM(B2:B3)</f>
        <v>260</v>
      </c>
      <c r="C4" s="30" t="s">
        <v>1</v>
      </c>
    </row>
    <row r="5" spans="1:7" ht="17.25" thickBot="1" x14ac:dyDescent="0.35">
      <c r="A5" s="6" t="s">
        <v>3</v>
      </c>
      <c r="B5" s="86">
        <v>36526</v>
      </c>
      <c r="C5" s="87"/>
      <c r="D5" s="33" t="s">
        <v>31</v>
      </c>
    </row>
    <row r="6" spans="1:7" ht="17.25" thickBot="1" x14ac:dyDescent="0.35">
      <c r="A6" s="9" t="s">
        <v>4</v>
      </c>
      <c r="B6" s="86">
        <v>36526</v>
      </c>
      <c r="C6" s="87"/>
      <c r="D6" s="33" t="s">
        <v>32</v>
      </c>
    </row>
    <row r="7" spans="1:7" ht="16.5" x14ac:dyDescent="0.3">
      <c r="A7" s="10" t="s">
        <v>8</v>
      </c>
      <c r="B7" s="13">
        <f>(YEAR(B6)-YEAR(B5))* 360 + (MONTH(B6)-MONTH(B5)) * 30 + ( IF( DAY(B6)=31,30,DAY(B6)) - IF( DAY(B5)=31,30,DAY(B5)) ) + 1</f>
        <v>1</v>
      </c>
      <c r="C7" s="14" t="s">
        <v>12</v>
      </c>
    </row>
    <row r="8" spans="1:7" ht="16.5" x14ac:dyDescent="0.3">
      <c r="A8" s="2" t="s">
        <v>6</v>
      </c>
      <c r="B8" s="13">
        <f>ROUNDDOWN(B7/30,0)</f>
        <v>0</v>
      </c>
      <c r="C8" s="14" t="s">
        <v>10</v>
      </c>
    </row>
    <row r="9" spans="1:7" ht="16.5" x14ac:dyDescent="0.3">
      <c r="A9" s="2" t="s">
        <v>7</v>
      </c>
      <c r="B9" s="13">
        <f>B7-B8*30</f>
        <v>1</v>
      </c>
      <c r="C9" s="14" t="s">
        <v>11</v>
      </c>
    </row>
    <row r="10" spans="1:7" ht="17.25" thickBot="1" x14ac:dyDescent="0.35">
      <c r="A10" s="3" t="s">
        <v>5</v>
      </c>
      <c r="B10" s="31">
        <f>ROUND(B8*B4+B9*B4/30-0*B4/30,0)</f>
        <v>9</v>
      </c>
      <c r="C10" s="32" t="s">
        <v>2</v>
      </c>
    </row>
  </sheetData>
  <mergeCells count="4">
    <mergeCell ref="A1:C1"/>
    <mergeCell ref="B5:C5"/>
    <mergeCell ref="B6:C6"/>
    <mergeCell ref="D3:G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G10"/>
  <sheetViews>
    <sheetView showGridLines="0" zoomScale="150" zoomScaleNormal="150" workbookViewId="0">
      <selection activeCell="B7" sqref="B7"/>
    </sheetView>
  </sheetViews>
  <sheetFormatPr baseColWidth="10" defaultRowHeight="15" x14ac:dyDescent="0.25"/>
  <cols>
    <col min="1" max="1" width="38.5703125" customWidth="1"/>
    <col min="3" max="3" width="13.28515625" bestFit="1" customWidth="1"/>
    <col min="4" max="4" width="45.85546875" bestFit="1" customWidth="1"/>
  </cols>
  <sheetData>
    <row r="1" spans="1:7" ht="77.45" customHeight="1" thickBot="1" x14ac:dyDescent="0.3">
      <c r="A1" s="83" t="s">
        <v>53</v>
      </c>
      <c r="B1" s="84"/>
      <c r="C1" s="85"/>
    </row>
    <row r="2" spans="1:7" ht="17.25" thickBot="1" x14ac:dyDescent="0.35">
      <c r="A2" s="4" t="s">
        <v>0</v>
      </c>
      <c r="B2" s="11">
        <v>200</v>
      </c>
      <c r="C2" s="12" t="s">
        <v>1</v>
      </c>
    </row>
    <row r="3" spans="1:7" ht="17.25" thickBot="1" x14ac:dyDescent="0.35">
      <c r="A3" s="1" t="s">
        <v>28</v>
      </c>
      <c r="B3" s="7">
        <v>0</v>
      </c>
      <c r="C3" s="8" t="s">
        <v>1</v>
      </c>
      <c r="D3" s="88" t="s">
        <v>36</v>
      </c>
      <c r="E3" s="89"/>
      <c r="F3" s="89"/>
      <c r="G3" s="90"/>
    </row>
    <row r="4" spans="1:7" ht="17.25" thickBot="1" x14ac:dyDescent="0.35">
      <c r="A4" s="5" t="s">
        <v>9</v>
      </c>
      <c r="B4" s="29">
        <f>SUM(B2:B3)</f>
        <v>200</v>
      </c>
      <c r="C4" s="30" t="s">
        <v>1</v>
      </c>
    </row>
    <row r="5" spans="1:7" ht="17.25" thickBot="1" x14ac:dyDescent="0.35">
      <c r="A5" s="6" t="s">
        <v>3</v>
      </c>
      <c r="B5" s="86">
        <v>36526</v>
      </c>
      <c r="C5" s="87"/>
      <c r="D5" s="33" t="s">
        <v>31</v>
      </c>
    </row>
    <row r="6" spans="1:7" ht="17.25" thickBot="1" x14ac:dyDescent="0.35">
      <c r="A6" s="9" t="s">
        <v>4</v>
      </c>
      <c r="B6" s="86">
        <v>36526</v>
      </c>
      <c r="C6" s="87"/>
      <c r="D6" s="33" t="s">
        <v>32</v>
      </c>
    </row>
    <row r="7" spans="1:7" ht="16.5" x14ac:dyDescent="0.3">
      <c r="A7" s="10" t="s">
        <v>8</v>
      </c>
      <c r="B7" s="13">
        <f>(YEAR(B6)-YEAR(B5))* 360 + (MONTH(B6)-MONTH(B5)) * 30 + ( IF( DAY(B6)=31,30,DAY(B6)) - IF( DAY(B5)=31,30,DAY(B5)) ) + 1</f>
        <v>1</v>
      </c>
      <c r="C7" s="14" t="s">
        <v>12</v>
      </c>
    </row>
    <row r="8" spans="1:7" ht="16.5" x14ac:dyDescent="0.3">
      <c r="A8" s="2" t="s">
        <v>6</v>
      </c>
      <c r="B8" s="13">
        <f>ROUNDDOWN(B7/30,0)</f>
        <v>0</v>
      </c>
      <c r="C8" s="14" t="s">
        <v>10</v>
      </c>
    </row>
    <row r="9" spans="1:7" ht="16.5" x14ac:dyDescent="0.3">
      <c r="A9" s="2" t="s">
        <v>7</v>
      </c>
      <c r="B9" s="13">
        <f>B7-B8*30</f>
        <v>1</v>
      </c>
      <c r="C9" s="14" t="s">
        <v>11</v>
      </c>
    </row>
    <row r="10" spans="1:7" ht="17.25" thickBot="1" x14ac:dyDescent="0.35">
      <c r="A10" s="3" t="s">
        <v>5</v>
      </c>
      <c r="B10" s="31">
        <f>ROUND(B8*B4+B9*B4/30-0*B4/30,0)</f>
        <v>7</v>
      </c>
      <c r="C10" s="32" t="s">
        <v>2</v>
      </c>
    </row>
  </sheetData>
  <mergeCells count="4">
    <mergeCell ref="A1:C1"/>
    <mergeCell ref="B5:C5"/>
    <mergeCell ref="B6:C6"/>
    <mergeCell ref="D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LISEZ-MOI</vt:lpstr>
      <vt:lpstr>SMS Groupe 1</vt:lpstr>
      <vt:lpstr>SMS Groupe 2</vt:lpstr>
      <vt:lpstr>SMS Groupe 3</vt:lpstr>
    </vt:vector>
  </TitlesOfParts>
  <Company>Université d'Orléans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Auriane Jamrog</dc:creator>
  <cp:lastModifiedBy>Dom</cp:lastModifiedBy>
  <dcterms:created xsi:type="dcterms:W3CDTF">2021-12-07T16:08:40Z</dcterms:created>
  <dcterms:modified xsi:type="dcterms:W3CDTF">2022-07-08T09:34:07Z</dcterms:modified>
</cp:coreProperties>
</file>