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101620\Desktop\"/>
    </mc:Choice>
  </mc:AlternateContent>
  <bookViews>
    <workbookView xWindow="0" yWindow="0" windowWidth="25200" windowHeight="11412"/>
  </bookViews>
  <sheets>
    <sheet name="Feuil1" sheetId="1" r:id="rId1"/>
  </sheets>
  <externalReferences>
    <externalReference r:id="rId2"/>
    <externalReference r:id="rId3"/>
    <externalReference r:id="rId4"/>
    <externalReference r:id="rId5"/>
    <externalReference r:id="rId6"/>
  </externalReferences>
  <definedNames>
    <definedName name="mod" localSheetId="0">'[5]Liste de valeurs'!$A$2:$A$4</definedName>
    <definedName name="moda" localSheetId="0">'[3]Listes de valeurs'!$A$2:$A$4</definedName>
    <definedName name="nat" localSheetId="0">'[5]Liste de valeurs'!$B$2:$B$7</definedName>
    <definedName name="natu">'[3]Listes de valeurs'!$B$2:$B$7</definedName>
    <definedName name="Nature2" localSheetId="0">'[4]Liste de valeurs'!$B$2:$B$7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4" i="1" l="1"/>
  <c r="I224" i="1"/>
  <c r="AG220" i="1"/>
  <c r="AF220" i="1"/>
  <c r="AE220" i="1"/>
  <c r="AD220" i="1"/>
  <c r="AC220" i="1"/>
  <c r="AB220" i="1"/>
  <c r="AA220" i="1"/>
  <c r="Z220" i="1"/>
  <c r="Y220" i="1"/>
  <c r="X220" i="1"/>
  <c r="W220" i="1"/>
  <c r="V220" i="1"/>
  <c r="U220" i="1"/>
  <c r="T220" i="1"/>
  <c r="S220" i="1"/>
  <c r="R220" i="1"/>
  <c r="Q220" i="1"/>
  <c r="P220" i="1"/>
  <c r="O220" i="1"/>
  <c r="N220" i="1"/>
  <c r="M220" i="1"/>
  <c r="L220" i="1"/>
  <c r="K220" i="1"/>
  <c r="J220" i="1"/>
  <c r="I220" i="1"/>
  <c r="G220" i="1"/>
  <c r="E220" i="1"/>
  <c r="C220" i="1"/>
  <c r="AG219" i="1"/>
  <c r="AF219" i="1"/>
  <c r="AE219" i="1"/>
  <c r="AD219" i="1"/>
  <c r="AC219" i="1"/>
  <c r="AB219" i="1"/>
  <c r="AA219" i="1"/>
  <c r="Z219" i="1"/>
  <c r="Y219" i="1"/>
  <c r="X219" i="1"/>
  <c r="W219" i="1"/>
  <c r="V219" i="1"/>
  <c r="U219" i="1"/>
  <c r="R219" i="1"/>
  <c r="Q219" i="1"/>
  <c r="P219" i="1"/>
  <c r="O219" i="1"/>
  <c r="N219" i="1"/>
  <c r="M219" i="1"/>
  <c r="L219" i="1"/>
  <c r="K219" i="1"/>
  <c r="J219" i="1"/>
  <c r="J218" i="1" s="1"/>
  <c r="I219" i="1"/>
  <c r="I218" i="1" s="1"/>
  <c r="G219" i="1"/>
  <c r="E219" i="1"/>
  <c r="C219" i="1"/>
  <c r="J209" i="1"/>
  <c r="I209" i="1"/>
  <c r="AG207" i="1"/>
  <c r="AF207" i="1"/>
  <c r="AE207" i="1"/>
  <c r="AD207" i="1"/>
  <c r="AC207" i="1"/>
  <c r="AB207" i="1"/>
  <c r="AA207" i="1"/>
  <c r="Z207" i="1"/>
  <c r="Y207" i="1"/>
  <c r="X207" i="1"/>
  <c r="W207" i="1"/>
  <c r="V207" i="1"/>
  <c r="U207" i="1"/>
  <c r="T207" i="1"/>
  <c r="R207" i="1"/>
  <c r="Q207" i="1"/>
  <c r="P207" i="1"/>
  <c r="O207" i="1"/>
  <c r="N207" i="1"/>
  <c r="L207" i="1"/>
  <c r="K207" i="1"/>
  <c r="J207" i="1"/>
  <c r="I207" i="1"/>
  <c r="E207" i="1"/>
  <c r="C207" i="1"/>
  <c r="AG205" i="1"/>
  <c r="AF205" i="1"/>
  <c r="AE205" i="1"/>
  <c r="AD205" i="1"/>
  <c r="AC205" i="1"/>
  <c r="AB205" i="1"/>
  <c r="AA205" i="1"/>
  <c r="Z205" i="1"/>
  <c r="Y205" i="1"/>
  <c r="W205" i="1"/>
  <c r="V205" i="1"/>
  <c r="U205" i="1"/>
  <c r="T205" i="1"/>
  <c r="S205" i="1"/>
  <c r="R205" i="1"/>
  <c r="Q205" i="1"/>
  <c r="P205" i="1"/>
  <c r="O205" i="1"/>
  <c r="N205" i="1"/>
  <c r="L205" i="1"/>
  <c r="K205" i="1"/>
  <c r="J205" i="1"/>
  <c r="I205" i="1"/>
  <c r="E205" i="1"/>
  <c r="C205" i="1"/>
  <c r="AG204" i="1"/>
  <c r="AF204" i="1"/>
  <c r="AE204" i="1"/>
  <c r="AD204" i="1"/>
  <c r="AC204" i="1"/>
  <c r="AB204" i="1"/>
  <c r="AA204" i="1"/>
  <c r="Z204" i="1"/>
  <c r="Y204" i="1"/>
  <c r="X204" i="1"/>
  <c r="W204" i="1"/>
  <c r="V204" i="1"/>
  <c r="U204" i="1"/>
  <c r="T204" i="1"/>
  <c r="R204" i="1"/>
  <c r="Q204" i="1"/>
  <c r="P204" i="1"/>
  <c r="O204" i="1"/>
  <c r="N204" i="1"/>
  <c r="L204" i="1"/>
  <c r="K204" i="1"/>
  <c r="J204" i="1"/>
  <c r="I204" i="1"/>
  <c r="E204" i="1"/>
  <c r="C204" i="1"/>
  <c r="AG203" i="1"/>
  <c r="AF203" i="1"/>
  <c r="AE203" i="1"/>
  <c r="AD203" i="1"/>
  <c r="AC203" i="1"/>
  <c r="AB203" i="1"/>
  <c r="AA203" i="1"/>
  <c r="Z203" i="1"/>
  <c r="Y203" i="1"/>
  <c r="X203" i="1"/>
  <c r="W203" i="1"/>
  <c r="V203" i="1"/>
  <c r="U203" i="1"/>
  <c r="T203" i="1"/>
  <c r="R203" i="1"/>
  <c r="Q203" i="1"/>
  <c r="P203" i="1"/>
  <c r="O203" i="1"/>
  <c r="N203" i="1"/>
  <c r="L203" i="1"/>
  <c r="K203" i="1"/>
  <c r="J203" i="1"/>
  <c r="I203" i="1"/>
  <c r="I202" i="1" s="1"/>
  <c r="I200" i="1" s="1"/>
  <c r="E203" i="1"/>
  <c r="C203" i="1"/>
  <c r="J202" i="1"/>
  <c r="J200" i="1" s="1"/>
  <c r="AG199" i="1"/>
  <c r="AF199" i="1"/>
  <c r="AE199" i="1"/>
  <c r="AD199" i="1"/>
  <c r="AC199" i="1"/>
  <c r="AB199" i="1"/>
  <c r="AA199" i="1"/>
  <c r="Z199" i="1"/>
  <c r="Y199" i="1"/>
  <c r="X199" i="1"/>
  <c r="W199" i="1"/>
  <c r="V199" i="1"/>
  <c r="U199" i="1"/>
  <c r="R199" i="1"/>
  <c r="Q199" i="1"/>
  <c r="P199" i="1"/>
  <c r="O199" i="1"/>
  <c r="N199" i="1"/>
  <c r="L199" i="1"/>
  <c r="K199" i="1"/>
  <c r="J199" i="1"/>
  <c r="I199" i="1"/>
  <c r="I196" i="1" s="1"/>
  <c r="G199" i="1"/>
  <c r="E199" i="1"/>
  <c r="C199" i="1"/>
  <c r="AG198" i="1"/>
  <c r="AF198" i="1"/>
  <c r="AE198" i="1"/>
  <c r="AD198" i="1"/>
  <c r="AC198" i="1"/>
  <c r="AB198" i="1"/>
  <c r="AA198" i="1"/>
  <c r="Z198" i="1"/>
  <c r="Y198" i="1"/>
  <c r="X198" i="1"/>
  <c r="W198" i="1"/>
  <c r="V198" i="1"/>
  <c r="U198" i="1"/>
  <c r="R198" i="1"/>
  <c r="Q198" i="1"/>
  <c r="P198" i="1"/>
  <c r="O198" i="1"/>
  <c r="N198" i="1"/>
  <c r="L198" i="1"/>
  <c r="K198" i="1"/>
  <c r="J198" i="1"/>
  <c r="J196" i="1" s="1"/>
  <c r="I198" i="1"/>
  <c r="G198" i="1"/>
  <c r="E198" i="1"/>
  <c r="C198" i="1"/>
  <c r="AG197" i="1"/>
  <c r="AF197" i="1"/>
  <c r="AE197" i="1"/>
  <c r="AD197" i="1"/>
  <c r="AC197" i="1"/>
  <c r="AB197" i="1"/>
  <c r="AA197" i="1"/>
  <c r="Z197" i="1"/>
  <c r="Y197" i="1"/>
  <c r="X197" i="1"/>
  <c r="W197" i="1"/>
  <c r="V197" i="1"/>
  <c r="U197" i="1"/>
  <c r="R197" i="1"/>
  <c r="Q197" i="1"/>
  <c r="P197" i="1"/>
  <c r="O197" i="1"/>
  <c r="N197" i="1"/>
  <c r="L197" i="1"/>
  <c r="K197" i="1"/>
  <c r="J197" i="1"/>
  <c r="I197" i="1"/>
  <c r="G197" i="1"/>
  <c r="E197" i="1"/>
  <c r="C197" i="1"/>
  <c r="AG195" i="1"/>
  <c r="AF195" i="1"/>
  <c r="AE195" i="1"/>
  <c r="AD195" i="1"/>
  <c r="AC195" i="1"/>
  <c r="AB195" i="1"/>
  <c r="AA195" i="1"/>
  <c r="Z195" i="1"/>
  <c r="Y195" i="1"/>
  <c r="X195" i="1"/>
  <c r="W195" i="1"/>
  <c r="V195" i="1"/>
  <c r="U195" i="1"/>
  <c r="R195" i="1"/>
  <c r="Q195" i="1"/>
  <c r="P195" i="1"/>
  <c r="O195" i="1"/>
  <c r="N195" i="1"/>
  <c r="L195" i="1"/>
  <c r="K195" i="1"/>
  <c r="J195" i="1"/>
  <c r="I195" i="1"/>
  <c r="G195" i="1"/>
  <c r="E195" i="1"/>
  <c r="C195" i="1"/>
  <c r="AG193" i="1"/>
  <c r="AF193" i="1"/>
  <c r="AE193" i="1"/>
  <c r="AD193" i="1"/>
  <c r="AC193" i="1"/>
  <c r="AB193" i="1"/>
  <c r="AA193" i="1"/>
  <c r="Z193" i="1"/>
  <c r="Y193" i="1"/>
  <c r="X193" i="1"/>
  <c r="W193" i="1"/>
  <c r="V193" i="1"/>
  <c r="U193" i="1"/>
  <c r="T193" i="1"/>
  <c r="S193" i="1"/>
  <c r="R193" i="1"/>
  <c r="Q193" i="1"/>
  <c r="P193" i="1"/>
  <c r="O193" i="1"/>
  <c r="N193" i="1"/>
  <c r="L193" i="1"/>
  <c r="K193" i="1"/>
  <c r="J193" i="1"/>
  <c r="I193" i="1"/>
  <c r="H193" i="1"/>
  <c r="G193" i="1"/>
  <c r="E193" i="1"/>
  <c r="C193" i="1"/>
  <c r="AG192" i="1"/>
  <c r="AF192" i="1"/>
  <c r="AE192" i="1"/>
  <c r="AD192" i="1"/>
  <c r="AC192" i="1"/>
  <c r="AB192" i="1"/>
  <c r="AA192" i="1"/>
  <c r="Z192" i="1"/>
  <c r="Y192" i="1"/>
  <c r="X192" i="1"/>
  <c r="W192" i="1"/>
  <c r="V192" i="1"/>
  <c r="U192" i="1"/>
  <c r="T192" i="1"/>
  <c r="S192" i="1"/>
  <c r="R192" i="1"/>
  <c r="Q192" i="1"/>
  <c r="P192" i="1"/>
  <c r="O192" i="1"/>
  <c r="N192" i="1"/>
  <c r="L192" i="1"/>
  <c r="K192" i="1"/>
  <c r="J192" i="1"/>
  <c r="J191" i="1" s="1"/>
  <c r="I192" i="1"/>
  <c r="I191" i="1" s="1"/>
  <c r="H192" i="1"/>
  <c r="G192" i="1"/>
  <c r="E192" i="1"/>
  <c r="C192" i="1"/>
  <c r="AG190" i="1"/>
  <c r="AF190" i="1"/>
  <c r="AE190" i="1"/>
  <c r="AD190" i="1"/>
  <c r="AC190" i="1"/>
  <c r="AB190" i="1"/>
  <c r="AA190" i="1"/>
  <c r="Z190" i="1"/>
  <c r="Y190" i="1"/>
  <c r="X190" i="1"/>
  <c r="W190" i="1"/>
  <c r="V190" i="1"/>
  <c r="U190" i="1"/>
  <c r="T190" i="1"/>
  <c r="S190" i="1"/>
  <c r="R190" i="1"/>
  <c r="Q190" i="1"/>
  <c r="P190" i="1"/>
  <c r="O190" i="1"/>
  <c r="N190" i="1"/>
  <c r="L190" i="1"/>
  <c r="K190" i="1"/>
  <c r="J190" i="1"/>
  <c r="I190" i="1"/>
  <c r="H190" i="1"/>
  <c r="G190" i="1"/>
  <c r="E190" i="1"/>
  <c r="C190" i="1"/>
  <c r="AG186" i="1"/>
  <c r="AF186" i="1"/>
  <c r="AE186" i="1"/>
  <c r="AD186" i="1"/>
  <c r="AC186" i="1"/>
  <c r="AB186" i="1"/>
  <c r="AA186" i="1"/>
  <c r="Z186" i="1"/>
  <c r="Y186" i="1"/>
  <c r="X186" i="1"/>
  <c r="W186" i="1"/>
  <c r="V186" i="1"/>
  <c r="U186" i="1"/>
  <c r="T186" i="1"/>
  <c r="S186" i="1"/>
  <c r="R186" i="1"/>
  <c r="Q186" i="1"/>
  <c r="P186" i="1"/>
  <c r="O186" i="1"/>
  <c r="N186" i="1"/>
  <c r="M186" i="1"/>
  <c r="L186" i="1"/>
  <c r="K186" i="1"/>
  <c r="J186" i="1"/>
  <c r="I186" i="1"/>
  <c r="G186" i="1"/>
  <c r="E186" i="1"/>
  <c r="AG183" i="1"/>
  <c r="AF183" i="1"/>
  <c r="AE183" i="1"/>
  <c r="AD183" i="1"/>
  <c r="AC183" i="1"/>
  <c r="AB183" i="1"/>
  <c r="AA183" i="1"/>
  <c r="Z183" i="1"/>
  <c r="Y183" i="1"/>
  <c r="X183" i="1"/>
  <c r="W183" i="1"/>
  <c r="V183" i="1"/>
  <c r="U183" i="1"/>
  <c r="T183" i="1"/>
  <c r="S183" i="1"/>
  <c r="R183" i="1"/>
  <c r="Q183" i="1"/>
  <c r="P183" i="1"/>
  <c r="O183" i="1"/>
  <c r="N183" i="1"/>
  <c r="M183" i="1"/>
  <c r="L183" i="1"/>
  <c r="K183" i="1"/>
  <c r="J183" i="1"/>
  <c r="I183" i="1"/>
  <c r="I181" i="1" s="1"/>
  <c r="E183" i="1"/>
  <c r="C183" i="1"/>
  <c r="AG182" i="1"/>
  <c r="AF182" i="1"/>
  <c r="AE182" i="1"/>
  <c r="AD182" i="1"/>
  <c r="AC182" i="1"/>
  <c r="AB182" i="1"/>
  <c r="AA182" i="1"/>
  <c r="Z182" i="1"/>
  <c r="Y182" i="1"/>
  <c r="X182" i="1"/>
  <c r="W182" i="1"/>
  <c r="V182" i="1"/>
  <c r="U182" i="1"/>
  <c r="T182" i="1"/>
  <c r="S182" i="1"/>
  <c r="R182" i="1"/>
  <c r="Q182" i="1"/>
  <c r="P182" i="1"/>
  <c r="O182" i="1"/>
  <c r="N182" i="1"/>
  <c r="M182" i="1"/>
  <c r="L182" i="1"/>
  <c r="K182" i="1"/>
  <c r="J182" i="1"/>
  <c r="I182" i="1"/>
  <c r="E182" i="1"/>
  <c r="C182" i="1"/>
  <c r="J181" i="1"/>
  <c r="C180" i="1"/>
  <c r="AG179" i="1"/>
  <c r="AF179" i="1"/>
  <c r="AE179" i="1"/>
  <c r="AD179" i="1"/>
  <c r="AC179" i="1"/>
  <c r="AB179" i="1"/>
  <c r="AA179" i="1"/>
  <c r="Z179" i="1"/>
  <c r="Y179" i="1"/>
  <c r="X179" i="1"/>
  <c r="W179" i="1"/>
  <c r="V179" i="1"/>
  <c r="U179" i="1"/>
  <c r="T179" i="1"/>
  <c r="S179" i="1"/>
  <c r="R179" i="1"/>
  <c r="Q179" i="1"/>
  <c r="P179" i="1"/>
  <c r="O179" i="1"/>
  <c r="N179" i="1"/>
  <c r="M179" i="1"/>
  <c r="L179" i="1"/>
  <c r="K179" i="1"/>
  <c r="J179" i="1"/>
  <c r="AG177" i="1"/>
  <c r="AF177" i="1"/>
  <c r="AE177" i="1"/>
  <c r="AD177" i="1"/>
  <c r="AC177" i="1"/>
  <c r="AB177" i="1"/>
  <c r="AA177" i="1"/>
  <c r="Z177" i="1"/>
  <c r="Y177" i="1"/>
  <c r="X177" i="1"/>
  <c r="W177" i="1"/>
  <c r="V177" i="1"/>
  <c r="U177" i="1"/>
  <c r="T177" i="1"/>
  <c r="S177" i="1"/>
  <c r="R177" i="1"/>
  <c r="Q177" i="1"/>
  <c r="P177" i="1"/>
  <c r="O177" i="1"/>
  <c r="N177" i="1"/>
  <c r="M177" i="1"/>
  <c r="L177" i="1"/>
  <c r="K177" i="1"/>
  <c r="J177" i="1"/>
  <c r="AG176" i="1"/>
  <c r="AF176" i="1"/>
  <c r="AE176" i="1"/>
  <c r="AD176" i="1"/>
  <c r="AC176" i="1"/>
  <c r="AB176" i="1"/>
  <c r="AA176" i="1"/>
  <c r="Z176" i="1"/>
  <c r="Y176" i="1"/>
  <c r="X176" i="1"/>
  <c r="W176" i="1"/>
  <c r="V176" i="1"/>
  <c r="U176" i="1"/>
  <c r="T176" i="1"/>
  <c r="S176" i="1"/>
  <c r="R176" i="1"/>
  <c r="Q176" i="1"/>
  <c r="P176" i="1"/>
  <c r="O176" i="1"/>
  <c r="N176" i="1"/>
  <c r="M176" i="1"/>
  <c r="L176" i="1"/>
  <c r="K176" i="1"/>
  <c r="J176" i="1"/>
  <c r="AG175" i="1"/>
  <c r="AF175" i="1"/>
  <c r="AE175" i="1"/>
  <c r="AD175" i="1"/>
  <c r="AC175" i="1"/>
  <c r="AB175" i="1"/>
  <c r="AA175" i="1"/>
  <c r="Z175" i="1"/>
  <c r="Y175" i="1"/>
  <c r="X175" i="1"/>
  <c r="W175" i="1"/>
  <c r="V175" i="1"/>
  <c r="U175" i="1"/>
  <c r="T175" i="1"/>
  <c r="S175" i="1"/>
  <c r="R175" i="1"/>
  <c r="Q175" i="1"/>
  <c r="P175" i="1"/>
  <c r="O175" i="1"/>
  <c r="N175" i="1"/>
  <c r="M175" i="1"/>
  <c r="L175" i="1"/>
  <c r="K175" i="1"/>
  <c r="J175" i="1"/>
  <c r="AG174" i="1"/>
  <c r="AF174" i="1"/>
  <c r="AE174" i="1"/>
  <c r="AD174" i="1"/>
  <c r="AC174" i="1"/>
  <c r="AB174" i="1"/>
  <c r="AA174" i="1"/>
  <c r="Z174" i="1"/>
  <c r="Y174" i="1"/>
  <c r="X174" i="1"/>
  <c r="W174" i="1"/>
  <c r="V174" i="1"/>
  <c r="U174" i="1"/>
  <c r="T174" i="1"/>
  <c r="S174" i="1"/>
  <c r="R174" i="1"/>
  <c r="Q174" i="1"/>
  <c r="P174" i="1"/>
  <c r="O174" i="1"/>
  <c r="N174" i="1"/>
  <c r="M174" i="1"/>
  <c r="L174" i="1"/>
  <c r="K174" i="1"/>
  <c r="J174" i="1"/>
  <c r="J173" i="1" s="1"/>
  <c r="I173" i="1"/>
  <c r="AG170" i="1"/>
  <c r="AF170" i="1"/>
  <c r="AE170" i="1"/>
  <c r="AD170" i="1"/>
  <c r="AC170" i="1"/>
  <c r="AB170" i="1"/>
  <c r="AA170" i="1"/>
  <c r="Z170" i="1"/>
  <c r="Y170" i="1"/>
  <c r="X170" i="1"/>
  <c r="W170" i="1"/>
  <c r="V170" i="1"/>
  <c r="U170" i="1"/>
  <c r="T170" i="1"/>
  <c r="S170" i="1"/>
  <c r="R170" i="1"/>
  <c r="Q170" i="1"/>
  <c r="P170" i="1"/>
  <c r="O170" i="1"/>
  <c r="N170" i="1"/>
  <c r="L170" i="1"/>
  <c r="K170" i="1"/>
  <c r="J170" i="1"/>
  <c r="I170" i="1"/>
  <c r="E170" i="1"/>
  <c r="C170" i="1"/>
  <c r="AG168" i="1"/>
  <c r="AF168" i="1"/>
  <c r="AE168" i="1"/>
  <c r="AD168" i="1"/>
  <c r="AC168" i="1"/>
  <c r="AB168" i="1"/>
  <c r="AA168" i="1"/>
  <c r="Z168" i="1"/>
  <c r="Y168" i="1"/>
  <c r="X168" i="1"/>
  <c r="W168" i="1"/>
  <c r="V168" i="1"/>
  <c r="U168" i="1"/>
  <c r="T168" i="1"/>
  <c r="S168" i="1"/>
  <c r="R168" i="1"/>
  <c r="Q168" i="1"/>
  <c r="P168" i="1"/>
  <c r="O168" i="1"/>
  <c r="N168" i="1"/>
  <c r="L168" i="1"/>
  <c r="K168" i="1"/>
  <c r="J168" i="1"/>
  <c r="I168" i="1"/>
  <c r="E168" i="1"/>
  <c r="C168" i="1"/>
  <c r="AG167" i="1"/>
  <c r="AF167" i="1"/>
  <c r="AE167" i="1"/>
  <c r="AD167" i="1"/>
  <c r="AC167" i="1"/>
  <c r="AB167" i="1"/>
  <c r="AA167" i="1"/>
  <c r="Z167" i="1"/>
  <c r="Y167" i="1"/>
  <c r="X167" i="1"/>
  <c r="W167" i="1"/>
  <c r="V167" i="1"/>
  <c r="U167" i="1"/>
  <c r="T167" i="1"/>
  <c r="S167" i="1"/>
  <c r="R167" i="1"/>
  <c r="Q167" i="1"/>
  <c r="P167" i="1"/>
  <c r="O167" i="1"/>
  <c r="N167" i="1"/>
  <c r="L167" i="1"/>
  <c r="K167" i="1"/>
  <c r="J167" i="1"/>
  <c r="I167" i="1"/>
  <c r="E167" i="1"/>
  <c r="C167" i="1"/>
  <c r="AG166" i="1"/>
  <c r="AF166" i="1"/>
  <c r="AE166" i="1"/>
  <c r="AD166" i="1"/>
  <c r="AC166" i="1"/>
  <c r="AB166" i="1"/>
  <c r="AA166" i="1"/>
  <c r="Z166" i="1"/>
  <c r="Y166" i="1"/>
  <c r="X166" i="1"/>
  <c r="W166" i="1"/>
  <c r="V166" i="1"/>
  <c r="U166" i="1"/>
  <c r="T166" i="1"/>
  <c r="S166" i="1"/>
  <c r="R166" i="1"/>
  <c r="Q166" i="1"/>
  <c r="P166" i="1"/>
  <c r="O166" i="1"/>
  <c r="N166" i="1"/>
  <c r="L166" i="1"/>
  <c r="K166" i="1"/>
  <c r="J166" i="1"/>
  <c r="I166" i="1"/>
  <c r="E166" i="1"/>
  <c r="C166" i="1"/>
  <c r="J165" i="1"/>
  <c r="J162" i="1" s="1"/>
  <c r="I165" i="1"/>
  <c r="I162" i="1" s="1"/>
  <c r="AG161" i="1"/>
  <c r="AF161" i="1"/>
  <c r="AE161" i="1"/>
  <c r="AD161" i="1"/>
  <c r="AC161" i="1"/>
  <c r="AB161" i="1"/>
  <c r="AA161" i="1"/>
  <c r="Z161" i="1"/>
  <c r="Y161" i="1"/>
  <c r="X161" i="1"/>
  <c r="W161" i="1"/>
  <c r="V161" i="1"/>
  <c r="U161" i="1"/>
  <c r="T161" i="1"/>
  <c r="S161" i="1"/>
  <c r="R161" i="1"/>
  <c r="Q161" i="1"/>
  <c r="P161" i="1"/>
  <c r="O161" i="1"/>
  <c r="N161" i="1"/>
  <c r="L161" i="1"/>
  <c r="K161" i="1"/>
  <c r="J161" i="1"/>
  <c r="I161" i="1"/>
  <c r="E161" i="1"/>
  <c r="C161" i="1"/>
  <c r="AG160" i="1"/>
  <c r="AF160" i="1"/>
  <c r="AE160" i="1"/>
  <c r="AD160" i="1"/>
  <c r="AC160" i="1"/>
  <c r="AB160" i="1"/>
  <c r="AA160" i="1"/>
  <c r="Z160" i="1"/>
  <c r="Y160" i="1"/>
  <c r="X160" i="1"/>
  <c r="W160" i="1"/>
  <c r="V160" i="1"/>
  <c r="U160" i="1"/>
  <c r="T160" i="1"/>
  <c r="S160" i="1"/>
  <c r="R160" i="1"/>
  <c r="Q160" i="1"/>
  <c r="P160" i="1"/>
  <c r="O160" i="1"/>
  <c r="N160" i="1"/>
  <c r="L160" i="1"/>
  <c r="K160" i="1"/>
  <c r="J160" i="1"/>
  <c r="I160" i="1"/>
  <c r="E160" i="1"/>
  <c r="C160" i="1"/>
  <c r="AG159" i="1"/>
  <c r="AF159" i="1"/>
  <c r="AE159" i="1"/>
  <c r="AD159" i="1"/>
  <c r="AC159" i="1"/>
  <c r="AB159" i="1"/>
  <c r="AA159" i="1"/>
  <c r="Z159" i="1"/>
  <c r="Y159" i="1"/>
  <c r="X159" i="1"/>
  <c r="W159" i="1"/>
  <c r="V159" i="1"/>
  <c r="U159" i="1"/>
  <c r="T159" i="1"/>
  <c r="S159" i="1"/>
  <c r="R159" i="1"/>
  <c r="Q159" i="1"/>
  <c r="P159" i="1"/>
  <c r="O159" i="1"/>
  <c r="N159" i="1"/>
  <c r="L159" i="1"/>
  <c r="K159" i="1"/>
  <c r="J159" i="1"/>
  <c r="I159" i="1"/>
  <c r="E159" i="1"/>
  <c r="C159" i="1"/>
  <c r="AG158" i="1"/>
  <c r="AF158" i="1"/>
  <c r="AE158" i="1"/>
  <c r="AD158" i="1"/>
  <c r="AC158" i="1"/>
  <c r="AB158" i="1"/>
  <c r="AA158" i="1"/>
  <c r="Z158" i="1"/>
  <c r="Y158" i="1"/>
  <c r="X158" i="1"/>
  <c r="W158" i="1"/>
  <c r="V158" i="1"/>
  <c r="U158" i="1"/>
  <c r="T158" i="1"/>
  <c r="S158" i="1"/>
  <c r="R158" i="1"/>
  <c r="Q158" i="1"/>
  <c r="P158" i="1"/>
  <c r="O158" i="1"/>
  <c r="N158" i="1"/>
  <c r="L158" i="1"/>
  <c r="K158" i="1"/>
  <c r="J158" i="1"/>
  <c r="J157" i="1" s="1"/>
  <c r="I158" i="1"/>
  <c r="I157" i="1" s="1"/>
  <c r="E158" i="1"/>
  <c r="C158" i="1"/>
  <c r="AG156" i="1"/>
  <c r="AF156" i="1"/>
  <c r="AE156" i="1"/>
  <c r="AD156" i="1"/>
  <c r="AC156" i="1"/>
  <c r="AB156" i="1"/>
  <c r="AA156" i="1"/>
  <c r="Z156" i="1"/>
  <c r="Y156" i="1"/>
  <c r="X156" i="1"/>
  <c r="W156" i="1"/>
  <c r="V156" i="1"/>
  <c r="U156" i="1"/>
  <c r="T156" i="1"/>
  <c r="S156" i="1"/>
  <c r="R156" i="1"/>
  <c r="Q156" i="1"/>
  <c r="P156" i="1"/>
  <c r="O156" i="1"/>
  <c r="N156" i="1"/>
  <c r="M156" i="1"/>
  <c r="L156" i="1"/>
  <c r="K156" i="1"/>
  <c r="J156" i="1"/>
  <c r="I156" i="1"/>
  <c r="E156" i="1"/>
  <c r="C156" i="1"/>
  <c r="AG154" i="1"/>
  <c r="AF154" i="1"/>
  <c r="AE154" i="1"/>
  <c r="AD154" i="1"/>
  <c r="AC154" i="1"/>
  <c r="AB154" i="1"/>
  <c r="AA154" i="1"/>
  <c r="Z154" i="1"/>
  <c r="Y154" i="1"/>
  <c r="R154" i="1"/>
  <c r="Q154" i="1"/>
  <c r="P154" i="1"/>
  <c r="O154" i="1"/>
  <c r="N154" i="1"/>
  <c r="L154" i="1"/>
  <c r="K154" i="1"/>
  <c r="J154" i="1"/>
  <c r="I154" i="1"/>
  <c r="E154" i="1"/>
  <c r="C154" i="1"/>
  <c r="AG153" i="1"/>
  <c r="AF153" i="1"/>
  <c r="AE153" i="1"/>
  <c r="AD153" i="1"/>
  <c r="AC153" i="1"/>
  <c r="AB153" i="1"/>
  <c r="AA153" i="1"/>
  <c r="Z153" i="1"/>
  <c r="Y153" i="1"/>
  <c r="X153" i="1"/>
  <c r="W153" i="1"/>
  <c r="V153" i="1"/>
  <c r="U153" i="1"/>
  <c r="T153" i="1"/>
  <c r="S153" i="1"/>
  <c r="R153" i="1"/>
  <c r="Q153" i="1"/>
  <c r="P153" i="1"/>
  <c r="O153" i="1"/>
  <c r="N153" i="1"/>
  <c r="L153" i="1"/>
  <c r="K153" i="1"/>
  <c r="J153" i="1"/>
  <c r="I153" i="1"/>
  <c r="E153" i="1"/>
  <c r="C153" i="1"/>
  <c r="J152" i="1"/>
  <c r="J151" i="1" s="1"/>
  <c r="I152" i="1"/>
  <c r="I151" i="1" s="1"/>
  <c r="AG148" i="1"/>
  <c r="AF148" i="1"/>
  <c r="AE148" i="1"/>
  <c r="AD148" i="1"/>
  <c r="AC148" i="1"/>
  <c r="AB148" i="1"/>
  <c r="AA148" i="1"/>
  <c r="Z148" i="1"/>
  <c r="Y148" i="1"/>
  <c r="X148" i="1"/>
  <c r="W148" i="1"/>
  <c r="V148" i="1"/>
  <c r="U148" i="1"/>
  <c r="T148" i="1"/>
  <c r="S148" i="1"/>
  <c r="R148" i="1"/>
  <c r="Q148" i="1"/>
  <c r="P148" i="1"/>
  <c r="O148" i="1"/>
  <c r="N148" i="1"/>
  <c r="M148" i="1"/>
  <c r="L148" i="1"/>
  <c r="K148" i="1"/>
  <c r="J148" i="1"/>
  <c r="I148" i="1"/>
  <c r="AG146" i="1"/>
  <c r="AF146" i="1"/>
  <c r="AE146" i="1"/>
  <c r="AD146" i="1"/>
  <c r="AC146" i="1"/>
  <c r="AB146" i="1"/>
  <c r="AA146" i="1"/>
  <c r="Z146" i="1"/>
  <c r="Y146" i="1"/>
  <c r="X146" i="1"/>
  <c r="W146" i="1"/>
  <c r="V146" i="1"/>
  <c r="U146" i="1"/>
  <c r="T146" i="1"/>
  <c r="S146" i="1"/>
  <c r="R146" i="1"/>
  <c r="Q146" i="1"/>
  <c r="P146" i="1"/>
  <c r="O146" i="1"/>
  <c r="N146" i="1"/>
  <c r="M146" i="1"/>
  <c r="L146" i="1"/>
  <c r="K146" i="1"/>
  <c r="J146" i="1"/>
  <c r="I146" i="1"/>
  <c r="AG144" i="1"/>
  <c r="AF144" i="1"/>
  <c r="AE144" i="1"/>
  <c r="AD144" i="1"/>
  <c r="AC144" i="1"/>
  <c r="AB144" i="1"/>
  <c r="AA144" i="1"/>
  <c r="Z144" i="1"/>
  <c r="Y144" i="1"/>
  <c r="X144" i="1"/>
  <c r="W144" i="1"/>
  <c r="V144" i="1"/>
  <c r="U144" i="1"/>
  <c r="T144" i="1"/>
  <c r="S144" i="1"/>
  <c r="R144" i="1"/>
  <c r="Q144" i="1"/>
  <c r="P144" i="1"/>
  <c r="O144" i="1"/>
  <c r="N144" i="1"/>
  <c r="M144" i="1"/>
  <c r="L144" i="1"/>
  <c r="K144" i="1"/>
  <c r="J144" i="1"/>
  <c r="I144" i="1"/>
  <c r="AG143" i="1"/>
  <c r="AF143" i="1"/>
  <c r="AE143" i="1"/>
  <c r="AD143" i="1"/>
  <c r="AC143" i="1"/>
  <c r="AB143" i="1"/>
  <c r="AA143" i="1"/>
  <c r="Z143" i="1"/>
  <c r="Y143" i="1"/>
  <c r="X143" i="1"/>
  <c r="W143" i="1"/>
  <c r="V143" i="1"/>
  <c r="U143" i="1"/>
  <c r="T143" i="1"/>
  <c r="S143" i="1"/>
  <c r="R143" i="1"/>
  <c r="Q143" i="1"/>
  <c r="P143" i="1"/>
  <c r="O143" i="1"/>
  <c r="N143" i="1"/>
  <c r="M143" i="1"/>
  <c r="L143" i="1"/>
  <c r="K143" i="1"/>
  <c r="J143" i="1"/>
  <c r="I143" i="1"/>
  <c r="I141" i="1" s="1"/>
  <c r="I140" i="1" s="1"/>
  <c r="AG142" i="1"/>
  <c r="AF142" i="1"/>
  <c r="AE142" i="1"/>
  <c r="AD142" i="1"/>
  <c r="AC142" i="1"/>
  <c r="AB142" i="1"/>
  <c r="AA142" i="1"/>
  <c r="Z142" i="1"/>
  <c r="Y142" i="1"/>
  <c r="X142" i="1"/>
  <c r="W142" i="1"/>
  <c r="V142" i="1"/>
  <c r="U142" i="1"/>
  <c r="T142" i="1"/>
  <c r="S142" i="1"/>
  <c r="R142" i="1"/>
  <c r="Q142" i="1"/>
  <c r="P142" i="1"/>
  <c r="O142" i="1"/>
  <c r="N142" i="1"/>
  <c r="M142" i="1"/>
  <c r="L142" i="1"/>
  <c r="K142" i="1"/>
  <c r="J142" i="1"/>
  <c r="J141" i="1" s="1"/>
  <c r="J140" i="1" s="1"/>
  <c r="I142" i="1"/>
  <c r="AG139" i="1"/>
  <c r="AF139" i="1"/>
  <c r="AE139" i="1"/>
  <c r="AD139" i="1"/>
  <c r="AC139" i="1"/>
  <c r="AB139" i="1"/>
  <c r="AA139" i="1"/>
  <c r="Z139" i="1"/>
  <c r="Y139" i="1"/>
  <c r="X139" i="1"/>
  <c r="W139" i="1"/>
  <c r="V139" i="1"/>
  <c r="U139" i="1"/>
  <c r="T139" i="1"/>
  <c r="S139" i="1"/>
  <c r="R139" i="1"/>
  <c r="Q139" i="1"/>
  <c r="P139" i="1"/>
  <c r="O139" i="1"/>
  <c r="N139" i="1"/>
  <c r="L139" i="1"/>
  <c r="K139" i="1"/>
  <c r="J139" i="1"/>
  <c r="I139" i="1"/>
  <c r="E139" i="1"/>
  <c r="C139" i="1"/>
  <c r="AG137" i="1"/>
  <c r="AF137" i="1"/>
  <c r="AE137" i="1"/>
  <c r="AD137" i="1"/>
  <c r="AC137" i="1"/>
  <c r="AB137" i="1"/>
  <c r="AA137" i="1"/>
  <c r="Z137" i="1"/>
  <c r="Y137" i="1"/>
  <c r="X137" i="1"/>
  <c r="W137" i="1"/>
  <c r="V137" i="1"/>
  <c r="U137" i="1"/>
  <c r="T137" i="1"/>
  <c r="S137" i="1"/>
  <c r="R137" i="1"/>
  <c r="Q137" i="1"/>
  <c r="P137" i="1"/>
  <c r="O137" i="1"/>
  <c r="N137" i="1"/>
  <c r="L137" i="1"/>
  <c r="K137" i="1"/>
  <c r="J137" i="1"/>
  <c r="I137" i="1"/>
  <c r="E137" i="1"/>
  <c r="C137" i="1"/>
  <c r="AG136" i="1"/>
  <c r="AF136" i="1"/>
  <c r="AE136" i="1"/>
  <c r="AD136" i="1"/>
  <c r="AC136" i="1"/>
  <c r="AB136" i="1"/>
  <c r="AA136" i="1"/>
  <c r="Z136" i="1"/>
  <c r="Y136" i="1"/>
  <c r="X136" i="1"/>
  <c r="W136" i="1"/>
  <c r="V136" i="1"/>
  <c r="U136" i="1"/>
  <c r="T136" i="1"/>
  <c r="S136" i="1"/>
  <c r="R136" i="1"/>
  <c r="Q136" i="1"/>
  <c r="P136" i="1"/>
  <c r="O136" i="1"/>
  <c r="N136" i="1"/>
  <c r="L136" i="1"/>
  <c r="K136" i="1"/>
  <c r="J136" i="1"/>
  <c r="J135" i="1" s="1"/>
  <c r="I136" i="1"/>
  <c r="I135" i="1" s="1"/>
  <c r="E136" i="1"/>
  <c r="C136" i="1"/>
  <c r="AG134" i="1"/>
  <c r="AF134" i="1"/>
  <c r="AE134" i="1"/>
  <c r="AD134" i="1"/>
  <c r="AC134" i="1"/>
  <c r="AB134" i="1"/>
  <c r="AA134" i="1"/>
  <c r="Z134" i="1"/>
  <c r="Y134" i="1"/>
  <c r="X134" i="1"/>
  <c r="W134" i="1"/>
  <c r="V134" i="1"/>
  <c r="U134" i="1"/>
  <c r="T134" i="1"/>
  <c r="S134" i="1"/>
  <c r="R134" i="1"/>
  <c r="Q134" i="1"/>
  <c r="P134" i="1"/>
  <c r="O134" i="1"/>
  <c r="N134" i="1"/>
  <c r="L134" i="1"/>
  <c r="K134" i="1"/>
  <c r="J134" i="1"/>
  <c r="I134" i="1"/>
  <c r="E134" i="1"/>
  <c r="C134" i="1"/>
  <c r="AG133" i="1"/>
  <c r="AF133" i="1"/>
  <c r="AE133" i="1"/>
  <c r="AD133" i="1"/>
  <c r="AC133" i="1"/>
  <c r="AB133" i="1"/>
  <c r="AA133" i="1"/>
  <c r="Z133" i="1"/>
  <c r="Y133" i="1"/>
  <c r="X133" i="1"/>
  <c r="W133" i="1"/>
  <c r="V133" i="1"/>
  <c r="U133" i="1"/>
  <c r="T133" i="1"/>
  <c r="S133" i="1"/>
  <c r="R133" i="1"/>
  <c r="Q133" i="1"/>
  <c r="P133" i="1"/>
  <c r="O133" i="1"/>
  <c r="N133" i="1"/>
  <c r="L133" i="1"/>
  <c r="K133" i="1"/>
  <c r="J133" i="1"/>
  <c r="I133" i="1"/>
  <c r="E133" i="1"/>
  <c r="C133" i="1"/>
  <c r="R129" i="1"/>
  <c r="Q129" i="1"/>
  <c r="P129" i="1"/>
  <c r="O129" i="1"/>
  <c r="N129" i="1"/>
  <c r="L129" i="1"/>
  <c r="K129" i="1"/>
  <c r="J129" i="1"/>
  <c r="I129" i="1"/>
  <c r="G129" i="1"/>
  <c r="E129" i="1"/>
  <c r="C129" i="1"/>
  <c r="AG128" i="1"/>
  <c r="AF128" i="1"/>
  <c r="AE128" i="1"/>
  <c r="AD128" i="1"/>
  <c r="AC128" i="1"/>
  <c r="AB128" i="1"/>
  <c r="AA128" i="1"/>
  <c r="Z128" i="1"/>
  <c r="Y128" i="1"/>
  <c r="X128" i="1"/>
  <c r="W128" i="1"/>
  <c r="V128" i="1"/>
  <c r="U128" i="1"/>
  <c r="T128" i="1"/>
  <c r="S128" i="1"/>
  <c r="R128" i="1"/>
  <c r="Q128" i="1"/>
  <c r="P128" i="1"/>
  <c r="O128" i="1"/>
  <c r="N128" i="1"/>
  <c r="L128" i="1"/>
  <c r="K128" i="1"/>
  <c r="J128" i="1"/>
  <c r="J127" i="1" s="1"/>
  <c r="I128" i="1"/>
  <c r="I127" i="1" s="1"/>
  <c r="G128" i="1"/>
  <c r="E128" i="1"/>
  <c r="C128" i="1"/>
  <c r="AG125" i="1"/>
  <c r="AF125" i="1"/>
  <c r="AE125" i="1"/>
  <c r="AD125" i="1"/>
  <c r="AC125" i="1"/>
  <c r="AB125" i="1"/>
  <c r="AA125" i="1"/>
  <c r="Z125" i="1"/>
  <c r="Y125" i="1"/>
  <c r="X125" i="1"/>
  <c r="W125" i="1"/>
  <c r="V125" i="1"/>
  <c r="U125" i="1"/>
  <c r="T125" i="1"/>
  <c r="S125" i="1"/>
  <c r="R125" i="1"/>
  <c r="Q125" i="1"/>
  <c r="P125" i="1"/>
  <c r="O125" i="1"/>
  <c r="N125" i="1"/>
  <c r="L125" i="1"/>
  <c r="K125" i="1"/>
  <c r="J125" i="1"/>
  <c r="I125" i="1"/>
  <c r="E125" i="1"/>
  <c r="C125" i="1"/>
  <c r="AG124" i="1"/>
  <c r="AF124" i="1"/>
  <c r="AE124" i="1"/>
  <c r="AD124" i="1"/>
  <c r="AC124" i="1"/>
  <c r="AB124" i="1"/>
  <c r="AA124" i="1"/>
  <c r="Z124" i="1"/>
  <c r="Y124" i="1"/>
  <c r="X124" i="1"/>
  <c r="W124" i="1"/>
  <c r="V124" i="1"/>
  <c r="U124" i="1"/>
  <c r="T124" i="1"/>
  <c r="S124" i="1"/>
  <c r="R124" i="1"/>
  <c r="Q124" i="1"/>
  <c r="P124" i="1"/>
  <c r="O124" i="1"/>
  <c r="N124" i="1"/>
  <c r="L124" i="1"/>
  <c r="K124" i="1"/>
  <c r="J124" i="1"/>
  <c r="I124" i="1"/>
  <c r="E124" i="1"/>
  <c r="C124" i="1"/>
  <c r="AG123" i="1"/>
  <c r="AF123" i="1"/>
  <c r="AE123" i="1"/>
  <c r="AD123" i="1"/>
  <c r="AC123" i="1"/>
  <c r="AB123" i="1"/>
  <c r="AA123" i="1"/>
  <c r="Z123" i="1"/>
  <c r="Y123" i="1"/>
  <c r="X123" i="1"/>
  <c r="W123" i="1"/>
  <c r="V123" i="1"/>
  <c r="U123" i="1"/>
  <c r="T123" i="1"/>
  <c r="S123" i="1"/>
  <c r="R123" i="1"/>
  <c r="Q123" i="1"/>
  <c r="P123" i="1"/>
  <c r="O123" i="1"/>
  <c r="N123" i="1"/>
  <c r="L123" i="1"/>
  <c r="K123" i="1"/>
  <c r="J123" i="1"/>
  <c r="I123" i="1"/>
  <c r="E123" i="1"/>
  <c r="C123" i="1"/>
  <c r="E122" i="1"/>
  <c r="D122" i="1"/>
  <c r="C122" i="1"/>
  <c r="AG121" i="1"/>
  <c r="AF121" i="1"/>
  <c r="AE121" i="1"/>
  <c r="AD121" i="1"/>
  <c r="AC121" i="1"/>
  <c r="AB121" i="1"/>
  <c r="AA121" i="1"/>
  <c r="Z121" i="1"/>
  <c r="Y121" i="1"/>
  <c r="X121" i="1"/>
  <c r="W121" i="1"/>
  <c r="V121" i="1"/>
  <c r="U121" i="1"/>
  <c r="T121" i="1"/>
  <c r="S121" i="1"/>
  <c r="R121" i="1"/>
  <c r="Q121" i="1"/>
  <c r="P121" i="1"/>
  <c r="O121" i="1"/>
  <c r="N121" i="1"/>
  <c r="L121" i="1"/>
  <c r="K121" i="1"/>
  <c r="J121" i="1"/>
  <c r="I121" i="1"/>
  <c r="E121" i="1"/>
  <c r="C121" i="1"/>
  <c r="C120" i="1"/>
  <c r="AG119" i="1"/>
  <c r="AF119" i="1"/>
  <c r="AE119" i="1"/>
  <c r="AD119" i="1"/>
  <c r="AC119" i="1"/>
  <c r="AB119" i="1"/>
  <c r="AA119" i="1"/>
  <c r="Z119" i="1"/>
  <c r="Y119" i="1"/>
  <c r="X119" i="1"/>
  <c r="W119" i="1"/>
  <c r="V119" i="1"/>
  <c r="U119" i="1"/>
  <c r="T119" i="1"/>
  <c r="S119" i="1"/>
  <c r="R119" i="1"/>
  <c r="Q119" i="1"/>
  <c r="P119" i="1"/>
  <c r="O119" i="1"/>
  <c r="N119" i="1"/>
  <c r="L119" i="1"/>
  <c r="K119" i="1"/>
  <c r="J119" i="1"/>
  <c r="I119" i="1"/>
  <c r="E119" i="1"/>
  <c r="C119" i="1"/>
  <c r="AG118" i="1"/>
  <c r="AF118" i="1"/>
  <c r="AE118" i="1"/>
  <c r="AD118" i="1"/>
  <c r="AC118" i="1"/>
  <c r="AB118" i="1"/>
  <c r="AA118" i="1"/>
  <c r="Z118" i="1"/>
  <c r="Y118" i="1"/>
  <c r="X118" i="1"/>
  <c r="W118" i="1"/>
  <c r="V118" i="1"/>
  <c r="U118" i="1"/>
  <c r="T118" i="1"/>
  <c r="S118" i="1"/>
  <c r="R118" i="1"/>
  <c r="Q118" i="1"/>
  <c r="P118" i="1"/>
  <c r="O118" i="1"/>
  <c r="N118" i="1"/>
  <c r="L118" i="1"/>
  <c r="K118" i="1"/>
  <c r="J118" i="1"/>
  <c r="I118" i="1"/>
  <c r="E118" i="1"/>
  <c r="C118" i="1"/>
  <c r="J117" i="1"/>
  <c r="I117" i="1"/>
  <c r="E117" i="1"/>
  <c r="C117" i="1"/>
  <c r="AG116" i="1"/>
  <c r="AF116" i="1"/>
  <c r="AE116" i="1"/>
  <c r="AD116" i="1"/>
  <c r="AC116" i="1"/>
  <c r="AB116" i="1"/>
  <c r="AA116" i="1"/>
  <c r="Z116" i="1"/>
  <c r="Y116" i="1"/>
  <c r="X116" i="1"/>
  <c r="W116" i="1"/>
  <c r="V116" i="1"/>
  <c r="U116" i="1"/>
  <c r="T116" i="1"/>
  <c r="S116" i="1"/>
  <c r="R116" i="1"/>
  <c r="Q116" i="1"/>
  <c r="P116" i="1"/>
  <c r="O116" i="1"/>
  <c r="N116" i="1"/>
  <c r="L116" i="1"/>
  <c r="K116" i="1"/>
  <c r="J116" i="1"/>
  <c r="I116" i="1"/>
  <c r="E116" i="1"/>
  <c r="C116" i="1"/>
  <c r="AG115" i="1"/>
  <c r="AF115" i="1"/>
  <c r="AE115" i="1"/>
  <c r="AD115" i="1"/>
  <c r="AC115" i="1"/>
  <c r="AB115" i="1"/>
  <c r="AA115" i="1"/>
  <c r="Z115" i="1"/>
  <c r="Y115" i="1"/>
  <c r="X115" i="1"/>
  <c r="W115" i="1"/>
  <c r="V115" i="1"/>
  <c r="U115" i="1"/>
  <c r="T115" i="1"/>
  <c r="S115" i="1"/>
  <c r="R115" i="1"/>
  <c r="Q115" i="1"/>
  <c r="P115" i="1"/>
  <c r="O115" i="1"/>
  <c r="N115" i="1"/>
  <c r="L115" i="1"/>
  <c r="K115" i="1"/>
  <c r="J115" i="1"/>
  <c r="I115" i="1"/>
  <c r="E115" i="1"/>
  <c r="C115" i="1"/>
  <c r="J114" i="1"/>
  <c r="J113" i="1" s="1"/>
  <c r="I114" i="1"/>
  <c r="I113" i="1" s="1"/>
  <c r="E114" i="1"/>
  <c r="D114" i="1"/>
  <c r="C114" i="1"/>
  <c r="AG110" i="1"/>
  <c r="AF110" i="1"/>
  <c r="AE110" i="1"/>
  <c r="AD110" i="1"/>
  <c r="AC110" i="1"/>
  <c r="AB110" i="1"/>
  <c r="AA110" i="1"/>
  <c r="Z110" i="1"/>
  <c r="Y110" i="1"/>
  <c r="X110" i="1"/>
  <c r="W110" i="1"/>
  <c r="V110" i="1"/>
  <c r="U110" i="1"/>
  <c r="T110" i="1"/>
  <c r="S110" i="1"/>
  <c r="R110" i="1"/>
  <c r="Q110" i="1"/>
  <c r="P110" i="1"/>
  <c r="O110" i="1"/>
  <c r="N110" i="1"/>
  <c r="M110" i="1"/>
  <c r="L110" i="1"/>
  <c r="K110" i="1"/>
  <c r="J110" i="1"/>
  <c r="I110" i="1"/>
  <c r="AG108" i="1"/>
  <c r="AF108" i="1"/>
  <c r="AE108" i="1"/>
  <c r="AD108" i="1"/>
  <c r="AC108" i="1"/>
  <c r="AB108" i="1"/>
  <c r="AA108" i="1"/>
  <c r="Z108" i="1"/>
  <c r="Y108" i="1"/>
  <c r="X108" i="1"/>
  <c r="W108" i="1"/>
  <c r="V108" i="1"/>
  <c r="U108" i="1"/>
  <c r="T108" i="1"/>
  <c r="S108" i="1"/>
  <c r="R108" i="1"/>
  <c r="Q108" i="1"/>
  <c r="P108" i="1"/>
  <c r="O108" i="1"/>
  <c r="N108" i="1"/>
  <c r="M108" i="1"/>
  <c r="L108" i="1"/>
  <c r="K108" i="1"/>
  <c r="J108" i="1"/>
  <c r="I108" i="1"/>
  <c r="AG106" i="1"/>
  <c r="AF106" i="1"/>
  <c r="AE106" i="1"/>
  <c r="AD106" i="1"/>
  <c r="AC106" i="1"/>
  <c r="AB106" i="1"/>
  <c r="AA106" i="1"/>
  <c r="Z106" i="1"/>
  <c r="Y106" i="1"/>
  <c r="X106" i="1"/>
  <c r="W106" i="1"/>
  <c r="V106" i="1"/>
  <c r="U106" i="1"/>
  <c r="T106" i="1"/>
  <c r="S106" i="1"/>
  <c r="R106" i="1"/>
  <c r="Q106" i="1"/>
  <c r="P106" i="1"/>
  <c r="O106" i="1"/>
  <c r="N106" i="1"/>
  <c r="M106" i="1"/>
  <c r="L106" i="1"/>
  <c r="K106" i="1"/>
  <c r="J106" i="1"/>
  <c r="I106" i="1"/>
  <c r="I103" i="1" s="1"/>
  <c r="AG105" i="1"/>
  <c r="AF105" i="1"/>
  <c r="AE105" i="1"/>
  <c r="AD105" i="1"/>
  <c r="AC105" i="1"/>
  <c r="AB105" i="1"/>
  <c r="AA105" i="1"/>
  <c r="Z105" i="1"/>
  <c r="Y105" i="1"/>
  <c r="X105" i="1"/>
  <c r="W105" i="1"/>
  <c r="V105" i="1"/>
  <c r="U105" i="1"/>
  <c r="T105" i="1"/>
  <c r="S105" i="1"/>
  <c r="R105" i="1"/>
  <c r="Q105" i="1"/>
  <c r="P105" i="1"/>
  <c r="O105" i="1"/>
  <c r="N105" i="1"/>
  <c r="M105" i="1"/>
  <c r="L105" i="1"/>
  <c r="K105" i="1"/>
  <c r="J105" i="1"/>
  <c r="J103" i="1" s="1"/>
  <c r="I105" i="1"/>
  <c r="AG104" i="1"/>
  <c r="AF104" i="1"/>
  <c r="AE104" i="1"/>
  <c r="AD104" i="1"/>
  <c r="AC104" i="1"/>
  <c r="AB104" i="1"/>
  <c r="AA104" i="1"/>
  <c r="Z104" i="1"/>
  <c r="Y104" i="1"/>
  <c r="X104" i="1"/>
  <c r="W104" i="1"/>
  <c r="V104" i="1"/>
  <c r="U104" i="1"/>
  <c r="T104" i="1"/>
  <c r="S104" i="1"/>
  <c r="R104" i="1"/>
  <c r="Q104" i="1"/>
  <c r="P104" i="1"/>
  <c r="O104" i="1"/>
  <c r="N104" i="1"/>
  <c r="M104" i="1"/>
  <c r="L104" i="1"/>
  <c r="K104" i="1"/>
  <c r="J104" i="1"/>
  <c r="I104" i="1"/>
  <c r="AG100" i="1"/>
  <c r="AF100" i="1"/>
  <c r="AE100" i="1"/>
  <c r="AD100" i="1"/>
  <c r="AC100" i="1"/>
  <c r="AB100" i="1"/>
  <c r="AA100" i="1"/>
  <c r="Z100" i="1"/>
  <c r="Y100" i="1"/>
  <c r="X100" i="1"/>
  <c r="W100" i="1"/>
  <c r="V100" i="1"/>
  <c r="U100" i="1"/>
  <c r="T100" i="1"/>
  <c r="S100" i="1"/>
  <c r="R100" i="1"/>
  <c r="Q100" i="1"/>
  <c r="P100" i="1"/>
  <c r="O100" i="1"/>
  <c r="N100" i="1"/>
  <c r="L100" i="1"/>
  <c r="K100" i="1"/>
  <c r="J100" i="1"/>
  <c r="I100" i="1"/>
  <c r="E100" i="1"/>
  <c r="C100" i="1"/>
  <c r="E99" i="1"/>
  <c r="C99" i="1"/>
  <c r="AG98" i="1"/>
  <c r="AF98" i="1"/>
  <c r="AE98" i="1"/>
  <c r="AD98" i="1"/>
  <c r="AC98" i="1"/>
  <c r="AB98" i="1"/>
  <c r="AA98" i="1"/>
  <c r="Z98" i="1"/>
  <c r="Y98" i="1"/>
  <c r="X98" i="1"/>
  <c r="W98" i="1"/>
  <c r="V98" i="1"/>
  <c r="U98" i="1"/>
  <c r="T98" i="1"/>
  <c r="S98" i="1"/>
  <c r="R98" i="1"/>
  <c r="Q98" i="1"/>
  <c r="P98" i="1"/>
  <c r="O98" i="1"/>
  <c r="N98" i="1"/>
  <c r="L98" i="1"/>
  <c r="K98" i="1"/>
  <c r="J98" i="1"/>
  <c r="I98" i="1"/>
  <c r="E98" i="1"/>
  <c r="C98" i="1"/>
  <c r="AG97" i="1"/>
  <c r="AF97" i="1"/>
  <c r="AE97" i="1"/>
  <c r="AD97" i="1"/>
  <c r="AC97" i="1"/>
  <c r="AB97" i="1"/>
  <c r="AA97" i="1"/>
  <c r="Z97" i="1"/>
  <c r="Y97" i="1"/>
  <c r="X97" i="1"/>
  <c r="W97" i="1"/>
  <c r="V97" i="1"/>
  <c r="U97" i="1"/>
  <c r="T97" i="1"/>
  <c r="S97" i="1"/>
  <c r="R97" i="1"/>
  <c r="Q97" i="1"/>
  <c r="P97" i="1"/>
  <c r="O97" i="1"/>
  <c r="N97" i="1"/>
  <c r="L97" i="1"/>
  <c r="K97" i="1"/>
  <c r="J97" i="1"/>
  <c r="I97" i="1"/>
  <c r="E97" i="1"/>
  <c r="C97" i="1"/>
  <c r="E96" i="1"/>
  <c r="C96" i="1"/>
  <c r="AG95" i="1"/>
  <c r="AF95" i="1"/>
  <c r="AE95" i="1"/>
  <c r="AD95" i="1"/>
  <c r="AC95" i="1"/>
  <c r="AB95" i="1"/>
  <c r="AA95" i="1"/>
  <c r="Z95" i="1"/>
  <c r="Y95" i="1"/>
  <c r="X95" i="1"/>
  <c r="W95" i="1"/>
  <c r="V95" i="1"/>
  <c r="U95" i="1"/>
  <c r="T95" i="1"/>
  <c r="S95" i="1"/>
  <c r="R95" i="1"/>
  <c r="Q95" i="1"/>
  <c r="P95" i="1"/>
  <c r="O95" i="1"/>
  <c r="N95" i="1"/>
  <c r="L95" i="1"/>
  <c r="K95" i="1"/>
  <c r="J95" i="1"/>
  <c r="I95" i="1"/>
  <c r="E95" i="1"/>
  <c r="C95" i="1"/>
  <c r="AG94" i="1"/>
  <c r="AF94" i="1"/>
  <c r="AE94" i="1"/>
  <c r="AD94" i="1"/>
  <c r="AC94" i="1"/>
  <c r="AB94" i="1"/>
  <c r="AA94" i="1"/>
  <c r="Z94" i="1"/>
  <c r="Y94" i="1"/>
  <c r="X94" i="1"/>
  <c r="W94" i="1"/>
  <c r="V94" i="1"/>
  <c r="U94" i="1"/>
  <c r="T94" i="1"/>
  <c r="S94" i="1"/>
  <c r="R94" i="1"/>
  <c r="Q94" i="1"/>
  <c r="P94" i="1"/>
  <c r="O94" i="1"/>
  <c r="N94" i="1"/>
  <c r="L94" i="1"/>
  <c r="K94" i="1"/>
  <c r="J94" i="1"/>
  <c r="I94" i="1"/>
  <c r="E94" i="1"/>
  <c r="C94" i="1"/>
  <c r="E93" i="1"/>
  <c r="J90" i="1"/>
  <c r="I90" i="1"/>
  <c r="AG89" i="1"/>
  <c r="AF89" i="1"/>
  <c r="AE89" i="1"/>
  <c r="AD89" i="1"/>
  <c r="AC89" i="1"/>
  <c r="AB89" i="1"/>
  <c r="AA89" i="1"/>
  <c r="Z89" i="1"/>
  <c r="Y89" i="1"/>
  <c r="X89" i="1"/>
  <c r="W89" i="1"/>
  <c r="V89" i="1"/>
  <c r="U89" i="1"/>
  <c r="T89" i="1"/>
  <c r="S89" i="1"/>
  <c r="R89" i="1"/>
  <c r="Q89" i="1"/>
  <c r="P89" i="1"/>
  <c r="O89" i="1"/>
  <c r="N89" i="1"/>
  <c r="L89" i="1"/>
  <c r="K89" i="1"/>
  <c r="J89" i="1"/>
  <c r="J87" i="1" s="1"/>
  <c r="I89" i="1"/>
  <c r="E89" i="1"/>
  <c r="C89" i="1"/>
  <c r="AG88" i="1"/>
  <c r="AF88" i="1"/>
  <c r="AE88" i="1"/>
  <c r="AD88" i="1"/>
  <c r="AC88" i="1"/>
  <c r="AB88" i="1"/>
  <c r="AA88" i="1"/>
  <c r="Z88" i="1"/>
  <c r="Y88" i="1"/>
  <c r="X88" i="1"/>
  <c r="W88" i="1"/>
  <c r="V88" i="1"/>
  <c r="U88" i="1"/>
  <c r="T88" i="1"/>
  <c r="S88" i="1"/>
  <c r="R88" i="1"/>
  <c r="Q88" i="1"/>
  <c r="P88" i="1"/>
  <c r="O88" i="1"/>
  <c r="N88" i="1"/>
  <c r="L88" i="1"/>
  <c r="K88" i="1"/>
  <c r="J88" i="1"/>
  <c r="I88" i="1"/>
  <c r="E88" i="1"/>
  <c r="C88" i="1"/>
  <c r="I87" i="1"/>
  <c r="AG84" i="1"/>
  <c r="AF84" i="1"/>
  <c r="AE84" i="1"/>
  <c r="AD84" i="1"/>
  <c r="AC84" i="1"/>
  <c r="AB84" i="1"/>
  <c r="AA84" i="1"/>
  <c r="Z84" i="1"/>
  <c r="Y84" i="1"/>
  <c r="X84" i="1"/>
  <c r="W84" i="1"/>
  <c r="V84" i="1"/>
  <c r="U84" i="1"/>
  <c r="T84" i="1"/>
  <c r="S84" i="1"/>
  <c r="R84" i="1"/>
  <c r="Q84" i="1"/>
  <c r="P84" i="1"/>
  <c r="O84" i="1"/>
  <c r="N84" i="1"/>
  <c r="L84" i="1"/>
  <c r="K84" i="1"/>
  <c r="J84" i="1"/>
  <c r="I84" i="1"/>
  <c r="E84" i="1"/>
  <c r="C84" i="1"/>
  <c r="AG83" i="1"/>
  <c r="AF83" i="1"/>
  <c r="AE83" i="1"/>
  <c r="AD83" i="1"/>
  <c r="AC83" i="1"/>
  <c r="AB83" i="1"/>
  <c r="AA83" i="1"/>
  <c r="Z83" i="1"/>
  <c r="Y83" i="1"/>
  <c r="X83" i="1"/>
  <c r="W83" i="1"/>
  <c r="V83" i="1"/>
  <c r="U83" i="1"/>
  <c r="T83" i="1"/>
  <c r="S83" i="1"/>
  <c r="R83" i="1"/>
  <c r="Q83" i="1"/>
  <c r="P83" i="1"/>
  <c r="O83" i="1"/>
  <c r="N83" i="1"/>
  <c r="L83" i="1"/>
  <c r="K83" i="1"/>
  <c r="J83" i="1"/>
  <c r="I83" i="1"/>
  <c r="E83" i="1"/>
  <c r="C83" i="1"/>
  <c r="AG82" i="1"/>
  <c r="AF82" i="1"/>
  <c r="AE82" i="1"/>
  <c r="AD82" i="1"/>
  <c r="AC82" i="1"/>
  <c r="AB82" i="1"/>
  <c r="AA82" i="1"/>
  <c r="Z82" i="1"/>
  <c r="Y82" i="1"/>
  <c r="X82" i="1"/>
  <c r="W82" i="1"/>
  <c r="V82" i="1"/>
  <c r="U82" i="1"/>
  <c r="T82" i="1"/>
  <c r="S82" i="1"/>
  <c r="R82" i="1"/>
  <c r="Q82" i="1"/>
  <c r="P82" i="1"/>
  <c r="O82" i="1"/>
  <c r="N82" i="1"/>
  <c r="L82" i="1"/>
  <c r="K82" i="1"/>
  <c r="J82" i="1"/>
  <c r="I82" i="1"/>
  <c r="I81" i="1" s="1"/>
  <c r="E82" i="1"/>
  <c r="C82" i="1"/>
  <c r="L81" i="1"/>
  <c r="K81" i="1"/>
  <c r="J81" i="1"/>
  <c r="J71" i="1" s="1"/>
  <c r="E81" i="1"/>
  <c r="C81" i="1"/>
  <c r="AG80" i="1"/>
  <c r="AF80" i="1"/>
  <c r="AE80" i="1"/>
  <c r="AD80" i="1"/>
  <c r="AC80" i="1"/>
  <c r="AB80" i="1"/>
  <c r="AA80" i="1"/>
  <c r="Z80" i="1"/>
  <c r="Y80" i="1"/>
  <c r="X80" i="1"/>
  <c r="W80" i="1"/>
  <c r="V80" i="1"/>
  <c r="U80" i="1"/>
  <c r="T80" i="1"/>
  <c r="S80" i="1"/>
  <c r="R80" i="1"/>
  <c r="Q80" i="1"/>
  <c r="P80" i="1"/>
  <c r="O80" i="1"/>
  <c r="N80" i="1"/>
  <c r="L80" i="1"/>
  <c r="K80" i="1"/>
  <c r="J80" i="1"/>
  <c r="I80" i="1"/>
  <c r="I72" i="1" s="1"/>
  <c r="E80" i="1"/>
  <c r="C80" i="1"/>
  <c r="E79" i="1"/>
  <c r="C79" i="1"/>
  <c r="AG78" i="1"/>
  <c r="AF78" i="1"/>
  <c r="AE78" i="1"/>
  <c r="AD78" i="1"/>
  <c r="AC78" i="1"/>
  <c r="AB78" i="1"/>
  <c r="AA78" i="1"/>
  <c r="Z78" i="1"/>
  <c r="Y78" i="1"/>
  <c r="X78" i="1"/>
  <c r="W78" i="1"/>
  <c r="V78" i="1"/>
  <c r="U78" i="1"/>
  <c r="T78" i="1"/>
  <c r="S78" i="1"/>
  <c r="R78" i="1"/>
  <c r="Q78" i="1"/>
  <c r="P78" i="1"/>
  <c r="O78" i="1"/>
  <c r="N78" i="1"/>
  <c r="L78" i="1"/>
  <c r="K78" i="1"/>
  <c r="J78" i="1"/>
  <c r="I78" i="1"/>
  <c r="E78" i="1"/>
  <c r="C78" i="1"/>
  <c r="AG77" i="1"/>
  <c r="AF77" i="1"/>
  <c r="AE77" i="1"/>
  <c r="AD77" i="1"/>
  <c r="AC77" i="1"/>
  <c r="AB77" i="1"/>
  <c r="AA77" i="1"/>
  <c r="Z77" i="1"/>
  <c r="Y77" i="1"/>
  <c r="X77" i="1"/>
  <c r="W77" i="1"/>
  <c r="V77" i="1"/>
  <c r="U77" i="1"/>
  <c r="T77" i="1"/>
  <c r="S77" i="1"/>
  <c r="R77" i="1"/>
  <c r="Q77" i="1"/>
  <c r="P77" i="1"/>
  <c r="O77" i="1"/>
  <c r="N77" i="1"/>
  <c r="L77" i="1"/>
  <c r="K77" i="1"/>
  <c r="J77" i="1"/>
  <c r="I77" i="1"/>
  <c r="E77" i="1"/>
  <c r="C77" i="1"/>
  <c r="E76" i="1"/>
  <c r="C76" i="1"/>
  <c r="AG75" i="1"/>
  <c r="AF75" i="1"/>
  <c r="AE75" i="1"/>
  <c r="AD75" i="1"/>
  <c r="AC75" i="1"/>
  <c r="AB75" i="1"/>
  <c r="AA75" i="1"/>
  <c r="Z75" i="1"/>
  <c r="Y75" i="1"/>
  <c r="X75" i="1"/>
  <c r="W75" i="1"/>
  <c r="V75" i="1"/>
  <c r="U75" i="1"/>
  <c r="T75" i="1"/>
  <c r="S75" i="1"/>
  <c r="R75" i="1"/>
  <c r="Q75" i="1"/>
  <c r="P75" i="1"/>
  <c r="O75" i="1"/>
  <c r="N75" i="1"/>
  <c r="L75" i="1"/>
  <c r="K75" i="1"/>
  <c r="J75" i="1"/>
  <c r="I75" i="1"/>
  <c r="H75" i="1"/>
  <c r="G75" i="1"/>
  <c r="E75" i="1"/>
  <c r="C75" i="1"/>
  <c r="AG74" i="1"/>
  <c r="AF74" i="1"/>
  <c r="AE74" i="1"/>
  <c r="AD74" i="1"/>
  <c r="AC74" i="1"/>
  <c r="AB74" i="1"/>
  <c r="AA74" i="1"/>
  <c r="Z74" i="1"/>
  <c r="Y74" i="1"/>
  <c r="X74" i="1"/>
  <c r="W74" i="1"/>
  <c r="V74" i="1"/>
  <c r="U74" i="1"/>
  <c r="T74" i="1"/>
  <c r="S74" i="1"/>
  <c r="R74" i="1"/>
  <c r="Q74" i="1"/>
  <c r="P74" i="1"/>
  <c r="O74" i="1"/>
  <c r="N74" i="1"/>
  <c r="L74" i="1"/>
  <c r="K74" i="1"/>
  <c r="J74" i="1"/>
  <c r="I74" i="1"/>
  <c r="H74" i="1"/>
  <c r="G74" i="1"/>
  <c r="E74" i="1"/>
  <c r="C74" i="1"/>
  <c r="E73" i="1"/>
  <c r="D73" i="1"/>
  <c r="C73" i="1"/>
  <c r="J72" i="1"/>
  <c r="J61" i="1"/>
  <c r="I61" i="1"/>
  <c r="J55" i="1"/>
  <c r="J51" i="1" s="1"/>
  <c r="I55" i="1"/>
  <c r="I51" i="1" s="1"/>
  <c r="T45" i="1"/>
  <c r="S45" i="1"/>
  <c r="R45" i="1"/>
  <c r="Q45" i="1"/>
  <c r="J40" i="1"/>
  <c r="J39" i="1" s="1"/>
  <c r="J38" i="1" s="1"/>
  <c r="I40" i="1"/>
  <c r="I39" i="1" s="1"/>
  <c r="I38" i="1" s="1"/>
  <c r="J8" i="1"/>
  <c r="I8" i="1"/>
  <c r="J7" i="1"/>
  <c r="J6" i="1" s="1"/>
  <c r="J18" i="1" s="1"/>
  <c r="I7" i="1"/>
  <c r="I6" i="1" s="1"/>
  <c r="J60" i="1" l="1"/>
  <c r="J131" i="1"/>
  <c r="J130" i="1"/>
  <c r="I150" i="1"/>
  <c r="I172" i="1"/>
  <c r="I164" i="1"/>
  <c r="J150" i="1"/>
  <c r="J172" i="1"/>
  <c r="J164" i="1"/>
  <c r="I189" i="1"/>
  <c r="I217" i="1"/>
  <c r="J102" i="1"/>
  <c r="J189" i="1"/>
  <c r="J217" i="1"/>
  <c r="I27" i="1"/>
  <c r="I18" i="1"/>
  <c r="J27" i="1"/>
  <c r="J70" i="1"/>
  <c r="J92" i="1"/>
  <c r="I223" i="1"/>
  <c r="I60" i="1"/>
  <c r="I71" i="1"/>
  <c r="I131" i="1"/>
  <c r="I130" i="1"/>
  <c r="J223" i="1"/>
  <c r="I70" i="1" l="1"/>
  <c r="I92" i="1"/>
  <c r="J208" i="1"/>
  <c r="J201" i="1"/>
  <c r="J188" i="1"/>
  <c r="I102" i="1"/>
  <c r="I208" i="1"/>
  <c r="I201" i="1"/>
  <c r="I188" i="1"/>
</calcChain>
</file>

<file path=xl/sharedStrings.xml><?xml version="1.0" encoding="utf-8"?>
<sst xmlns="http://schemas.openxmlformats.org/spreadsheetml/2006/main" count="1344" uniqueCount="571">
  <si>
    <t>CODE LISTE</t>
  </si>
  <si>
    <t>N°UE</t>
  </si>
  <si>
    <t>Intitulé de l'enseignement</t>
  </si>
  <si>
    <t>Code Apogée de l'ELP
contrat 2012
LIENS DE CORRESPONDANCE</t>
  </si>
  <si>
    <t xml:space="preserve">Type de l'enseignement </t>
  </si>
  <si>
    <t>Si UE mutualisée à d'autres mentions ou années de formation, indiquer lesquelles</t>
  </si>
  <si>
    <t>Porteur 
(o/n)</t>
  </si>
  <si>
    <t>Si UE Choix
Précisez le nombre d'enseignement 
ou nombre d'ECTS 
à choisir</t>
  </si>
  <si>
    <t>COEF</t>
  </si>
  <si>
    <t>ECTS</t>
  </si>
  <si>
    <t>Responsable
UE</t>
  </si>
  <si>
    <t>Section
CNU</t>
  </si>
  <si>
    <t xml:space="preserve">Effectifs attendus parcours </t>
  </si>
  <si>
    <t>Volume horaire</t>
  </si>
  <si>
    <t>Session 1</t>
  </si>
  <si>
    <t>Session de rattrapage</t>
  </si>
  <si>
    <t>Descriptif</t>
  </si>
  <si>
    <t>CM</t>
  </si>
  <si>
    <t>TD</t>
  </si>
  <si>
    <t>TP</t>
  </si>
  <si>
    <t>RNE</t>
  </si>
  <si>
    <t>RSE</t>
  </si>
  <si>
    <t>quotité (en %)</t>
  </si>
  <si>
    <t>modalité</t>
  </si>
  <si>
    <t>nature</t>
  </si>
  <si>
    <t>durée</t>
  </si>
  <si>
    <t>quotité (%)</t>
  </si>
  <si>
    <t>LICENCE 1 LEA CHATEAUROUX</t>
  </si>
  <si>
    <t>Semestre 1 LEA CHATEAUROUX</t>
  </si>
  <si>
    <t>TRONC COMMUN</t>
  </si>
  <si>
    <t>Langue A : Anglais</t>
  </si>
  <si>
    <t>LOLF1J03</t>
  </si>
  <si>
    <t>LLF1B11</t>
  </si>
  <si>
    <t>Pratique et structure de la langue : Anglais S1</t>
  </si>
  <si>
    <t>LLF1B10</t>
  </si>
  <si>
    <t>BLOC/CHAPEAU</t>
  </si>
  <si>
    <t>LLF1B1D</t>
  </si>
  <si>
    <t>Grammaire et linguistique Anglais S1</t>
  </si>
  <si>
    <t>LLF1B1A+LLF1B1B</t>
  </si>
  <si>
    <t>LLCER</t>
  </si>
  <si>
    <t>SCAILLET Agnès
SOTTEAU-JANTON Emilie</t>
  </si>
  <si>
    <t>CC</t>
  </si>
  <si>
    <t>écrit</t>
  </si>
  <si>
    <t>1h30</t>
  </si>
  <si>
    <t>CT</t>
  </si>
  <si>
    <t>LLF1B1C</t>
  </si>
  <si>
    <t>Phonétique - expression et compréhension orales Anglais S1 (Libellé court = Phonétique Anglais S1)</t>
  </si>
  <si>
    <t>LOL1J2B
LXL1J2B</t>
  </si>
  <si>
    <t>UE TRONC COMMUN</t>
  </si>
  <si>
    <t>SERPOLLET Noëlle</t>
  </si>
  <si>
    <t>40% Ecrit
40% Oral
20% participation</t>
  </si>
  <si>
    <t>écrit et oral</t>
  </si>
  <si>
    <t>1h00 écrit et 15 min. oral</t>
  </si>
  <si>
    <t>oral</t>
  </si>
  <si>
    <t>15 min.</t>
  </si>
  <si>
    <t>LLF1B20</t>
  </si>
  <si>
    <t>Méthodologie de la civilisation britannique et américaine (Libellé court = Méthodo civi GB et US)</t>
  </si>
  <si>
    <t>LXL1J5A</t>
  </si>
  <si>
    <t>LAINE Ariane</t>
  </si>
  <si>
    <t>LLF1B30</t>
  </si>
  <si>
    <t xml:space="preserve"> Le monde anglophone dans les médias</t>
  </si>
  <si>
    <t>FRENEE Samantha</t>
  </si>
  <si>
    <t>2 écrits de 1h30 et 1 oral de 15 min.</t>
  </si>
  <si>
    <t>LOLF1J02</t>
  </si>
  <si>
    <t>LLF1J40</t>
  </si>
  <si>
    <t>Matières d'application S1</t>
  </si>
  <si>
    <t>LLF1J4A</t>
  </si>
  <si>
    <t>Actualités économiques et médias</t>
  </si>
  <si>
    <t>LXL1JJ2</t>
  </si>
  <si>
    <t>LEA</t>
  </si>
  <si>
    <t>NOEL Isabelle</t>
  </si>
  <si>
    <t>1h00</t>
  </si>
  <si>
    <t>LLF1J4B</t>
  </si>
  <si>
    <t>Introduction générale au droit</t>
  </si>
  <si>
    <t>LXL1JJ1</t>
  </si>
  <si>
    <t>03</t>
  </si>
  <si>
    <t>Choix langue B : Espagnol ou Chinois</t>
  </si>
  <si>
    <t>LOLF1JC1</t>
  </si>
  <si>
    <t>LL1Yi8</t>
  </si>
  <si>
    <t>LICENCE 1 LEA ANGLAIS-ESPAGNOL CHATEAUROUX</t>
  </si>
  <si>
    <t>LOLF1JC4</t>
  </si>
  <si>
    <t>LLF1JC01</t>
  </si>
  <si>
    <t>Semestre 1 LEA ANGLAIS-ESPAGNOL CHATEAUROUX</t>
  </si>
  <si>
    <t>LXL1JESP</t>
  </si>
  <si>
    <t>SEMESTRE</t>
  </si>
  <si>
    <t>LOLF1JC3</t>
  </si>
  <si>
    <t>LLF1J1C</t>
  </si>
  <si>
    <t>Pratique et structure de la langue : Espagnol S1</t>
  </si>
  <si>
    <t>LLF1J1C1</t>
  </si>
  <si>
    <t>Version Espagnol S1</t>
  </si>
  <si>
    <t>LXL1J3B2</t>
  </si>
  <si>
    <t>CHOIX TRONC COMMUN</t>
  </si>
  <si>
    <t>BACCON Annie</t>
  </si>
  <si>
    <t>LLF1J1C2</t>
  </si>
  <si>
    <t>Grammaire espagnole S1</t>
  </si>
  <si>
    <t>LXL1J3B1</t>
  </si>
  <si>
    <t>GINESTA-MUNOZ Magali</t>
  </si>
  <si>
    <t>LLF1J1C3</t>
  </si>
  <si>
    <t>Expression et compréhension orales Espagnol S1 (Libellé court = Ecoute &amp; oral Espagnol S1)</t>
  </si>
  <si>
    <t>LXL1J4B1</t>
  </si>
  <si>
    <t>NATANSON Brigitte</t>
  </si>
  <si>
    <t>LLF1J2C</t>
  </si>
  <si>
    <t>Introduction à la civilisation de l'Amérique Latine</t>
  </si>
  <si>
    <t>LXL1J5B2</t>
  </si>
  <si>
    <t>EYMAR Marcos</t>
  </si>
  <si>
    <t>LLF1J3C</t>
  </si>
  <si>
    <t xml:space="preserve">Le monde hispanophone à travers les médias </t>
  </si>
  <si>
    <t>LXL2JJ1</t>
  </si>
  <si>
    <t>DECOBERT Claire</t>
  </si>
  <si>
    <t>10 min</t>
  </si>
  <si>
    <t>LLF1C4A2</t>
  </si>
  <si>
    <t>Introduction aux études littéraires Espagnol</t>
  </si>
  <si>
    <t>FASQUEL Samuel</t>
  </si>
  <si>
    <t>2h00</t>
  </si>
  <si>
    <t>LOLF1JX5</t>
  </si>
  <si>
    <t>LL1Zi8</t>
  </si>
  <si>
    <t>LICENCE 1 LEA ANGLAIS-CHINOIS CHATEAUROUX</t>
  </si>
  <si>
    <t>LOLF1JX2</t>
  </si>
  <si>
    <t>LLF1JX01</t>
  </si>
  <si>
    <t>Semestre 1 LEA ANGLAIS-CHINOIS CHATEAUROUX</t>
  </si>
  <si>
    <t>LXL1JCHI</t>
  </si>
  <si>
    <t>LOLF1JX3</t>
  </si>
  <si>
    <t>LLF1J1X</t>
  </si>
  <si>
    <t>Pratique et structure de la langue B : Chinois S1</t>
  </si>
  <si>
    <t>LLF1J1X1</t>
  </si>
  <si>
    <t>Grammaire chinoise S1</t>
  </si>
  <si>
    <t>LXL1J3D1</t>
  </si>
  <si>
    <t>LUO Xiaoliang</t>
  </si>
  <si>
    <t>Structures simples de grammaire et exercices d’application de niveau débutant</t>
  </si>
  <si>
    <t>LLF1J1X2</t>
  </si>
  <si>
    <r>
      <t>Lexique</t>
    </r>
    <r>
      <rPr>
        <strike/>
        <sz val="10"/>
        <color theme="1"/>
        <rFont val="Arial"/>
        <family val="2"/>
      </rPr>
      <t xml:space="preserve"> </t>
    </r>
    <r>
      <rPr>
        <sz val="10"/>
        <color theme="1"/>
        <rFont val="Arial"/>
        <family val="2"/>
      </rPr>
      <t>chinois S1</t>
    </r>
  </si>
  <si>
    <t>LXL1J3D2</t>
  </si>
  <si>
    <t xml:space="preserve">Vocabulaire de niveau débutant nécessaire pour la grammaire et la langue orale. </t>
  </si>
  <si>
    <t>LLF1J1X3</t>
  </si>
  <si>
    <t>Expression et compréhension orales Chinois S1 (libellé court = Ecoute et oral Chinois S1)</t>
  </si>
  <si>
    <t>LXL1J4D1</t>
  </si>
  <si>
    <t>Compréhension orale à partir d'enregistrements pédagogiques et mise en situation de conversations simples en chinois</t>
  </si>
  <si>
    <t>Civilisation langue B</t>
  </si>
  <si>
    <t>LLA1J2X</t>
  </si>
  <si>
    <t>Civilisation chinoise  S1</t>
  </si>
  <si>
    <t>LXL1J5B3</t>
  </si>
  <si>
    <t>MCF</t>
  </si>
  <si>
    <t>Histoire et géographie chinoises.</t>
  </si>
  <si>
    <t>LOLF1JX4</t>
  </si>
  <si>
    <t>LLF1J3X</t>
  </si>
  <si>
    <t>Renforcement langue chinoise S1</t>
  </si>
  <si>
    <t>LLF1J3X1</t>
  </si>
  <si>
    <t>Renforcement phonétique Chinois S1</t>
  </si>
  <si>
    <t>Phonétique corrective et exercices de prononciation.</t>
  </si>
  <si>
    <t>LLF1J3X2</t>
  </si>
  <si>
    <t>Renforcement écriture Chinois S1</t>
  </si>
  <si>
    <t>Traits, clés et structure des caractères chinois pour une initiation à l’écriture</t>
  </si>
  <si>
    <t>Semestre 2 LEA CHATEAUROUX</t>
  </si>
  <si>
    <t>LOLF2J01</t>
  </si>
  <si>
    <t>LLF2J10</t>
  </si>
  <si>
    <t>Grammaire et traduction Anglais S2</t>
  </si>
  <si>
    <t>LLF2J1A</t>
  </si>
  <si>
    <t>Grammaire et expression écrite Anglais S2 LEA</t>
  </si>
  <si>
    <t>LXL2J1C</t>
  </si>
  <si>
    <t>SOTTEAU-JANTON Emilie</t>
  </si>
  <si>
    <t>1h</t>
  </si>
  <si>
    <t>LLF2J1B</t>
  </si>
  <si>
    <t>Traduction Anglais S2</t>
  </si>
  <si>
    <t>LXL2J1D</t>
  </si>
  <si>
    <t>LACOSTE Chloé</t>
  </si>
  <si>
    <t>LLF2B1B</t>
  </si>
  <si>
    <t>Compréhension et expression orales Anglais S2</t>
  </si>
  <si>
    <t>LXL2J2B</t>
  </si>
  <si>
    <t>WALLART Kerry-Jane</t>
  </si>
  <si>
    <t/>
  </si>
  <si>
    <t xml:space="preserve">Civilisation langue A </t>
  </si>
  <si>
    <t>LLF2B3A</t>
  </si>
  <si>
    <t>Les grandes étapes du monde contemporain Anglais</t>
  </si>
  <si>
    <t>LXL2J5A</t>
  </si>
  <si>
    <t>LOLF2J02</t>
  </si>
  <si>
    <t>LLF2J60</t>
  </si>
  <si>
    <t>Matières d'application S2</t>
  </si>
  <si>
    <t>LLF2J6A</t>
  </si>
  <si>
    <t>Introduction au management</t>
  </si>
  <si>
    <t>LXL2JJ2</t>
  </si>
  <si>
    <t>06</t>
  </si>
  <si>
    <t>LLF2J6B</t>
  </si>
  <si>
    <t>Introduction à l'économie générale</t>
  </si>
  <si>
    <t>05</t>
  </si>
  <si>
    <t>LLF2G90</t>
  </si>
  <si>
    <t>Grammaire et expression françaises (CM en non présentiel)</t>
  </si>
  <si>
    <t>TESSON-MARTEAU Sonia</t>
  </si>
  <si>
    <t>09</t>
  </si>
  <si>
    <t>LOLF2JC2</t>
  </si>
  <si>
    <t>LLF2JC01</t>
  </si>
  <si>
    <t>Semestre 2 LEA ANGLAIS-ESPAGNOL CHATEAUROUX</t>
  </si>
  <si>
    <t>LOLF2JC3</t>
  </si>
  <si>
    <t>LLF2J3C</t>
  </si>
  <si>
    <t>Grammaire et traduction Langue B : Espagnol S2</t>
  </si>
  <si>
    <t>LLF2J3C1</t>
  </si>
  <si>
    <t>Grammaire espagnole S2</t>
  </si>
  <si>
    <t>LXL2J3B3</t>
  </si>
  <si>
    <t>LLF2J3C2</t>
  </si>
  <si>
    <t>Traduction Espagnol S2</t>
  </si>
  <si>
    <t>LXL2J3B2</t>
  </si>
  <si>
    <t>LOLF2JC4</t>
  </si>
  <si>
    <t>LLF2J4C</t>
  </si>
  <si>
    <t>Expression écrite et orale Langue B : Espagnol S2</t>
  </si>
  <si>
    <t>LLF2J4C1</t>
  </si>
  <si>
    <t>Compréhension et expression orales Espagnol S2 (groupe de 25)</t>
  </si>
  <si>
    <t>LLF2J4C2</t>
  </si>
  <si>
    <t>Expression écrite Espagnol S2</t>
  </si>
  <si>
    <t>LXL2J4B3</t>
  </si>
  <si>
    <t>LLF2J5C</t>
  </si>
  <si>
    <t>Introduction à la civilisation espagnole S2</t>
  </si>
  <si>
    <t>LXL2J5B2</t>
  </si>
  <si>
    <t>LOLF2JX1</t>
  </si>
  <si>
    <t>LLF2JX01</t>
  </si>
  <si>
    <t>Semestre 2 LEA ANGLAIS-CHINOIS CHATEAUROUX</t>
  </si>
  <si>
    <t>LOLF2JX2</t>
  </si>
  <si>
    <t>LLF2J3X</t>
  </si>
  <si>
    <t>Grammaire et lexique Chinois S2</t>
  </si>
  <si>
    <t>LLF2J3X1</t>
  </si>
  <si>
    <t>Grammaire chinoise S2</t>
  </si>
  <si>
    <t>LXL2J3D3</t>
  </si>
  <si>
    <t>LLF2J3X2</t>
  </si>
  <si>
    <r>
      <t>Lexique</t>
    </r>
    <r>
      <rPr>
        <strike/>
        <sz val="10"/>
        <color theme="1"/>
        <rFont val="Arial"/>
        <family val="2"/>
      </rPr>
      <t xml:space="preserve"> </t>
    </r>
    <r>
      <rPr>
        <sz val="10"/>
        <color theme="1"/>
        <rFont val="Arial"/>
        <family val="2"/>
      </rPr>
      <t>Chinois S2</t>
    </r>
  </si>
  <si>
    <t>LXL2J3D2</t>
  </si>
  <si>
    <t>LLF2J3X3</t>
  </si>
  <si>
    <t>Renforcement langue chinoise 3</t>
  </si>
  <si>
    <t>Exercices en grammaire, écriture et prononciation.</t>
  </si>
  <si>
    <t>Expression</t>
  </si>
  <si>
    <t>LLF2J4X</t>
  </si>
  <si>
    <t>Expression et compréhension orales Chinois S1 (libellé court = Ecoute et oral)</t>
  </si>
  <si>
    <t>LXL2J4D2</t>
  </si>
  <si>
    <t>Compréhension orale à partir d'enregistrements pédagogiques et mise en situation de conversations simples en chinois.</t>
  </si>
  <si>
    <t>LLF2J5X</t>
  </si>
  <si>
    <t>Civilisation chinoise S2</t>
  </si>
  <si>
    <t>LXL2J5B3</t>
  </si>
  <si>
    <t>LICENCE 2 LEA CHATEAUROUX</t>
  </si>
  <si>
    <t>Semestre 3 LEA CHATEAUROUX</t>
  </si>
  <si>
    <t>LOLF3J01</t>
  </si>
  <si>
    <t>LLF3J10</t>
  </si>
  <si>
    <t>LLF3J1A</t>
  </si>
  <si>
    <t>LXL3J1A</t>
  </si>
  <si>
    <t>LLF3J1B</t>
  </si>
  <si>
    <t>LXL3J1B</t>
  </si>
  <si>
    <t>LOLF3J02</t>
  </si>
  <si>
    <t>LLF3J20</t>
  </si>
  <si>
    <t>LLF3J2A</t>
  </si>
  <si>
    <t>LXL3J2A</t>
  </si>
  <si>
    <t>o</t>
  </si>
  <si>
    <t>LLF3J2B</t>
  </si>
  <si>
    <t>LXL3J2B</t>
  </si>
  <si>
    <t>LLF3J30</t>
  </si>
  <si>
    <t>LXL3J5A</t>
  </si>
  <si>
    <t>LOLF3J03</t>
  </si>
  <si>
    <t>LLF3J70</t>
  </si>
  <si>
    <t>LLF3J7A1</t>
  </si>
  <si>
    <t>LXL3J6B
LLF3J7A</t>
  </si>
  <si>
    <t>LLF3J7B</t>
  </si>
  <si>
    <t>LXL3JJ1</t>
  </si>
  <si>
    <t>LLF3J7C</t>
  </si>
  <si>
    <t>LXL3JJ2</t>
  </si>
  <si>
    <t>LLF3J7D</t>
  </si>
  <si>
    <t>Rédaction synthèse de documents (salle informatique - gpe 25 étudiants) transfert du S4</t>
  </si>
  <si>
    <t>LXL2J60
LXL4J60 ?
LLF4J7B</t>
  </si>
  <si>
    <t>dossier</t>
  </si>
  <si>
    <t>Cet enseignement a pour but l'acquisition de compétences de synthèse ; à travers tout un processus bien délimité, l'étudiant est amené à voir quelles étapes sont primordiales dans la confection d'un résumé ou d'une synthèse, depuis la recherche des informations essentielles dans le texte d'origine, jusqu'à la dernière relecture de son texte, en passant par l'organisation de sa pensée, l'expression de sa logique, etc.</t>
  </si>
  <si>
    <t>Parcours Commerce international (CI)</t>
  </si>
  <si>
    <t>LOLF3J04</t>
  </si>
  <si>
    <t>LLF3J80</t>
  </si>
  <si>
    <t>UE spécialisation parcours commerce international S3</t>
  </si>
  <si>
    <t>LLF3J8A</t>
  </si>
  <si>
    <t>LLF3J8B</t>
  </si>
  <si>
    <t>LOLF2JC1</t>
  </si>
  <si>
    <t>LL2Yi8</t>
  </si>
  <si>
    <t>LICENCE 2 LEA ANGLAIS-ESPAGNOL CHATEAUROUX</t>
  </si>
  <si>
    <t>LOLF3JC1</t>
  </si>
  <si>
    <t>LLF3JC01</t>
  </si>
  <si>
    <t>Semestre 3 LEA ANGLAIS-ESPAGNOL CHATEAUROUX</t>
  </si>
  <si>
    <t>LXL3JESP</t>
  </si>
  <si>
    <t>LOLF3JC2</t>
  </si>
  <si>
    <t>LLF3J4C</t>
  </si>
  <si>
    <r>
      <t xml:space="preserve">Grammaire et traduction </t>
    </r>
    <r>
      <rPr>
        <b/>
        <sz val="10"/>
        <color theme="1" tint="0.249977111117893"/>
        <rFont val="Arial"/>
        <family val="2"/>
      </rPr>
      <t>Espagnol S3</t>
    </r>
  </si>
  <si>
    <t>LLF3J4C1</t>
  </si>
  <si>
    <t>LXL3J3B1</t>
  </si>
  <si>
    <t>LLF3J4C2</t>
  </si>
  <si>
    <t>LXL3J3B2</t>
  </si>
  <si>
    <t>LOLF3JC3</t>
  </si>
  <si>
    <t>LLF3J5C</t>
  </si>
  <si>
    <t>LLF3J5C1</t>
  </si>
  <si>
    <t>LXL3J4B2</t>
  </si>
  <si>
    <t>LLF3J5C2</t>
  </si>
  <si>
    <t>LXL3J4B1</t>
  </si>
  <si>
    <t>LLF3J6C</t>
  </si>
  <si>
    <t>LXL3J5B2</t>
  </si>
  <si>
    <t>LOLF3JX0</t>
  </si>
  <si>
    <t>LL2Zi8</t>
  </si>
  <si>
    <t>LICENCE 2 LEA ANGLAIS-CHINOIS CHATEAUROUX</t>
  </si>
  <si>
    <t>LOLF3JX1</t>
  </si>
  <si>
    <t>LLF3JX01</t>
  </si>
  <si>
    <t>Semestre 3 LEA ANGLAIS-CHINOIS CHATEAUROUX</t>
  </si>
  <si>
    <t>LXL3JCHI</t>
  </si>
  <si>
    <t>LOLF3JX2</t>
  </si>
  <si>
    <t>LLF3J4X</t>
  </si>
  <si>
    <t>Grammaire et lexique Chinois S3</t>
  </si>
  <si>
    <t>LLF3J4X1</t>
  </si>
  <si>
    <t>Composition 1 Chinois S3</t>
  </si>
  <si>
    <t>LXL3J3D1</t>
  </si>
  <si>
    <t>LLF3J4X2</t>
  </si>
  <si>
    <t>Compréhension écrite Chinois S3</t>
  </si>
  <si>
    <t>LXL3J3D3</t>
  </si>
  <si>
    <t>LLF3J4X3</t>
  </si>
  <si>
    <t>Grammaire Chinois S3</t>
  </si>
  <si>
    <t>LXL3J3D2</t>
  </si>
  <si>
    <t>LLF3J5X</t>
  </si>
  <si>
    <t>Expression et compréhension orales Chinois S3 (libellé court = Ecoute et oral Chinois S3)</t>
  </si>
  <si>
    <t>LXL3J4D1</t>
  </si>
  <si>
    <t>LLF3J6X</t>
  </si>
  <si>
    <t>Civilisation langue B : civilisation chinoise S3</t>
  </si>
  <si>
    <t>LXL3J5B3</t>
  </si>
  <si>
    <t>Semestre 4 LEA CHATEAUROUX</t>
  </si>
  <si>
    <t>LOLF4J06</t>
  </si>
  <si>
    <t>LLF4J10</t>
  </si>
  <si>
    <t>LLF4J1C</t>
  </si>
  <si>
    <t>LLF4J1A</t>
  </si>
  <si>
    <t>LLF4J1D</t>
  </si>
  <si>
    <t>LLF4J1B</t>
  </si>
  <si>
    <t>LOLF4J02</t>
  </si>
  <si>
    <t>LLF4J20</t>
  </si>
  <si>
    <t>LLF4J2A</t>
  </si>
  <si>
    <t>LXL4J2B</t>
  </si>
  <si>
    <t>LLF4J2B</t>
  </si>
  <si>
    <t>LXL4J2A</t>
  </si>
  <si>
    <t>LLF4J30</t>
  </si>
  <si>
    <t>LXL4J5A</t>
  </si>
  <si>
    <t xml:space="preserve">LOLF4Jx </t>
  </si>
  <si>
    <t>LLF4J70</t>
  </si>
  <si>
    <t>LLF4J7A</t>
  </si>
  <si>
    <t>LXL4J70</t>
  </si>
  <si>
    <t>LLF4J7C</t>
  </si>
  <si>
    <t>LXL4JJ1</t>
  </si>
  <si>
    <t>LLF4J7D</t>
  </si>
  <si>
    <t>LXL4JJ2</t>
  </si>
  <si>
    <t>LOLF4J05</t>
  </si>
  <si>
    <t>LLF4J80</t>
  </si>
  <si>
    <t>UE spécialisation parcours commerce international S4</t>
  </si>
  <si>
    <t>LLF4J8B</t>
  </si>
  <si>
    <t>LLF4J8C</t>
  </si>
  <si>
    <t>Ecrit</t>
  </si>
  <si>
    <t>Ce cours de communication professionnelle dans le domaine du tourisme international vise à acquérir les savoirs et savoir-faire nécessaires à un travail ou un stage dans le domaine du tourisme international. Il s’agit de développer ses connaissances de l’industrie du tourisme  ainsi que ses compétences culturelles et langagières, notamment en rapport avec les spécificités du tourisme en France et en Région Centre Val-de-Loire, ainsi que dans des domaines généraux du tourisme applicables en France et à l’international.</t>
  </si>
  <si>
    <t>LOLF4JC1</t>
  </si>
  <si>
    <t>LLF4JC01</t>
  </si>
  <si>
    <t>Semestre 4 LEA ANGLAIS-ESPAGNOL CHATEAUROUX</t>
  </si>
  <si>
    <t>LXL4JESP</t>
  </si>
  <si>
    <t>LOLF4JC2</t>
  </si>
  <si>
    <t>LLF4J4C</t>
  </si>
  <si>
    <r>
      <t xml:space="preserve">Grammaire et traduction </t>
    </r>
    <r>
      <rPr>
        <b/>
        <sz val="10"/>
        <color theme="1" tint="0.249977111117893"/>
        <rFont val="Arial"/>
        <family val="2"/>
      </rPr>
      <t>Espagnol S4</t>
    </r>
  </si>
  <si>
    <t>LLF4J4C1</t>
  </si>
  <si>
    <t>LXL4J3B1</t>
  </si>
  <si>
    <t>LLF4J4C2</t>
  </si>
  <si>
    <t>LXL4J3B2</t>
  </si>
  <si>
    <t>LOLF4JC3</t>
  </si>
  <si>
    <t>LLF4J5C</t>
  </si>
  <si>
    <t>Expression écrite et orale Espagnol S4</t>
  </si>
  <si>
    <t>LLF4J5C1</t>
  </si>
  <si>
    <t>LXL4J4B2</t>
  </si>
  <si>
    <t>LLF4J5C2</t>
  </si>
  <si>
    <t>LXL4J4B3</t>
  </si>
  <si>
    <t>LLA4J6C</t>
  </si>
  <si>
    <t>LXL4J5B2</t>
  </si>
  <si>
    <t>LOLF4JX1</t>
  </si>
  <si>
    <t>LLF4JX01</t>
  </si>
  <si>
    <t>Semestre 4 LEA ANGLAIS-CHINOIS CHATEAUROUX</t>
  </si>
  <si>
    <t>LOLF4JX3</t>
  </si>
  <si>
    <t>LLF4J4X</t>
  </si>
  <si>
    <t>LLF4J4X1</t>
  </si>
  <si>
    <t>Composition 2 chinois S4</t>
  </si>
  <si>
    <t>LXL4J3D1</t>
  </si>
  <si>
    <t>LLF4J4X2</t>
  </si>
  <si>
    <t>Compréhension écrite Chinois S4</t>
  </si>
  <si>
    <t>LXL4J3D3</t>
  </si>
  <si>
    <t>LLF4J4X4</t>
  </si>
  <si>
    <t>Grammaire Chinois S4</t>
  </si>
  <si>
    <t>LXL4J3D2</t>
  </si>
  <si>
    <t>LLF4J5X</t>
  </si>
  <si>
    <t>Expression et compréhension orales Chinois S4 (libellé court = Ecoute et oral Chinois S4)</t>
  </si>
  <si>
    <t>LXL4J4D2</t>
  </si>
  <si>
    <t>LLF4J6X</t>
  </si>
  <si>
    <t>Civilisation langue B : civilisation chinoise S4</t>
  </si>
  <si>
    <t>LXL4J5B3</t>
  </si>
  <si>
    <t>LICENCE 3 LEA CHATEAUROUX</t>
  </si>
  <si>
    <t>Semestre 5 LEA CHATEAUROUX</t>
  </si>
  <si>
    <t>LLF5J10</t>
  </si>
  <si>
    <t>LXL5J10</t>
  </si>
  <si>
    <t>LLF5J20</t>
  </si>
  <si>
    <t>LXL5J20</t>
  </si>
  <si>
    <t>Civilisation Langue A</t>
  </si>
  <si>
    <t>LLF5J30</t>
  </si>
  <si>
    <t>LXL6J5A</t>
  </si>
  <si>
    <t>LOLF5J01</t>
  </si>
  <si>
    <t>LLF5J60</t>
  </si>
  <si>
    <t>Matières d'application S5</t>
  </si>
  <si>
    <t>LLF5J6A</t>
  </si>
  <si>
    <t>LXL5J70</t>
  </si>
  <si>
    <t>LLF5J6B</t>
  </si>
  <si>
    <t>LXL5J7A2</t>
  </si>
  <si>
    <t>LLF5J6C</t>
  </si>
  <si>
    <t>LLF5J6D</t>
  </si>
  <si>
    <t>LXL5J60</t>
  </si>
  <si>
    <t>LOLF3JC0</t>
  </si>
  <si>
    <t>LL3Yi8</t>
  </si>
  <si>
    <t>LICENCE 3 LEA ANGLAIS-ESPAGNOL CHATEAUROUX</t>
  </si>
  <si>
    <t>LCLF5JC1</t>
  </si>
  <si>
    <t>LLF5JC</t>
  </si>
  <si>
    <t>Semestre 5 LEA ANGLAIS-ESPAGNOL CHATEAUROUX</t>
  </si>
  <si>
    <t>LXL5JESP</t>
  </si>
  <si>
    <t>LOLF5JC3</t>
  </si>
  <si>
    <t>LLF5J4C</t>
  </si>
  <si>
    <t>Langue B : Espagnol S5</t>
  </si>
  <si>
    <t>LLF5J4C1</t>
  </si>
  <si>
    <t>LXL5J3B1</t>
  </si>
  <si>
    <t>LLF5J4C2</t>
  </si>
  <si>
    <t>LXL5J3B2</t>
  </si>
  <si>
    <t>LLF5J4C3</t>
  </si>
  <si>
    <t>LXL5J4B</t>
  </si>
  <si>
    <t>LLF5J5C</t>
  </si>
  <si>
    <t>LXL5J5B2</t>
  </si>
  <si>
    <t>LOLF5JX0</t>
  </si>
  <si>
    <t>LL3Zi8</t>
  </si>
  <si>
    <t>LICENCE 3 LEA ANGLAIS-CHINOIS CHATEAUROUX</t>
  </si>
  <si>
    <t>LCLF5JX1</t>
  </si>
  <si>
    <t>LLF5JX</t>
  </si>
  <si>
    <t>Semestre 5 LEA ANGLAIS-CHINOIS CHATEAUROUX</t>
  </si>
  <si>
    <t>LXL5JCHI</t>
  </si>
  <si>
    <t>LOLF5JX3</t>
  </si>
  <si>
    <t>LLF5J4X</t>
  </si>
  <si>
    <t>Langue B : Chinois S5</t>
  </si>
  <si>
    <t>LLF5J4X1</t>
  </si>
  <si>
    <t>Composition 3 Chinois S5</t>
  </si>
  <si>
    <t>LXL5J3D1</t>
  </si>
  <si>
    <t>LLF5J4X2</t>
  </si>
  <si>
    <r>
      <rPr>
        <b/>
        <sz val="10"/>
        <color theme="1"/>
        <rFont val="Arial"/>
        <family val="2"/>
      </rPr>
      <t xml:space="preserve">Compréhension écrite Chinois S5 au lieu de </t>
    </r>
    <r>
      <rPr>
        <sz val="10"/>
        <color theme="1"/>
        <rFont val="Arial"/>
        <family val="2"/>
      </rPr>
      <t>Lecture de textes Chinois S5</t>
    </r>
  </si>
  <si>
    <t>LXL5J3D3</t>
  </si>
  <si>
    <t>LLF5J4X3</t>
  </si>
  <si>
    <t>Lexique Chinois S5</t>
  </si>
  <si>
    <t>LXL5J3D2</t>
  </si>
  <si>
    <t>LLF5J4X4</t>
  </si>
  <si>
    <t>Expression orale Chinois S5</t>
  </si>
  <si>
    <t>LXL5J4D1</t>
  </si>
  <si>
    <t>LLF5J5X</t>
  </si>
  <si>
    <t>Civilisation langue B : civilisation chinoise S5</t>
  </si>
  <si>
    <t>LXL5J5B3</t>
  </si>
  <si>
    <t>LOLF5JC1
LOLF5JX1</t>
  </si>
  <si>
    <t>LLF5JCP1
LLF5JXP1</t>
  </si>
  <si>
    <t>PARCOURS</t>
  </si>
  <si>
    <t>LOLF5J02</t>
  </si>
  <si>
    <t>LLF5J70</t>
  </si>
  <si>
    <t>UE spécialisation parcours commerce international S5</t>
  </si>
  <si>
    <t>BLOC / CHAPEAU</t>
  </si>
  <si>
    <t>LLF5J7A</t>
  </si>
  <si>
    <t>LXL5J7A1</t>
  </si>
  <si>
    <t>LLF5J7B</t>
  </si>
  <si>
    <t>LOLF5JC2
LOLF5JX2</t>
  </si>
  <si>
    <t>LLF5JCP2
LLF5JXP2</t>
  </si>
  <si>
    <t>PARCOURS MEEF 1er Degré</t>
  </si>
  <si>
    <t>LOLF5J03</t>
  </si>
  <si>
    <t>LLF5J80</t>
  </si>
  <si>
    <t>UE spécialisation parcours Enseignement du 1er degré S5</t>
  </si>
  <si>
    <t>LLF5MF1</t>
  </si>
  <si>
    <t xml:space="preserve">Psychologie et sociologie pour l’enseignement </t>
  </si>
  <si>
    <t>LXL5E6C
LXL5J7B1</t>
  </si>
  <si>
    <t>LLF5J8A</t>
  </si>
  <si>
    <t>Didactique de la maîtrise de la langue française</t>
  </si>
  <si>
    <t>LXL5J7B2</t>
  </si>
  <si>
    <t>UE SPECIALISATION</t>
  </si>
  <si>
    <t>INSPE</t>
  </si>
  <si>
    <t>3</t>
  </si>
  <si>
    <t>07</t>
  </si>
  <si>
    <t>2 écrits</t>
  </si>
  <si>
    <t>Semestre 6 LEA CHATEAUROUX</t>
  </si>
  <si>
    <t>LLF6JS02</t>
  </si>
  <si>
    <t>LXL6JS1</t>
  </si>
  <si>
    <t>LLF6J11</t>
  </si>
  <si>
    <t>LXL6J10</t>
  </si>
  <si>
    <t>LLF6J21</t>
  </si>
  <si>
    <t>LXL6J20</t>
  </si>
  <si>
    <t>LLF6J30</t>
  </si>
  <si>
    <t>LXL5J5A</t>
  </si>
  <si>
    <t>LOLF6J01</t>
  </si>
  <si>
    <t>LLF6J60</t>
  </si>
  <si>
    <t>Matières d'application S6</t>
  </si>
  <si>
    <t>LLF6J6A</t>
  </si>
  <si>
    <t>LXL6J7A</t>
  </si>
  <si>
    <t>LLF6J6B</t>
  </si>
  <si>
    <t>LXL5J7A3</t>
  </si>
  <si>
    <t>LLF6J6C</t>
  </si>
  <si>
    <t>LXL6J7D</t>
  </si>
  <si>
    <t>LCLF6JC1</t>
  </si>
  <si>
    <t>LLF6JC</t>
  </si>
  <si>
    <t>Semestre 6 LEA ANGLAIS-ESPAGNOL CHATEAUROUX</t>
  </si>
  <si>
    <t>LOLF6JC6</t>
  </si>
  <si>
    <t>LLF6J4C</t>
  </si>
  <si>
    <t>Langue B : Espagnol S6</t>
  </si>
  <si>
    <t>LLF6J4C4</t>
  </si>
  <si>
    <t>LXL6J3B1</t>
  </si>
  <si>
    <t>LLF6J4C5</t>
  </si>
  <si>
    <t>LXL6J3B2</t>
  </si>
  <si>
    <t>LLF6J4C3</t>
  </si>
  <si>
    <t>LXL6J4B</t>
  </si>
  <si>
    <t>30 min</t>
  </si>
  <si>
    <t>LLF6J5C</t>
  </si>
  <si>
    <t>LXL6J5B2</t>
  </si>
  <si>
    <t>LCLF6JX1</t>
  </si>
  <si>
    <t>LLF6JX</t>
  </si>
  <si>
    <t>Semestre 6 LEA ANGLAIS-CHINOIS CHATEAUROUX</t>
  </si>
  <si>
    <t>LOLF6JX6</t>
  </si>
  <si>
    <t>LLF6J4X</t>
  </si>
  <si>
    <t>Langue B : Chinois S6</t>
  </si>
  <si>
    <t>LLF6J4X5</t>
  </si>
  <si>
    <t>Composition 4 chinois S6</t>
  </si>
  <si>
    <t>LXL6J3D1</t>
  </si>
  <si>
    <t>LUO Xialoliang</t>
  </si>
  <si>
    <t>15</t>
  </si>
  <si>
    <t xml:space="preserve">Apprentissage des expressions grammaticales de japonais niveau intermédiaire à partir du manuel Chûkyû e ikô deuxième édition. </t>
  </si>
  <si>
    <t>LLF6J4X2</t>
  </si>
  <si>
    <r>
      <rPr>
        <b/>
        <sz val="10"/>
        <color theme="1"/>
        <rFont val="Arial"/>
        <family val="2"/>
      </rPr>
      <t>Compréhension écrite chinois S6 au lieu de</t>
    </r>
    <r>
      <rPr>
        <sz val="10"/>
        <color theme="1"/>
        <rFont val="Arial"/>
        <family val="2"/>
      </rPr>
      <t xml:space="preserve"> Lecture de textes chinois S6</t>
    </r>
  </si>
  <si>
    <t>LXL6J3D3</t>
  </si>
  <si>
    <t>Lecture et traduction de textes.</t>
  </si>
  <si>
    <t>LLF6J4X3</t>
  </si>
  <si>
    <t>Lexique chinois S6</t>
  </si>
  <si>
    <t>LXL6J3D2</t>
  </si>
  <si>
    <t xml:space="preserve">Apprentissage de 180 caractères chinois et des mots de vocabulaire qui s’y rattachent. </t>
  </si>
  <si>
    <t>LLF6J4X4</t>
  </si>
  <si>
    <t>Expression orale Chinois S6</t>
  </si>
  <si>
    <t>LXL6J4D1</t>
  </si>
  <si>
    <t>Exercices d’expression orale de niveau intermédiaire à partir de matériaux fournis par le professeur.</t>
  </si>
  <si>
    <t>LLF6J5X1</t>
  </si>
  <si>
    <t>Civilisation langue B : civilisation chinoise S6</t>
  </si>
  <si>
    <t>LXL6J5B3</t>
  </si>
  <si>
    <t>1</t>
  </si>
  <si>
    <t>Joseph CIAUDO</t>
  </si>
  <si>
    <t>Histoire politique et économique de la Chine</t>
  </si>
  <si>
    <t>LOLF6JC4
LOLF6JX4</t>
  </si>
  <si>
    <t>LLF6JCP1
LLF6JXP1</t>
  </si>
  <si>
    <t>PARCOURS COMMERCE INTERNATIONAL (CI) S6</t>
  </si>
  <si>
    <t>LOLF6J3C
LOLF6J3X</t>
  </si>
  <si>
    <t>LLF6JTE1
LLF6JTX1</t>
  </si>
  <si>
    <t>Enseignements Théoriques S6 PARC. COMMERCE INTERNATIONAL</t>
  </si>
  <si>
    <t>BLOC</t>
  </si>
  <si>
    <t>LOLF6J02</t>
  </si>
  <si>
    <t>LLF6J70</t>
  </si>
  <si>
    <t>UE spécialisation parcours commerce international S6</t>
  </si>
  <si>
    <t>LLF6J7A</t>
  </si>
  <si>
    <t>LXL6J7C
LXL6J7C1</t>
  </si>
  <si>
    <t>LLF6J7B</t>
  </si>
  <si>
    <t>LXL6J7B</t>
  </si>
  <si>
    <t>LOLF6JC5
LOLF6JX5</t>
  </si>
  <si>
    <t>LLF6JCP2
LLF6JXP2</t>
  </si>
  <si>
    <t>LOLF6J4C
LOLF6J4X</t>
  </si>
  <si>
    <t>LLF6JTE2
LLF6JTX2</t>
  </si>
  <si>
    <t xml:space="preserve">Enseignements Théoriques S6 parc. MEEF 1er Degré </t>
  </si>
  <si>
    <t>LOLF6J03</t>
  </si>
  <si>
    <t>LLF6J80</t>
  </si>
  <si>
    <t>UE spécialisation parcours MEEF 1 - Enseignement du 1er degré S6</t>
  </si>
  <si>
    <t>LLF6J8A</t>
  </si>
  <si>
    <t>Mathématiques pour les étudiants orientés vers le premier degré</t>
  </si>
  <si>
    <t>LXL6J7H</t>
  </si>
  <si>
    <t>TEMPLEREAU Patrick</t>
  </si>
  <si>
    <t>25 et 70</t>
  </si>
  <si>
    <t>LLF6J8B</t>
  </si>
  <si>
    <t>Technique d'écriture : apprentissage de la méthodologie de la note de synthèse, de l'analyse de corpus et du commentaire</t>
  </si>
  <si>
    <t>LXL6J7F</t>
  </si>
  <si>
    <t>RENARD Cyrille</t>
  </si>
  <si>
    <t>70 et 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</si>
</sst>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
  </numFmts>
  <fonts count="19" x14ac:knownFonts="1">
    <font>
      <sz val="11"/>
      <color theme="1"/>
      <name val="Calibri"/>
      <family val="2"/>
      <scheme val="minor"/>
    </font>
    <font>
      <sz val="11"/>
      <color theme="1"/>
      <name val="Calibri"/>
      <family val="2"/>
      <scheme val="minor"/>
    </font>
    <font>
      <b/>
      <sz val="10"/>
      <color indexed="8"/>
      <name val="Arial"/>
      <family val="2"/>
    </font>
    <font>
      <b/>
      <sz val="10"/>
      <name val="Arial"/>
      <family val="2"/>
    </font>
    <font>
      <b/>
      <sz val="10"/>
      <color rgb="FF000000"/>
      <name val="Arial"/>
      <family val="2"/>
    </font>
    <font>
      <b/>
      <sz val="11"/>
      <color theme="1"/>
      <name val="Arial"/>
      <family val="2"/>
    </font>
    <font>
      <sz val="11"/>
      <color rgb="FF000000"/>
      <name val="Calibri"/>
      <family val="2"/>
      <charset val="1"/>
    </font>
    <font>
      <b/>
      <sz val="9"/>
      <color theme="1"/>
      <name val="Arial"/>
      <family val="2"/>
    </font>
    <font>
      <sz val="10"/>
      <name val="Arial"/>
      <family val="2"/>
    </font>
    <font>
      <sz val="10"/>
      <color indexed="8"/>
      <name val="Arial"/>
      <family val="2"/>
    </font>
    <font>
      <b/>
      <sz val="10"/>
      <color rgb="FFFF0000"/>
      <name val="Arial"/>
      <family val="2"/>
    </font>
    <font>
      <sz val="10"/>
      <color rgb="FFFF0000"/>
      <name val="Arial"/>
      <family val="2"/>
    </font>
    <font>
      <sz val="10"/>
      <color theme="1"/>
      <name val="Arial"/>
      <family val="2"/>
    </font>
    <font>
      <b/>
      <sz val="10"/>
      <color theme="1"/>
      <name val="Arial"/>
      <family val="2"/>
    </font>
    <font>
      <strike/>
      <sz val="10"/>
      <color theme="1"/>
      <name val="Arial"/>
      <family val="2"/>
    </font>
    <font>
      <sz val="10"/>
      <name val="Arial"/>
      <family val="2"/>
      <charset val="1"/>
    </font>
    <font>
      <sz val="10"/>
      <color theme="1" tint="0.249977111117893"/>
      <name val="Arial"/>
      <family val="2"/>
    </font>
    <font>
      <b/>
      <sz val="10"/>
      <color theme="1" tint="0.249977111117893"/>
      <name val="Arial"/>
      <family val="2"/>
    </font>
    <font>
      <b/>
      <sz val="11"/>
      <name val="Arial"/>
      <family val="2"/>
    </font>
  </fonts>
  <fills count="15">
    <fill>
      <patternFill patternType="none"/>
    </fill>
    <fill>
      <patternFill patternType="gray125"/>
    </fill>
    <fill>
      <patternFill patternType="solid">
        <fgColor theme="4" tint="0.59999389629810485"/>
        <bgColor indexed="65"/>
      </patternFill>
    </fill>
    <fill>
      <patternFill patternType="solid">
        <fgColor rgb="FFCCCCFF"/>
        <bgColor indexed="64"/>
      </patternFill>
    </fill>
    <fill>
      <patternFill patternType="solid">
        <fgColor rgb="FFCCCCFF"/>
        <bgColor rgb="FFCCCCFF"/>
      </patternFill>
    </fill>
    <fill>
      <patternFill patternType="solid">
        <fgColor rgb="FFCCFFCC"/>
        <bgColor indexed="64"/>
      </patternFill>
    </fill>
    <fill>
      <patternFill patternType="solid">
        <fgColor rgb="FF8497B0"/>
        <bgColor indexed="64"/>
      </patternFill>
    </fill>
    <fill>
      <patternFill patternType="solid">
        <fgColor rgb="FFCCFFFF"/>
        <bgColor indexed="64"/>
      </patternFill>
    </fill>
    <fill>
      <patternFill patternType="solid">
        <fgColor theme="5" tint="0.59999389629810485"/>
        <bgColor indexed="64"/>
      </patternFill>
    </fill>
    <fill>
      <patternFill patternType="solid">
        <fgColor rgb="FFFFF3CB"/>
        <bgColor indexed="64"/>
      </patternFill>
    </fill>
    <fill>
      <patternFill patternType="solid">
        <fgColor theme="0"/>
        <bgColor indexed="64"/>
      </patternFill>
    </fill>
    <fill>
      <patternFill patternType="solid">
        <fgColor rgb="FFFFF3CB"/>
        <bgColor rgb="FFFDEADA"/>
      </patternFill>
    </fill>
    <fill>
      <patternFill patternType="solid">
        <fgColor indexed="9"/>
        <bgColor indexed="64"/>
      </patternFill>
    </fill>
    <fill>
      <patternFill patternType="solid">
        <fgColor rgb="FFF8CBAC"/>
        <bgColor indexed="64"/>
      </patternFill>
    </fill>
    <fill>
      <patternFill patternType="solid">
        <fgColor theme="0" tint="-0.14999847407452621"/>
        <bgColor indexed="64"/>
      </patternFill>
    </fill>
  </fills>
  <borders count="32">
    <border>
      <left/>
      <right/>
      <top/>
      <bottom/>
      <diagonal/>
    </border>
    <border>
      <left style="thin">
        <color indexed="8"/>
      </left>
      <right/>
      <top style="thin">
        <color indexed="8"/>
      </top>
      <bottom/>
      <diagonal/>
    </border>
    <border>
      <left style="thin">
        <color auto="1"/>
      </left>
      <right style="thin">
        <color auto="1"/>
      </right>
      <top style="thin">
        <color indexed="64"/>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diagonal/>
    </border>
    <border>
      <left style="thin">
        <color indexed="8"/>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style="thin">
        <color indexed="64"/>
      </top>
      <bottom style="thin">
        <color auto="1"/>
      </bottom>
      <diagonal/>
    </border>
    <border>
      <left style="thin">
        <color indexed="8"/>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style="medium">
        <color auto="1"/>
      </left>
      <right style="thin">
        <color auto="1"/>
      </right>
      <top style="thin">
        <color indexed="64"/>
      </top>
      <bottom style="thin">
        <color indexed="64"/>
      </bottom>
      <diagonal/>
    </border>
    <border>
      <left/>
      <right/>
      <top style="thin">
        <color auto="1"/>
      </top>
      <bottom style="thin">
        <color auto="1"/>
      </bottom>
      <diagonal/>
    </border>
  </borders>
  <cellStyleXfs count="7">
    <xf numFmtId="0" fontId="0" fillId="0" borderId="0"/>
    <xf numFmtId="9" fontId="1" fillId="0" borderId="0" applyFont="0" applyFill="0" applyBorder="0" applyAlignment="0" applyProtection="0"/>
    <xf numFmtId="0" fontId="6" fillId="0" borderId="0"/>
    <xf numFmtId="0" fontId="8" fillId="0" borderId="0"/>
    <xf numFmtId="0" fontId="1" fillId="0" borderId="0"/>
    <xf numFmtId="9" fontId="1" fillId="0" borderId="0" applyFont="0" applyFill="0" applyBorder="0" applyAlignment="0" applyProtection="0"/>
    <xf numFmtId="0" fontId="1" fillId="2" borderId="0" applyNumberFormat="0" applyBorder="0" applyAlignment="0" applyProtection="0"/>
  </cellStyleXfs>
  <cellXfs count="332">
    <xf numFmtId="0" fontId="0" fillId="0" borderId="0" xfId="0"/>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4" borderId="3"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1" fontId="2" fillId="3" borderId="7" xfId="0" applyNumberFormat="1" applyFont="1" applyFill="1" applyBorder="1" applyAlignment="1">
      <alignment horizontal="center" vertical="center" wrapText="1"/>
    </xf>
    <xf numFmtId="1" fontId="2" fillId="3" borderId="8" xfId="0" applyNumberFormat="1" applyFont="1" applyFill="1" applyBorder="1" applyAlignment="1">
      <alignment horizontal="center" vertical="center" wrapText="1"/>
    </xf>
    <xf numFmtId="1" fontId="2" fillId="3" borderId="8" xfId="0" applyNumberFormat="1" applyFont="1" applyFill="1" applyBorder="1" applyAlignment="1">
      <alignment horizontal="center" vertical="center"/>
    </xf>
    <xf numFmtId="20" fontId="2" fillId="3" borderId="8" xfId="0" applyNumberFormat="1" applyFont="1" applyFill="1" applyBorder="1" applyAlignment="1">
      <alignment horizontal="center" vertical="center" wrapText="1"/>
    </xf>
    <xf numFmtId="1" fontId="3" fillId="3" borderId="8" xfId="0" applyNumberFormat="1" applyFont="1" applyFill="1" applyBorder="1" applyAlignment="1">
      <alignment horizontal="center" vertical="center" wrapText="1"/>
    </xf>
    <xf numFmtId="0" fontId="3" fillId="3" borderId="3" xfId="2"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0" xfId="0" applyFont="1" applyFill="1" applyBorder="1" applyAlignment="1">
      <alignment horizontal="center" vertical="center" wrapText="1"/>
    </xf>
    <xf numFmtId="1" fontId="3" fillId="3" borderId="11" xfId="0" applyNumberFormat="1" applyFont="1" applyFill="1" applyBorder="1" applyAlignment="1">
      <alignment horizontal="center" vertical="center" wrapText="1"/>
    </xf>
    <xf numFmtId="1" fontId="2" fillId="3" borderId="12" xfId="0" applyNumberFormat="1" applyFont="1" applyFill="1" applyBorder="1" applyAlignment="1">
      <alignment horizontal="center" vertical="center" wrapText="1"/>
    </xf>
    <xf numFmtId="1" fontId="3" fillId="3" borderId="10"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0" xfId="0" applyFont="1" applyFill="1" applyBorder="1" applyAlignment="1">
      <alignment horizontal="center" vertical="center" wrapText="1"/>
    </xf>
    <xf numFmtId="1" fontId="3" fillId="3" borderId="13" xfId="0" applyNumberFormat="1" applyFont="1" applyFill="1" applyBorder="1" applyAlignment="1">
      <alignment horizontal="center" vertical="center" wrapText="1"/>
    </xf>
    <xf numFmtId="0" fontId="2" fillId="6" borderId="8" xfId="0" applyFont="1" applyFill="1" applyBorder="1" applyAlignment="1">
      <alignment horizontal="center" vertical="center" wrapText="1"/>
    </xf>
    <xf numFmtId="1" fontId="2" fillId="6" borderId="8" xfId="0" applyNumberFormat="1" applyFont="1" applyFill="1" applyBorder="1" applyAlignment="1">
      <alignment horizontal="center" vertical="center" wrapText="1"/>
    </xf>
    <xf numFmtId="0" fontId="2" fillId="6" borderId="8" xfId="0" applyFont="1" applyFill="1" applyBorder="1" applyAlignment="1">
      <alignment horizontal="left" vertical="center" wrapText="1"/>
    </xf>
    <xf numFmtId="1" fontId="8" fillId="6" borderId="8" xfId="0" applyNumberFormat="1" applyFont="1" applyFill="1" applyBorder="1" applyAlignment="1">
      <alignment horizontal="center" vertical="center" wrapText="1"/>
    </xf>
    <xf numFmtId="1" fontId="9" fillId="6" borderId="8" xfId="0" applyNumberFormat="1" applyFont="1" applyFill="1" applyBorder="1" applyAlignment="1">
      <alignment horizontal="center" vertical="center" wrapText="1"/>
    </xf>
    <xf numFmtId="1" fontId="2" fillId="6" borderId="10" xfId="0" applyNumberFormat="1" applyFont="1" applyFill="1" applyBorder="1" applyAlignment="1">
      <alignment horizontal="center" vertical="center" wrapText="1"/>
    </xf>
    <xf numFmtId="1" fontId="10" fillId="6" borderId="8" xfId="0" applyNumberFormat="1" applyFont="1" applyFill="1" applyBorder="1" applyAlignment="1">
      <alignment horizontal="center" vertical="center" wrapText="1"/>
    </xf>
    <xf numFmtId="1" fontId="2" fillId="6" borderId="9" xfId="0" applyNumberFormat="1" applyFont="1" applyFill="1" applyBorder="1" applyAlignment="1">
      <alignment horizontal="center" vertical="center" wrapText="1"/>
    </xf>
    <xf numFmtId="1" fontId="8" fillId="6" borderId="8" xfId="0" applyNumberFormat="1" applyFont="1" applyFill="1" applyBorder="1" applyAlignment="1">
      <alignment horizontal="left" vertical="center" wrapText="1"/>
    </xf>
    <xf numFmtId="0" fontId="2" fillId="7" borderId="8" xfId="0" applyFont="1" applyFill="1" applyBorder="1" applyAlignment="1">
      <alignment horizontal="center" vertical="center" wrapText="1"/>
    </xf>
    <xf numFmtId="0" fontId="2" fillId="7" borderId="8" xfId="0" applyFont="1" applyFill="1" applyBorder="1" applyAlignment="1">
      <alignment horizontal="left" vertical="center" wrapText="1"/>
    </xf>
    <xf numFmtId="1" fontId="8" fillId="7" borderId="8" xfId="0" applyNumberFormat="1" applyFont="1" applyFill="1" applyBorder="1" applyAlignment="1">
      <alignment horizontal="center" vertical="center" wrapText="1"/>
    </xf>
    <xf numFmtId="1" fontId="9" fillId="7" borderId="8" xfId="0" applyNumberFormat="1" applyFont="1" applyFill="1" applyBorder="1" applyAlignment="1">
      <alignment horizontal="center" vertical="center" wrapText="1"/>
    </xf>
    <xf numFmtId="1" fontId="2" fillId="7" borderId="8" xfId="0" applyNumberFormat="1" applyFont="1" applyFill="1" applyBorder="1" applyAlignment="1">
      <alignment horizontal="center" vertical="center" wrapText="1"/>
    </xf>
    <xf numFmtId="1" fontId="2" fillId="7" borderId="10" xfId="0" applyNumberFormat="1" applyFont="1" applyFill="1" applyBorder="1" applyAlignment="1">
      <alignment horizontal="center" vertical="center" wrapText="1"/>
    </xf>
    <xf numFmtId="9" fontId="2" fillId="7" borderId="9" xfId="1" applyFont="1" applyFill="1" applyBorder="1" applyAlignment="1">
      <alignment horizontal="center" vertical="center" wrapText="1"/>
    </xf>
    <xf numFmtId="9" fontId="2" fillId="7" borderId="8" xfId="1" applyFont="1" applyFill="1" applyBorder="1" applyAlignment="1">
      <alignment horizontal="center" vertical="center" wrapText="1"/>
    </xf>
    <xf numFmtId="0" fontId="9" fillId="8" borderId="14" xfId="0" applyFont="1" applyFill="1" applyBorder="1" applyAlignment="1">
      <alignment vertical="center"/>
    </xf>
    <xf numFmtId="0" fontId="9" fillId="8" borderId="14" xfId="0" applyFont="1" applyFill="1" applyBorder="1" applyAlignment="1">
      <alignment horizontal="center" vertical="center"/>
    </xf>
    <xf numFmtId="0" fontId="3" fillId="8" borderId="8" xfId="3" applyFont="1" applyFill="1" applyBorder="1" applyAlignment="1">
      <alignment horizontal="left" vertical="center" wrapText="1"/>
    </xf>
    <xf numFmtId="0" fontId="8" fillId="8" borderId="14" xfId="0" applyFont="1" applyFill="1" applyBorder="1" applyAlignment="1">
      <alignment horizontal="center" vertical="center" wrapText="1"/>
    </xf>
    <xf numFmtId="0" fontId="2" fillId="8" borderId="14" xfId="0" applyFont="1" applyFill="1" applyBorder="1" applyAlignment="1">
      <alignment horizontal="center" vertical="center" wrapText="1"/>
    </xf>
    <xf numFmtId="1" fontId="2" fillId="8" borderId="14" xfId="0" applyNumberFormat="1" applyFont="1" applyFill="1" applyBorder="1" applyAlignment="1">
      <alignment horizontal="center" vertical="center" wrapText="1"/>
    </xf>
    <xf numFmtId="0" fontId="9" fillId="8" borderId="14" xfId="0" applyFont="1" applyFill="1" applyBorder="1" applyAlignment="1">
      <alignment horizontal="center" vertical="center" wrapText="1"/>
    </xf>
    <xf numFmtId="1" fontId="9" fillId="8" borderId="14" xfId="0" applyNumberFormat="1" applyFont="1" applyFill="1" applyBorder="1" applyAlignment="1">
      <alignment horizontal="center" vertical="center"/>
    </xf>
    <xf numFmtId="1" fontId="2" fillId="8" borderId="15" xfId="0" applyNumberFormat="1" applyFont="1" applyFill="1" applyBorder="1" applyAlignment="1">
      <alignment horizontal="center" vertical="center" wrapText="1"/>
    </xf>
    <xf numFmtId="1" fontId="9" fillId="8" borderId="2" xfId="0" applyNumberFormat="1" applyFont="1" applyFill="1" applyBorder="1" applyAlignment="1">
      <alignment horizontal="center" vertical="center" wrapText="1"/>
    </xf>
    <xf numFmtId="9" fontId="9" fillId="8" borderId="16" xfId="1" applyFont="1" applyFill="1" applyBorder="1" applyAlignment="1">
      <alignment horizontal="center" vertical="center" wrapText="1"/>
    </xf>
    <xf numFmtId="1" fontId="9" fillId="8" borderId="1" xfId="0" applyNumberFormat="1" applyFont="1" applyFill="1" applyBorder="1" applyAlignment="1">
      <alignment horizontal="center" vertical="center" wrapText="1"/>
    </xf>
    <xf numFmtId="9" fontId="9" fillId="8" borderId="1" xfId="1" applyFont="1" applyFill="1" applyBorder="1" applyAlignment="1">
      <alignment horizontal="center" vertical="center" wrapText="1"/>
    </xf>
    <xf numFmtId="0" fontId="9" fillId="8" borderId="17" xfId="0" applyFont="1" applyFill="1" applyBorder="1" applyAlignment="1">
      <alignment vertical="center" wrapText="1"/>
    </xf>
    <xf numFmtId="0" fontId="3" fillId="9" borderId="2" xfId="3" applyFont="1" applyFill="1" applyBorder="1" applyAlignment="1">
      <alignment horizontal="center" vertical="center" wrapText="1"/>
    </xf>
    <xf numFmtId="0" fontId="3" fillId="9" borderId="2" xfId="3" applyFont="1" applyFill="1" applyBorder="1" applyAlignment="1">
      <alignment horizontal="left" vertical="center" wrapText="1"/>
    </xf>
    <xf numFmtId="0" fontId="8" fillId="9" borderId="2" xfId="3" applyFill="1" applyBorder="1" applyAlignment="1">
      <alignment horizontal="center" vertical="center" wrapText="1"/>
    </xf>
    <xf numFmtId="0" fontId="8" fillId="9" borderId="2" xfId="3" quotePrefix="1" applyFill="1" applyBorder="1" applyAlignment="1">
      <alignment horizontal="center" vertical="center" wrapText="1"/>
    </xf>
    <xf numFmtId="0" fontId="3" fillId="9" borderId="14" xfId="0" applyFont="1" applyFill="1" applyBorder="1" applyAlignment="1">
      <alignment horizontal="center" vertical="center" wrapText="1"/>
    </xf>
    <xf numFmtId="1" fontId="3" fillId="9" borderId="14" xfId="0" applyNumberFormat="1" applyFont="1" applyFill="1" applyBorder="1" applyAlignment="1">
      <alignment horizontal="center" vertical="center"/>
    </xf>
    <xf numFmtId="1" fontId="3" fillId="9" borderId="15" xfId="0" applyNumberFormat="1" applyFont="1" applyFill="1" applyBorder="1" applyAlignment="1">
      <alignment horizontal="center" vertical="center"/>
    </xf>
    <xf numFmtId="0" fontId="3" fillId="9" borderId="2" xfId="0" applyFont="1" applyFill="1" applyBorder="1" applyAlignment="1">
      <alignment horizontal="center" vertical="center" wrapText="1"/>
    </xf>
    <xf numFmtId="1" fontId="11" fillId="9" borderId="2" xfId="0" applyNumberFormat="1" applyFont="1" applyFill="1" applyBorder="1" applyAlignment="1">
      <alignment horizontal="center" vertical="center" wrapText="1"/>
    </xf>
    <xf numFmtId="9" fontId="3" fillId="9" borderId="18" xfId="1" applyFont="1" applyFill="1" applyBorder="1" applyAlignment="1">
      <alignment horizontal="center" vertical="center" wrapText="1"/>
    </xf>
    <xf numFmtId="9" fontId="9" fillId="9" borderId="2" xfId="1" applyFont="1" applyFill="1" applyBorder="1" applyAlignment="1">
      <alignment horizontal="center" vertical="center" wrapText="1"/>
    </xf>
    <xf numFmtId="0" fontId="9" fillId="9" borderId="2" xfId="4" applyFont="1" applyFill="1" applyBorder="1" applyAlignment="1">
      <alignment horizontal="center" vertical="center" wrapText="1"/>
    </xf>
    <xf numFmtId="9" fontId="9" fillId="9" borderId="2" xfId="5" applyFont="1" applyFill="1" applyBorder="1" applyAlignment="1">
      <alignment horizontal="center" vertical="center" wrapText="1"/>
    </xf>
    <xf numFmtId="0" fontId="12" fillId="0" borderId="14" xfId="0" applyFont="1" applyBorder="1" applyAlignment="1">
      <alignment horizontal="center" vertical="center"/>
    </xf>
    <xf numFmtId="0" fontId="12" fillId="0" borderId="19" xfId="0" applyFont="1" applyBorder="1" applyAlignment="1">
      <alignment vertical="center" wrapText="1"/>
    </xf>
    <xf numFmtId="0" fontId="12" fillId="0" borderId="14" xfId="0" applyFont="1" applyBorder="1" applyAlignment="1">
      <alignment horizontal="center" vertical="center" wrapText="1"/>
    </xf>
    <xf numFmtId="0" fontId="12" fillId="0" borderId="8" xfId="0" applyFont="1" applyBorder="1" applyAlignment="1">
      <alignment horizontal="center" vertical="center" wrapText="1"/>
    </xf>
    <xf numFmtId="1" fontId="13" fillId="0" borderId="14" xfId="0" applyNumberFormat="1" applyFont="1" applyBorder="1" applyAlignment="1">
      <alignment horizontal="center" vertical="center" wrapText="1"/>
    </xf>
    <xf numFmtId="1" fontId="12" fillId="0" borderId="19" xfId="0" applyNumberFormat="1" applyFont="1" applyBorder="1" applyAlignment="1">
      <alignment horizontal="center" vertical="center"/>
    </xf>
    <xf numFmtId="0" fontId="12" fillId="0" borderId="19" xfId="3" applyFont="1" applyBorder="1" applyAlignment="1">
      <alignment horizontal="center" vertical="center" wrapText="1"/>
    </xf>
    <xf numFmtId="0" fontId="12" fillId="0" borderId="19" xfId="6" applyFont="1" applyFill="1" applyBorder="1" applyAlignment="1" applyProtection="1">
      <alignment horizontal="center" vertical="center" wrapText="1"/>
    </xf>
    <xf numFmtId="0" fontId="12" fillId="0" borderId="20" xfId="3" applyFont="1" applyBorder="1" applyAlignment="1">
      <alignment horizontal="center" vertical="center" wrapText="1"/>
    </xf>
    <xf numFmtId="0" fontId="8" fillId="0" borderId="8" xfId="3" applyBorder="1" applyAlignment="1">
      <alignment horizontal="center" vertical="center" wrapText="1"/>
    </xf>
    <xf numFmtId="0" fontId="8" fillId="10" borderId="8" xfId="3" applyFill="1" applyBorder="1" applyAlignment="1">
      <alignment horizontal="center" vertical="center" wrapText="1"/>
    </xf>
    <xf numFmtId="1" fontId="8" fillId="10" borderId="8" xfId="0" applyNumberFormat="1" applyFont="1" applyFill="1" applyBorder="1" applyAlignment="1">
      <alignment horizontal="center" vertical="center" wrapText="1"/>
    </xf>
    <xf numFmtId="9" fontId="8" fillId="3" borderId="8" xfId="0" applyNumberFormat="1" applyFont="1" applyFill="1" applyBorder="1" applyAlignment="1">
      <alignment horizontal="center" vertical="center" wrapText="1"/>
    </xf>
    <xf numFmtId="0" fontId="8" fillId="3" borderId="19" xfId="0" applyFont="1" applyFill="1" applyBorder="1" applyAlignment="1">
      <alignment horizontal="center" vertical="center" wrapText="1"/>
    </xf>
    <xf numFmtId="9" fontId="8" fillId="5" borderId="19" xfId="1"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20" xfId="0" applyFont="1" applyFill="1" applyBorder="1" applyAlignment="1">
      <alignment horizontal="center" vertical="center" wrapText="1"/>
    </xf>
    <xf numFmtId="9" fontId="8" fillId="3" borderId="21" xfId="0"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9" fontId="8" fillId="5" borderId="8" xfId="0" applyNumberFormat="1" applyFont="1" applyFill="1" applyBorder="1" applyAlignment="1">
      <alignment horizontal="center" vertical="center" wrapText="1"/>
    </xf>
    <xf numFmtId="0" fontId="9" fillId="0" borderId="19" xfId="0" applyFont="1" applyBorder="1" applyAlignment="1">
      <alignment vertical="center" wrapText="1"/>
    </xf>
    <xf numFmtId="0" fontId="9" fillId="0" borderId="8" xfId="0" applyFont="1" applyBorder="1" applyAlignment="1">
      <alignment vertical="center" wrapText="1"/>
    </xf>
    <xf numFmtId="9" fontId="8" fillId="3" borderId="22" xfId="0" applyNumberFormat="1" applyFont="1" applyFill="1" applyBorder="1" applyAlignment="1">
      <alignment horizontal="center" vertical="center" wrapText="1"/>
    </xf>
    <xf numFmtId="9" fontId="8" fillId="5" borderId="23" xfId="0" applyNumberFormat="1" applyFont="1" applyFill="1" applyBorder="1" applyAlignment="1">
      <alignment horizontal="center" vertical="center" wrapText="1"/>
    </xf>
    <xf numFmtId="0" fontId="12" fillId="0" borderId="8" xfId="3" applyFont="1" applyBorder="1" applyAlignment="1">
      <alignment horizontal="left" vertical="center" wrapText="1"/>
    </xf>
    <xf numFmtId="9" fontId="8" fillId="5" borderId="8" xfId="1" applyFont="1" applyFill="1" applyBorder="1" applyAlignment="1">
      <alignment horizontal="center" vertical="center" wrapText="1"/>
    </xf>
    <xf numFmtId="0" fontId="3" fillId="9" borderId="8" xfId="3" applyFont="1" applyFill="1" applyBorder="1" applyAlignment="1">
      <alignment horizontal="center" vertical="center" wrapText="1"/>
    </xf>
    <xf numFmtId="0" fontId="3" fillId="9" borderId="8" xfId="3" applyFont="1" applyFill="1" applyBorder="1" applyAlignment="1">
      <alignment horizontal="left" vertical="center" wrapText="1"/>
    </xf>
    <xf numFmtId="0" fontId="8" fillId="9" borderId="8" xfId="3" applyFill="1" applyBorder="1" applyAlignment="1">
      <alignment horizontal="center" vertical="center" wrapText="1"/>
    </xf>
    <xf numFmtId="0" fontId="8" fillId="9" borderId="8" xfId="3" quotePrefix="1" applyFill="1" applyBorder="1" applyAlignment="1">
      <alignment horizontal="center" vertical="center" wrapText="1"/>
    </xf>
    <xf numFmtId="9" fontId="3" fillId="9" borderId="24" xfId="1" applyFont="1" applyFill="1" applyBorder="1" applyAlignment="1">
      <alignment horizontal="center" vertical="center" wrapText="1"/>
    </xf>
    <xf numFmtId="9" fontId="9" fillId="9" borderId="9" xfId="1" applyFont="1" applyFill="1" applyBorder="1" applyAlignment="1">
      <alignment horizontal="center" vertical="center" wrapText="1"/>
    </xf>
    <xf numFmtId="0" fontId="9" fillId="9" borderId="10" xfId="4" applyFont="1" applyFill="1" applyBorder="1" applyAlignment="1">
      <alignment horizontal="center" vertical="center" wrapText="1"/>
    </xf>
    <xf numFmtId="49" fontId="12" fillId="0" borderId="19" xfId="3" applyNumberFormat="1" applyFont="1" applyBorder="1" applyAlignment="1">
      <alignment horizontal="center" vertical="center" wrapText="1"/>
    </xf>
    <xf numFmtId="9" fontId="9" fillId="8" borderId="25" xfId="1" applyFont="1" applyFill="1" applyBorder="1" applyAlignment="1">
      <alignment horizontal="center" vertical="center" wrapText="1"/>
    </xf>
    <xf numFmtId="1" fontId="9" fillId="8" borderId="15" xfId="0" applyNumberFormat="1" applyFont="1" applyFill="1" applyBorder="1" applyAlignment="1">
      <alignment horizontal="center" vertical="center" wrapText="1"/>
    </xf>
    <xf numFmtId="9" fontId="9" fillId="8" borderId="15" xfId="1" applyFont="1" applyFill="1" applyBorder="1" applyAlignment="1">
      <alignment horizontal="center" vertical="center" wrapText="1"/>
    </xf>
    <xf numFmtId="0" fontId="9" fillId="8" borderId="8" xfId="0" applyFont="1" applyFill="1" applyBorder="1" applyAlignment="1">
      <alignment vertical="center" wrapText="1"/>
    </xf>
    <xf numFmtId="0" fontId="9" fillId="10" borderId="14" xfId="0" applyFont="1" applyFill="1" applyBorder="1" applyAlignment="1">
      <alignment horizontal="center" vertical="center"/>
    </xf>
    <xf numFmtId="0" fontId="8" fillId="0" borderId="8" xfId="3" applyBorder="1" applyAlignment="1">
      <alignment horizontal="left" vertical="center" wrapText="1"/>
    </xf>
    <xf numFmtId="0" fontId="8" fillId="10" borderId="14" xfId="0" applyFont="1" applyFill="1" applyBorder="1" applyAlignment="1">
      <alignment horizontal="center" vertical="center" wrapText="1"/>
    </xf>
    <xf numFmtId="0" fontId="9" fillId="10" borderId="8" xfId="0" applyFont="1" applyFill="1" applyBorder="1" applyAlignment="1">
      <alignment horizontal="center" vertical="center" wrapText="1"/>
    </xf>
    <xf numFmtId="1" fontId="2" fillId="10" borderId="14" xfId="0" applyNumberFormat="1" applyFont="1" applyFill="1" applyBorder="1" applyAlignment="1">
      <alignment horizontal="center" vertical="center" wrapText="1"/>
    </xf>
    <xf numFmtId="0" fontId="8" fillId="0" borderId="14" xfId="0" applyFont="1" applyBorder="1" applyAlignment="1">
      <alignment horizontal="center" vertical="center" wrapText="1"/>
    </xf>
    <xf numFmtId="1" fontId="8" fillId="0" borderId="19" xfId="0" applyNumberFormat="1" applyFont="1" applyBorder="1" applyAlignment="1">
      <alignment horizontal="center" vertical="center"/>
    </xf>
    <xf numFmtId="0" fontId="8" fillId="0" borderId="19" xfId="3" applyBorder="1" applyAlignment="1">
      <alignment horizontal="center" vertical="center" wrapText="1"/>
    </xf>
    <xf numFmtId="0" fontId="8" fillId="0" borderId="8" xfId="0" applyFont="1" applyBorder="1" applyAlignment="1">
      <alignment horizontal="center" vertical="center" wrapText="1"/>
    </xf>
    <xf numFmtId="0" fontId="8" fillId="0" borderId="20" xfId="3" applyBorder="1" applyAlignment="1">
      <alignment horizontal="center" vertical="center" wrapText="1"/>
    </xf>
    <xf numFmtId="0" fontId="9" fillId="0" borderId="14" xfId="0" applyFont="1" applyBorder="1" applyAlignment="1">
      <alignment horizontal="center" vertical="center"/>
    </xf>
    <xf numFmtId="0" fontId="9" fillId="1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10" borderId="19" xfId="0" applyFont="1" applyFill="1" applyBorder="1" applyAlignment="1">
      <alignment vertical="center" wrapText="1"/>
    </xf>
    <xf numFmtId="0" fontId="8" fillId="0" borderId="14" xfId="0" applyFont="1" applyBorder="1" applyAlignment="1">
      <alignment horizontal="center" vertical="center"/>
    </xf>
    <xf numFmtId="0" fontId="8" fillId="0" borderId="19" xfId="0" applyFont="1" applyBorder="1" applyAlignment="1">
      <alignment vertical="center" wrapText="1"/>
    </xf>
    <xf numFmtId="1" fontId="3" fillId="0" borderId="14" xfId="0" applyNumberFormat="1" applyFont="1" applyBorder="1" applyAlignment="1">
      <alignment horizontal="center" vertical="center" wrapText="1"/>
    </xf>
    <xf numFmtId="0" fontId="9" fillId="9" borderId="8" xfId="4" applyFont="1" applyFill="1" applyBorder="1" applyAlignment="1">
      <alignment horizontal="center" vertical="center" wrapText="1"/>
    </xf>
    <xf numFmtId="9" fontId="9" fillId="9" borderId="8" xfId="1" applyFont="1" applyFill="1" applyBorder="1" applyAlignment="1">
      <alignment horizontal="center" vertical="center" wrapText="1"/>
    </xf>
    <xf numFmtId="9" fontId="9" fillId="9" borderId="8" xfId="5" applyFont="1" applyFill="1" applyBorder="1" applyAlignment="1">
      <alignment horizontal="center" vertical="center" wrapText="1"/>
    </xf>
    <xf numFmtId="1" fontId="12" fillId="0" borderId="14" xfId="0" applyNumberFormat="1" applyFont="1" applyBorder="1" applyAlignment="1">
      <alignment horizontal="center" vertical="center"/>
    </xf>
    <xf numFmtId="1" fontId="12" fillId="0" borderId="14" xfId="0" applyNumberFormat="1" applyFont="1" applyBorder="1" applyAlignment="1">
      <alignment horizontal="center" vertical="center" wrapText="1"/>
    </xf>
    <xf numFmtId="0" fontId="8" fillId="0" borderId="8" xfId="0" applyFont="1" applyBorder="1" applyAlignment="1">
      <alignment horizontal="left" vertical="center" wrapText="1"/>
    </xf>
    <xf numFmtId="164" fontId="15" fillId="11" borderId="8" xfId="6" applyNumberFormat="1" applyFont="1" applyFill="1" applyBorder="1" applyAlignment="1" applyProtection="1">
      <alignment horizontal="left" vertical="center" wrapText="1"/>
    </xf>
    <xf numFmtId="0" fontId="12" fillId="0" borderId="2" xfId="3" applyFont="1" applyBorder="1" applyAlignment="1">
      <alignment horizontal="center" vertical="center" wrapText="1"/>
    </xf>
    <xf numFmtId="0" fontId="12" fillId="0" borderId="2" xfId="0" applyFont="1" applyBorder="1" applyAlignment="1">
      <alignment horizontal="center" vertical="center" wrapText="1"/>
    </xf>
    <xf numFmtId="1" fontId="9" fillId="10" borderId="15" xfId="0" applyNumberFormat="1" applyFont="1" applyFill="1" applyBorder="1" applyAlignment="1">
      <alignment horizontal="center" vertical="center" wrapText="1"/>
    </xf>
    <xf numFmtId="1" fontId="9" fillId="10" borderId="8" xfId="0" applyNumberFormat="1" applyFont="1" applyFill="1" applyBorder="1" applyAlignment="1">
      <alignment horizontal="center" vertical="center" wrapText="1"/>
    </xf>
    <xf numFmtId="0" fontId="8" fillId="12" borderId="8" xfId="3" applyFill="1" applyBorder="1" applyAlignment="1">
      <alignment horizontal="center" vertical="center" wrapText="1"/>
    </xf>
    <xf numFmtId="0" fontId="15" fillId="9" borderId="2" xfId="4" applyFont="1" applyFill="1" applyBorder="1" applyAlignment="1">
      <alignment horizontal="center" vertical="center" wrapText="1"/>
    </xf>
    <xf numFmtId="1" fontId="12" fillId="0" borderId="15" xfId="0" applyNumberFormat="1" applyFont="1" applyBorder="1" applyAlignment="1">
      <alignment vertical="center"/>
    </xf>
    <xf numFmtId="0" fontId="12" fillId="0" borderId="2" xfId="0" applyFont="1" applyBorder="1" applyAlignment="1">
      <alignment horizontal="center" vertical="center"/>
    </xf>
    <xf numFmtId="0" fontId="12" fillId="0" borderId="2" xfId="0" applyFont="1" applyBorder="1" applyAlignment="1">
      <alignment vertical="center" wrapText="1"/>
    </xf>
    <xf numFmtId="0" fontId="13" fillId="0" borderId="2" xfId="0" applyFont="1" applyBorder="1" applyAlignment="1">
      <alignment vertical="center"/>
    </xf>
    <xf numFmtId="0" fontId="12" fillId="0" borderId="15" xfId="0" applyFont="1" applyBorder="1" applyAlignment="1">
      <alignment vertical="center"/>
    </xf>
    <xf numFmtId="1" fontId="12" fillId="0" borderId="8" xfId="6" applyNumberFormat="1" applyFont="1" applyFill="1" applyBorder="1" applyAlignment="1">
      <alignment horizontal="center" vertical="center"/>
    </xf>
    <xf numFmtId="0" fontId="12" fillId="0" borderId="19" xfId="6" applyFont="1" applyFill="1" applyBorder="1" applyAlignment="1">
      <alignment vertical="center" wrapText="1"/>
    </xf>
    <xf numFmtId="0" fontId="13" fillId="0" borderId="8" xfId="0" applyFont="1" applyBorder="1" applyAlignment="1">
      <alignment vertical="center"/>
    </xf>
    <xf numFmtId="0" fontId="12" fillId="0" borderId="8" xfId="6" applyFont="1" applyFill="1" applyBorder="1" applyAlignment="1">
      <alignment horizontal="center" vertical="center" wrapText="1"/>
    </xf>
    <xf numFmtId="0" fontId="9" fillId="10" borderId="15" xfId="0" applyFont="1" applyFill="1" applyBorder="1" applyAlignment="1">
      <alignment vertical="center"/>
    </xf>
    <xf numFmtId="0" fontId="12" fillId="0" borderId="8" xfId="0" applyFont="1" applyBorder="1" applyAlignment="1">
      <alignment horizontal="center" vertical="center"/>
    </xf>
    <xf numFmtId="0" fontId="12" fillId="0" borderId="8" xfId="0" applyFont="1" applyBorder="1" applyAlignment="1">
      <alignment vertical="center" wrapText="1"/>
    </xf>
    <xf numFmtId="0" fontId="13" fillId="10" borderId="8" xfId="0" applyFont="1" applyFill="1" applyBorder="1" applyAlignment="1">
      <alignment vertical="center"/>
    </xf>
    <xf numFmtId="1" fontId="9" fillId="0" borderId="15" xfId="0" applyNumberFormat="1" applyFont="1" applyBorder="1" applyAlignment="1">
      <alignment vertical="center"/>
    </xf>
    <xf numFmtId="0" fontId="9" fillId="0" borderId="26" xfId="0" applyFont="1" applyBorder="1" applyAlignment="1">
      <alignment horizontal="center" vertical="center"/>
    </xf>
    <xf numFmtId="0" fontId="9" fillId="0" borderId="2" xfId="0" applyFont="1" applyBorder="1" applyAlignment="1">
      <alignment horizontal="center" vertical="center" wrapText="1"/>
    </xf>
    <xf numFmtId="0" fontId="3" fillId="0" borderId="2" xfId="0" applyFont="1" applyBorder="1" applyAlignment="1">
      <alignment vertical="center"/>
    </xf>
    <xf numFmtId="1" fontId="8" fillId="0" borderId="2" xfId="0" applyNumberFormat="1" applyFont="1" applyBorder="1" applyAlignment="1">
      <alignment horizontal="center" vertical="center"/>
    </xf>
    <xf numFmtId="0" fontId="8" fillId="0" borderId="2" xfId="3" applyBorder="1" applyAlignment="1">
      <alignment horizontal="center" vertical="center" wrapText="1"/>
    </xf>
    <xf numFmtId="49" fontId="8" fillId="0" borderId="2" xfId="3" applyNumberFormat="1" applyBorder="1" applyAlignment="1">
      <alignment horizontal="center" vertical="center" wrapText="1"/>
    </xf>
    <xf numFmtId="0" fontId="8" fillId="0" borderId="27" xfId="3" applyBorder="1" applyAlignment="1">
      <alignment horizontal="center" vertical="center" wrapText="1"/>
    </xf>
    <xf numFmtId="0" fontId="8" fillId="10" borderId="2" xfId="3" applyFill="1" applyBorder="1" applyAlignment="1">
      <alignment horizontal="center" vertical="center" wrapText="1"/>
    </xf>
    <xf numFmtId="1" fontId="8" fillId="10" borderId="2" xfId="0" applyNumberFormat="1" applyFont="1" applyFill="1" applyBorder="1" applyAlignment="1">
      <alignment horizontal="center" vertical="center" wrapText="1"/>
    </xf>
    <xf numFmtId="9" fontId="8" fillId="3" borderId="18"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9" fontId="8" fillId="5" borderId="2" xfId="1"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27" xfId="0" applyFont="1" applyFill="1" applyBorder="1" applyAlignment="1">
      <alignment horizontal="center" vertical="center" wrapText="1"/>
    </xf>
    <xf numFmtId="9" fontId="8" fillId="5" borderId="2" xfId="0" applyNumberFormat="1" applyFont="1" applyFill="1" applyBorder="1" applyAlignment="1">
      <alignment horizontal="center" vertical="center" wrapText="1"/>
    </xf>
    <xf numFmtId="0" fontId="8" fillId="0" borderId="2" xfId="0" applyFont="1" applyBorder="1" applyAlignment="1">
      <alignment horizontal="left" vertical="center" wrapText="1"/>
    </xf>
    <xf numFmtId="0" fontId="9" fillId="8" borderId="2" xfId="0" applyFont="1" applyFill="1" applyBorder="1" applyAlignment="1">
      <alignment vertical="center" wrapText="1"/>
    </xf>
    <xf numFmtId="0" fontId="2" fillId="6" borderId="2" xfId="0" applyFont="1" applyFill="1" applyBorder="1" applyAlignment="1">
      <alignment horizontal="center" vertical="center" wrapText="1"/>
    </xf>
    <xf numFmtId="1" fontId="2" fillId="6" borderId="2" xfId="0" applyNumberFormat="1" applyFont="1" applyFill="1" applyBorder="1" applyAlignment="1">
      <alignment horizontal="center" vertical="center" wrapText="1"/>
    </xf>
    <xf numFmtId="0" fontId="2" fillId="6" borderId="2" xfId="0" applyFont="1" applyFill="1" applyBorder="1" applyAlignment="1">
      <alignment horizontal="left" vertical="center" wrapText="1"/>
    </xf>
    <xf numFmtId="1" fontId="8" fillId="6" borderId="2" xfId="0" applyNumberFormat="1" applyFont="1" applyFill="1" applyBorder="1" applyAlignment="1">
      <alignment horizontal="center" vertical="center" wrapText="1"/>
    </xf>
    <xf numFmtId="1" fontId="9" fillId="6" borderId="2" xfId="0" applyNumberFormat="1" applyFont="1" applyFill="1" applyBorder="1" applyAlignment="1">
      <alignment horizontal="center" vertical="center" wrapText="1"/>
    </xf>
    <xf numFmtId="1" fontId="10" fillId="6" borderId="2" xfId="0" applyNumberFormat="1" applyFont="1" applyFill="1" applyBorder="1" applyAlignment="1">
      <alignment horizontal="center" vertical="center" wrapText="1"/>
    </xf>
    <xf numFmtId="1" fontId="8" fillId="6" borderId="2" xfId="0" applyNumberFormat="1" applyFont="1" applyFill="1" applyBorder="1" applyAlignment="1">
      <alignment horizontal="left" vertical="center" wrapText="1"/>
    </xf>
    <xf numFmtId="9" fontId="9" fillId="9" borderId="18" xfId="1" applyFont="1" applyFill="1" applyBorder="1" applyAlignment="1">
      <alignment horizontal="center" vertical="center" wrapText="1"/>
    </xf>
    <xf numFmtId="0" fontId="9" fillId="9" borderId="27" xfId="4" applyFont="1" applyFill="1" applyBorder="1" applyAlignment="1">
      <alignment horizontal="center" vertical="center" wrapText="1"/>
    </xf>
    <xf numFmtId="9" fontId="12" fillId="3" borderId="22" xfId="0" applyNumberFormat="1" applyFont="1" applyFill="1" applyBorder="1" applyAlignment="1">
      <alignment horizontal="center" vertical="center" wrapText="1"/>
    </xf>
    <xf numFmtId="0" fontId="8" fillId="5" borderId="8" xfId="0" applyFont="1" applyFill="1" applyBorder="1" applyAlignment="1">
      <alignment horizontal="center" vertical="center" wrapText="1"/>
    </xf>
    <xf numFmtId="0" fontId="13" fillId="10" borderId="2" xfId="0" applyFont="1" applyFill="1" applyBorder="1" applyAlignment="1">
      <alignment vertical="center"/>
    </xf>
    <xf numFmtId="0" fontId="8" fillId="10" borderId="2" xfId="3" applyFill="1" applyBorder="1" applyAlignment="1">
      <alignment vertical="center" wrapText="1"/>
    </xf>
    <xf numFmtId="0" fontId="3" fillId="10" borderId="2" xfId="0" applyFont="1" applyFill="1" applyBorder="1" applyAlignment="1">
      <alignment vertical="center"/>
    </xf>
    <xf numFmtId="9" fontId="8" fillId="5" borderId="17" xfId="0" applyNumberFormat="1" applyFont="1" applyFill="1" applyBorder="1" applyAlignment="1">
      <alignment horizontal="center" vertical="center" wrapText="1"/>
    </xf>
    <xf numFmtId="0" fontId="9" fillId="0" borderId="2" xfId="0" applyFont="1" applyBorder="1" applyAlignment="1">
      <alignment vertical="center" wrapText="1"/>
    </xf>
    <xf numFmtId="0" fontId="12" fillId="0" borderId="8" xfId="3" applyFont="1" applyBorder="1" applyAlignment="1">
      <alignment horizontal="center" vertical="center" wrapText="1"/>
    </xf>
    <xf numFmtId="1" fontId="12" fillId="0" borderId="8" xfId="0" applyNumberFormat="1" applyFont="1" applyBorder="1" applyAlignment="1">
      <alignment horizontal="center" vertical="center" wrapText="1"/>
    </xf>
    <xf numFmtId="0" fontId="12" fillId="0" borderId="26" xfId="0" applyFont="1" applyBorder="1" applyAlignment="1">
      <alignment horizontal="center" vertical="center"/>
    </xf>
    <xf numFmtId="1" fontId="12" fillId="0" borderId="2" xfId="0" applyNumberFormat="1" applyFont="1" applyBorder="1" applyAlignment="1">
      <alignment horizontal="center" vertical="center"/>
    </xf>
    <xf numFmtId="0" fontId="12" fillId="0" borderId="27" xfId="0" applyFont="1" applyBorder="1" applyAlignment="1">
      <alignment horizontal="center" vertical="center"/>
    </xf>
    <xf numFmtId="1" fontId="12" fillId="0" borderId="2" xfId="0" applyNumberFormat="1" applyFont="1" applyBorder="1" applyAlignment="1">
      <alignment horizontal="center" vertical="center" wrapText="1"/>
    </xf>
    <xf numFmtId="9" fontId="8" fillId="9" borderId="2" xfId="5" applyFont="1" applyFill="1" applyBorder="1" applyAlignment="1">
      <alignment horizontal="center" vertical="center" wrapText="1"/>
    </xf>
    <xf numFmtId="1" fontId="9" fillId="10" borderId="2" xfId="0" applyNumberFormat="1" applyFont="1" applyFill="1" applyBorder="1" applyAlignment="1">
      <alignment horizontal="center" vertical="center"/>
    </xf>
    <xf numFmtId="0" fontId="16" fillId="10" borderId="2" xfId="0" applyFont="1" applyFill="1" applyBorder="1" applyAlignment="1">
      <alignment horizontal="center" vertical="center"/>
    </xf>
    <xf numFmtId="0" fontId="8" fillId="10" borderId="2" xfId="0" applyFont="1" applyFill="1" applyBorder="1" applyAlignment="1">
      <alignment horizontal="center" vertical="center"/>
    </xf>
    <xf numFmtId="0" fontId="16" fillId="10" borderId="27" xfId="0" applyFont="1" applyFill="1" applyBorder="1" applyAlignment="1">
      <alignment horizontal="center" vertical="center"/>
    </xf>
    <xf numFmtId="1" fontId="16" fillId="10" borderId="2" xfId="0" applyNumberFormat="1" applyFont="1" applyFill="1" applyBorder="1" applyAlignment="1">
      <alignment horizontal="center" vertical="center" wrapText="1"/>
    </xf>
    <xf numFmtId="9" fontId="11" fillId="9" borderId="2" xfId="5" applyFont="1" applyFill="1" applyBorder="1" applyAlignment="1">
      <alignment horizontal="center" vertical="center" wrapText="1"/>
    </xf>
    <xf numFmtId="1" fontId="12" fillId="0" borderId="15" xfId="0" applyNumberFormat="1" applyFont="1" applyBorder="1" applyAlignment="1">
      <alignment horizontal="center" vertical="center" wrapText="1"/>
    </xf>
    <xf numFmtId="1" fontId="2" fillId="6" borderId="27" xfId="0" applyNumberFormat="1" applyFont="1" applyFill="1" applyBorder="1" applyAlignment="1">
      <alignment horizontal="center" vertical="center" wrapText="1"/>
    </xf>
    <xf numFmtId="1" fontId="2" fillId="6" borderId="18" xfId="0" applyNumberFormat="1"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2" xfId="0" applyFont="1" applyFill="1" applyBorder="1" applyAlignment="1">
      <alignment horizontal="left" vertical="center" wrapText="1"/>
    </xf>
    <xf numFmtId="1" fontId="8" fillId="7" borderId="2" xfId="0" applyNumberFormat="1" applyFont="1" applyFill="1" applyBorder="1" applyAlignment="1">
      <alignment horizontal="center" vertical="center" wrapText="1"/>
    </xf>
    <xf numFmtId="1" fontId="9" fillId="7" borderId="2" xfId="0" applyNumberFormat="1" applyFont="1" applyFill="1" applyBorder="1" applyAlignment="1">
      <alignment horizontal="center" vertical="center" wrapText="1"/>
    </xf>
    <xf numFmtId="1" fontId="2" fillId="7" borderId="2" xfId="0" applyNumberFormat="1" applyFont="1" applyFill="1" applyBorder="1" applyAlignment="1">
      <alignment horizontal="center" vertical="center" wrapText="1"/>
    </xf>
    <xf numFmtId="1" fontId="2" fillId="7" borderId="27" xfId="0" applyNumberFormat="1" applyFont="1" applyFill="1" applyBorder="1" applyAlignment="1">
      <alignment horizontal="center" vertical="center" wrapText="1"/>
    </xf>
    <xf numFmtId="9" fontId="2" fillId="7" borderId="18" xfId="1" applyFont="1" applyFill="1" applyBorder="1" applyAlignment="1">
      <alignment horizontal="center" vertical="center" wrapText="1"/>
    </xf>
    <xf numFmtId="9" fontId="2" fillId="7" borderId="2" xfId="1" applyFont="1" applyFill="1" applyBorder="1" applyAlignment="1">
      <alignment horizontal="center" vertical="center" wrapText="1"/>
    </xf>
    <xf numFmtId="0" fontId="9" fillId="10" borderId="14" xfId="0" applyFont="1" applyFill="1" applyBorder="1" applyAlignment="1">
      <alignment horizontal="center" vertical="center" wrapText="1"/>
    </xf>
    <xf numFmtId="0" fontId="2" fillId="10" borderId="14" xfId="0" applyFont="1" applyFill="1" applyBorder="1" applyAlignment="1">
      <alignment horizontal="center" vertical="center" wrapText="1"/>
    </xf>
    <xf numFmtId="1" fontId="9" fillId="10" borderId="14" xfId="0" applyNumberFormat="1" applyFont="1" applyFill="1" applyBorder="1" applyAlignment="1">
      <alignment horizontal="center" vertical="center"/>
    </xf>
    <xf numFmtId="0" fontId="9" fillId="10" borderId="15" xfId="0" applyFont="1" applyFill="1" applyBorder="1" applyAlignment="1">
      <alignment horizontal="center" vertical="center" wrapText="1"/>
    </xf>
    <xf numFmtId="1" fontId="9" fillId="10" borderId="2" xfId="0" applyNumberFormat="1" applyFont="1" applyFill="1" applyBorder="1" applyAlignment="1">
      <alignment horizontal="center" vertical="center" wrapText="1"/>
    </xf>
    <xf numFmtId="9" fontId="9" fillId="3" borderId="18" xfId="1" applyFont="1" applyFill="1" applyBorder="1" applyAlignment="1">
      <alignment horizontal="center" vertical="center" wrapText="1"/>
    </xf>
    <xf numFmtId="0" fontId="9" fillId="3" borderId="2" xfId="0" applyFont="1" applyFill="1" applyBorder="1" applyAlignment="1">
      <alignment horizontal="center" vertical="center" wrapText="1"/>
    </xf>
    <xf numFmtId="9" fontId="9" fillId="5" borderId="2" xfId="1"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12" fillId="0" borderId="2" xfId="3" applyFont="1" applyBorder="1" applyAlignment="1">
      <alignment horizontal="left" vertical="center" wrapText="1"/>
    </xf>
    <xf numFmtId="1" fontId="8" fillId="10" borderId="14" xfId="0" applyNumberFormat="1" applyFont="1" applyFill="1" applyBorder="1" applyAlignment="1">
      <alignment horizontal="center" vertical="center" wrapText="1"/>
    </xf>
    <xf numFmtId="1" fontId="9" fillId="10" borderId="14" xfId="0" applyNumberFormat="1" applyFont="1" applyFill="1" applyBorder="1" applyAlignment="1">
      <alignment horizontal="center" vertical="center" wrapText="1"/>
    </xf>
    <xf numFmtId="9" fontId="9" fillId="3" borderId="9" xfId="1" applyFont="1" applyFill="1" applyBorder="1" applyAlignment="1">
      <alignment horizontal="center" vertical="center" wrapText="1"/>
    </xf>
    <xf numFmtId="0" fontId="9" fillId="3" borderId="8" xfId="0" applyFont="1" applyFill="1" applyBorder="1" applyAlignment="1">
      <alignment horizontal="center" vertical="center" wrapText="1"/>
    </xf>
    <xf numFmtId="9" fontId="9" fillId="5" borderId="8" xfId="1"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3" fillId="9" borderId="15" xfId="0" applyFont="1" applyFill="1" applyBorder="1" applyAlignment="1">
      <alignment horizontal="center" vertical="center" wrapText="1"/>
    </xf>
    <xf numFmtId="1" fontId="3" fillId="9" borderId="2" xfId="0" applyNumberFormat="1" applyFont="1" applyFill="1" applyBorder="1" applyAlignment="1">
      <alignment horizontal="center" vertical="center"/>
    </xf>
    <xf numFmtId="0" fontId="13" fillId="0" borderId="14" xfId="0" applyFont="1" applyBorder="1" applyAlignment="1">
      <alignment horizontal="center" vertical="center" wrapText="1"/>
    </xf>
    <xf numFmtId="0" fontId="12" fillId="0" borderId="27" xfId="3"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vertical="center"/>
    </xf>
    <xf numFmtId="49" fontId="12" fillId="0" borderId="8" xfId="3" applyNumberFormat="1" applyFont="1" applyBorder="1" applyAlignment="1">
      <alignment horizontal="center" vertical="center" wrapText="1"/>
    </xf>
    <xf numFmtId="0" fontId="3" fillId="13" borderId="2" xfId="3" applyFont="1" applyFill="1" applyBorder="1" applyAlignment="1">
      <alignment horizontal="center" vertical="center" wrapText="1"/>
    </xf>
    <xf numFmtId="0" fontId="3" fillId="13" borderId="2" xfId="3" applyFont="1" applyFill="1" applyBorder="1" applyAlignment="1">
      <alignment horizontal="left" vertical="center" wrapText="1"/>
    </xf>
    <xf numFmtId="0" fontId="8" fillId="13" borderId="2" xfId="3" applyFill="1" applyBorder="1" applyAlignment="1">
      <alignment horizontal="center" vertical="center" wrapText="1"/>
    </xf>
    <xf numFmtId="1" fontId="9" fillId="13" borderId="14" xfId="0" applyNumberFormat="1" applyFont="1" applyFill="1" applyBorder="1" applyAlignment="1">
      <alignment horizontal="center" vertical="center" wrapText="1"/>
    </xf>
    <xf numFmtId="1" fontId="2" fillId="13" borderId="13" xfId="0" applyNumberFormat="1" applyFont="1" applyFill="1" applyBorder="1" applyAlignment="1">
      <alignment horizontal="center" vertical="center" wrapText="1"/>
    </xf>
    <xf numFmtId="1" fontId="2" fillId="13" borderId="14" xfId="0" applyNumberFormat="1" applyFont="1" applyFill="1" applyBorder="1" applyAlignment="1">
      <alignment horizontal="center" vertical="center" wrapText="1"/>
    </xf>
    <xf numFmtId="1" fontId="2" fillId="13" borderId="14" xfId="0" applyNumberFormat="1" applyFont="1" applyFill="1" applyBorder="1" applyAlignment="1">
      <alignment horizontal="center" vertical="center"/>
    </xf>
    <xf numFmtId="1" fontId="2" fillId="13" borderId="15" xfId="0" applyNumberFormat="1" applyFont="1" applyFill="1" applyBorder="1" applyAlignment="1">
      <alignment horizontal="center" vertical="center" wrapText="1"/>
    </xf>
    <xf numFmtId="49" fontId="3" fillId="13" borderId="2" xfId="3" applyNumberFormat="1" applyFont="1" applyFill="1" applyBorder="1" applyAlignment="1">
      <alignment horizontal="center" vertical="center" wrapText="1"/>
    </xf>
    <xf numFmtId="9" fontId="3" fillId="13" borderId="18" xfId="1" applyFont="1" applyFill="1" applyBorder="1" applyAlignment="1" applyProtection="1">
      <alignment horizontal="center" vertical="center" wrapText="1"/>
    </xf>
    <xf numFmtId="1" fontId="11" fillId="13" borderId="2" xfId="0" applyNumberFormat="1" applyFont="1" applyFill="1" applyBorder="1" applyAlignment="1">
      <alignment horizontal="center" vertical="center" wrapText="1"/>
    </xf>
    <xf numFmtId="9" fontId="8" fillId="13" borderId="2" xfId="1" applyFont="1" applyFill="1" applyBorder="1" applyAlignment="1" applyProtection="1">
      <alignment horizontal="center" vertical="center" wrapText="1"/>
    </xf>
    <xf numFmtId="1" fontId="9" fillId="13" borderId="28" xfId="0" applyNumberFormat="1" applyFont="1" applyFill="1" applyBorder="1" applyAlignment="1">
      <alignment horizontal="center" vertical="center" wrapText="1"/>
    </xf>
    <xf numFmtId="1" fontId="9" fillId="13" borderId="25" xfId="0" applyNumberFormat="1" applyFont="1" applyFill="1" applyBorder="1" applyAlignment="1">
      <alignment horizontal="center" vertical="center" wrapText="1"/>
    </xf>
    <xf numFmtId="9" fontId="9" fillId="13" borderId="29" xfId="1" applyFont="1" applyFill="1" applyBorder="1" applyAlignment="1">
      <alignment horizontal="center" vertical="center" wrapText="1"/>
    </xf>
    <xf numFmtId="9" fontId="9" fillId="13" borderId="28" xfId="1" applyFont="1" applyFill="1" applyBorder="1" applyAlignment="1">
      <alignment horizontal="center" vertical="center" wrapText="1"/>
    </xf>
    <xf numFmtId="1" fontId="9" fillId="13" borderId="28" xfId="0" applyNumberFormat="1" applyFont="1" applyFill="1" applyBorder="1" applyAlignment="1">
      <alignment vertical="center" wrapText="1"/>
    </xf>
    <xf numFmtId="0" fontId="12" fillId="0" borderId="6" xfId="0" applyFont="1" applyBorder="1" applyAlignment="1">
      <alignment horizontal="center" vertical="center" wrapText="1"/>
    </xf>
    <xf numFmtId="0" fontId="12" fillId="0" borderId="30" xfId="3" applyFont="1" applyBorder="1" applyAlignment="1">
      <alignment horizontal="center" vertical="center" wrapText="1"/>
    </xf>
    <xf numFmtId="9" fontId="9" fillId="3" borderId="18" xfId="0" applyNumberFormat="1" applyFont="1" applyFill="1" applyBorder="1" applyAlignment="1">
      <alignment horizontal="center" vertical="center" wrapText="1"/>
    </xf>
    <xf numFmtId="9" fontId="9" fillId="5" borderId="2" xfId="0" applyNumberFormat="1" applyFont="1" applyFill="1" applyBorder="1" applyAlignment="1">
      <alignment horizontal="center" vertical="center" wrapText="1"/>
    </xf>
    <xf numFmtId="9" fontId="9" fillId="3" borderId="2" xfId="0" applyNumberFormat="1" applyFont="1" applyFill="1" applyBorder="1" applyAlignment="1">
      <alignment horizontal="center" vertical="center" wrapText="1"/>
    </xf>
    <xf numFmtId="0" fontId="12" fillId="10" borderId="2" xfId="3"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top"/>
    </xf>
    <xf numFmtId="0" fontId="8" fillId="12" borderId="2" xfId="3" applyFill="1" applyBorder="1" applyAlignment="1">
      <alignment horizontal="center" vertical="center" wrapText="1"/>
    </xf>
    <xf numFmtId="0" fontId="8" fillId="12" borderId="27" xfId="3" applyFill="1" applyBorder="1" applyAlignment="1">
      <alignment horizontal="center" vertical="center" wrapText="1"/>
    </xf>
    <xf numFmtId="9" fontId="9" fillId="3" borderId="2" xfId="1" applyFont="1" applyFill="1" applyBorder="1" applyAlignment="1">
      <alignment horizontal="center" vertical="center" wrapText="1"/>
    </xf>
    <xf numFmtId="0" fontId="8" fillId="10" borderId="14" xfId="0" applyFont="1" applyFill="1" applyBorder="1" applyAlignment="1">
      <alignment horizontal="center" vertical="center"/>
    </xf>
    <xf numFmtId="0" fontId="8" fillId="12" borderId="10" xfId="3" applyFill="1" applyBorder="1" applyAlignment="1">
      <alignment horizontal="center" vertical="center" wrapText="1"/>
    </xf>
    <xf numFmtId="9" fontId="8" fillId="3" borderId="18" xfId="1" applyFont="1" applyFill="1" applyBorder="1" applyAlignment="1">
      <alignment horizontal="center" vertical="center" wrapText="1"/>
    </xf>
    <xf numFmtId="0" fontId="9" fillId="0" borderId="14" xfId="0" applyFont="1" applyBorder="1" applyAlignment="1">
      <alignment vertical="center"/>
    </xf>
    <xf numFmtId="49" fontId="8" fillId="12" borderId="2" xfId="3" applyNumberFormat="1" applyFill="1" applyBorder="1" applyAlignment="1">
      <alignment horizontal="center" vertical="center" wrapText="1"/>
    </xf>
    <xf numFmtId="9" fontId="3" fillId="3" borderId="24" xfId="1" applyFont="1" applyFill="1" applyBorder="1" applyAlignment="1">
      <alignment horizontal="center" vertical="center" wrapText="1"/>
    </xf>
    <xf numFmtId="1" fontId="11" fillId="3" borderId="2" xfId="0" applyNumberFormat="1" applyFont="1" applyFill="1" applyBorder="1" applyAlignment="1">
      <alignment horizontal="center" vertical="center" wrapText="1"/>
    </xf>
    <xf numFmtId="49" fontId="8" fillId="10" borderId="2" xfId="0" applyNumberFormat="1" applyFont="1" applyFill="1" applyBorder="1" applyAlignment="1">
      <alignment horizontal="center" vertical="center" wrapText="1"/>
    </xf>
    <xf numFmtId="0" fontId="9" fillId="10" borderId="1" xfId="0" applyFont="1" applyFill="1" applyBorder="1" applyAlignment="1">
      <alignment horizontal="center" vertical="center" wrapText="1"/>
    </xf>
    <xf numFmtId="0" fontId="8" fillId="12" borderId="23" xfId="3" applyFill="1" applyBorder="1" applyAlignment="1">
      <alignment horizontal="center" vertical="center" wrapText="1"/>
    </xf>
    <xf numFmtId="0" fontId="9" fillId="10" borderId="14" xfId="0" applyFont="1" applyFill="1" applyBorder="1" applyAlignment="1">
      <alignment vertical="center"/>
    </xf>
    <xf numFmtId="49" fontId="8" fillId="12" borderId="8" xfId="3" applyNumberFormat="1" applyFill="1" applyBorder="1" applyAlignment="1">
      <alignment horizontal="center" vertical="center" wrapText="1"/>
    </xf>
    <xf numFmtId="0" fontId="9" fillId="10" borderId="12" xfId="0" applyFont="1" applyFill="1" applyBorder="1" applyAlignment="1">
      <alignment horizontal="center" vertical="center" wrapText="1"/>
    </xf>
    <xf numFmtId="0" fontId="3" fillId="13" borderId="8" xfId="3" applyFont="1" applyFill="1" applyBorder="1" applyAlignment="1">
      <alignment horizontal="center" vertical="center" wrapText="1"/>
    </xf>
    <xf numFmtId="0" fontId="3" fillId="13" borderId="8" xfId="3" applyFont="1" applyFill="1" applyBorder="1" applyAlignment="1">
      <alignment horizontal="left" vertical="center" wrapText="1"/>
    </xf>
    <xf numFmtId="0" fontId="8" fillId="13" borderId="8" xfId="3" applyFill="1" applyBorder="1" applyAlignment="1">
      <alignment horizontal="center" vertical="center" wrapText="1"/>
    </xf>
    <xf numFmtId="1" fontId="3" fillId="9" borderId="1" xfId="0" applyNumberFormat="1" applyFont="1" applyFill="1" applyBorder="1" applyAlignment="1">
      <alignment horizontal="center" vertical="center"/>
    </xf>
    <xf numFmtId="0" fontId="3" fillId="9" borderId="23" xfId="0" applyFont="1" applyFill="1" applyBorder="1" applyAlignment="1">
      <alignment horizontal="center" vertical="center" wrapText="1"/>
    </xf>
    <xf numFmtId="0" fontId="12" fillId="0" borderId="10" xfId="3" applyFont="1" applyBorder="1" applyAlignment="1">
      <alignment horizontal="center" vertical="center" wrapText="1"/>
    </xf>
    <xf numFmtId="9" fontId="9" fillId="3" borderId="9" xfId="5" applyFont="1" applyFill="1" applyBorder="1" applyAlignment="1">
      <alignment horizontal="center" vertical="center" wrapText="1"/>
    </xf>
    <xf numFmtId="0" fontId="9" fillId="3" borderId="8" xfId="4" applyFont="1" applyFill="1" applyBorder="1" applyAlignment="1">
      <alignment horizontal="center" vertical="center" wrapText="1"/>
    </xf>
    <xf numFmtId="9" fontId="9" fillId="5" borderId="8" xfId="5" applyFont="1" applyFill="1" applyBorder="1" applyAlignment="1">
      <alignment horizontal="center" vertical="center" wrapText="1"/>
    </xf>
    <xf numFmtId="0" fontId="9" fillId="5" borderId="8" xfId="4" applyFont="1" applyFill="1" applyBorder="1" applyAlignment="1">
      <alignment horizontal="center" vertical="center" wrapText="1"/>
    </xf>
    <xf numFmtId="0" fontId="12" fillId="5" borderId="10" xfId="0" applyFont="1" applyFill="1" applyBorder="1" applyAlignment="1">
      <alignment horizontal="center" vertical="center"/>
    </xf>
    <xf numFmtId="0" fontId="12" fillId="3" borderId="8" xfId="0" applyFont="1" applyFill="1" applyBorder="1" applyAlignment="1">
      <alignment horizontal="center" vertical="center"/>
    </xf>
    <xf numFmtId="0" fontId="12" fillId="5" borderId="8" xfId="0" applyFont="1" applyFill="1" applyBorder="1" applyAlignment="1">
      <alignment horizontal="center" vertical="center"/>
    </xf>
    <xf numFmtId="0" fontId="8" fillId="10" borderId="14" xfId="0" applyFont="1" applyFill="1" applyBorder="1" applyAlignment="1">
      <alignment horizontal="left" vertical="center" wrapText="1"/>
    </xf>
    <xf numFmtId="1" fontId="8" fillId="0" borderId="8" xfId="0" applyNumberFormat="1" applyFont="1" applyBorder="1" applyAlignment="1">
      <alignment horizontal="center" vertical="center" wrapText="1"/>
    </xf>
    <xf numFmtId="0" fontId="8" fillId="10" borderId="2" xfId="0" applyFont="1" applyFill="1" applyBorder="1" applyAlignment="1">
      <alignment horizontal="center" vertical="center" wrapText="1"/>
    </xf>
    <xf numFmtId="0" fontId="12" fillId="0" borderId="0" xfId="0" applyFont="1" applyAlignment="1">
      <alignment vertical="top" wrapText="1"/>
    </xf>
    <xf numFmtId="0" fontId="9" fillId="0" borderId="15" xfId="0" applyFont="1" applyBorder="1" applyAlignment="1">
      <alignment vertical="center"/>
    </xf>
    <xf numFmtId="0" fontId="2" fillId="10" borderId="2"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12" fillId="10" borderId="14" xfId="0" applyFont="1" applyFill="1" applyBorder="1" applyAlignment="1">
      <alignment horizontal="center" vertical="center" wrapText="1"/>
    </xf>
    <xf numFmtId="1" fontId="12" fillId="10" borderId="14" xfId="0" applyNumberFormat="1" applyFont="1" applyFill="1" applyBorder="1" applyAlignment="1">
      <alignment horizontal="center" vertical="center"/>
    </xf>
    <xf numFmtId="1" fontId="12" fillId="10" borderId="14" xfId="0" applyNumberFormat="1" applyFont="1" applyFill="1" applyBorder="1" applyAlignment="1">
      <alignment horizontal="center" vertical="center" wrapText="1"/>
    </xf>
    <xf numFmtId="49" fontId="12" fillId="10" borderId="2" xfId="3" applyNumberFormat="1" applyFont="1" applyFill="1" applyBorder="1" applyAlignment="1">
      <alignment horizontal="center" vertical="center" wrapText="1"/>
    </xf>
    <xf numFmtId="1" fontId="12" fillId="10" borderId="15" xfId="0" applyNumberFormat="1" applyFont="1" applyFill="1" applyBorder="1" applyAlignment="1">
      <alignment horizontal="center" vertical="center" wrapText="1"/>
    </xf>
    <xf numFmtId="0" fontId="12" fillId="10" borderId="8" xfId="3" applyFont="1" applyFill="1" applyBorder="1" applyAlignment="1">
      <alignment horizontal="center" vertical="center" wrapText="1"/>
    </xf>
    <xf numFmtId="0" fontId="3" fillId="9" borderId="8" xfId="0" applyFont="1" applyFill="1" applyBorder="1" applyAlignment="1">
      <alignment horizontal="center" vertical="center" wrapText="1"/>
    </xf>
    <xf numFmtId="0" fontId="12" fillId="0" borderId="23" xfId="0" applyFont="1" applyBorder="1" applyAlignment="1">
      <alignment horizontal="center" vertical="center"/>
    </xf>
    <xf numFmtId="0" fontId="12" fillId="0" borderId="23" xfId="0" applyFont="1" applyBorder="1" applyAlignment="1">
      <alignment horizontal="left" vertical="center" wrapText="1"/>
    </xf>
    <xf numFmtId="0" fontId="12" fillId="0" borderId="25" xfId="0" applyFont="1" applyBorder="1" applyAlignment="1">
      <alignment horizontal="center" vertical="center" wrapText="1"/>
    </xf>
    <xf numFmtId="1" fontId="12" fillId="0" borderId="24" xfId="0" applyNumberFormat="1" applyFont="1" applyBorder="1" applyAlignment="1">
      <alignment horizontal="center" vertical="center" wrapText="1"/>
    </xf>
    <xf numFmtId="1" fontId="12" fillId="0" borderId="15" xfId="0" applyNumberFormat="1" applyFont="1" applyBorder="1" applyAlignment="1">
      <alignment horizontal="center" vertical="center"/>
    </xf>
    <xf numFmtId="9" fontId="18" fillId="14" borderId="10" xfId="1" applyFont="1" applyFill="1" applyBorder="1" applyAlignment="1">
      <alignment horizontal="center" vertical="center" wrapText="1"/>
    </xf>
    <xf numFmtId="9" fontId="18" fillId="14" borderId="31" xfId="1" applyFont="1" applyFill="1" applyBorder="1" applyAlignment="1">
      <alignment horizontal="center" vertical="center" wrapText="1"/>
    </xf>
    <xf numFmtId="9" fontId="18" fillId="14" borderId="9" xfId="1" applyFont="1" applyFill="1" applyBorder="1" applyAlignment="1">
      <alignment horizontal="center" vertical="center" wrapText="1"/>
    </xf>
    <xf numFmtId="49" fontId="12" fillId="0" borderId="2" xfId="3" applyNumberFormat="1" applyFont="1" applyBorder="1" applyAlignment="1">
      <alignment horizontal="center" vertical="center" wrapText="1"/>
    </xf>
    <xf numFmtId="0" fontId="12" fillId="10" borderId="2" xfId="0" applyFont="1" applyFill="1" applyBorder="1" applyAlignment="1">
      <alignment horizontal="left" vertical="center" wrapText="1"/>
    </xf>
    <xf numFmtId="1" fontId="8" fillId="0" borderId="14" xfId="0" applyNumberFormat="1" applyFont="1" applyBorder="1" applyAlignment="1">
      <alignment horizontal="center" vertical="center" wrapText="1"/>
    </xf>
    <xf numFmtId="1" fontId="2" fillId="0" borderId="14" xfId="0" applyNumberFormat="1" applyFont="1" applyBorder="1" applyAlignment="1">
      <alignment horizontal="center" vertical="center" wrapText="1"/>
    </xf>
    <xf numFmtId="1" fontId="9" fillId="0" borderId="14" xfId="0" applyNumberFormat="1" applyFont="1" applyBorder="1" applyAlignment="1">
      <alignment horizontal="center" vertical="center" wrapText="1"/>
    </xf>
    <xf numFmtId="1" fontId="9" fillId="0" borderId="14" xfId="0" applyNumberFormat="1" applyFont="1" applyBorder="1" applyAlignment="1">
      <alignment horizontal="center" vertical="center"/>
    </xf>
    <xf numFmtId="0" fontId="12" fillId="10" borderId="15" xfId="0" applyFont="1" applyFill="1" applyBorder="1" applyAlignment="1">
      <alignment horizontal="center" vertical="center" wrapText="1"/>
    </xf>
    <xf numFmtId="0" fontId="12" fillId="10" borderId="2" xfId="3" applyFont="1" applyFill="1" applyBorder="1" applyAlignment="1">
      <alignment horizontal="center" vertical="center" wrapText="1"/>
    </xf>
    <xf numFmtId="0" fontId="12" fillId="0" borderId="15" xfId="0" applyFont="1" applyBorder="1" applyAlignment="1">
      <alignment horizontal="center" vertical="center"/>
    </xf>
    <xf numFmtId="0" fontId="13" fillId="0" borderId="8" xfId="0" applyFont="1" applyBorder="1" applyAlignment="1">
      <alignment horizontal="center" vertical="center" wrapText="1"/>
    </xf>
    <xf numFmtId="0" fontId="9" fillId="0" borderId="15" xfId="0" applyFont="1" applyBorder="1" applyAlignment="1">
      <alignment horizontal="center" vertical="center"/>
    </xf>
    <xf numFmtId="0" fontId="8" fillId="0" borderId="2" xfId="3" applyBorder="1" applyAlignment="1">
      <alignment horizontal="left" vertical="center" wrapText="1"/>
    </xf>
    <xf numFmtId="0" fontId="9" fillId="10" borderId="27" xfId="0" applyFont="1" applyFill="1" applyBorder="1" applyAlignment="1">
      <alignment horizontal="center" vertical="center" wrapText="1"/>
    </xf>
    <xf numFmtId="9" fontId="8" fillId="3" borderId="2" xfId="0" applyNumberFormat="1" applyFont="1" applyFill="1" applyBorder="1" applyAlignment="1">
      <alignment horizontal="center" vertical="center" wrapText="1"/>
    </xf>
    <xf numFmtId="0" fontId="2" fillId="10" borderId="8" xfId="0" applyFont="1" applyFill="1" applyBorder="1" applyAlignment="1">
      <alignment horizontal="center" vertical="center" wrapText="1"/>
    </xf>
    <xf numFmtId="1" fontId="9" fillId="10" borderId="8" xfId="0" applyNumberFormat="1" applyFont="1" applyFill="1" applyBorder="1" applyAlignment="1">
      <alignment horizontal="center" vertical="center"/>
    </xf>
    <xf numFmtId="0" fontId="9" fillId="10" borderId="10" xfId="0" applyFont="1" applyFill="1" applyBorder="1" applyAlignment="1">
      <alignment horizontal="center" vertical="center" wrapText="1"/>
    </xf>
    <xf numFmtId="9" fontId="8" fillId="3" borderId="9" xfId="0" applyNumberFormat="1" applyFont="1" applyFill="1" applyBorder="1" applyAlignment="1">
      <alignment horizontal="center" vertical="center" wrapText="1"/>
    </xf>
    <xf numFmtId="0" fontId="8" fillId="5" borderId="10" xfId="0" applyFont="1" applyFill="1" applyBorder="1" applyAlignment="1">
      <alignment horizontal="center" vertical="center" wrapText="1"/>
    </xf>
    <xf numFmtId="1" fontId="12" fillId="0" borderId="8" xfId="0" applyNumberFormat="1" applyFont="1" applyBorder="1" applyAlignment="1">
      <alignment horizontal="center" vertical="center"/>
    </xf>
    <xf numFmtId="0" fontId="13" fillId="0" borderId="2" xfId="0" applyFont="1" applyBorder="1" applyAlignment="1">
      <alignment horizontal="center" vertical="center" wrapText="1"/>
    </xf>
  </cellXfs>
  <cellStyles count="7">
    <cellStyle name="40 % - Accent1 2 5 2 2 2 2 2" xfId="6"/>
    <cellStyle name="Normal" xfId="0" builtinId="0"/>
    <cellStyle name="Normal 10 10 2" xfId="2"/>
    <cellStyle name="Normal 2" xfId="3"/>
    <cellStyle name="Normal 5 2" xfId="4"/>
    <cellStyle name="Pourcentage" xfId="1" builtinId="5"/>
    <cellStyle name="Pourcentage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CC/2022-2023/HISTOIRE%20et%20LE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IRECTION-CFVU\DIRECTION\Secr&#233;tariat%20POLE%20AVENIR\CFVU\2021\07_05\Documents%20transmis\Point6_Maquettes%20et%20M3C%202021%202022\Envoi%201\M3C%20LLSH\2021_07_05_LLSH-M3C%202021-22%20Lic%20LEA%20ORL%20&amp;%20CHTX%20pour%20DEF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PILOTAGE-SCOLARITE\2018-2022\Maquettes%20et%20MCC%202019-2020\LLSH-MCC%202019-2020%20Licences\LLSH-MCC%202019-2020%20Licence%20LEA%20ORL%20&amp;%20CHTX%20au%202503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IRECTION-CFVU/DIRECTION/Secr&#233;tariat%20POLE%20AVENIR/MODALITES%20DE%20CONTROLE%20DES%20CONNAISSANCES/MCC%202018-2019/LP%20-%20DEG/MCC%202018-2019_LP%20Assurance,%20Banque,%20Finance_version%20de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IRECTION-CFVU/DIRECTION/Secr&#233;tariat%20POLE%20AVENIR/MODALITES%20DE%20CONTROLE%20DES%20CONNAISSANCES/MCC%202018-2019/LG%20-%20LLSH/MCC%202018-2019_Licence%20Histoi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3C Histoire Chtx"/>
      <sheetName val="M3C LEA CHTX"/>
      <sheetName val="M3C Histoire ORL"/>
      <sheetName val="M3C LEA ORL"/>
    </sheetNames>
    <sheetDataSet>
      <sheetData sheetId="0"/>
      <sheetData sheetId="1"/>
      <sheetData sheetId="2"/>
      <sheetData sheetId="3">
        <row r="183">
          <cell r="C183" t="str">
            <v>Grammaire et traduction Anglais S3</v>
          </cell>
          <cell r="D183" t="str">
            <v>LOL3J10</v>
          </cell>
          <cell r="E183" t="str">
            <v>BLOC / CHAPEAU</v>
          </cell>
        </row>
        <row r="184">
          <cell r="C184" t="str">
            <v>Grammaire anglaise S3</v>
          </cell>
          <cell r="E184" t="str">
            <v>UE TRONC COMMUN</v>
          </cell>
          <cell r="G184" t="str">
            <v>o</v>
          </cell>
          <cell r="I184">
            <v>2</v>
          </cell>
          <cell r="J184">
            <v>2</v>
          </cell>
          <cell r="K184" t="str">
            <v>SOTTEAU-JANTON Emilie</v>
          </cell>
          <cell r="L184">
            <v>11</v>
          </cell>
          <cell r="O184">
            <v>12</v>
          </cell>
          <cell r="Q184">
            <v>1</v>
          </cell>
          <cell r="R184" t="str">
            <v>CC</v>
          </cell>
          <cell r="U184">
            <v>1</v>
          </cell>
          <cell r="V184" t="str">
            <v>CT</v>
          </cell>
          <cell r="W184" t="str">
            <v>écrit</v>
          </cell>
          <cell r="X184" t="str">
            <v>1h00</v>
          </cell>
          <cell r="Y184">
            <v>1</v>
          </cell>
          <cell r="Z184" t="str">
            <v>CT</v>
          </cell>
          <cell r="AA184" t="str">
            <v>écrit</v>
          </cell>
          <cell r="AB184" t="str">
            <v>1h00</v>
          </cell>
          <cell r="AC184">
            <v>1</v>
          </cell>
          <cell r="AD184" t="str">
            <v>CT</v>
          </cell>
          <cell r="AE184" t="str">
            <v>écrit</v>
          </cell>
          <cell r="AF184" t="str">
            <v>1h00</v>
          </cell>
          <cell r="AG184" t="str">
            <v>Ce TD porte sur trois points de grammaire : l'expression de l'obligation, les reprises par auxiliaires, et la distinction entre infinitf et gérondif dans les structures verbales. Le travail comporte des exercices de thème grammatical et thème à partir d'articles de presse.</v>
          </cell>
        </row>
        <row r="185">
          <cell r="C185" t="str">
            <v>Version Anglais S3</v>
          </cell>
          <cell r="E185" t="str">
            <v>UE TRONC COMMUN</v>
          </cell>
          <cell r="G185" t="str">
            <v>o</v>
          </cell>
          <cell r="I185">
            <v>2</v>
          </cell>
          <cell r="J185">
            <v>2</v>
          </cell>
          <cell r="K185" t="str">
            <v>SCHMITT Pierre</v>
          </cell>
          <cell r="L185">
            <v>11</v>
          </cell>
          <cell r="O185">
            <v>18</v>
          </cell>
          <cell r="Q185" t="str">
            <v>50% CC
50% CT</v>
          </cell>
          <cell r="R185" t="str">
            <v>mixte</v>
          </cell>
          <cell r="S185" t="str">
            <v>écrit</v>
          </cell>
          <cell r="T185" t="str">
            <v>1h30</v>
          </cell>
          <cell r="U185">
            <v>1</v>
          </cell>
          <cell r="V185" t="str">
            <v>CT</v>
          </cell>
          <cell r="W185" t="str">
            <v>écrit</v>
          </cell>
          <cell r="X185" t="str">
            <v>1h30</v>
          </cell>
          <cell r="Y185">
            <v>1</v>
          </cell>
          <cell r="Z185" t="str">
            <v>CT</v>
          </cell>
          <cell r="AA185" t="str">
            <v>écrit</v>
          </cell>
          <cell r="AB185" t="str">
            <v>1h30</v>
          </cell>
          <cell r="AC185">
            <v>1</v>
          </cell>
          <cell r="AD185" t="str">
            <v>CT</v>
          </cell>
          <cell r="AE185" t="str">
            <v>écrit</v>
          </cell>
          <cell r="AF185" t="str">
            <v>1h30</v>
          </cell>
          <cell r="AG185" t="str">
            <v>Entraînement à la traduction de l'anglais vers le français à partir de textes essentiellement journalistiques.</v>
          </cell>
        </row>
        <row r="186">
          <cell r="C186" t="str">
            <v>Expression écrite et orale : Anglais S3 (libellé court = Expression Anglais S3)</v>
          </cell>
          <cell r="E186" t="str">
            <v>BLOC / CHAPEAU</v>
          </cell>
        </row>
        <row r="187">
          <cell r="C187" t="str">
            <v>Expression et compréhension orales Anglais S3 (libellé court = Expression orale  Anglais S3)</v>
          </cell>
          <cell r="E187" t="str">
            <v>UE TRONC COMMUN</v>
          </cell>
          <cell r="I187">
            <v>1</v>
          </cell>
          <cell r="J187">
            <v>1</v>
          </cell>
          <cell r="K187" t="str">
            <v>GALLET Elodie</v>
          </cell>
          <cell r="L187">
            <v>11</v>
          </cell>
          <cell r="Q187">
            <v>1</v>
          </cell>
          <cell r="R187" t="str">
            <v>CC</v>
          </cell>
          <cell r="S187" t="str">
            <v>oral</v>
          </cell>
          <cell r="U187">
            <v>1</v>
          </cell>
          <cell r="V187" t="str">
            <v>CT</v>
          </cell>
          <cell r="W187" t="str">
            <v>oral</v>
          </cell>
          <cell r="X187" t="str">
            <v>15 min</v>
          </cell>
          <cell r="Y187">
            <v>1</v>
          </cell>
          <cell r="Z187" t="str">
            <v>CT</v>
          </cell>
          <cell r="AA187" t="str">
            <v>oral</v>
          </cell>
          <cell r="AB187" t="str">
            <v>15 min</v>
          </cell>
          <cell r="AC187">
            <v>1</v>
          </cell>
          <cell r="AD187" t="str">
            <v>CT</v>
          </cell>
          <cell r="AE187" t="str">
            <v>oral</v>
          </cell>
          <cell r="AF187" t="str">
            <v>15 min</v>
          </cell>
          <cell r="AG187" t="str">
            <v>Pratique de l’oral à travers différentes activités proposées par l’enseignant.</v>
          </cell>
        </row>
        <row r="188">
          <cell r="C188" t="str">
            <v>Expression écrite Anglais S3</v>
          </cell>
          <cell r="E188" t="str">
            <v>UE TRONC COMMUN</v>
          </cell>
          <cell r="I188">
            <v>1</v>
          </cell>
          <cell r="J188">
            <v>1</v>
          </cell>
          <cell r="K188" t="str">
            <v>SOTTEAU-JANTON Emilie</v>
          </cell>
          <cell r="L188">
            <v>11</v>
          </cell>
          <cell r="O188">
            <v>12</v>
          </cell>
          <cell r="Q188" t="str">
            <v>50% CC
50% CT</v>
          </cell>
          <cell r="R188" t="str">
            <v>mixte</v>
          </cell>
          <cell r="S188" t="str">
            <v>écrit</v>
          </cell>
          <cell r="T188" t="str">
            <v>1h00</v>
          </cell>
          <cell r="U188">
            <v>1</v>
          </cell>
          <cell r="V188" t="str">
            <v>CT</v>
          </cell>
          <cell r="W188" t="str">
            <v>écrit</v>
          </cell>
          <cell r="X188" t="str">
            <v>1h00</v>
          </cell>
          <cell r="Y188">
            <v>1</v>
          </cell>
          <cell r="Z188" t="str">
            <v>CT</v>
          </cell>
          <cell r="AA188" t="str">
            <v>écrit</v>
          </cell>
          <cell r="AB188" t="str">
            <v>1h00</v>
          </cell>
          <cell r="AC188">
            <v>1</v>
          </cell>
          <cell r="AD188" t="str">
            <v>CT</v>
          </cell>
          <cell r="AE188" t="str">
            <v>écrit</v>
          </cell>
          <cell r="AF188" t="str">
            <v>1h00</v>
          </cell>
          <cell r="AG188" t="str">
            <v>Ce TD a pour objectif de faire progresser l'expression écrite des étudiants à travers l'étude de documents spécifiques (political cartoons, graphiques, synthèse de documents divers, etc.). L'accent est mis également sur la méthodologie d'analyse de ces différents supports.</v>
          </cell>
        </row>
        <row r="189">
          <cell r="C189" t="str">
            <v xml:space="preserve">Civilisation langue A </v>
          </cell>
        </row>
        <row r="190">
          <cell r="C190" t="str">
            <v>Civilisation langue A : civilisation américaine S3 (libellé court = Civilisation US S3)</v>
          </cell>
          <cell r="E190" t="str">
            <v>UE TRONC COMMUN</v>
          </cell>
          <cell r="I190">
            <v>2</v>
          </cell>
          <cell r="J190">
            <v>2</v>
          </cell>
          <cell r="K190" t="str">
            <v>BENAYADA Kamila</v>
          </cell>
          <cell r="L190">
            <v>11</v>
          </cell>
          <cell r="O190">
            <v>15</v>
          </cell>
          <cell r="Q190">
            <v>1</v>
          </cell>
          <cell r="R190" t="str">
            <v>CC</v>
          </cell>
          <cell r="S190" t="str">
            <v>écrit</v>
          </cell>
          <cell r="T190" t="str">
            <v>1h30</v>
          </cell>
          <cell r="U190">
            <v>1</v>
          </cell>
          <cell r="V190" t="str">
            <v>CT</v>
          </cell>
          <cell r="W190" t="str">
            <v>écrit</v>
          </cell>
          <cell r="X190" t="str">
            <v>1h30</v>
          </cell>
          <cell r="Y190">
            <v>1</v>
          </cell>
          <cell r="Z190" t="str">
            <v>CT</v>
          </cell>
          <cell r="AA190" t="str">
            <v>écrit</v>
          </cell>
          <cell r="AB190" t="str">
            <v>1h30</v>
          </cell>
          <cell r="AC190">
            <v>1</v>
          </cell>
          <cell r="AD190" t="str">
            <v>CT</v>
          </cell>
          <cell r="AE190" t="str">
            <v>écrit</v>
          </cell>
          <cell r="AF190" t="str">
            <v>1h30</v>
          </cell>
          <cell r="AG190" t="str">
            <v>Nous étudierons les institutions américaines depuis l'indépendance du pays, en voyant leur évolution au cours de l'histoire.</v>
          </cell>
        </row>
        <row r="191">
          <cell r="C191" t="str">
            <v>Matières d'application S3</v>
          </cell>
          <cell r="E191" t="str">
            <v>BLOC / CHAPEAU</v>
          </cell>
        </row>
        <row r="192">
          <cell r="C192" t="str">
            <v>Informatique d'entreprise 1</v>
          </cell>
          <cell r="E192" t="str">
            <v>UE TRONC COMMUN</v>
          </cell>
          <cell r="I192">
            <v>2</v>
          </cell>
          <cell r="J192">
            <v>2</v>
          </cell>
          <cell r="K192" t="str">
            <v>NOEL Isabelle</v>
          </cell>
          <cell r="L192">
            <v>27</v>
          </cell>
          <cell r="O192">
            <v>12</v>
          </cell>
          <cell r="Q192">
            <v>1</v>
          </cell>
          <cell r="R192" t="str">
            <v>CC</v>
          </cell>
          <cell r="S192" t="str">
            <v>Ecrit (poste informatique)</v>
          </cell>
          <cell r="T192" t="str">
            <v>épreuve pratique + QCM</v>
          </cell>
          <cell r="U192">
            <v>1</v>
          </cell>
          <cell r="V192" t="str">
            <v>CT</v>
          </cell>
          <cell r="W192" t="str">
            <v>Ecrit (poste informatique)</v>
          </cell>
          <cell r="X192" t="str">
            <v>épreuve pratique + QCM</v>
          </cell>
          <cell r="Y192">
            <v>1</v>
          </cell>
          <cell r="Z192" t="str">
            <v>CT</v>
          </cell>
          <cell r="AA192" t="str">
            <v>écrit</v>
          </cell>
          <cell r="AB192" t="str">
            <v>1h30</v>
          </cell>
          <cell r="AC192">
            <v>1</v>
          </cell>
          <cell r="AD192" t="str">
            <v>CT</v>
          </cell>
          <cell r="AE192" t="str">
            <v>écrit</v>
          </cell>
          <cell r="AF192" t="str">
            <v>1h30</v>
          </cell>
          <cell r="AG192" t="str">
            <v>Le programme de cet enseignement est essentiellement basé sur l'acquisition des fonctionnalités avancées d'un logiciel de traitement de texte (par exemple : notes de bas de pages, sommaire, index, styles, formulaires, insertion d'objets, liens…) tout en confortant les acquis généraux liés à l'usage d'un ordinateur (réseau, archive...).
1- Réalisation des documents courts (CV, lettre administrative...).
2- Elaboration de documents complexes et structurés (compte rendu, rapport, mémoire, bibliographie...).
3- Maîtrise des fonctionnalités nécessaires à la structuration de documents complexes (notes de bas de pages, sommaire, index, styles...).
4- Intégration d'informations (image, fichiers, graphiques...).
5- Réalisation des documents hypermédias intégrant textes, sons, images fixes et animées et liens internes et externes. Réalisation de documents collaboratifs.
6- Réalisation de diaporamas électroniques qui accompagnent et facilitent la compréhension d'un texte.
7- Réalisation de pages Web et utilisation de logiciels dédiés à la création des sites.
8- Sauvegarde, sécurisation, archivage des données en local et en réseau.</v>
          </cell>
        </row>
        <row r="193">
          <cell r="C193" t="str">
            <v>Droit commercial et des sociétés</v>
          </cell>
          <cell r="E193" t="str">
            <v>UE TRONC COMMUN</v>
          </cell>
          <cell r="I193">
            <v>3</v>
          </cell>
          <cell r="J193">
            <v>3</v>
          </cell>
          <cell r="K193" t="str">
            <v>KASWENGI Joseph</v>
          </cell>
          <cell r="L193" t="str">
            <v>01</v>
          </cell>
          <cell r="N193">
            <v>18</v>
          </cell>
          <cell r="O193">
            <v>12</v>
          </cell>
          <cell r="Q193" t="str">
            <v>50% CC
50% CT</v>
          </cell>
          <cell r="R193" t="str">
            <v>mixte</v>
          </cell>
          <cell r="S193" t="str">
            <v>écrit</v>
          </cell>
          <cell r="T193" t="str">
            <v>1h00</v>
          </cell>
          <cell r="U193">
            <v>1</v>
          </cell>
          <cell r="V193" t="str">
            <v>CT</v>
          </cell>
          <cell r="W193" t="str">
            <v>écrit</v>
          </cell>
          <cell r="X193" t="str">
            <v>1h00</v>
          </cell>
          <cell r="Y193">
            <v>1</v>
          </cell>
          <cell r="Z193" t="str">
            <v>CT</v>
          </cell>
          <cell r="AA193" t="str">
            <v>écrit</v>
          </cell>
          <cell r="AB193" t="str">
            <v>1h00</v>
          </cell>
          <cell r="AC193">
            <v>1</v>
          </cell>
          <cell r="AD193" t="str">
            <v>CT</v>
          </cell>
          <cell r="AE193" t="str">
            <v>écrit</v>
          </cell>
          <cell r="AF193" t="str">
            <v>1h00</v>
          </cell>
          <cell r="AG193" t="str">
            <v>L'organisation du commerce (le commerçant, le fonds de commerce).
La constitution d'une société.
Les types de sociétés.
Les actes civils et actes de commerce, le commerçant, le fonds de commerce et les opérations sur le fonds de commerce, le bail commercial, la prestation de services, les contrats de distribution, les principales sociétés commerciales (notion, forme, constitution, fonctionnement), initiation aux instruments de paiement, initiation au financement des entreprises pour leurs opérations nationales et internationales.</v>
          </cell>
        </row>
        <row r="194">
          <cell r="C194" t="str">
            <v>Economie internationale</v>
          </cell>
          <cell r="E194" t="str">
            <v>UE TRONC COMMUN</v>
          </cell>
          <cell r="I194">
            <v>2</v>
          </cell>
          <cell r="J194">
            <v>2</v>
          </cell>
          <cell r="K194" t="str">
            <v>NOEL Isabelle</v>
          </cell>
          <cell r="L194" t="str">
            <v>05</v>
          </cell>
          <cell r="N194">
            <v>18</v>
          </cell>
          <cell r="Q194">
            <v>1</v>
          </cell>
          <cell r="R194" t="str">
            <v>CT</v>
          </cell>
          <cell r="S194" t="str">
            <v>écrit</v>
          </cell>
          <cell r="T194" t="str">
            <v>1h00</v>
          </cell>
          <cell r="U194">
            <v>1</v>
          </cell>
          <cell r="V194" t="str">
            <v>CT</v>
          </cell>
          <cell r="W194" t="str">
            <v>écrit</v>
          </cell>
          <cell r="X194" t="str">
            <v>1h00</v>
          </cell>
          <cell r="Y194">
            <v>1</v>
          </cell>
          <cell r="Z194" t="str">
            <v>CT</v>
          </cell>
          <cell r="AA194" t="str">
            <v>écrit</v>
          </cell>
          <cell r="AB194" t="str">
            <v>1h00</v>
          </cell>
          <cell r="AC194">
            <v>1</v>
          </cell>
          <cell r="AD194" t="str">
            <v>CT</v>
          </cell>
          <cell r="AE194" t="str">
            <v>écrit</v>
          </cell>
          <cell r="AF194" t="str">
            <v>1h00</v>
          </cell>
          <cell r="AG194" t="str">
            <v>A partir des connaissances d'économie générale acquises en L1, le champ d'étude est étendu au domaine international :
- analyse de l'évolution des échanges internationaux à travers les époques
- les théories des échanges internationaux
- libre-échange et protectionnisme
- les A.C.R. et le développement des échanges régionaux
- le phénomène de multinationalisation
- les comptes extérieurs de la nation</v>
          </cell>
        </row>
        <row r="231">
          <cell r="E231" t="str">
            <v>BLOC / CHAPEAU</v>
          </cell>
        </row>
        <row r="232">
          <cell r="C232" t="str">
            <v>Thème Espagnol S3</v>
          </cell>
          <cell r="E232" t="str">
            <v>UE TRONC COMMUN</v>
          </cell>
          <cell r="I232">
            <v>2</v>
          </cell>
          <cell r="J232">
            <v>2</v>
          </cell>
          <cell r="K232" t="str">
            <v>BACCON Annie</v>
          </cell>
          <cell r="L232">
            <v>14</v>
          </cell>
          <cell r="O232">
            <v>18</v>
          </cell>
          <cell r="Q232">
            <v>1</v>
          </cell>
          <cell r="R232" t="str">
            <v>CC</v>
          </cell>
          <cell r="S232" t="str">
            <v>écrit et oral</v>
          </cell>
          <cell r="U232">
            <v>1</v>
          </cell>
          <cell r="V232" t="str">
            <v>CT</v>
          </cell>
          <cell r="W232" t="str">
            <v>écrit</v>
          </cell>
          <cell r="X232" t="str">
            <v>1h30</v>
          </cell>
          <cell r="Y232">
            <v>1</v>
          </cell>
          <cell r="Z232" t="str">
            <v>CT</v>
          </cell>
          <cell r="AA232" t="str">
            <v>écrit</v>
          </cell>
          <cell r="AB232" t="str">
            <v>1h30</v>
          </cell>
          <cell r="AC232">
            <v>1</v>
          </cell>
          <cell r="AD232" t="str">
            <v>CT</v>
          </cell>
          <cell r="AE232" t="str">
            <v>écrit</v>
          </cell>
          <cell r="AF232" t="str">
            <v>1h30</v>
          </cell>
          <cell r="AG232" t="str">
            <v>Entraînement à la traduction du français vers l’espagnol de textes journalistiques.</v>
          </cell>
        </row>
        <row r="233">
          <cell r="C233" t="str">
            <v>Version Espagnol S3</v>
          </cell>
          <cell r="E233" t="str">
            <v>UE TRONC COMMUN</v>
          </cell>
          <cell r="I233">
            <v>2</v>
          </cell>
          <cell r="J233">
            <v>2</v>
          </cell>
          <cell r="K233" t="str">
            <v>FOURNIE-CHABOCHE Sylvie</v>
          </cell>
          <cell r="L233">
            <v>14</v>
          </cell>
          <cell r="O233">
            <v>12</v>
          </cell>
          <cell r="Q233">
            <v>1</v>
          </cell>
          <cell r="R233" t="str">
            <v>CC</v>
          </cell>
          <cell r="S233" t="str">
            <v>écrit et oral</v>
          </cell>
          <cell r="U233">
            <v>1</v>
          </cell>
          <cell r="V233" t="str">
            <v>CT</v>
          </cell>
          <cell r="W233" t="str">
            <v>écrit</v>
          </cell>
          <cell r="X233" t="str">
            <v>1h00</v>
          </cell>
          <cell r="Y233">
            <v>1</v>
          </cell>
          <cell r="Z233" t="str">
            <v>CT</v>
          </cell>
          <cell r="AA233" t="str">
            <v>écrit</v>
          </cell>
          <cell r="AB233" t="str">
            <v>1h00</v>
          </cell>
          <cell r="AC233">
            <v>1</v>
          </cell>
          <cell r="AD233" t="str">
            <v>CT</v>
          </cell>
          <cell r="AE233" t="str">
            <v>écrit</v>
          </cell>
          <cell r="AF233" t="str">
            <v>1h00</v>
          </cell>
          <cell r="AG233" t="str">
            <v>Entraînement à la traduction de l'espagnol vers le français de textes écrits dans une langue courante actuelle (textes journalistiques, publicités, etc.).</v>
          </cell>
        </row>
        <row r="234">
          <cell r="C234" t="str">
            <v>Expression écrite et orale langue B : Espagnol S3</v>
          </cell>
          <cell r="E234" t="str">
            <v>BLOC / CHAPEAU</v>
          </cell>
        </row>
        <row r="235">
          <cell r="C235" t="str">
            <v>Expression et compréhension orales Espagnol S3 (libellé court = Expression orale Espagnol S3)</v>
          </cell>
          <cell r="E235" t="str">
            <v>UE TRONC COMMUN</v>
          </cell>
          <cell r="I235">
            <v>1</v>
          </cell>
          <cell r="J235">
            <v>1</v>
          </cell>
          <cell r="K235" t="str">
            <v>NATANSON Brigitte</v>
          </cell>
          <cell r="L235">
            <v>14</v>
          </cell>
          <cell r="Q235">
            <v>1</v>
          </cell>
          <cell r="R235" t="str">
            <v>CC</v>
          </cell>
          <cell r="S235" t="str">
            <v>oral</v>
          </cell>
          <cell r="U235">
            <v>1</v>
          </cell>
          <cell r="V235" t="str">
            <v>CT</v>
          </cell>
          <cell r="W235" t="str">
            <v>oral</v>
          </cell>
          <cell r="X235" t="str">
            <v>15 min</v>
          </cell>
          <cell r="Y235">
            <v>1</v>
          </cell>
          <cell r="Z235" t="str">
            <v>CT</v>
          </cell>
          <cell r="AA235" t="str">
            <v>oral</v>
          </cell>
          <cell r="AB235" t="str">
            <v>15 min</v>
          </cell>
          <cell r="AC235">
            <v>1</v>
          </cell>
          <cell r="AD235" t="str">
            <v>CT</v>
          </cell>
          <cell r="AE235" t="str">
            <v>oral</v>
          </cell>
          <cell r="AF235" t="str">
            <v>15 min</v>
          </cell>
          <cell r="AG235" t="str">
            <v>Pratique de l’oral à travers différentes activités proposées par l’enseignant.</v>
          </cell>
        </row>
        <row r="236">
          <cell r="C236" t="str">
            <v>Expression écrite Espagnol S3</v>
          </cell>
          <cell r="E236" t="str">
            <v>UE TRONC COMMUN</v>
          </cell>
          <cell r="I236">
            <v>1</v>
          </cell>
          <cell r="J236">
            <v>1</v>
          </cell>
          <cell r="K236" t="str">
            <v>NATANSON Brigitte</v>
          </cell>
          <cell r="L236">
            <v>14</v>
          </cell>
          <cell r="O236">
            <v>18</v>
          </cell>
          <cell r="Q236">
            <v>1</v>
          </cell>
          <cell r="R236" t="str">
            <v>CC</v>
          </cell>
          <cell r="S236" t="str">
            <v>écrit</v>
          </cell>
          <cell r="T236" t="str">
            <v>1h30</v>
          </cell>
          <cell r="U236">
            <v>1</v>
          </cell>
          <cell r="V236" t="str">
            <v>CT</v>
          </cell>
          <cell r="W236" t="str">
            <v>écrit</v>
          </cell>
          <cell r="X236" t="str">
            <v>1h30</v>
          </cell>
          <cell r="Y236">
            <v>1</v>
          </cell>
          <cell r="Z236" t="str">
            <v>CT</v>
          </cell>
          <cell r="AA236" t="str">
            <v>écrit</v>
          </cell>
          <cell r="AB236" t="str">
            <v>1h30</v>
          </cell>
          <cell r="AC236">
            <v>1</v>
          </cell>
          <cell r="AD236" t="str">
            <v>CT</v>
          </cell>
          <cell r="AE236" t="str">
            <v>écrit</v>
          </cell>
          <cell r="AF236" t="str">
            <v>1h30</v>
          </cell>
          <cell r="AG236" t="str">
            <v>Entraînement à la rédaction en langue espagnole.</v>
          </cell>
        </row>
        <row r="237">
          <cell r="C237" t="str">
            <v>Civilisation Langue B</v>
          </cell>
        </row>
        <row r="238">
          <cell r="C238" t="str">
            <v>Civilisation langue B : civilisation espagnole S3</v>
          </cell>
          <cell r="E238" t="str">
            <v>UE TRONC COMMUN</v>
          </cell>
          <cell r="I238">
            <v>2</v>
          </cell>
          <cell r="J238">
            <v>2</v>
          </cell>
          <cell r="K238" t="str">
            <v>DECOBERT Claire</v>
          </cell>
          <cell r="L238">
            <v>14</v>
          </cell>
          <cell r="O238">
            <v>15</v>
          </cell>
          <cell r="Q238">
            <v>1</v>
          </cell>
          <cell r="R238" t="str">
            <v>CC</v>
          </cell>
          <cell r="S238" t="str">
            <v>écrit et oral</v>
          </cell>
          <cell r="U238">
            <v>1</v>
          </cell>
          <cell r="V238" t="str">
            <v>CT</v>
          </cell>
          <cell r="W238" t="str">
            <v>oral</v>
          </cell>
          <cell r="X238" t="str">
            <v>10 min</v>
          </cell>
          <cell r="Y238">
            <v>1</v>
          </cell>
          <cell r="Z238" t="str">
            <v>CT</v>
          </cell>
          <cell r="AA238" t="str">
            <v>oral</v>
          </cell>
          <cell r="AB238" t="str">
            <v>10 min</v>
          </cell>
          <cell r="AC238">
            <v>1</v>
          </cell>
          <cell r="AD238" t="str">
            <v>CT</v>
          </cell>
          <cell r="AE238" t="str">
            <v>oral</v>
          </cell>
          <cell r="AF238" t="str">
            <v>10 min</v>
          </cell>
          <cell r="AG238" t="str">
            <v>Connaissance des principales évolutions historiques en Espagne de 1898 à 1975. Etude de l'évolution politique, les conflits et leur portée pour l'Espagne et pour l'Europe.</v>
          </cell>
        </row>
        <row r="252">
          <cell r="I252">
            <v>2</v>
          </cell>
          <cell r="J252">
            <v>2</v>
          </cell>
          <cell r="K252" t="str">
            <v>LUO Xiaoliang</v>
          </cell>
          <cell r="L252">
            <v>15</v>
          </cell>
          <cell r="N252" t="str">
            <v/>
          </cell>
          <cell r="O252">
            <v>12</v>
          </cell>
          <cell r="Q252">
            <v>1</v>
          </cell>
          <cell r="R252" t="str">
            <v>CC</v>
          </cell>
          <cell r="S252" t="str">
            <v>écrit</v>
          </cell>
          <cell r="T252" t="str">
            <v>1h00</v>
          </cell>
          <cell r="U252">
            <v>1</v>
          </cell>
          <cell r="V252" t="str">
            <v>CT</v>
          </cell>
          <cell r="W252" t="str">
            <v>écrit</v>
          </cell>
          <cell r="X252" t="str">
            <v>1h00</v>
          </cell>
          <cell r="Y252">
            <v>1</v>
          </cell>
          <cell r="Z252" t="str">
            <v>CT</v>
          </cell>
          <cell r="AA252" t="str">
            <v>écrit</v>
          </cell>
          <cell r="AB252" t="str">
            <v>1h00</v>
          </cell>
          <cell r="AC252">
            <v>1</v>
          </cell>
          <cell r="AD252" t="str">
            <v>CT</v>
          </cell>
          <cell r="AE252" t="str">
            <v>écrit</v>
          </cell>
          <cell r="AF252" t="str">
            <v>1h00</v>
          </cell>
          <cell r="AG252" t="str">
            <v xml:space="preserve">Rédaction de textes courts avec des structures grammaticales simples. </v>
          </cell>
        </row>
        <row r="253">
          <cell r="I253">
            <v>2</v>
          </cell>
          <cell r="J253">
            <v>2</v>
          </cell>
          <cell r="K253" t="str">
            <v>LUO Xiaoliang</v>
          </cell>
          <cell r="L253">
            <v>15</v>
          </cell>
          <cell r="N253" t="str">
            <v/>
          </cell>
          <cell r="O253">
            <v>18</v>
          </cell>
          <cell r="Q253">
            <v>1</v>
          </cell>
          <cell r="R253" t="str">
            <v>CC</v>
          </cell>
          <cell r="S253" t="str">
            <v>écrit</v>
          </cell>
          <cell r="T253" t="str">
            <v>1h30</v>
          </cell>
          <cell r="U253">
            <v>1</v>
          </cell>
          <cell r="V253" t="str">
            <v>CT</v>
          </cell>
          <cell r="W253" t="str">
            <v>écrit</v>
          </cell>
          <cell r="X253" t="str">
            <v>1h30</v>
          </cell>
          <cell r="Y253">
            <v>1</v>
          </cell>
          <cell r="Z253" t="str">
            <v>CT</v>
          </cell>
          <cell r="AA253" t="str">
            <v>écrit</v>
          </cell>
          <cell r="AB253" t="str">
            <v>1h30</v>
          </cell>
          <cell r="AC253">
            <v>1</v>
          </cell>
          <cell r="AD253" t="str">
            <v>CT</v>
          </cell>
          <cell r="AE253" t="str">
            <v>écrit</v>
          </cell>
          <cell r="AF253" t="str">
            <v>1h30</v>
          </cell>
          <cell r="AG253" t="str">
            <v xml:space="preserve">Analyse de textes en chinois et leur traduction en français. </v>
          </cell>
        </row>
        <row r="254">
          <cell r="I254">
            <v>1</v>
          </cell>
          <cell r="J254">
            <v>1</v>
          </cell>
          <cell r="K254" t="str">
            <v>LUO Xiaoliang</v>
          </cell>
          <cell r="L254">
            <v>15</v>
          </cell>
          <cell r="N254" t="str">
            <v/>
          </cell>
          <cell r="O254">
            <v>18</v>
          </cell>
          <cell r="Q254">
            <v>1</v>
          </cell>
          <cell r="R254" t="str">
            <v>CC</v>
          </cell>
          <cell r="S254" t="str">
            <v>écrit</v>
          </cell>
          <cell r="T254" t="str">
            <v>1h30</v>
          </cell>
          <cell r="U254">
            <v>1</v>
          </cell>
          <cell r="V254" t="str">
            <v>CT</v>
          </cell>
          <cell r="W254" t="str">
            <v>écrit</v>
          </cell>
          <cell r="X254" t="str">
            <v>1h00</v>
          </cell>
          <cell r="Y254">
            <v>1</v>
          </cell>
          <cell r="Z254" t="str">
            <v>CT</v>
          </cell>
          <cell r="AA254" t="str">
            <v>écrit</v>
          </cell>
          <cell r="AB254" t="str">
            <v>1h00</v>
          </cell>
          <cell r="AC254">
            <v>1</v>
          </cell>
          <cell r="AD254" t="str">
            <v>CT</v>
          </cell>
          <cell r="AE254" t="str">
            <v>écrit</v>
          </cell>
          <cell r="AF254" t="str">
            <v>1h00</v>
          </cell>
          <cell r="AG254" t="str">
            <v>Apprentissage de la grammaire et des exercices d’application.</v>
          </cell>
        </row>
        <row r="256">
          <cell r="I256">
            <v>1</v>
          </cell>
          <cell r="J256">
            <v>1</v>
          </cell>
          <cell r="K256" t="str">
            <v>LUO Xiaoliang</v>
          </cell>
          <cell r="L256">
            <v>15</v>
          </cell>
          <cell r="N256" t="str">
            <v/>
          </cell>
          <cell r="O256">
            <v>18</v>
          </cell>
          <cell r="Q256">
            <v>1</v>
          </cell>
          <cell r="R256" t="str">
            <v>CT</v>
          </cell>
          <cell r="S256" t="str">
            <v>oral</v>
          </cell>
          <cell r="T256" t="str">
            <v>10 min</v>
          </cell>
          <cell r="U256">
            <v>1</v>
          </cell>
          <cell r="V256" t="str">
            <v>CT</v>
          </cell>
          <cell r="W256" t="str">
            <v>oral</v>
          </cell>
          <cell r="X256" t="str">
            <v>10 min</v>
          </cell>
          <cell r="Y256">
            <v>1</v>
          </cell>
          <cell r="Z256" t="str">
            <v>CT</v>
          </cell>
          <cell r="AA256" t="str">
            <v>oral</v>
          </cell>
          <cell r="AB256" t="str">
            <v>10 min</v>
          </cell>
          <cell r="AC256">
            <v>1</v>
          </cell>
          <cell r="AD256" t="str">
            <v>CT</v>
          </cell>
          <cell r="AE256" t="str">
            <v>oral</v>
          </cell>
          <cell r="AF256" t="str">
            <v>10 min</v>
          </cell>
          <cell r="AG256" t="str">
            <v>Compréhension orale à partir d'enregistrements pédagogiques et mise en situation de conversations en chinois.</v>
          </cell>
        </row>
        <row r="258">
          <cell r="I258">
            <v>2</v>
          </cell>
          <cell r="J258">
            <v>2</v>
          </cell>
          <cell r="K258" t="str">
            <v>MCF</v>
          </cell>
          <cell r="L258">
            <v>15</v>
          </cell>
          <cell r="N258" t="str">
            <v/>
          </cell>
          <cell r="O258">
            <v>15</v>
          </cell>
          <cell r="Q258">
            <v>1</v>
          </cell>
          <cell r="R258" t="str">
            <v>CC</v>
          </cell>
          <cell r="S258" t="str">
            <v>écrit</v>
          </cell>
          <cell r="T258" t="str">
            <v>1h30</v>
          </cell>
          <cell r="U258">
            <v>1</v>
          </cell>
          <cell r="V258" t="str">
            <v>CT</v>
          </cell>
          <cell r="W258" t="str">
            <v>écrit</v>
          </cell>
          <cell r="X258" t="str">
            <v>2h00</v>
          </cell>
          <cell r="Y258">
            <v>1</v>
          </cell>
          <cell r="Z258" t="str">
            <v>CT</v>
          </cell>
          <cell r="AA258" t="str">
            <v>écrit</v>
          </cell>
          <cell r="AB258" t="str">
            <v>2h00</v>
          </cell>
          <cell r="AC258">
            <v>1</v>
          </cell>
          <cell r="AD258" t="str">
            <v>CT</v>
          </cell>
          <cell r="AE258" t="str">
            <v>écrit</v>
          </cell>
          <cell r="AF258" t="str">
            <v>2h00</v>
          </cell>
          <cell r="AG258" t="str">
            <v>Histoire de la Chine du 18e siècle jusqu’à la fin de la Première Guerre mondiale.</v>
          </cell>
        </row>
        <row r="262">
          <cell r="C262" t="str">
            <v xml:space="preserve">Achat, vente, négociation commerciale </v>
          </cell>
          <cell r="E262" t="str">
            <v>UE spécialisation</v>
          </cell>
          <cell r="I262" t="str">
            <v>3</v>
          </cell>
          <cell r="J262">
            <v>3</v>
          </cell>
          <cell r="K262" t="str">
            <v>KASWENGI Joseph</v>
          </cell>
          <cell r="L262" t="str">
            <v>06</v>
          </cell>
          <cell r="N262">
            <v>12</v>
          </cell>
          <cell r="O262">
            <v>12</v>
          </cell>
          <cell r="Q262">
            <v>1</v>
          </cell>
          <cell r="R262" t="str">
            <v>CC</v>
          </cell>
          <cell r="S262" t="str">
            <v>écrit</v>
          </cell>
          <cell r="T262" t="str">
            <v>1h30</v>
          </cell>
          <cell r="U262">
            <v>1</v>
          </cell>
          <cell r="V262" t="str">
            <v>CT</v>
          </cell>
          <cell r="W262" t="str">
            <v>écrit</v>
          </cell>
          <cell r="X262" t="str">
            <v>1h30</v>
          </cell>
          <cell r="Y262">
            <v>1</v>
          </cell>
          <cell r="Z262" t="str">
            <v>CT</v>
          </cell>
          <cell r="AA262" t="str">
            <v>écrit</v>
          </cell>
          <cell r="AB262" t="str">
            <v>1h30</v>
          </cell>
          <cell r="AC262">
            <v>1</v>
          </cell>
          <cell r="AD262" t="str">
            <v>CT</v>
          </cell>
          <cell r="AE262" t="str">
            <v>écrit</v>
          </cell>
          <cell r="AF262" t="str">
            <v>1h30</v>
          </cell>
          <cell r="AG262" t="str">
            <v>Dans un environnement des affaires mondialisé et sans cesse dépendant des changements permanents, ce cours examine, dans le contexte du commerce B to B, la gestion des achats, des ventes ainsi que les outils de la négociation commerciale. Les applications font des approfondissements sur les interactions et facteurs-clés de succès qui contribuent à assurer la performance d'une organisation, entreprise, ou équipe commerciale tant au niveau national qu'international.</v>
          </cell>
        </row>
        <row r="263">
          <cell r="C263" t="str">
            <v>Introduction aux stratégies pour l'e-commerce</v>
          </cell>
          <cell r="E263" t="str">
            <v>UE spécialisation</v>
          </cell>
          <cell r="I263" t="str">
            <v>3</v>
          </cell>
          <cell r="J263">
            <v>3</v>
          </cell>
          <cell r="K263" t="str">
            <v>NOEL Isabelle</v>
          </cell>
          <cell r="L263" t="str">
            <v>05 et 06</v>
          </cell>
          <cell r="N263">
            <v>20</v>
          </cell>
          <cell r="Q263">
            <v>1</v>
          </cell>
          <cell r="R263" t="str">
            <v>CT</v>
          </cell>
          <cell r="S263" t="str">
            <v>écrit</v>
          </cell>
          <cell r="T263" t="str">
            <v>1h00</v>
          </cell>
          <cell r="U263">
            <v>1</v>
          </cell>
          <cell r="V263" t="str">
            <v>CT</v>
          </cell>
          <cell r="W263" t="str">
            <v>écrit</v>
          </cell>
          <cell r="X263" t="str">
            <v>1h00</v>
          </cell>
          <cell r="Y263">
            <v>1</v>
          </cell>
          <cell r="Z263" t="str">
            <v>CT</v>
          </cell>
          <cell r="AA263" t="str">
            <v>écrit</v>
          </cell>
          <cell r="AB263" t="str">
            <v>1h00</v>
          </cell>
          <cell r="AC263">
            <v>1</v>
          </cell>
          <cell r="AD263" t="str">
            <v>CT</v>
          </cell>
          <cell r="AE263" t="str">
            <v>écrit</v>
          </cell>
          <cell r="AF263" t="str">
            <v>1h00</v>
          </cell>
          <cell r="AG263" t="str">
            <v>Les concepts de base sont abordés :
- pourquoi choisir de vendre en ligne
- les différentes formes de vente en ligne
- le e-marketing mix et son intégration à la stratégie marketing de l'entreprise
- la gestion de la relation client sur internet
- les technologies digitales au service de l'e-commerce</v>
          </cell>
        </row>
        <row r="286">
          <cell r="C286" t="str">
            <v>Grammaire et traduction Anglais s4</v>
          </cell>
          <cell r="E286" t="str">
            <v>BLOC / CHAPEAU</v>
          </cell>
        </row>
        <row r="287">
          <cell r="C287" t="str">
            <v>Thème grammatical anglais S4</v>
          </cell>
          <cell r="E287" t="str">
            <v>UE TRONC COMMUN</v>
          </cell>
          <cell r="I287">
            <v>1</v>
          </cell>
          <cell r="J287">
            <v>1</v>
          </cell>
          <cell r="K287" t="str">
            <v>SOTTEAU-JANTON Emilie</v>
          </cell>
          <cell r="L287" t="str">
            <v>11</v>
          </cell>
          <cell r="O287">
            <v>12</v>
          </cell>
          <cell r="Q287">
            <v>1</v>
          </cell>
          <cell r="R287" t="str">
            <v>CC</v>
          </cell>
          <cell r="U287">
            <v>1</v>
          </cell>
          <cell r="V287" t="str">
            <v>CT</v>
          </cell>
          <cell r="W287" t="str">
            <v>écrit</v>
          </cell>
          <cell r="X287" t="str">
            <v>1h00</v>
          </cell>
          <cell r="Y287">
            <v>1</v>
          </cell>
          <cell r="Z287" t="str">
            <v>CT</v>
          </cell>
          <cell r="AA287" t="str">
            <v>écrit</v>
          </cell>
          <cell r="AB287" t="str">
            <v>1h00</v>
          </cell>
          <cell r="AC287">
            <v>1</v>
          </cell>
          <cell r="AD287" t="str">
            <v>CT</v>
          </cell>
          <cell r="AE287" t="str">
            <v>écrit</v>
          </cell>
          <cell r="AF287" t="str">
            <v>1h00</v>
          </cell>
          <cell r="AG287" t="str">
            <v>Ce TD porte sur cinq points de grammaire : l'étude des prépositions, des subordonnées de temps, l'expression du contraste (notamment au moyen des concessives), les propositions relatives, et les phrasal verbs. L'accent est mis sur le thème grammatical et traduction français-anglais d'articles de presse.</v>
          </cell>
        </row>
        <row r="288">
          <cell r="C288" t="str">
            <v>Version anglaise S4</v>
          </cell>
          <cell r="E288" t="str">
            <v>UE TRONC COMMUN</v>
          </cell>
          <cell r="I288">
            <v>2</v>
          </cell>
          <cell r="J288">
            <v>2</v>
          </cell>
          <cell r="K288" t="str">
            <v>SCHMITT Pierre</v>
          </cell>
          <cell r="L288" t="str">
            <v>11</v>
          </cell>
          <cell r="O288">
            <v>18</v>
          </cell>
          <cell r="Q288" t="str">
            <v>50% CC
50% CT</v>
          </cell>
          <cell r="R288" t="str">
            <v>mixte</v>
          </cell>
          <cell r="S288" t="str">
            <v>écrit</v>
          </cell>
          <cell r="T288" t="str">
            <v>1h30</v>
          </cell>
          <cell r="U288">
            <v>1</v>
          </cell>
          <cell r="V288" t="str">
            <v>CT</v>
          </cell>
          <cell r="W288" t="str">
            <v>écrit</v>
          </cell>
          <cell r="X288" t="str">
            <v>1h30</v>
          </cell>
          <cell r="Y288">
            <v>1</v>
          </cell>
          <cell r="Z288" t="str">
            <v>CT</v>
          </cell>
          <cell r="AA288" t="str">
            <v>écrit</v>
          </cell>
          <cell r="AB288" t="str">
            <v>1h30</v>
          </cell>
          <cell r="AC288">
            <v>1</v>
          </cell>
          <cell r="AD288" t="str">
            <v>CT</v>
          </cell>
          <cell r="AE288" t="str">
            <v>écrit</v>
          </cell>
          <cell r="AF288" t="str">
            <v>1h30</v>
          </cell>
          <cell r="AG288" t="str">
            <v>Entraînement à la traduction de l’anglais vers le français à partir de textes essentiellement journalistiques.</v>
          </cell>
        </row>
        <row r="289">
          <cell r="C289" t="str">
            <v>Expression Anglais S4</v>
          </cell>
          <cell r="E289" t="str">
            <v>BLOC / CHAPEAU</v>
          </cell>
        </row>
        <row r="290">
          <cell r="C290" t="str">
            <v>Expression orale Anglais S4</v>
          </cell>
          <cell r="E290" t="str">
            <v>UE TRONC COMMUN</v>
          </cell>
          <cell r="I290">
            <v>1</v>
          </cell>
          <cell r="J290" t="str">
            <v>1</v>
          </cell>
          <cell r="K290" t="str">
            <v>GALLET Elodie</v>
          </cell>
          <cell r="L290" t="str">
            <v>11</v>
          </cell>
          <cell r="Q290">
            <v>1</v>
          </cell>
          <cell r="R290" t="str">
            <v>CC</v>
          </cell>
          <cell r="S290" t="str">
            <v>oral</v>
          </cell>
          <cell r="U290">
            <v>1</v>
          </cell>
          <cell r="V290" t="str">
            <v>CT</v>
          </cell>
          <cell r="W290" t="str">
            <v>oral</v>
          </cell>
          <cell r="X290" t="str">
            <v>15 min</v>
          </cell>
          <cell r="Y290">
            <v>1</v>
          </cell>
          <cell r="Z290" t="str">
            <v>CT</v>
          </cell>
          <cell r="AA290" t="str">
            <v>oral</v>
          </cell>
          <cell r="AB290" t="str">
            <v>15 min</v>
          </cell>
          <cell r="AC290">
            <v>1</v>
          </cell>
          <cell r="AD290" t="str">
            <v>CT</v>
          </cell>
          <cell r="AE290" t="str">
            <v>oral</v>
          </cell>
          <cell r="AF290" t="str">
            <v>15 min</v>
          </cell>
          <cell r="AG290" t="str">
            <v>Pratique de l’oral à travers différentes activités proposées par l’enseignant.</v>
          </cell>
        </row>
        <row r="291">
          <cell r="C291" t="str">
            <v>Expression écrite Anglais S4</v>
          </cell>
          <cell r="E291" t="str">
            <v>UE TRONC COMMUN</v>
          </cell>
          <cell r="I291">
            <v>2</v>
          </cell>
          <cell r="J291" t="str">
            <v>2</v>
          </cell>
          <cell r="K291" t="str">
            <v>MICHEL Alice</v>
          </cell>
          <cell r="L291" t="str">
            <v>11</v>
          </cell>
          <cell r="O291">
            <v>18</v>
          </cell>
          <cell r="Q291">
            <v>1</v>
          </cell>
          <cell r="R291" t="str">
            <v>CC</v>
          </cell>
          <cell r="S291" t="str">
            <v>écrit</v>
          </cell>
          <cell r="T291" t="str">
            <v>1h30</v>
          </cell>
          <cell r="U291">
            <v>1</v>
          </cell>
          <cell r="V291" t="str">
            <v>CT</v>
          </cell>
          <cell r="W291" t="str">
            <v>écrit</v>
          </cell>
          <cell r="X291" t="str">
            <v>1h30</v>
          </cell>
          <cell r="Y291">
            <v>1</v>
          </cell>
          <cell r="Z291" t="str">
            <v>CT</v>
          </cell>
          <cell r="AA291" t="str">
            <v>écrit</v>
          </cell>
          <cell r="AB291" t="str">
            <v>1h30</v>
          </cell>
          <cell r="AC291">
            <v>1</v>
          </cell>
          <cell r="AD291" t="str">
            <v>CT</v>
          </cell>
          <cell r="AE291" t="str">
            <v>écrit</v>
          </cell>
          <cell r="AF291" t="str">
            <v>1h30</v>
          </cell>
          <cell r="AG291" t="str">
            <v>Entraînement à la rédaction en langue anglaise.</v>
          </cell>
        </row>
        <row r="292">
          <cell r="C292" t="str">
            <v xml:space="preserve">Civilisation langue A </v>
          </cell>
        </row>
        <row r="293">
          <cell r="C293" t="str">
            <v>Civilisation langue A : civilisation britannique S4</v>
          </cell>
          <cell r="E293" t="str">
            <v>UE TRONC COMMUN</v>
          </cell>
          <cell r="I293">
            <v>2</v>
          </cell>
          <cell r="J293" t="str">
            <v>2</v>
          </cell>
          <cell r="K293" t="str">
            <v>GALLET Elodie</v>
          </cell>
          <cell r="L293" t="str">
            <v>11</v>
          </cell>
          <cell r="O293">
            <v>15</v>
          </cell>
          <cell r="Q293">
            <v>1</v>
          </cell>
          <cell r="R293" t="str">
            <v>CC</v>
          </cell>
          <cell r="S293" t="str">
            <v>écrit et oral</v>
          </cell>
          <cell r="U293">
            <v>1</v>
          </cell>
          <cell r="V293" t="str">
            <v>CT</v>
          </cell>
          <cell r="W293" t="str">
            <v>écrit</v>
          </cell>
          <cell r="X293" t="str">
            <v>2h00</v>
          </cell>
          <cell r="Y293">
            <v>1</v>
          </cell>
          <cell r="Z293" t="str">
            <v>CT</v>
          </cell>
          <cell r="AA293" t="str">
            <v>écrit</v>
          </cell>
          <cell r="AB293" t="str">
            <v>1h30</v>
          </cell>
          <cell r="AC293">
            <v>1</v>
          </cell>
          <cell r="AD293" t="str">
            <v>CT</v>
          </cell>
          <cell r="AE293" t="str">
            <v>écrit</v>
          </cell>
          <cell r="AF293" t="str">
            <v>1h30</v>
          </cell>
          <cell r="AG293" t="str">
            <v>A l'heure où le Royaume-Uni négocie les termes de sa sortie de l'Union européenne, ce cours vise à examiner les enjeux auxquels les institutions britanniques sont actuellement confrontées. Les notions des monarchie constitutionnelle, bipartisme, réforme(s) du parlement, séparation des pouvoirs, devolution, seront analysées pendant ce cours à l'aide de sources primaires et secondaires.</v>
          </cell>
        </row>
        <row r="294">
          <cell r="C294" t="str">
            <v>Matières d'application S4</v>
          </cell>
          <cell r="E294" t="str">
            <v>BLOC / CHAPEAU</v>
          </cell>
        </row>
        <row r="295">
          <cell r="C295" t="str">
            <v>Informatique d'entreprise 2</v>
          </cell>
        </row>
        <row r="296">
          <cell r="C296" t="str">
            <v>Droit européen</v>
          </cell>
          <cell r="E296" t="str">
            <v>UE TRONC COMMUN</v>
          </cell>
          <cell r="I296">
            <v>3</v>
          </cell>
          <cell r="J296" t="str">
            <v>3</v>
          </cell>
          <cell r="K296" t="str">
            <v>KASWENGI Joseph</v>
          </cell>
          <cell r="L296" t="str">
            <v>01 et 02</v>
          </cell>
          <cell r="N296">
            <v>18</v>
          </cell>
          <cell r="O296">
            <v>12</v>
          </cell>
          <cell r="Q296" t="str">
            <v>50% CC
50% CT</v>
          </cell>
          <cell r="R296" t="str">
            <v>mixte</v>
          </cell>
          <cell r="S296" t="str">
            <v>écrit</v>
          </cell>
          <cell r="T296" t="str">
            <v>1h00</v>
          </cell>
          <cell r="U296">
            <v>1</v>
          </cell>
          <cell r="V296" t="str">
            <v>CT</v>
          </cell>
          <cell r="W296" t="str">
            <v>écrit</v>
          </cell>
          <cell r="X296" t="str">
            <v>1h00</v>
          </cell>
          <cell r="Y296">
            <v>1</v>
          </cell>
          <cell r="Z296" t="str">
            <v>CT</v>
          </cell>
          <cell r="AA296" t="str">
            <v>écrit</v>
          </cell>
          <cell r="AB296" t="str">
            <v>1h00</v>
          </cell>
          <cell r="AC296">
            <v>1</v>
          </cell>
          <cell r="AD296" t="str">
            <v>CT</v>
          </cell>
          <cell r="AE296" t="str">
            <v>écrit</v>
          </cell>
          <cell r="AF296" t="str">
            <v>1h00</v>
          </cell>
          <cell r="AG296" t="str">
            <v>L’Union  Européenne  et  ses  institutions.  Questions  liées  à  l’intégration.  Les  règles  du  marché commun. L’Europe sociale.</v>
          </cell>
        </row>
        <row r="297">
          <cell r="C297" t="str">
            <v>Marketing fondamental et opérationnel</v>
          </cell>
          <cell r="E297" t="str">
            <v>UE TRONC COMMUN</v>
          </cell>
          <cell r="I297">
            <v>3</v>
          </cell>
          <cell r="J297" t="str">
            <v>3</v>
          </cell>
          <cell r="K297" t="str">
            <v>KASWENGI Joseph</v>
          </cell>
          <cell r="L297" t="str">
            <v>06</v>
          </cell>
          <cell r="N297">
            <v>18</v>
          </cell>
          <cell r="O297">
            <v>12</v>
          </cell>
          <cell r="Q297" t="str">
            <v>50% CC (projet, oral, écrit)
50% CT</v>
          </cell>
          <cell r="R297" t="str">
            <v>mixte</v>
          </cell>
          <cell r="S297" t="str">
            <v>écrit et oral</v>
          </cell>
          <cell r="T297" t="str">
            <v>1h30</v>
          </cell>
          <cell r="U297">
            <v>1</v>
          </cell>
          <cell r="V297" t="str">
            <v>CT</v>
          </cell>
          <cell r="W297" t="str">
            <v>écrit</v>
          </cell>
          <cell r="X297" t="str">
            <v>1h30</v>
          </cell>
          <cell r="Y297">
            <v>1</v>
          </cell>
          <cell r="Z297" t="str">
            <v>CT</v>
          </cell>
          <cell r="AA297" t="str">
            <v>écrit</v>
          </cell>
          <cell r="AB297" t="str">
            <v>1h30</v>
          </cell>
          <cell r="AC297">
            <v>1</v>
          </cell>
          <cell r="AD297" t="str">
            <v>CT</v>
          </cell>
          <cell r="AE297" t="str">
            <v>écrit</v>
          </cell>
          <cell r="AF297" t="str">
            <v>1h30</v>
          </cell>
          <cell r="AG297" t="str">
            <v>Ce cours consiste en deux cours en un. Plus particulièrement, si la première partie est consacrée au marketing fondamental, la deuxième approfondit le marketing opérationnel.</v>
          </cell>
        </row>
        <row r="332">
          <cell r="C332" t="str">
            <v>Thème Espagnol S4</v>
          </cell>
          <cell r="E332" t="str">
            <v>UE TRONC COMMUN</v>
          </cell>
          <cell r="I332">
            <v>2</v>
          </cell>
          <cell r="J332" t="str">
            <v>2</v>
          </cell>
          <cell r="K332" t="str">
            <v>BACCON Annie</v>
          </cell>
          <cell r="L332" t="str">
            <v>14</v>
          </cell>
          <cell r="O332">
            <v>18</v>
          </cell>
          <cell r="Q332">
            <v>1</v>
          </cell>
          <cell r="R332" t="str">
            <v>CC</v>
          </cell>
          <cell r="S332" t="str">
            <v>écrit et oral</v>
          </cell>
          <cell r="U332">
            <v>1</v>
          </cell>
          <cell r="V332" t="str">
            <v>CT</v>
          </cell>
          <cell r="W332" t="str">
            <v>écrit</v>
          </cell>
          <cell r="X332" t="str">
            <v>1h30</v>
          </cell>
          <cell r="Y332">
            <v>1</v>
          </cell>
          <cell r="Z332" t="str">
            <v>CT</v>
          </cell>
          <cell r="AA332" t="str">
            <v>écrit</v>
          </cell>
          <cell r="AB332" t="str">
            <v>1h30</v>
          </cell>
          <cell r="AC332">
            <v>1</v>
          </cell>
          <cell r="AD332" t="str">
            <v>CT</v>
          </cell>
          <cell r="AE332" t="str">
            <v>écrit</v>
          </cell>
          <cell r="AF332" t="str">
            <v>1h30</v>
          </cell>
          <cell r="AG332" t="str">
            <v>Entraînement à la traduction du français vers l’espagnol de textes journalistiques.</v>
          </cell>
        </row>
        <row r="333">
          <cell r="C333" t="str">
            <v>Version Espagnol S4</v>
          </cell>
          <cell r="E333" t="str">
            <v>UE TRONC COMMUN</v>
          </cell>
          <cell r="I333">
            <v>2</v>
          </cell>
          <cell r="J333" t="str">
            <v>2</v>
          </cell>
          <cell r="K333" t="str">
            <v>FOURNIE-CHABOCHE Sylvie</v>
          </cell>
          <cell r="L333" t="str">
            <v>14</v>
          </cell>
          <cell r="O333">
            <v>18</v>
          </cell>
          <cell r="Q333">
            <v>1</v>
          </cell>
          <cell r="R333" t="str">
            <v>CC</v>
          </cell>
          <cell r="S333" t="str">
            <v>écrit et oral</v>
          </cell>
          <cell r="U333">
            <v>1</v>
          </cell>
          <cell r="V333" t="str">
            <v>CT</v>
          </cell>
          <cell r="W333" t="str">
            <v>écrit</v>
          </cell>
          <cell r="X333" t="str">
            <v>1h00</v>
          </cell>
          <cell r="Y333">
            <v>1</v>
          </cell>
          <cell r="Z333" t="str">
            <v>CT</v>
          </cell>
          <cell r="AA333" t="str">
            <v>écrit</v>
          </cell>
          <cell r="AB333" t="str">
            <v>1h00</v>
          </cell>
          <cell r="AC333">
            <v>1</v>
          </cell>
          <cell r="AD333" t="str">
            <v>CT</v>
          </cell>
          <cell r="AE333" t="str">
            <v>écrit</v>
          </cell>
          <cell r="AF333" t="str">
            <v>1h00</v>
          </cell>
          <cell r="AG333" t="str">
            <v>Entraînement  à  la  traduction  de  l’espagnol  vers  le  français  de  textes  écrits  dans  une  langue courante actuelle (textes journalistiques, publicités, etc).</v>
          </cell>
        </row>
        <row r="335">
          <cell r="C335" t="str">
            <v>Expression orale Espagnol S4</v>
          </cell>
          <cell r="E335" t="str">
            <v>UE TRONC COMMUN</v>
          </cell>
          <cell r="I335">
            <v>1</v>
          </cell>
          <cell r="J335" t="str">
            <v>1</v>
          </cell>
          <cell r="K335" t="str">
            <v>NATANSON Brigitte</v>
          </cell>
          <cell r="L335" t="str">
            <v>14</v>
          </cell>
          <cell r="Q335">
            <v>1</v>
          </cell>
          <cell r="R335" t="str">
            <v>CC</v>
          </cell>
          <cell r="S335" t="str">
            <v>oral</v>
          </cell>
          <cell r="U335">
            <v>1</v>
          </cell>
          <cell r="V335" t="str">
            <v>CT</v>
          </cell>
          <cell r="W335" t="str">
            <v>oral</v>
          </cell>
          <cell r="X335" t="str">
            <v>15 min</v>
          </cell>
          <cell r="Y335">
            <v>1</v>
          </cell>
          <cell r="Z335" t="str">
            <v>CT</v>
          </cell>
          <cell r="AA335" t="str">
            <v>oral</v>
          </cell>
          <cell r="AB335" t="str">
            <v>15 min</v>
          </cell>
          <cell r="AC335">
            <v>1</v>
          </cell>
          <cell r="AD335" t="str">
            <v>CT</v>
          </cell>
          <cell r="AE335" t="str">
            <v>oral</v>
          </cell>
          <cell r="AF335" t="str">
            <v>15 min</v>
          </cell>
          <cell r="AG335" t="str">
            <v>Pratique de l’oral à travers différentes activités proposées par l’enseignant.</v>
          </cell>
        </row>
        <row r="336">
          <cell r="C336" t="str">
            <v>Expression écrite Espagnol S4</v>
          </cell>
          <cell r="E336" t="str">
            <v>UE TRONC COMMUN</v>
          </cell>
          <cell r="I336">
            <v>1</v>
          </cell>
          <cell r="J336" t="str">
            <v>1</v>
          </cell>
          <cell r="K336" t="str">
            <v>NATANSON Brigitte</v>
          </cell>
          <cell r="L336" t="str">
            <v>14</v>
          </cell>
          <cell r="O336">
            <v>12</v>
          </cell>
          <cell r="Q336">
            <v>1</v>
          </cell>
          <cell r="R336" t="str">
            <v>CC</v>
          </cell>
          <cell r="S336" t="str">
            <v>écrit</v>
          </cell>
          <cell r="T336" t="str">
            <v>1h00</v>
          </cell>
          <cell r="U336">
            <v>1</v>
          </cell>
          <cell r="V336" t="str">
            <v>CT</v>
          </cell>
          <cell r="W336" t="str">
            <v>écrit</v>
          </cell>
          <cell r="X336" t="str">
            <v>1h00</v>
          </cell>
          <cell r="Y336">
            <v>1</v>
          </cell>
          <cell r="Z336" t="str">
            <v>CT</v>
          </cell>
          <cell r="AA336" t="str">
            <v>écrit</v>
          </cell>
          <cell r="AB336" t="str">
            <v>1h00</v>
          </cell>
          <cell r="AC336">
            <v>1</v>
          </cell>
          <cell r="AD336" t="str">
            <v>CT</v>
          </cell>
          <cell r="AE336" t="str">
            <v>écrit</v>
          </cell>
          <cell r="AF336" t="str">
            <v>1h00</v>
          </cell>
          <cell r="AG336" t="str">
            <v>Entraînement à la rédaction en langue espagnole.</v>
          </cell>
        </row>
        <row r="338">
          <cell r="C338" t="str">
            <v>Civilisation latino-américaine S4</v>
          </cell>
          <cell r="E338" t="str">
            <v>UE TRONC COMMUN</v>
          </cell>
          <cell r="I338">
            <v>2</v>
          </cell>
          <cell r="J338" t="str">
            <v>2</v>
          </cell>
          <cell r="K338" t="str">
            <v>EYMAR Marcos</v>
          </cell>
          <cell r="L338" t="str">
            <v>14</v>
          </cell>
          <cell r="O338">
            <v>15</v>
          </cell>
          <cell r="Q338">
            <v>1</v>
          </cell>
          <cell r="R338" t="str">
            <v>CC</v>
          </cell>
          <cell r="S338" t="str">
            <v>écrit et oral</v>
          </cell>
          <cell r="U338">
            <v>1</v>
          </cell>
          <cell r="V338" t="str">
            <v>CT</v>
          </cell>
          <cell r="W338" t="str">
            <v>écrit</v>
          </cell>
          <cell r="X338" t="str">
            <v>2h00</v>
          </cell>
          <cell r="Y338">
            <v>1</v>
          </cell>
          <cell r="Z338" t="str">
            <v>CT</v>
          </cell>
          <cell r="AA338" t="str">
            <v>écrit</v>
          </cell>
          <cell r="AB338" t="str">
            <v>2h00</v>
          </cell>
          <cell r="AC338">
            <v>1</v>
          </cell>
          <cell r="AD338" t="str">
            <v>CT</v>
          </cell>
          <cell r="AE338" t="str">
            <v>écrit</v>
          </cell>
          <cell r="AF338" t="str">
            <v>2h00</v>
          </cell>
          <cell r="AG338" t="str">
            <v>Etude de la période coloniale, notamment des relations entres les colonisateurs et les indigènes, et de sa répercussion aujourd'hui dans la configuration des sociétés latino-américaines.</v>
          </cell>
        </row>
        <row r="350">
          <cell r="I350">
            <v>2</v>
          </cell>
          <cell r="J350" t="str">
            <v>2</v>
          </cell>
          <cell r="K350" t="str">
            <v>LUO Xiaoliang</v>
          </cell>
          <cell r="L350" t="str">
            <v>15</v>
          </cell>
          <cell r="N350" t="str">
            <v/>
          </cell>
          <cell r="O350">
            <v>12</v>
          </cell>
          <cell r="Q350">
            <v>1</v>
          </cell>
          <cell r="R350" t="str">
            <v>CT</v>
          </cell>
          <cell r="S350" t="str">
            <v>écrit</v>
          </cell>
          <cell r="T350" t="str">
            <v>1h00</v>
          </cell>
          <cell r="U350">
            <v>1</v>
          </cell>
          <cell r="V350" t="str">
            <v>CT</v>
          </cell>
          <cell r="W350" t="str">
            <v>écrit</v>
          </cell>
          <cell r="X350" t="str">
            <v>1h00</v>
          </cell>
          <cell r="Y350">
            <v>1</v>
          </cell>
          <cell r="Z350" t="str">
            <v>CT</v>
          </cell>
          <cell r="AA350" t="str">
            <v>écrit</v>
          </cell>
          <cell r="AB350" t="str">
            <v>1h00</v>
          </cell>
          <cell r="AC350">
            <v>1</v>
          </cell>
          <cell r="AD350" t="str">
            <v>CT</v>
          </cell>
          <cell r="AE350" t="str">
            <v>écrit</v>
          </cell>
          <cell r="AF350" t="str">
            <v>1h00</v>
          </cell>
          <cell r="AG350" t="str">
            <v>Rédaction de textes avec des structures grammaticales intermédiaires.</v>
          </cell>
        </row>
        <row r="351">
          <cell r="I351" t="str">
            <v>2</v>
          </cell>
          <cell r="J351" t="str">
            <v>2</v>
          </cell>
          <cell r="K351" t="str">
            <v>LUO Xiaoliang</v>
          </cell>
          <cell r="L351" t="str">
            <v>15</v>
          </cell>
          <cell r="M351" t="str">
            <v/>
          </cell>
          <cell r="N351" t="str">
            <v/>
          </cell>
          <cell r="O351">
            <v>18</v>
          </cell>
          <cell r="Q351">
            <v>1</v>
          </cell>
          <cell r="R351" t="str">
            <v>CT</v>
          </cell>
          <cell r="S351" t="str">
            <v>écrit</v>
          </cell>
          <cell r="T351" t="str">
            <v>1h30</v>
          </cell>
          <cell r="U351">
            <v>1</v>
          </cell>
          <cell r="V351" t="str">
            <v>CT</v>
          </cell>
          <cell r="W351" t="str">
            <v>écrit</v>
          </cell>
          <cell r="X351" t="str">
            <v>1h30</v>
          </cell>
          <cell r="Y351">
            <v>1</v>
          </cell>
          <cell r="Z351" t="str">
            <v>CT</v>
          </cell>
          <cell r="AA351" t="str">
            <v>écrit</v>
          </cell>
          <cell r="AB351" t="str">
            <v>1h30</v>
          </cell>
          <cell r="AC351">
            <v>1</v>
          </cell>
          <cell r="AD351" t="str">
            <v>CT</v>
          </cell>
          <cell r="AE351" t="str">
            <v>écrit</v>
          </cell>
          <cell r="AF351" t="str">
            <v>1h30</v>
          </cell>
          <cell r="AG351" t="str">
            <v>Analyse de textes en chinois et leur traduction en français.</v>
          </cell>
        </row>
        <row r="352">
          <cell r="I352" t="str">
            <v>1</v>
          </cell>
          <cell r="J352" t="str">
            <v>1</v>
          </cell>
          <cell r="K352" t="str">
            <v>LUO Xiaoliang</v>
          </cell>
          <cell r="L352" t="str">
            <v>15</v>
          </cell>
          <cell r="M352" t="str">
            <v/>
          </cell>
          <cell r="N352" t="str">
            <v/>
          </cell>
          <cell r="O352">
            <v>18</v>
          </cell>
          <cell r="Q352">
            <v>1</v>
          </cell>
          <cell r="R352" t="str">
            <v>CT</v>
          </cell>
          <cell r="S352" t="str">
            <v>écrit</v>
          </cell>
          <cell r="T352" t="str">
            <v>1h30</v>
          </cell>
          <cell r="U352">
            <v>1</v>
          </cell>
          <cell r="V352" t="str">
            <v>CT</v>
          </cell>
          <cell r="W352" t="str">
            <v>écrit</v>
          </cell>
          <cell r="X352" t="str">
            <v>1h00</v>
          </cell>
          <cell r="Y352">
            <v>1</v>
          </cell>
          <cell r="Z352" t="str">
            <v>CT</v>
          </cell>
          <cell r="AA352" t="str">
            <v>écrit</v>
          </cell>
          <cell r="AB352" t="str">
            <v>1h00</v>
          </cell>
          <cell r="AC352">
            <v>1</v>
          </cell>
          <cell r="AD352" t="str">
            <v>CT</v>
          </cell>
          <cell r="AE352" t="str">
            <v>écrit</v>
          </cell>
          <cell r="AF352" t="str">
            <v>1h00</v>
          </cell>
          <cell r="AG352" t="str">
            <v>Apprentissage de la grammaire et exercices d’application.</v>
          </cell>
        </row>
        <row r="354">
          <cell r="I354">
            <v>1</v>
          </cell>
          <cell r="J354" t="str">
            <v>1</v>
          </cell>
          <cell r="K354" t="str">
            <v>LUO Xiaoliang</v>
          </cell>
          <cell r="L354" t="str">
            <v>15</v>
          </cell>
          <cell r="N354" t="str">
            <v/>
          </cell>
          <cell r="O354">
            <v>18</v>
          </cell>
          <cell r="Q354">
            <v>1</v>
          </cell>
          <cell r="R354" t="str">
            <v>CT</v>
          </cell>
          <cell r="S354" t="str">
            <v>oral</v>
          </cell>
          <cell r="T354" t="str">
            <v>10 min</v>
          </cell>
          <cell r="U354">
            <v>1</v>
          </cell>
          <cell r="V354" t="str">
            <v>CT</v>
          </cell>
          <cell r="W354" t="str">
            <v>oral</v>
          </cell>
          <cell r="X354" t="str">
            <v>10 min</v>
          </cell>
          <cell r="Y354">
            <v>1</v>
          </cell>
          <cell r="Z354" t="str">
            <v>CT</v>
          </cell>
          <cell r="AA354" t="str">
            <v>oral</v>
          </cell>
          <cell r="AB354" t="str">
            <v>10 min</v>
          </cell>
          <cell r="AC354">
            <v>1</v>
          </cell>
          <cell r="AD354" t="str">
            <v>CT</v>
          </cell>
          <cell r="AE354" t="str">
            <v>oral</v>
          </cell>
          <cell r="AF354" t="str">
            <v>10 min</v>
          </cell>
          <cell r="AG354" t="str">
            <v>Compréhension orale à partir d'enregistrements pédagogiques et authentiques et mise en situation de conversations en chinois.</v>
          </cell>
        </row>
        <row r="356">
          <cell r="I356">
            <v>2</v>
          </cell>
          <cell r="J356" t="str">
            <v>2</v>
          </cell>
          <cell r="K356" t="str">
            <v>MCF</v>
          </cell>
          <cell r="L356" t="str">
            <v>15</v>
          </cell>
          <cell r="N356" t="str">
            <v/>
          </cell>
          <cell r="O356">
            <v>15</v>
          </cell>
          <cell r="Q356">
            <v>1</v>
          </cell>
          <cell r="R356" t="str">
            <v>CC</v>
          </cell>
          <cell r="S356" t="str">
            <v>écrit</v>
          </cell>
          <cell r="T356" t="str">
            <v>1h30</v>
          </cell>
          <cell r="U356">
            <v>1</v>
          </cell>
          <cell r="V356" t="str">
            <v>CT</v>
          </cell>
          <cell r="W356" t="str">
            <v>écrit</v>
          </cell>
          <cell r="X356" t="str">
            <v>2h00</v>
          </cell>
          <cell r="Y356">
            <v>1</v>
          </cell>
          <cell r="Z356" t="str">
            <v>CT</v>
          </cell>
          <cell r="AA356" t="str">
            <v>écrit</v>
          </cell>
          <cell r="AB356" t="str">
            <v>2h00</v>
          </cell>
          <cell r="AC356">
            <v>1</v>
          </cell>
          <cell r="AD356" t="str">
            <v>CT</v>
          </cell>
          <cell r="AE356" t="str">
            <v>écrit</v>
          </cell>
          <cell r="AF356" t="str">
            <v>2h00</v>
          </cell>
          <cell r="AG356" t="str">
            <v>Histoire et géographie chinoises</v>
          </cell>
        </row>
        <row r="360">
          <cell r="C360" t="str">
            <v>Comportement du consommateur</v>
          </cell>
          <cell r="E360" t="str">
            <v>UE spécialisation</v>
          </cell>
          <cell r="G360" t="str">
            <v>LEA</v>
          </cell>
          <cell r="I360" t="str">
            <v>3</v>
          </cell>
          <cell r="J360">
            <v>3</v>
          </cell>
          <cell r="K360" t="str">
            <v>KASWENGI Joseph</v>
          </cell>
          <cell r="L360" t="str">
            <v>06</v>
          </cell>
          <cell r="N360">
            <v>10</v>
          </cell>
          <cell r="O360">
            <v>10</v>
          </cell>
          <cell r="Q360">
            <v>1</v>
          </cell>
          <cell r="R360" t="str">
            <v>CC</v>
          </cell>
          <cell r="S360" t="str">
            <v>écrit et oral</v>
          </cell>
          <cell r="U360">
            <v>1</v>
          </cell>
          <cell r="V360" t="str">
            <v>CT</v>
          </cell>
          <cell r="W360" t="str">
            <v>écrit</v>
          </cell>
          <cell r="X360" t="str">
            <v>1h00</v>
          </cell>
          <cell r="Y360">
            <v>1</v>
          </cell>
          <cell r="Z360" t="str">
            <v>CT</v>
          </cell>
          <cell r="AA360" t="str">
            <v>écrit</v>
          </cell>
          <cell r="AB360" t="str">
            <v>1h00</v>
          </cell>
          <cell r="AC360">
            <v>1</v>
          </cell>
          <cell r="AD360" t="str">
            <v>CT</v>
          </cell>
          <cell r="AE360" t="str">
            <v>écrit</v>
          </cell>
          <cell r="AF360" t="str">
            <v>1h00</v>
          </cell>
          <cell r="AG360" t="str">
            <v>Ce cours a pour objectif d'éclairer les comportements du consommateur dans l'univers marchand. Le processus de décision du consommateur sera étudié en détail, et ses étapes seront analysées.
Le cours permettra également de présenter les concepts clés du comportement du consommateur : les besoins et motivations, l'attitude, les émotions, la satisfaction, la fidélité, etc. Par ailleurs, à l'heure où la consommation et l'acte d'achat se font fréquemment en ligne (internet, mobile, ...), le cours traitera spécifiquement du comportement de l'internaute, et présentera les enjeux liés au cross-canal.</v>
          </cell>
        </row>
        <row r="361">
          <cell r="C361" t="str">
            <v>Communication for international tourism</v>
          </cell>
          <cell r="E361" t="str">
            <v>UE spécialisation</v>
          </cell>
          <cell r="G361" t="str">
            <v>LEA</v>
          </cell>
          <cell r="I361" t="str">
            <v>3</v>
          </cell>
          <cell r="J361">
            <v>3</v>
          </cell>
          <cell r="K361" t="str">
            <v>MICHEL Alice</v>
          </cell>
          <cell r="L361">
            <v>11</v>
          </cell>
          <cell r="N361">
            <v>12</v>
          </cell>
          <cell r="O361">
            <v>12</v>
          </cell>
          <cell r="Q361">
            <v>1</v>
          </cell>
          <cell r="R361" t="str">
            <v>CC</v>
          </cell>
        </row>
        <row r="388">
          <cell r="C388" t="str">
            <v>Traduction Anglais S5 LEA</v>
          </cell>
          <cell r="E388" t="str">
            <v>UE TRONC COMMUN</v>
          </cell>
          <cell r="I388">
            <v>3</v>
          </cell>
          <cell r="J388" t="str">
            <v>3</v>
          </cell>
          <cell r="K388" t="str">
            <v>MICHEL Alice</v>
          </cell>
          <cell r="L388" t="str">
            <v>11</v>
          </cell>
          <cell r="O388">
            <v>24</v>
          </cell>
          <cell r="Q388">
            <v>1</v>
          </cell>
          <cell r="R388" t="str">
            <v>CT</v>
          </cell>
          <cell r="S388" t="str">
            <v>écrit</v>
          </cell>
          <cell r="T388" t="str">
            <v>2h00</v>
          </cell>
          <cell r="U388">
            <v>1</v>
          </cell>
          <cell r="V388" t="str">
            <v>CT</v>
          </cell>
          <cell r="W388" t="str">
            <v>écrit</v>
          </cell>
          <cell r="X388" t="str">
            <v>2h00</v>
          </cell>
          <cell r="Y388">
            <v>1</v>
          </cell>
          <cell r="Z388" t="str">
            <v>CT</v>
          </cell>
          <cell r="AA388" t="str">
            <v>écrit</v>
          </cell>
          <cell r="AB388" t="str">
            <v>2h00</v>
          </cell>
          <cell r="AC388">
            <v>1</v>
          </cell>
          <cell r="AD388" t="str">
            <v>CT</v>
          </cell>
          <cell r="AE388" t="str">
            <v>écrit</v>
          </cell>
          <cell r="AF388" t="str">
            <v>2h00</v>
          </cell>
          <cell r="AG388" t="str">
            <v>Traduction d’articles de la presse (Le Monde, Libération, Le Point etc) français-anglais.</v>
          </cell>
        </row>
        <row r="389">
          <cell r="C389" t="str">
            <v>Anglais économique et commercial 1</v>
          </cell>
          <cell r="E389" t="str">
            <v>UE TRONC COMMUN</v>
          </cell>
          <cell r="I389">
            <v>3</v>
          </cell>
          <cell r="J389" t="str">
            <v>3</v>
          </cell>
          <cell r="K389" t="str">
            <v>MICHEL Alice</v>
          </cell>
          <cell r="L389" t="str">
            <v>11</v>
          </cell>
          <cell r="O389">
            <v>18</v>
          </cell>
          <cell r="Q389">
            <v>1</v>
          </cell>
          <cell r="R389" t="str">
            <v>CC</v>
          </cell>
          <cell r="Y389">
            <v>1</v>
          </cell>
          <cell r="Z389" t="str">
            <v>CT</v>
          </cell>
          <cell r="AA389" t="str">
            <v>écrit</v>
          </cell>
          <cell r="AB389" t="str">
            <v>1h30</v>
          </cell>
          <cell r="AC389">
            <v>1</v>
          </cell>
          <cell r="AD389" t="str">
            <v>CT</v>
          </cell>
          <cell r="AE389" t="str">
            <v>écrit</v>
          </cell>
          <cell r="AF389" t="str">
            <v>1h30</v>
          </cell>
          <cell r="AG389" t="str">
            <v>Comprendre et produire différents types de documents professionnels, lettres et emails, avec un vocabulaire du monde socio-économique riche et précisn, ainsi qu'une grammaire adéquate, sur les thèmes et  notions tels que : business letters related to orders, offers and enquiries, payment and debt collection, claims, complaints and replies to complaints...</v>
          </cell>
        </row>
        <row r="391">
          <cell r="C391" t="str">
            <v>Civilisation langue A : civilisation britannique S5</v>
          </cell>
          <cell r="E391" t="str">
            <v>UE TRONC COMMUN</v>
          </cell>
          <cell r="I391">
            <v>1</v>
          </cell>
          <cell r="J391" t="str">
            <v>1</v>
          </cell>
          <cell r="K391" t="str">
            <v>RIVIERE DE FRANCO Karine</v>
          </cell>
          <cell r="L391" t="str">
            <v>11</v>
          </cell>
          <cell r="N391">
            <v>12</v>
          </cell>
          <cell r="O391">
            <v>12</v>
          </cell>
          <cell r="Q391">
            <v>1</v>
          </cell>
          <cell r="R391" t="str">
            <v>CC</v>
          </cell>
          <cell r="S391" t="str">
            <v>écrit</v>
          </cell>
          <cell r="T391" t="str">
            <v>1h00</v>
          </cell>
          <cell r="U391">
            <v>1</v>
          </cell>
          <cell r="V391" t="str">
            <v>CT</v>
          </cell>
          <cell r="W391" t="str">
            <v>écrit</v>
          </cell>
          <cell r="X391" t="str">
            <v>2h00</v>
          </cell>
          <cell r="Y391">
            <v>1</v>
          </cell>
          <cell r="Z391" t="str">
            <v>CT</v>
          </cell>
          <cell r="AA391" t="str">
            <v>écrit</v>
          </cell>
          <cell r="AB391" t="str">
            <v>2h00</v>
          </cell>
          <cell r="AC391">
            <v>1</v>
          </cell>
          <cell r="AD391" t="str">
            <v>CT</v>
          </cell>
          <cell r="AE391" t="str">
            <v xml:space="preserve">écrit </v>
          </cell>
          <cell r="AF391" t="str">
            <v>2h00</v>
          </cell>
          <cell r="AG391" t="str">
            <v>La Grande-Bretagne de 1945 à nos jours : aspects politiques, économiques et sociaux (le consensus de l'après-guerre, le Thatchérisme, le New Labour, les politiques économiques, le Welfare state, le système de santé, le système éducatif…).</v>
          </cell>
        </row>
        <row r="393">
          <cell r="C393" t="str">
            <v>Comptabilité générale S5</v>
          </cell>
          <cell r="E393" t="str">
            <v>UE TRONC COMMUN</v>
          </cell>
          <cell r="I393">
            <v>3</v>
          </cell>
          <cell r="J393">
            <v>3</v>
          </cell>
          <cell r="K393" t="str">
            <v>NOEL Isabelle</v>
          </cell>
          <cell r="L393" t="str">
            <v>06</v>
          </cell>
          <cell r="N393">
            <v>15</v>
          </cell>
          <cell r="O393">
            <v>15</v>
          </cell>
          <cell r="Q393" t="str">
            <v>50% CC
50% CT</v>
          </cell>
          <cell r="R393" t="str">
            <v>mixte</v>
          </cell>
          <cell r="S393" t="str">
            <v>écrit</v>
          </cell>
          <cell r="T393" t="str">
            <v>CC 1h00
CT 2h00</v>
          </cell>
          <cell r="U393">
            <v>1</v>
          </cell>
          <cell r="V393" t="str">
            <v>CT</v>
          </cell>
          <cell r="W393" t="str">
            <v>écrit</v>
          </cell>
          <cell r="X393" t="str">
            <v>2h00</v>
          </cell>
          <cell r="Y393">
            <v>1</v>
          </cell>
          <cell r="Z393" t="str">
            <v>CT</v>
          </cell>
          <cell r="AA393" t="str">
            <v>écrit</v>
          </cell>
          <cell r="AB393" t="str">
            <v>2h00</v>
          </cell>
          <cell r="AC393">
            <v>1</v>
          </cell>
          <cell r="AD393" t="str">
            <v>CT</v>
          </cell>
          <cell r="AE393" t="str">
            <v>écrit</v>
          </cell>
          <cell r="AF393" t="str">
            <v>2h00</v>
          </cell>
          <cell r="AG393" t="str">
            <v>Les principes généraux de la comptabilité générale et l'enregistrement des opérations comptables.
Les opérations courantes : ventes et achat ; charges et produits ; frais accessoires d'achat et de vente ; les charges de personnel.
Les opérations d'inventaires : amortissements ; provisions ; régularisations.</v>
          </cell>
        </row>
        <row r="394">
          <cell r="C394" t="str">
            <v>Techniques du commerce international (niveau 1) S5</v>
          </cell>
          <cell r="E394" t="str">
            <v>UE TRONC COMMUN</v>
          </cell>
          <cell r="I394">
            <v>3</v>
          </cell>
          <cell r="J394">
            <v>3</v>
          </cell>
          <cell r="K394" t="str">
            <v>NOEL Isabelle</v>
          </cell>
          <cell r="L394" t="str">
            <v>06</v>
          </cell>
          <cell r="O394">
            <v>24</v>
          </cell>
          <cell r="Q394">
            <v>1</v>
          </cell>
          <cell r="R394" t="str">
            <v>CC</v>
          </cell>
          <cell r="S394" t="str">
            <v>écrit</v>
          </cell>
          <cell r="T394" t="str">
            <v>2 x 1h00</v>
          </cell>
          <cell r="U394">
            <v>1</v>
          </cell>
          <cell r="V394" t="str">
            <v>CT</v>
          </cell>
          <cell r="W394" t="str">
            <v>écrit</v>
          </cell>
          <cell r="X394" t="str">
            <v>2h00</v>
          </cell>
          <cell r="Y394">
            <v>1</v>
          </cell>
          <cell r="Z394" t="str">
            <v>CT</v>
          </cell>
          <cell r="AA394" t="str">
            <v>écrit</v>
          </cell>
          <cell r="AB394" t="str">
            <v>2h00</v>
          </cell>
          <cell r="AC394">
            <v>1</v>
          </cell>
          <cell r="AD394" t="str">
            <v>CT</v>
          </cell>
          <cell r="AE394" t="str">
            <v>écrit</v>
          </cell>
          <cell r="AF394" t="str">
            <v>2h00</v>
          </cell>
          <cell r="AG394" t="str">
            <v>Etudes des principaux concepts nécessaires à une bonne maîtrise des pratiques du commerce international :
- Incoterms
- Logistique et supply chain
- Moyens de paiement
- Gestion documentaire</v>
          </cell>
        </row>
        <row r="395">
          <cell r="C395" t="str">
            <v>Rédaction de documents universitaires - S5 LEA (salle informatique - gpe 25 étudiants)</v>
          </cell>
          <cell r="E395" t="str">
            <v>UE TRONC COMMUN</v>
          </cell>
          <cell r="I395">
            <v>2</v>
          </cell>
          <cell r="J395">
            <v>2</v>
          </cell>
          <cell r="K395" t="str">
            <v>TESSON-MARTEAU Sonia</v>
          </cell>
          <cell r="L395" t="str">
            <v>09</v>
          </cell>
          <cell r="N395" t="str">
            <v xml:space="preserve"> </v>
          </cell>
          <cell r="O395" t="str">
            <v>18 HTD dont 3h accompagnement collectif</v>
          </cell>
          <cell r="Q395">
            <v>1</v>
          </cell>
          <cell r="R395" t="str">
            <v>CC</v>
          </cell>
          <cell r="S395" t="str">
            <v>écrit</v>
          </cell>
          <cell r="U395">
            <v>1</v>
          </cell>
          <cell r="V395" t="str">
            <v>CT</v>
          </cell>
          <cell r="W395" t="str">
            <v>rapport</v>
          </cell>
          <cell r="Y395">
            <v>1</v>
          </cell>
          <cell r="Z395" t="str">
            <v>CT</v>
          </cell>
          <cell r="AB395" t="str">
            <v>rapport</v>
          </cell>
          <cell r="AC395">
            <v>1</v>
          </cell>
          <cell r="AD395" t="str">
            <v>CT</v>
          </cell>
          <cell r="AE395" t="str">
            <v>rapport</v>
          </cell>
          <cell r="AG395" t="str">
            <v>A partir de l'expérience vécue dans le cadre du cours sur les projets de communication, l'étudiant travaille les différentes étapes essentielles du rapport d'expérience de façon à se préparer à la rédaction de son rapport de stage de fin d'année.</v>
          </cell>
        </row>
        <row r="396">
          <cell r="C396" t="str">
            <v>Gestion de projet S5 LEA (CM non présentiel)</v>
          </cell>
          <cell r="E396" t="str">
            <v>UE TRONC COMMUN</v>
          </cell>
          <cell r="I396">
            <v>2</v>
          </cell>
          <cell r="J396">
            <v>2</v>
          </cell>
          <cell r="K396" t="str">
            <v xml:space="preserve">ROBERT Christine (resp UE et contact étudiants)
TESSON-MARTEAU Sonia (coordinatrice)
</v>
          </cell>
          <cell r="L396">
            <v>71</v>
          </cell>
          <cell r="N396">
            <v>6</v>
          </cell>
          <cell r="O396">
            <v>18</v>
          </cell>
          <cell r="Q396">
            <v>1</v>
          </cell>
          <cell r="R396" t="str">
            <v>CT</v>
          </cell>
          <cell r="S396" t="str">
            <v>projet</v>
          </cell>
          <cell r="T396" t="str">
            <v>projet + soutenance</v>
          </cell>
          <cell r="U396" t="str">
            <v>Session unique - statut RSE impossible</v>
          </cell>
          <cell r="AG396" t="str">
            <v>L'étudiant est amené dans ce cours à percevoir et à savoir tenir compte des enjeux propres à la gestion d'un projet de communication. Le cours présente pour cela des aspects théoriques, et demande une application concrète de ces connaissances dans un projet défini au début du semestre.</v>
          </cell>
        </row>
        <row r="408">
          <cell r="C408" t="str">
            <v>Thème Espagnol S5 LEA</v>
          </cell>
          <cell r="E408" t="str">
            <v>CHOIX TRONC COMMUN</v>
          </cell>
          <cell r="I408">
            <v>2</v>
          </cell>
          <cell r="J408" t="str">
            <v>2</v>
          </cell>
          <cell r="K408" t="str">
            <v>BACCON Annie</v>
          </cell>
          <cell r="L408" t="str">
            <v>14</v>
          </cell>
          <cell r="O408">
            <v>12</v>
          </cell>
          <cell r="Q408">
            <v>1</v>
          </cell>
          <cell r="R408" t="str">
            <v>CC</v>
          </cell>
          <cell r="S408" t="str">
            <v>écrit et oral</v>
          </cell>
          <cell r="U408">
            <v>1</v>
          </cell>
          <cell r="V408" t="str">
            <v>CT</v>
          </cell>
          <cell r="W408" t="str">
            <v>écrit</v>
          </cell>
          <cell r="X408" t="str">
            <v>1h15</v>
          </cell>
          <cell r="Y408">
            <v>1</v>
          </cell>
          <cell r="Z408" t="str">
            <v>CT</v>
          </cell>
          <cell r="AA408" t="str">
            <v>écrit</v>
          </cell>
          <cell r="AB408" t="str">
            <v>1h15</v>
          </cell>
          <cell r="AC408">
            <v>1</v>
          </cell>
          <cell r="AD408" t="str">
            <v>CT</v>
          </cell>
          <cell r="AE408" t="str">
            <v>écrit</v>
          </cell>
          <cell r="AF408" t="str">
            <v>1h15</v>
          </cell>
          <cell r="AG408" t="str">
            <v>Traduction du français vers l’espagnol de textes journalistiques.</v>
          </cell>
        </row>
        <row r="409">
          <cell r="C409" t="str">
            <v>Version Espagnol S5 LEA</v>
          </cell>
          <cell r="E409" t="str">
            <v>CHOIX TRONC COMMUN</v>
          </cell>
          <cell r="I409">
            <v>2</v>
          </cell>
          <cell r="J409" t="str">
            <v>2</v>
          </cell>
          <cell r="K409" t="str">
            <v>FOURNIE-CHABOCHE Sylvie</v>
          </cell>
          <cell r="L409" t="str">
            <v>14</v>
          </cell>
          <cell r="O409">
            <v>12</v>
          </cell>
          <cell r="Q409">
            <v>1</v>
          </cell>
          <cell r="R409" t="str">
            <v>CC</v>
          </cell>
          <cell r="S409" t="str">
            <v>écrit et oral</v>
          </cell>
          <cell r="U409">
            <v>1</v>
          </cell>
          <cell r="V409" t="str">
            <v>CT</v>
          </cell>
          <cell r="W409" t="str">
            <v>écrit</v>
          </cell>
          <cell r="X409" t="str">
            <v>1h15</v>
          </cell>
          <cell r="Y409">
            <v>1</v>
          </cell>
          <cell r="Z409" t="str">
            <v>CT</v>
          </cell>
          <cell r="AA409" t="str">
            <v>écrit</v>
          </cell>
          <cell r="AB409" t="str">
            <v>1h15</v>
          </cell>
          <cell r="AC409">
            <v>1</v>
          </cell>
          <cell r="AD409" t="str">
            <v>CT</v>
          </cell>
          <cell r="AE409" t="str">
            <v>écrit</v>
          </cell>
          <cell r="AF409" t="str">
            <v>1h15</v>
          </cell>
          <cell r="AG409" t="str">
            <v>Entraînement à la traduction de l'espagnol vers le français de textes écrits dans une langue actuelle courante (textes journalistiques, publicités,etc.) ou spécialisée (correspondance commerciale).</v>
          </cell>
        </row>
        <row r="410">
          <cell r="C410" t="str">
            <v>Espagnol économique et commercial 1-  S5 LEA</v>
          </cell>
          <cell r="E410" t="str">
            <v>CHOIX TRONC COMMUN</v>
          </cell>
          <cell r="I410">
            <v>2</v>
          </cell>
          <cell r="J410" t="str">
            <v>2</v>
          </cell>
          <cell r="K410" t="str">
            <v>DECOBERT Claire</v>
          </cell>
          <cell r="L410" t="str">
            <v>14</v>
          </cell>
          <cell r="O410">
            <v>18</v>
          </cell>
          <cell r="Q410">
            <v>1</v>
          </cell>
          <cell r="R410" t="str">
            <v>CC</v>
          </cell>
          <cell r="S410" t="str">
            <v>écrit et oral</v>
          </cell>
          <cell r="T410" t="str">
            <v>1h30</v>
          </cell>
          <cell r="U410">
            <v>1</v>
          </cell>
          <cell r="V410" t="str">
            <v>CT</v>
          </cell>
          <cell r="W410" t="str">
            <v>oral</v>
          </cell>
          <cell r="X410" t="str">
            <v>10 min</v>
          </cell>
          <cell r="Y410">
            <v>1</v>
          </cell>
          <cell r="Z410" t="str">
            <v>CT</v>
          </cell>
          <cell r="AA410" t="str">
            <v>oral</v>
          </cell>
          <cell r="AB410" t="str">
            <v>10 min</v>
          </cell>
          <cell r="AC410">
            <v>1</v>
          </cell>
          <cell r="AD410" t="str">
            <v>CT</v>
          </cell>
          <cell r="AE410" t="str">
            <v>oral</v>
          </cell>
          <cell r="AF410" t="str">
            <v>10 min</v>
          </cell>
          <cell r="AG410" t="str">
            <v>A partir d'articles de revues spécialisées, de reportages audio et vidéo, ce cours se propose de familiariser les étudiants avec la langue de l'entreprise et de présenter les secteurs d'activités de l'économie espagnole et de l'économie latino-américaine. Rédactions de lettres commerciales, CV, comptes-rendus, résumés, etc.</v>
          </cell>
        </row>
        <row r="412">
          <cell r="C412" t="str">
            <v>Civilisation langue B : civilisation espagnole S5</v>
          </cell>
          <cell r="E412" t="str">
            <v>CHOIX TRONC COMMUN</v>
          </cell>
          <cell r="I412">
            <v>1</v>
          </cell>
          <cell r="J412" t="str">
            <v>1</v>
          </cell>
          <cell r="K412" t="str">
            <v>DECOBERT Claire</v>
          </cell>
          <cell r="L412" t="str">
            <v>14</v>
          </cell>
          <cell r="N412">
            <v>12</v>
          </cell>
          <cell r="O412">
            <v>12</v>
          </cell>
          <cell r="Q412">
            <v>1</v>
          </cell>
          <cell r="R412" t="str">
            <v>CC</v>
          </cell>
          <cell r="S412" t="str">
            <v>écrit et oral</v>
          </cell>
          <cell r="T412" t="str">
            <v>1h30</v>
          </cell>
          <cell r="U412">
            <v>1</v>
          </cell>
          <cell r="V412" t="str">
            <v>CT</v>
          </cell>
          <cell r="W412" t="str">
            <v>oral</v>
          </cell>
          <cell r="X412" t="str">
            <v>10 min</v>
          </cell>
          <cell r="Y412">
            <v>1</v>
          </cell>
          <cell r="Z412" t="str">
            <v>CT</v>
          </cell>
          <cell r="AA412" t="str">
            <v>oral</v>
          </cell>
          <cell r="AB412" t="str">
            <v>10 min</v>
          </cell>
          <cell r="AC412">
            <v>1</v>
          </cell>
          <cell r="AD412" t="str">
            <v>CT</v>
          </cell>
          <cell r="AE412" t="str">
            <v>oral</v>
          </cell>
          <cell r="AF412" t="str">
            <v>10 min</v>
          </cell>
          <cell r="AG412" t="str">
            <v>L'Espagne de la Transition à nos jours (aspects politiques, économiques et sociaux). Approfondir la méthode de rédaction d'une réponse à une question de synthèse. Faire le lien entre les données économiques, politiques et sociales espagnoles, européennes et mondiales.</v>
          </cell>
        </row>
        <row r="423">
          <cell r="C423" t="str">
            <v>Semestre 5 LEA ANGLAIS/CHINOIS</v>
          </cell>
        </row>
        <row r="425">
          <cell r="J425">
            <v>2</v>
          </cell>
          <cell r="K425" t="str">
            <v>LUO Xiaoliang</v>
          </cell>
          <cell r="L425">
            <v>15</v>
          </cell>
          <cell r="N425" t="str">
            <v/>
          </cell>
          <cell r="O425">
            <v>12</v>
          </cell>
          <cell r="Q425">
            <v>1</v>
          </cell>
          <cell r="R425" t="str">
            <v>CC</v>
          </cell>
          <cell r="S425" t="str">
            <v>écrit</v>
          </cell>
          <cell r="T425" t="str">
            <v>1h00</v>
          </cell>
          <cell r="U425">
            <v>1</v>
          </cell>
          <cell r="V425" t="str">
            <v>CT</v>
          </cell>
          <cell r="W425" t="str">
            <v>écrit</v>
          </cell>
          <cell r="X425" t="str">
            <v>1h00</v>
          </cell>
          <cell r="Y425">
            <v>1</v>
          </cell>
          <cell r="Z425" t="str">
            <v>CT</v>
          </cell>
          <cell r="AA425" t="str">
            <v>écrit</v>
          </cell>
          <cell r="AB425" t="str">
            <v>1h00</v>
          </cell>
          <cell r="AC425">
            <v>1</v>
          </cell>
          <cell r="AD425" t="str">
            <v>CT</v>
          </cell>
          <cell r="AE425" t="str">
            <v>écrit</v>
          </cell>
          <cell r="AF425" t="str">
            <v>1h00</v>
          </cell>
          <cell r="AG425" t="str">
            <v xml:space="preserve">Rédaction de textes courts avec des structures grammaticales simples. </v>
          </cell>
        </row>
        <row r="426">
          <cell r="J426">
            <v>2</v>
          </cell>
          <cell r="K426" t="str">
            <v>LUO Xiaoliang</v>
          </cell>
          <cell r="L426">
            <v>15</v>
          </cell>
          <cell r="N426" t="str">
            <v/>
          </cell>
          <cell r="O426">
            <v>18</v>
          </cell>
          <cell r="Q426">
            <v>1</v>
          </cell>
          <cell r="R426" t="str">
            <v>CC</v>
          </cell>
          <cell r="S426" t="str">
            <v>écrit</v>
          </cell>
          <cell r="T426" t="str">
            <v>1h30</v>
          </cell>
          <cell r="U426">
            <v>1</v>
          </cell>
          <cell r="V426" t="str">
            <v>CT</v>
          </cell>
          <cell r="W426" t="str">
            <v>écrit</v>
          </cell>
          <cell r="X426" t="str">
            <v>1h30</v>
          </cell>
          <cell r="Y426">
            <v>1</v>
          </cell>
          <cell r="Z426" t="str">
            <v>CT</v>
          </cell>
          <cell r="AA426" t="str">
            <v>écrit</v>
          </cell>
          <cell r="AB426" t="str">
            <v>1h30</v>
          </cell>
          <cell r="AC426">
            <v>1</v>
          </cell>
          <cell r="AD426" t="str">
            <v>CT</v>
          </cell>
          <cell r="AE426" t="str">
            <v>écrit</v>
          </cell>
          <cell r="AF426" t="str">
            <v>1h30</v>
          </cell>
          <cell r="AG426" t="str">
            <v xml:space="preserve">Analyse de textes en chinois et leur traduction en français. </v>
          </cell>
        </row>
        <row r="427">
          <cell r="J427">
            <v>1</v>
          </cell>
          <cell r="K427" t="str">
            <v>LUO Xiaoliang</v>
          </cell>
          <cell r="L427">
            <v>15</v>
          </cell>
          <cell r="N427" t="str">
            <v/>
          </cell>
          <cell r="O427">
            <v>18</v>
          </cell>
          <cell r="Q427">
            <v>1</v>
          </cell>
          <cell r="R427" t="str">
            <v>CC</v>
          </cell>
          <cell r="S427" t="str">
            <v>écrit</v>
          </cell>
          <cell r="T427" t="str">
            <v>1h30</v>
          </cell>
          <cell r="U427">
            <v>1</v>
          </cell>
          <cell r="V427" t="str">
            <v>CT</v>
          </cell>
          <cell r="W427" t="str">
            <v>écrit</v>
          </cell>
          <cell r="X427" t="str">
            <v>1h00</v>
          </cell>
          <cell r="Y427">
            <v>1</v>
          </cell>
          <cell r="Z427" t="str">
            <v>CT</v>
          </cell>
          <cell r="AA427" t="str">
            <v>écrit</v>
          </cell>
          <cell r="AB427" t="str">
            <v>1h00</v>
          </cell>
          <cell r="AC427">
            <v>1</v>
          </cell>
          <cell r="AD427" t="str">
            <v>CT</v>
          </cell>
          <cell r="AE427" t="str">
            <v>écrit</v>
          </cell>
          <cell r="AF427" t="str">
            <v>1h00</v>
          </cell>
          <cell r="AG427" t="str">
            <v>Apprentissage de la grammaire et des exercices d’application.</v>
          </cell>
        </row>
        <row r="428">
          <cell r="J428">
            <v>1</v>
          </cell>
          <cell r="K428" t="str">
            <v>LUO Xiaoliang</v>
          </cell>
          <cell r="L428">
            <v>15</v>
          </cell>
          <cell r="N428" t="str">
            <v/>
          </cell>
          <cell r="O428">
            <v>18</v>
          </cell>
          <cell r="Q428">
            <v>1</v>
          </cell>
          <cell r="R428" t="str">
            <v>CT</v>
          </cell>
          <cell r="S428" t="str">
            <v>oral</v>
          </cell>
          <cell r="T428" t="str">
            <v>10 min</v>
          </cell>
          <cell r="U428">
            <v>1</v>
          </cell>
          <cell r="V428" t="str">
            <v>CT</v>
          </cell>
          <cell r="W428" t="str">
            <v>oral</v>
          </cell>
          <cell r="X428" t="str">
            <v>10 min</v>
          </cell>
          <cell r="Y428">
            <v>1</v>
          </cell>
          <cell r="Z428" t="str">
            <v>CT</v>
          </cell>
          <cell r="AA428" t="str">
            <v>oral</v>
          </cell>
          <cell r="AB428" t="str">
            <v>10 min</v>
          </cell>
          <cell r="AC428">
            <v>1</v>
          </cell>
          <cell r="AD428" t="str">
            <v>CT</v>
          </cell>
          <cell r="AE428" t="str">
            <v>oral</v>
          </cell>
          <cell r="AF428" t="str">
            <v>10 min</v>
          </cell>
          <cell r="AG428" t="str">
            <v>Compréhension orale à partir d'enregistrements pédagogiques et mise en situation de conversations en chinois.</v>
          </cell>
        </row>
        <row r="430">
          <cell r="J430" t="str">
            <v>1</v>
          </cell>
          <cell r="K430" t="str">
            <v>MCF</v>
          </cell>
          <cell r="L430" t="str">
            <v>15</v>
          </cell>
          <cell r="N430">
            <v>12</v>
          </cell>
          <cell r="O430">
            <v>12</v>
          </cell>
          <cell r="Q430" t="str">
            <v>50% CC
50% CT</v>
          </cell>
          <cell r="R430" t="str">
            <v>mixte</v>
          </cell>
          <cell r="S430" t="str">
            <v>écrit</v>
          </cell>
          <cell r="T430" t="str">
            <v>CC= fiche de lecture 
CT =2h00</v>
          </cell>
          <cell r="U430">
            <v>1</v>
          </cell>
          <cell r="V430" t="str">
            <v>CT</v>
          </cell>
          <cell r="W430" t="str">
            <v>écrit</v>
          </cell>
          <cell r="X430" t="str">
            <v>2h00</v>
          </cell>
          <cell r="Y430">
            <v>1</v>
          </cell>
          <cell r="Z430" t="str">
            <v>CT</v>
          </cell>
          <cell r="AA430" t="str">
            <v>écrit</v>
          </cell>
          <cell r="AB430" t="str">
            <v>2h00</v>
          </cell>
          <cell r="AC430">
            <v>1</v>
          </cell>
          <cell r="AD430" t="str">
            <v>CT</v>
          </cell>
          <cell r="AE430" t="str">
            <v>écrit</v>
          </cell>
          <cell r="AF430" t="str">
            <v>2h00</v>
          </cell>
          <cell r="AG430" t="str">
            <v>Histoire politique et économique de la Chine</v>
          </cell>
        </row>
        <row r="434">
          <cell r="C434" t="str">
            <v>Droit des affaires internationales</v>
          </cell>
          <cell r="E434" t="str">
            <v>UE spécialisation</v>
          </cell>
          <cell r="I434">
            <v>3</v>
          </cell>
          <cell r="J434">
            <v>3</v>
          </cell>
          <cell r="K434" t="str">
            <v>NOEL Isabelle</v>
          </cell>
          <cell r="L434">
            <v>11</v>
          </cell>
          <cell r="N434">
            <v>10</v>
          </cell>
          <cell r="O434">
            <v>10</v>
          </cell>
          <cell r="Q434">
            <v>1</v>
          </cell>
          <cell r="R434" t="str">
            <v>CC</v>
          </cell>
          <cell r="U434">
            <v>1</v>
          </cell>
          <cell r="V434" t="str">
            <v>CT</v>
          </cell>
          <cell r="W434" t="str">
            <v>oral</v>
          </cell>
          <cell r="X434" t="str">
            <v>15 min</v>
          </cell>
          <cell r="Y434">
            <v>1</v>
          </cell>
          <cell r="Z434" t="str">
            <v>CT</v>
          </cell>
          <cell r="AA434" t="str">
            <v>oral</v>
          </cell>
          <cell r="AB434" t="str">
            <v>15 min</v>
          </cell>
          <cell r="AC434">
            <v>1</v>
          </cell>
          <cell r="AD434" t="str">
            <v>CT</v>
          </cell>
          <cell r="AE434" t="str">
            <v>oral</v>
          </cell>
          <cell r="AF434" t="str">
            <v>15 min</v>
          </cell>
          <cell r="AG434" t="str">
            <v>Ce cours portera sur les sources du droit des affaires internationales,les divers instruments d'uniformisation du droit (hard law et soft law - règlements européens, OMC, accords internationaux, lex mercatoria, etc…), ainsi que susr la résolution des litiges.</v>
          </cell>
        </row>
        <row r="435">
          <cell r="C435" t="str">
            <v>Introduction au  commerce international</v>
          </cell>
          <cell r="E435" t="str">
            <v>UE spécialisation</v>
          </cell>
          <cell r="I435">
            <v>3</v>
          </cell>
          <cell r="J435">
            <v>3</v>
          </cell>
          <cell r="K435" t="str">
            <v>NOEL Isabelle</v>
          </cell>
          <cell r="L435" t="str">
            <v>06</v>
          </cell>
          <cell r="N435">
            <v>20</v>
          </cell>
          <cell r="Q435">
            <v>1</v>
          </cell>
          <cell r="R435" t="str">
            <v>CT</v>
          </cell>
          <cell r="S435" t="str">
            <v>écrit</v>
          </cell>
          <cell r="T435" t="str">
            <v>2h00</v>
          </cell>
          <cell r="U435">
            <v>1</v>
          </cell>
          <cell r="V435" t="str">
            <v>CT</v>
          </cell>
          <cell r="W435" t="str">
            <v>écrit</v>
          </cell>
          <cell r="X435" t="str">
            <v>2h00</v>
          </cell>
          <cell r="Y435">
            <v>1</v>
          </cell>
          <cell r="Z435" t="str">
            <v>CT</v>
          </cell>
          <cell r="AA435" t="str">
            <v>écrit</v>
          </cell>
          <cell r="AB435" t="str">
            <v>2h00</v>
          </cell>
          <cell r="AC435">
            <v>1</v>
          </cell>
          <cell r="AD435" t="str">
            <v>CT</v>
          </cell>
          <cell r="AE435" t="str">
            <v>écrit</v>
          </cell>
          <cell r="AF435" t="str">
            <v>2h00</v>
          </cell>
          <cell r="AG435" t="str">
            <v>Les concepts, outils et méthodes de travail assurant à l'entreprise son développement commercial à l'international sont abordés au travers de cas concrets :
- la démarche marketing à l'international
- le diagnostic des marchés étrangers
- la démarche de prospection des marchés étrangers.</v>
          </cell>
        </row>
        <row r="444">
          <cell r="E444" t="str">
            <v>UE de spécialisation</v>
          </cell>
          <cell r="G444" t="str">
            <v>INSPE</v>
          </cell>
          <cell r="I444" t="str">
            <v>3</v>
          </cell>
          <cell r="J444" t="str">
            <v>3</v>
          </cell>
          <cell r="K444" t="str">
            <v>DOYEN Anne-Lise</v>
          </cell>
          <cell r="L444">
            <v>70</v>
          </cell>
          <cell r="M444">
            <v>15</v>
          </cell>
          <cell r="N444">
            <v>22</v>
          </cell>
          <cell r="Q444">
            <v>1</v>
          </cell>
          <cell r="R444" t="str">
            <v>CT</v>
          </cell>
          <cell r="S444" t="str">
            <v>Dossier</v>
          </cell>
          <cell r="U444">
            <v>1</v>
          </cell>
          <cell r="V444" t="str">
            <v>CT</v>
          </cell>
          <cell r="W444" t="str">
            <v>Dossier</v>
          </cell>
          <cell r="Y444">
            <v>1</v>
          </cell>
          <cell r="Z444" t="str">
            <v>CT</v>
          </cell>
          <cell r="AA444" t="str">
            <v>Dossier</v>
          </cell>
          <cell r="AC444">
            <v>1</v>
          </cell>
          <cell r="AD444" t="str">
            <v>CT</v>
          </cell>
          <cell r="AE444" t="str">
            <v>Dossier</v>
          </cell>
          <cell r="AG444" t="str">
            <v>Découvrir quelques sous-domaines de la psychologie et de la sociologie, leurs démarches et leurs objets d'études.
Cet enseignement a pour objet de décrire et d’analyser des situations scolaires, issues du 1er et du 2nd degré, à partir de vidéos et de productions d’élèves, à partir de concepts issus de la psychologie des apprentissages, de la psychologie sociale, de la sociologie et de l’ethnographie de l’école.</v>
          </cell>
        </row>
        <row r="472">
          <cell r="C472" t="str">
            <v>Stage (1h30 par étudiant)</v>
          </cell>
          <cell r="E472" t="str">
            <v>UE TRONC COMMUN</v>
          </cell>
          <cell r="G472" t="str">
            <v>o</v>
          </cell>
          <cell r="I472">
            <v>6</v>
          </cell>
          <cell r="J472" t="str">
            <v>8</v>
          </cell>
          <cell r="K472" t="str">
            <v>HENNINGER Aline, SHIMOSAKAI Mayumi</v>
          </cell>
          <cell r="L472" t="str">
            <v>80</v>
          </cell>
          <cell r="O472">
            <v>1.5</v>
          </cell>
          <cell r="Q472">
            <v>1</v>
          </cell>
          <cell r="R472" t="str">
            <v>CT</v>
          </cell>
          <cell r="S472" t="str">
            <v>dossier</v>
          </cell>
          <cell r="U472">
            <v>1</v>
          </cell>
          <cell r="V472" t="str">
            <v>CT</v>
          </cell>
          <cell r="W472" t="str">
            <v>dossier</v>
          </cell>
          <cell r="Y472">
            <v>1</v>
          </cell>
          <cell r="Z472" t="str">
            <v>CT</v>
          </cell>
          <cell r="AA472" t="str">
            <v>dossier</v>
          </cell>
          <cell r="AC472">
            <v>1</v>
          </cell>
          <cell r="AD472" t="str">
            <v>CT</v>
          </cell>
          <cell r="AE472" t="str">
            <v>dossier</v>
          </cell>
        </row>
        <row r="474">
          <cell r="C474" t="str">
            <v>Compréhension  et expression Anglais S6 LEA</v>
          </cell>
          <cell r="E474" t="str">
            <v>UE TRONC COMMUN</v>
          </cell>
          <cell r="G474" t="str">
            <v>o</v>
          </cell>
          <cell r="I474">
            <v>3</v>
          </cell>
          <cell r="J474" t="str">
            <v>2</v>
          </cell>
          <cell r="K474" t="str">
            <v>GALLET Elodie</v>
          </cell>
          <cell r="L474" t="str">
            <v>11</v>
          </cell>
          <cell r="O474">
            <v>20</v>
          </cell>
          <cell r="Q474">
            <v>1</v>
          </cell>
          <cell r="R474" t="str">
            <v>CC</v>
          </cell>
          <cell r="S474" t="str">
            <v>écrit et oral</v>
          </cell>
          <cell r="U474">
            <v>1</v>
          </cell>
          <cell r="V474" t="str">
            <v>CT</v>
          </cell>
          <cell r="W474" t="str">
            <v>oral</v>
          </cell>
          <cell r="X474" t="str">
            <v>30 min : 15 min de préparation
 + 15 min de passage</v>
          </cell>
          <cell r="Y474">
            <v>1</v>
          </cell>
          <cell r="Z474" t="str">
            <v>CT</v>
          </cell>
          <cell r="AA474" t="str">
            <v>oral</v>
          </cell>
          <cell r="AB474" t="str">
            <v>30 min : 15 min de préparation + 15 min de passage</v>
          </cell>
          <cell r="AC474">
            <v>1</v>
          </cell>
          <cell r="AD474" t="str">
            <v>CT</v>
          </cell>
          <cell r="AE474" t="str">
            <v>oral</v>
          </cell>
          <cell r="AF474" t="str">
            <v>30 min : 15 min de préparation
 + 15 min de passage</v>
          </cell>
          <cell r="AG474" t="str">
            <v>Compréhension de documents audios authentiques d’émissions de la BBC.</v>
          </cell>
        </row>
        <row r="475">
          <cell r="C475" t="str">
            <v>Anglais économique et commercial 2</v>
          </cell>
          <cell r="E475" t="str">
            <v>UE TRONC COMMUN</v>
          </cell>
          <cell r="G475" t="str">
            <v>o</v>
          </cell>
          <cell r="I475">
            <v>2</v>
          </cell>
          <cell r="J475" t="str">
            <v>1</v>
          </cell>
          <cell r="K475" t="str">
            <v>MICHEL Alice</v>
          </cell>
          <cell r="L475" t="str">
            <v>11</v>
          </cell>
          <cell r="O475">
            <v>15</v>
          </cell>
          <cell r="Q475">
            <v>1</v>
          </cell>
          <cell r="R475" t="str">
            <v>CC</v>
          </cell>
          <cell r="U475">
            <v>1</v>
          </cell>
          <cell r="V475" t="str">
            <v>CT</v>
          </cell>
          <cell r="W475" t="str">
            <v>écrit</v>
          </cell>
          <cell r="X475" t="str">
            <v>1h30</v>
          </cell>
          <cell r="Y475">
            <v>1</v>
          </cell>
          <cell r="Z475" t="str">
            <v>CT</v>
          </cell>
          <cell r="AA475" t="str">
            <v>écrit</v>
          </cell>
          <cell r="AB475" t="str">
            <v>1h30</v>
          </cell>
          <cell r="AC475">
            <v>1</v>
          </cell>
          <cell r="AD475" t="str">
            <v>CT</v>
          </cell>
          <cell r="AE475" t="str">
            <v>écrit</v>
          </cell>
          <cell r="AF475" t="str">
            <v>1h30</v>
          </cell>
          <cell r="AG475" t="str">
            <v>Poursuite du travail effectué au semestre 5 sur la correspondance professionnelle et le vocabulaire économique et commercial. En parallèle, étude d'articles de presse portant sur des enjeux du monde socio-économique ; comprendre leurs enjeux et développer une approche critique et argumentative.</v>
          </cell>
        </row>
        <row r="476">
          <cell r="C476" t="str">
            <v>Civilisation langue A : civilisation américaine (US) S6</v>
          </cell>
          <cell r="E476" t="str">
            <v>UE TRONC COMMUN</v>
          </cell>
          <cell r="G476" t="str">
            <v>o</v>
          </cell>
          <cell r="I476">
            <v>2</v>
          </cell>
          <cell r="J476" t="str">
            <v>2</v>
          </cell>
          <cell r="K476" t="str">
            <v>TABUTEAU Eric</v>
          </cell>
          <cell r="L476" t="str">
            <v>11</v>
          </cell>
          <cell r="N476">
            <v>10</v>
          </cell>
          <cell r="O476">
            <v>10</v>
          </cell>
          <cell r="Q476">
            <v>1</v>
          </cell>
          <cell r="R476" t="str">
            <v>CC</v>
          </cell>
          <cell r="U476">
            <v>1</v>
          </cell>
          <cell r="V476" t="str">
            <v>CT</v>
          </cell>
          <cell r="W476" t="str">
            <v>écrit</v>
          </cell>
          <cell r="X476" t="str">
            <v>1h30</v>
          </cell>
          <cell r="Y476">
            <v>1</v>
          </cell>
          <cell r="Z476" t="str">
            <v>CT</v>
          </cell>
          <cell r="AA476" t="str">
            <v>écrit</v>
          </cell>
          <cell r="AB476" t="str">
            <v>1h30</v>
          </cell>
          <cell r="AC476">
            <v>1</v>
          </cell>
          <cell r="AD476" t="str">
            <v>CT</v>
          </cell>
          <cell r="AE476" t="str">
            <v>écrit</v>
          </cell>
          <cell r="AF476" t="str">
            <v>1h30</v>
          </cell>
          <cell r="AG476" t="str">
            <v>Histoire de la publicité et du marketing aux Etats-Unis aux XXème et XXIème siècles.</v>
          </cell>
        </row>
        <row r="478">
          <cell r="C478" t="str">
            <v>Gestion financière</v>
          </cell>
          <cell r="E478" t="str">
            <v>UE TRONC COMMUN</v>
          </cell>
          <cell r="G478" t="str">
            <v>o</v>
          </cell>
          <cell r="I478">
            <v>2</v>
          </cell>
          <cell r="J478" t="str">
            <v>2</v>
          </cell>
          <cell r="K478" t="str">
            <v>NOEL Isabelle</v>
          </cell>
          <cell r="L478" t="str">
            <v>06</v>
          </cell>
          <cell r="N478">
            <v>10</v>
          </cell>
          <cell r="O478">
            <v>15</v>
          </cell>
          <cell r="Q478">
            <v>1</v>
          </cell>
          <cell r="R478" t="str">
            <v>CC</v>
          </cell>
          <cell r="U478">
            <v>1</v>
          </cell>
          <cell r="V478" t="str">
            <v>CT</v>
          </cell>
          <cell r="W478" t="str">
            <v>écrit</v>
          </cell>
          <cell r="X478" t="str">
            <v>2h00</v>
          </cell>
          <cell r="Y478">
            <v>1</v>
          </cell>
          <cell r="Z478" t="str">
            <v>CT</v>
          </cell>
          <cell r="AA478" t="str">
            <v>écrit</v>
          </cell>
          <cell r="AB478" t="str">
            <v>2h00</v>
          </cell>
          <cell r="AC478">
            <v>1</v>
          </cell>
          <cell r="AD478" t="str">
            <v>CT</v>
          </cell>
          <cell r="AE478" t="str">
            <v>écrit</v>
          </cell>
          <cell r="AF478" t="str">
            <v>2h00</v>
          </cell>
          <cell r="AG478" t="str">
            <v>Bilan comptable et construction du bilan fonctionnel
FRNG, BFR et Trésorerie nette
Equilibre et déséquilibre financier
Analyse financière par la méthode des ratios
Analyse du compte de résultat
Les soldes intermédiaires de gestion SIG</v>
          </cell>
        </row>
        <row r="479">
          <cell r="C479" t="str">
            <v>Outils de gestion</v>
          </cell>
          <cell r="E479" t="str">
            <v>UE TRONC COMMUN</v>
          </cell>
          <cell r="G479" t="str">
            <v>o</v>
          </cell>
          <cell r="I479">
            <v>2</v>
          </cell>
          <cell r="J479" t="str">
            <v>2</v>
          </cell>
          <cell r="K479" t="str">
            <v>NOEL Isabelle</v>
          </cell>
          <cell r="L479" t="str">
            <v>06</v>
          </cell>
          <cell r="N479">
            <v>15</v>
          </cell>
          <cell r="Q479">
            <v>1</v>
          </cell>
          <cell r="R479" t="str">
            <v>CC</v>
          </cell>
          <cell r="U479">
            <v>1</v>
          </cell>
          <cell r="V479" t="str">
            <v>CT</v>
          </cell>
          <cell r="W479" t="str">
            <v>écrit</v>
          </cell>
          <cell r="X479" t="str">
            <v>1h30</v>
          </cell>
          <cell r="Y479">
            <v>1</v>
          </cell>
          <cell r="Z479" t="str">
            <v>CT</v>
          </cell>
          <cell r="AA479" t="str">
            <v>écrit</v>
          </cell>
          <cell r="AB479" t="str">
            <v>1h30</v>
          </cell>
          <cell r="AC479">
            <v>1</v>
          </cell>
          <cell r="AD479" t="str">
            <v>CT</v>
          </cell>
          <cell r="AE479" t="str">
            <v>écrit</v>
          </cell>
          <cell r="AF479" t="str">
            <v>1h30</v>
          </cell>
          <cell r="AG479" t="str">
            <v>Le programme de cet enseignement permet de doter l'apprenant d'outils nécessaires à la mise en place d'un processus de contrôle de l'activité d'un centre d'intérêt. L'objectif étant la confection d'un tableau de bord de gestion afin de suivre avec efficacité et efficience la réalisation des objectifs.
Ce dispositif de prévision et d'analyse utilise des ressources statistiques, comptables et financières (méthodes de prévision, gestion des stocks, seuil de rentabilité...).</v>
          </cell>
        </row>
        <row r="480">
          <cell r="C480" t="str">
            <v xml:space="preserve">Techniques du commerce international 2 </v>
          </cell>
          <cell r="E480" t="str">
            <v>UE TRONC COMMUN</v>
          </cell>
          <cell r="G480" t="str">
            <v>o</v>
          </cell>
          <cell r="I480">
            <v>2</v>
          </cell>
          <cell r="J480" t="str">
            <v>2</v>
          </cell>
          <cell r="K480" t="str">
            <v>NOËL Isabelle</v>
          </cell>
          <cell r="L480" t="str">
            <v>06</v>
          </cell>
          <cell r="O480">
            <v>20</v>
          </cell>
          <cell r="Q480">
            <v>1</v>
          </cell>
          <cell r="R480" t="str">
            <v>CC</v>
          </cell>
          <cell r="U480">
            <v>1</v>
          </cell>
          <cell r="V480" t="str">
            <v>CT</v>
          </cell>
          <cell r="W480" t="str">
            <v>écrit</v>
          </cell>
          <cell r="X480" t="str">
            <v>2h00</v>
          </cell>
          <cell r="Y480">
            <v>1</v>
          </cell>
          <cell r="Z480" t="str">
            <v>CT</v>
          </cell>
          <cell r="AA480" t="str">
            <v>écrit</v>
          </cell>
          <cell r="AB480" t="str">
            <v>2h00</v>
          </cell>
          <cell r="AC480">
            <v>1</v>
          </cell>
          <cell r="AD480" t="str">
            <v>CT</v>
          </cell>
          <cell r="AE480" t="str">
            <v>écrit</v>
          </cell>
          <cell r="AF480" t="str">
            <v>2h00</v>
          </cell>
          <cell r="AG480" t="str">
            <v>Etudes des principaux concepts nécessaires à une bonne maîtrise des pratiques du commerce international :
- les échanges intercommunautaires
- les procédures de dédouanement
- les régimes douaniers
- l'évaluation et la liquidation de la dette douanière</v>
          </cell>
        </row>
        <row r="489">
          <cell r="C489" t="str">
            <v>Thème Espagnol S6 LEA</v>
          </cell>
          <cell r="E489" t="str">
            <v>CHOIX TRONC COMMUN</v>
          </cell>
          <cell r="I489">
            <v>2</v>
          </cell>
          <cell r="J489" t="str">
            <v>1</v>
          </cell>
          <cell r="K489" t="str">
            <v>BACCON Annie</v>
          </cell>
          <cell r="L489" t="str">
            <v>14</v>
          </cell>
          <cell r="O489">
            <v>10</v>
          </cell>
          <cell r="Q489">
            <v>1</v>
          </cell>
          <cell r="R489" t="str">
            <v>CC</v>
          </cell>
          <cell r="U489">
            <v>1</v>
          </cell>
          <cell r="V489" t="str">
            <v>CT</v>
          </cell>
          <cell r="W489" t="str">
            <v>écrit</v>
          </cell>
          <cell r="X489" t="str">
            <v>1h15</v>
          </cell>
          <cell r="Y489">
            <v>1</v>
          </cell>
          <cell r="Z489" t="str">
            <v>CT</v>
          </cell>
          <cell r="AA489" t="str">
            <v>écrit</v>
          </cell>
          <cell r="AB489" t="str">
            <v>1h15</v>
          </cell>
          <cell r="AC489">
            <v>1</v>
          </cell>
          <cell r="AD489" t="str">
            <v>CT</v>
          </cell>
          <cell r="AE489" t="str">
            <v>écrit</v>
          </cell>
          <cell r="AF489" t="str">
            <v>1h15</v>
          </cell>
          <cell r="AG489" t="str">
            <v>Traduction du français vers l’espagnol de textes journalistiques.</v>
          </cell>
        </row>
        <row r="490">
          <cell r="C490" t="str">
            <v>Version Espagnol S6 LEA</v>
          </cell>
          <cell r="E490" t="str">
            <v>CHOIX TRONC COMMUN</v>
          </cell>
          <cell r="I490">
            <v>2</v>
          </cell>
          <cell r="J490" t="str">
            <v>1</v>
          </cell>
          <cell r="K490" t="str">
            <v>FOURNIE-CHABOCHE Sylvie</v>
          </cell>
          <cell r="L490" t="str">
            <v>14</v>
          </cell>
          <cell r="O490">
            <v>10</v>
          </cell>
          <cell r="Q490">
            <v>1</v>
          </cell>
          <cell r="R490" t="str">
            <v>CC</v>
          </cell>
          <cell r="U490">
            <v>1</v>
          </cell>
          <cell r="V490" t="str">
            <v>CT</v>
          </cell>
          <cell r="W490" t="str">
            <v>écrit</v>
          </cell>
          <cell r="X490" t="str">
            <v>1h15</v>
          </cell>
          <cell r="Y490">
            <v>1</v>
          </cell>
          <cell r="Z490" t="str">
            <v>CT</v>
          </cell>
          <cell r="AA490" t="str">
            <v>écrit</v>
          </cell>
          <cell r="AB490" t="str">
            <v>1h15</v>
          </cell>
          <cell r="AC490">
            <v>1</v>
          </cell>
          <cell r="AD490" t="str">
            <v>CT</v>
          </cell>
          <cell r="AE490" t="str">
            <v>écrit</v>
          </cell>
          <cell r="AF490" t="str">
            <v>1h15</v>
          </cell>
          <cell r="AG490" t="str">
            <v>Entraînement  à  la  traduction  de  l’espagnol  vers  le  français  de  textes  écrits  dans  une  langue actuelle courante (textes journalistiques, publicités etc) ou spécialisée (correspondance commerciale).</v>
          </cell>
        </row>
        <row r="491">
          <cell r="C491" t="str">
            <v>Espagnol économique et commercial 2 - S6 LEA</v>
          </cell>
          <cell r="E491" t="str">
            <v>CHOIX TRONC COMMUN</v>
          </cell>
          <cell r="I491">
            <v>1</v>
          </cell>
          <cell r="J491" t="str">
            <v>1</v>
          </cell>
          <cell r="K491" t="str">
            <v>DECOBERT Claire</v>
          </cell>
          <cell r="L491" t="str">
            <v>14</v>
          </cell>
          <cell r="O491">
            <v>15</v>
          </cell>
          <cell r="Q491">
            <v>1</v>
          </cell>
          <cell r="R491" t="str">
            <v>CC</v>
          </cell>
          <cell r="U491">
            <v>1</v>
          </cell>
          <cell r="V491" t="str">
            <v>CT</v>
          </cell>
          <cell r="W491" t="str">
            <v>oral</v>
          </cell>
          <cell r="Y491">
            <v>1</v>
          </cell>
          <cell r="Z491" t="str">
            <v>CT</v>
          </cell>
          <cell r="AA491" t="str">
            <v>oral</v>
          </cell>
          <cell r="AB491" t="str">
            <v>10 min</v>
          </cell>
          <cell r="AC491">
            <v>1</v>
          </cell>
          <cell r="AD491" t="str">
            <v>CT</v>
          </cell>
          <cell r="AE491" t="str">
            <v>oral</v>
          </cell>
          <cell r="AF491" t="str">
            <v>10 min</v>
          </cell>
          <cell r="AG491" t="str">
            <v>A partir d'articles de revues spécialisées, de reportage audio et vidéo, ce cours se propose de familiariser les étudiants avec la langue de l'entreprise et de présenter les secteurs d'activités de l'économie espagnole et de l'économie latino-américaine. Rédactions de lettres commerciales, CV, comptes-rendus, résumés, etc.</v>
          </cell>
        </row>
        <row r="492">
          <cell r="C492" t="str">
            <v>Civilisation langue B : civilisation latino-américaine S6</v>
          </cell>
          <cell r="E492" t="str">
            <v>CHOIX TRONC COMMUN</v>
          </cell>
          <cell r="I492">
            <v>2</v>
          </cell>
          <cell r="J492" t="str">
            <v>2</v>
          </cell>
          <cell r="K492" t="str">
            <v>EYMAR Marcos</v>
          </cell>
          <cell r="L492" t="str">
            <v>14</v>
          </cell>
          <cell r="N492">
            <v>10</v>
          </cell>
          <cell r="O492">
            <v>10</v>
          </cell>
          <cell r="Q492">
            <v>1</v>
          </cell>
          <cell r="R492" t="str">
            <v>CC</v>
          </cell>
          <cell r="U492">
            <v>1</v>
          </cell>
          <cell r="V492" t="str">
            <v>CT</v>
          </cell>
          <cell r="W492" t="str">
            <v>écrit</v>
          </cell>
          <cell r="X492" t="str">
            <v>3h00</v>
          </cell>
          <cell r="Y492">
            <v>1</v>
          </cell>
          <cell r="Z492" t="str">
            <v>CT</v>
          </cell>
          <cell r="AA492" t="str">
            <v>écrit</v>
          </cell>
          <cell r="AB492" t="str">
            <v>3h00</v>
          </cell>
          <cell r="AC492">
            <v>1</v>
          </cell>
          <cell r="AD492" t="str">
            <v>CT</v>
          </cell>
          <cell r="AE492" t="str">
            <v>écrit</v>
          </cell>
          <cell r="AF492" t="str">
            <v>3h00</v>
          </cell>
          <cell r="AG492" t="str">
            <v>Etude de la ville latino-américaine contemporaine à partir de photographies, de films et de textes littéraires et journalistiques.</v>
          </cell>
        </row>
        <row r="514">
          <cell r="C514" t="str">
            <v>Management interculturel</v>
          </cell>
          <cell r="E514" t="str">
            <v>UE spécialisation</v>
          </cell>
          <cell r="G514" t="str">
            <v>LEA</v>
          </cell>
          <cell r="I514" t="str">
            <v>3</v>
          </cell>
          <cell r="J514">
            <v>3</v>
          </cell>
          <cell r="K514" t="str">
            <v>NOËL Isabelle</v>
          </cell>
          <cell r="L514" t="str">
            <v>06</v>
          </cell>
          <cell r="O514">
            <v>20</v>
          </cell>
          <cell r="Q514">
            <v>1</v>
          </cell>
          <cell r="R514" t="str">
            <v>CC</v>
          </cell>
          <cell r="U514">
            <v>1</v>
          </cell>
          <cell r="V514" t="str">
            <v>CT</v>
          </cell>
          <cell r="W514" t="str">
            <v>écrit</v>
          </cell>
          <cell r="X514" t="str">
            <v>1h00</v>
          </cell>
          <cell r="Y514">
            <v>1</v>
          </cell>
          <cell r="Z514" t="str">
            <v>CT</v>
          </cell>
          <cell r="AA514" t="str">
            <v>écrit</v>
          </cell>
          <cell r="AB514" t="str">
            <v>1h00</v>
          </cell>
          <cell r="AC514">
            <v>1</v>
          </cell>
          <cell r="AD514" t="str">
            <v>CT</v>
          </cell>
          <cell r="AE514" t="str">
            <v>écrit</v>
          </cell>
          <cell r="AF514" t="str">
            <v>1h00</v>
          </cell>
          <cell r="AG514" t="str">
            <v>Etude des principaux concepts nécessaires à une bonne gestion des relations interpersonnelles dans un environnement interculturel :
- concepts de base de l'analyse interculturelle
- culture et pratiques managériales
- la négociation internationale</v>
          </cell>
        </row>
        <row r="515">
          <cell r="C515" t="str">
            <v>Droit des contrats de la Common law</v>
          </cell>
          <cell r="E515" t="str">
            <v>UE spécialisation</v>
          </cell>
          <cell r="G515" t="str">
            <v>LEA</v>
          </cell>
          <cell r="I515" t="str">
            <v>3</v>
          </cell>
          <cell r="J515">
            <v>3</v>
          </cell>
          <cell r="K515" t="str">
            <v>NOËL Isabelle</v>
          </cell>
          <cell r="L515" t="str">
            <v>01 et 02</v>
          </cell>
          <cell r="N515">
            <v>10</v>
          </cell>
          <cell r="O515">
            <v>10</v>
          </cell>
          <cell r="Q515">
            <v>1</v>
          </cell>
          <cell r="R515" t="str">
            <v>CC</v>
          </cell>
          <cell r="U515">
            <v>1</v>
          </cell>
          <cell r="V515" t="str">
            <v>CT</v>
          </cell>
          <cell r="W515" t="str">
            <v>oral</v>
          </cell>
          <cell r="X515" t="str">
            <v>20 min</v>
          </cell>
          <cell r="Y515">
            <v>1</v>
          </cell>
          <cell r="Z515" t="str">
            <v>CT</v>
          </cell>
          <cell r="AA515" t="str">
            <v>oral</v>
          </cell>
          <cell r="AB515" t="str">
            <v>20 min</v>
          </cell>
          <cell r="AC515">
            <v>1</v>
          </cell>
          <cell r="AD515" t="str">
            <v>CT</v>
          </cell>
          <cell r="AE515" t="str">
            <v xml:space="preserve">oral </v>
          </cell>
          <cell r="AF515" t="str">
            <v>20 min</v>
          </cell>
          <cell r="AG515" t="str">
            <v>Connaissance de base du vocabulaire et des mécanismes liés aux contrats anglo-saxons très courants dans le commerce international. Common law, equity, UCC, influence du droit européen et conséquences du Brexit. Systèmes judiciaires anglais, britanniques et états-unien.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ppel règles- dates conseils"/>
      <sheetName val="M3C 2021-22 LEA ORL"/>
      <sheetName val="M3C 2021-22 LEA CHTX"/>
      <sheetName val="Feuil3"/>
    </sheetNames>
    <sheetDataSet>
      <sheetData sheetId="0" refreshError="1"/>
      <sheetData sheetId="1" refreshError="1">
        <row r="305">
          <cell r="E305" t="str">
            <v>BLOC / CHAPEAU</v>
          </cell>
          <cell r="I305">
            <v>8</v>
          </cell>
          <cell r="J305">
            <v>8</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ppel régl. - dates conseils"/>
      <sheetName val="MCC 2018-2019 Lic LEA"/>
      <sheetName val="Coût 2018-2019 après MCC"/>
      <sheetName val="MCC 2018-2019 Lic LEAchtx"/>
      <sheetName val="Coût 2018-2019 CHTXaprès MCC"/>
      <sheetName val="Récap parcours LLL"/>
      <sheetName val="Listes de valeurs"/>
    </sheetNames>
    <sheetDataSet>
      <sheetData sheetId="0"/>
      <sheetData sheetId="1"/>
      <sheetData sheetId="2"/>
      <sheetData sheetId="3"/>
      <sheetData sheetId="4"/>
      <sheetData sheetId="5"/>
      <sheetData sheetId="6">
        <row r="2">
          <cell r="A2" t="str">
            <v>CC</v>
          </cell>
          <cell r="B2" t="str">
            <v>écrit</v>
          </cell>
        </row>
        <row r="3">
          <cell r="A3" t="str">
            <v>CT</v>
          </cell>
          <cell r="B3" t="str">
            <v>oral</v>
          </cell>
        </row>
        <row r="4">
          <cell r="A4" t="str">
            <v>mixte</v>
          </cell>
          <cell r="B4" t="str">
            <v>dossier</v>
          </cell>
        </row>
        <row r="5">
          <cell r="B5" t="str">
            <v>mémoire</v>
          </cell>
        </row>
        <row r="6">
          <cell r="B6" t="str">
            <v>rapport de visite</v>
          </cell>
        </row>
        <row r="7">
          <cell r="B7" t="str">
            <v>écrit et oral</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ppel régle.-dates conseils"/>
      <sheetName val="MCC_maquettes2018-2019"/>
      <sheetName val="cout maquette apres MCC"/>
      <sheetName val="Liste de valeurs"/>
    </sheetNames>
    <sheetDataSet>
      <sheetData sheetId="0">
        <row r="2">
          <cell r="B2" t="str">
            <v>écrit</v>
          </cell>
        </row>
      </sheetData>
      <sheetData sheetId="1"/>
      <sheetData sheetId="2"/>
      <sheetData sheetId="3">
        <row r="2">
          <cell r="B2" t="str">
            <v>écrit</v>
          </cell>
        </row>
        <row r="3">
          <cell r="B3" t="str">
            <v>oral</v>
          </cell>
        </row>
        <row r="4">
          <cell r="B4" t="str">
            <v>dossier</v>
          </cell>
        </row>
        <row r="5">
          <cell r="B5" t="str">
            <v>mémoire</v>
          </cell>
        </row>
        <row r="6">
          <cell r="B6" t="str">
            <v>rapport de visite</v>
          </cell>
        </row>
        <row r="7">
          <cell r="B7" t="str">
            <v>écrit et oral</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ppel régl. - dates conseils"/>
      <sheetName val="MCC_2018-2019 Histoire"/>
      <sheetName val="Coût après MCC orléans"/>
      <sheetName val="MCC_2018-2019 MCC Histoire Chtx"/>
      <sheetName val="Coût après MCC Chtx"/>
      <sheetName val="Liste de valeurs"/>
    </sheetNames>
    <sheetDataSet>
      <sheetData sheetId="0"/>
      <sheetData sheetId="1"/>
      <sheetData sheetId="2"/>
      <sheetData sheetId="3"/>
      <sheetData sheetId="4"/>
      <sheetData sheetId="5">
        <row r="2">
          <cell r="A2" t="str">
            <v>CC</v>
          </cell>
          <cell r="B2" t="str">
            <v>écrit</v>
          </cell>
        </row>
        <row r="3">
          <cell r="A3" t="str">
            <v>CT</v>
          </cell>
          <cell r="B3" t="str">
            <v>oral</v>
          </cell>
        </row>
        <row r="4">
          <cell r="A4" t="str">
            <v>mixte</v>
          </cell>
          <cell r="B4" t="str">
            <v>dossier</v>
          </cell>
        </row>
        <row r="5">
          <cell r="B5" t="str">
            <v>mémoire</v>
          </cell>
        </row>
        <row r="6">
          <cell r="B6" t="str">
            <v>rapport de visite</v>
          </cell>
        </row>
        <row r="7">
          <cell r="B7" t="str">
            <v>écrit et oral</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6"/>
  <sheetViews>
    <sheetView tabSelected="1" topLeftCell="A130" workbookViewId="0">
      <selection activeCell="H10" sqref="H10"/>
    </sheetView>
  </sheetViews>
  <sheetFormatPr baseColWidth="10" defaultRowHeight="14.4" x14ac:dyDescent="0.3"/>
  <sheetData>
    <row r="1" spans="1:33" x14ac:dyDescent="0.3">
      <c r="A1" s="1" t="s">
        <v>0</v>
      </c>
      <c r="B1" s="1" t="s">
        <v>1</v>
      </c>
      <c r="C1" s="2" t="s">
        <v>2</v>
      </c>
      <c r="D1" s="2" t="s">
        <v>3</v>
      </c>
      <c r="E1" s="2" t="s">
        <v>4</v>
      </c>
      <c r="F1" s="2" t="s">
        <v>5</v>
      </c>
      <c r="G1" s="2" t="s">
        <v>6</v>
      </c>
      <c r="H1" s="2" t="s">
        <v>7</v>
      </c>
      <c r="I1" s="2" t="s">
        <v>8</v>
      </c>
      <c r="J1" s="2" t="s">
        <v>9</v>
      </c>
      <c r="K1" s="3" t="s">
        <v>10</v>
      </c>
      <c r="L1" s="3" t="s">
        <v>11</v>
      </c>
      <c r="M1" s="3" t="s">
        <v>12</v>
      </c>
      <c r="N1" s="4" t="s">
        <v>13</v>
      </c>
      <c r="O1" s="4"/>
      <c r="P1" s="4"/>
      <c r="Q1" s="5" t="s">
        <v>14</v>
      </c>
      <c r="R1" s="5"/>
      <c r="S1" s="5"/>
      <c r="T1" s="5"/>
      <c r="U1" s="5"/>
      <c r="V1" s="5"/>
      <c r="W1" s="5"/>
      <c r="X1" s="5"/>
      <c r="Y1" s="5" t="s">
        <v>15</v>
      </c>
      <c r="Z1" s="5"/>
      <c r="AA1" s="5"/>
      <c r="AB1" s="5"/>
      <c r="AC1" s="5"/>
      <c r="AD1" s="5"/>
      <c r="AE1" s="5"/>
      <c r="AF1" s="6"/>
      <c r="AG1" s="7" t="s">
        <v>16</v>
      </c>
    </row>
    <row r="2" spans="1:33" x14ac:dyDescent="0.3">
      <c r="A2" s="8"/>
      <c r="B2" s="8"/>
      <c r="C2" s="9"/>
      <c r="D2" s="9"/>
      <c r="E2" s="9"/>
      <c r="F2" s="9"/>
      <c r="G2" s="10"/>
      <c r="H2" s="11"/>
      <c r="I2" s="9"/>
      <c r="J2" s="9"/>
      <c r="K2" s="12"/>
      <c r="L2" s="12"/>
      <c r="M2" s="12"/>
      <c r="N2" s="13" t="s">
        <v>17</v>
      </c>
      <c r="O2" s="13" t="s">
        <v>18</v>
      </c>
      <c r="P2" s="13" t="s">
        <v>19</v>
      </c>
      <c r="Q2" s="14" t="s">
        <v>20</v>
      </c>
      <c r="R2" s="15"/>
      <c r="S2" s="15"/>
      <c r="T2" s="15"/>
      <c r="U2" s="16" t="s">
        <v>21</v>
      </c>
      <c r="V2" s="16"/>
      <c r="W2" s="16"/>
      <c r="X2" s="17"/>
      <c r="Y2" s="14" t="s">
        <v>20</v>
      </c>
      <c r="Z2" s="15"/>
      <c r="AA2" s="15"/>
      <c r="AB2" s="15"/>
      <c r="AC2" s="16" t="s">
        <v>21</v>
      </c>
      <c r="AD2" s="16"/>
      <c r="AE2" s="16"/>
      <c r="AF2" s="16"/>
      <c r="AG2" s="18"/>
    </row>
    <row r="3" spans="1:33" ht="24" x14ac:dyDescent="0.3">
      <c r="A3" s="19"/>
      <c r="B3" s="19"/>
      <c r="C3" s="9"/>
      <c r="D3" s="9"/>
      <c r="E3" s="9"/>
      <c r="F3" s="9"/>
      <c r="G3" s="10"/>
      <c r="H3" s="11"/>
      <c r="I3" s="9"/>
      <c r="J3" s="9"/>
      <c r="K3" s="12"/>
      <c r="L3" s="12"/>
      <c r="M3" s="20"/>
      <c r="N3" s="13"/>
      <c r="O3" s="13"/>
      <c r="P3" s="13"/>
      <c r="Q3" s="21" t="s">
        <v>22</v>
      </c>
      <c r="R3" s="22" t="s">
        <v>23</v>
      </c>
      <c r="S3" s="22" t="s">
        <v>24</v>
      </c>
      <c r="T3" s="22" t="s">
        <v>25</v>
      </c>
      <c r="U3" s="23" t="s">
        <v>26</v>
      </c>
      <c r="V3" s="23" t="s">
        <v>23</v>
      </c>
      <c r="W3" s="23" t="s">
        <v>24</v>
      </c>
      <c r="X3" s="24" t="s">
        <v>25</v>
      </c>
      <c r="Y3" s="21" t="s">
        <v>22</v>
      </c>
      <c r="Z3" s="22" t="s">
        <v>23</v>
      </c>
      <c r="AA3" s="22" t="s">
        <v>24</v>
      </c>
      <c r="AB3" s="22" t="s">
        <v>25</v>
      </c>
      <c r="AC3" s="23" t="s">
        <v>26</v>
      </c>
      <c r="AD3" s="23" t="s">
        <v>23</v>
      </c>
      <c r="AE3" s="23" t="s">
        <v>24</v>
      </c>
      <c r="AF3" s="23" t="s">
        <v>25</v>
      </c>
      <c r="AG3" s="25"/>
    </row>
    <row r="4" spans="1:33" ht="52.8" x14ac:dyDescent="0.3">
      <c r="A4" s="26"/>
      <c r="B4" s="27"/>
      <c r="C4" s="28" t="s">
        <v>27</v>
      </c>
      <c r="D4" s="29"/>
      <c r="E4" s="27"/>
      <c r="F4" s="27"/>
      <c r="G4" s="30"/>
      <c r="H4" s="27"/>
      <c r="I4" s="27"/>
      <c r="J4" s="27"/>
      <c r="K4" s="27"/>
      <c r="L4" s="27"/>
      <c r="M4" s="31"/>
      <c r="N4" s="32"/>
      <c r="O4" s="32"/>
      <c r="P4" s="32"/>
      <c r="Q4" s="33"/>
      <c r="R4" s="27"/>
      <c r="S4" s="27"/>
      <c r="T4" s="27"/>
      <c r="U4" s="27"/>
      <c r="V4" s="27"/>
      <c r="W4" s="27"/>
      <c r="X4" s="31"/>
      <c r="Y4" s="33"/>
      <c r="Z4" s="27"/>
      <c r="AA4" s="27"/>
      <c r="AB4" s="27"/>
      <c r="AC4" s="27"/>
      <c r="AD4" s="27"/>
      <c r="AE4" s="27"/>
      <c r="AF4" s="27"/>
      <c r="AG4" s="34"/>
    </row>
    <row r="5" spans="1:33" ht="52.8" x14ac:dyDescent="0.3">
      <c r="A5" s="26"/>
      <c r="B5" s="27"/>
      <c r="C5" s="28" t="s">
        <v>28</v>
      </c>
      <c r="D5" s="29"/>
      <c r="E5" s="27"/>
      <c r="F5" s="27"/>
      <c r="G5" s="30"/>
      <c r="H5" s="27"/>
      <c r="I5" s="27"/>
      <c r="J5" s="27"/>
      <c r="K5" s="27"/>
      <c r="L5" s="27"/>
      <c r="M5" s="31"/>
      <c r="N5" s="32"/>
      <c r="O5" s="32"/>
      <c r="P5" s="32"/>
      <c r="Q5" s="33"/>
      <c r="R5" s="27"/>
      <c r="S5" s="27"/>
      <c r="T5" s="27"/>
      <c r="U5" s="27"/>
      <c r="V5" s="27"/>
      <c r="W5" s="27"/>
      <c r="X5" s="31"/>
      <c r="Y5" s="33"/>
      <c r="Z5" s="27"/>
      <c r="AA5" s="27"/>
      <c r="AB5" s="27"/>
      <c r="AC5" s="27"/>
      <c r="AD5" s="27"/>
      <c r="AE5" s="27"/>
      <c r="AF5" s="27"/>
      <c r="AG5" s="34"/>
    </row>
    <row r="6" spans="1:33" ht="26.4" x14ac:dyDescent="0.3">
      <c r="A6" s="35"/>
      <c r="B6" s="35"/>
      <c r="C6" s="36" t="s">
        <v>29</v>
      </c>
      <c r="D6" s="37"/>
      <c r="E6" s="38"/>
      <c r="F6" s="38"/>
      <c r="G6" s="38"/>
      <c r="H6" s="39"/>
      <c r="I6" s="39">
        <f>+I7+I13</f>
        <v>17</v>
      </c>
      <c r="J6" s="39">
        <f>+J7+J13</f>
        <v>17</v>
      </c>
      <c r="K6" s="39"/>
      <c r="L6" s="39"/>
      <c r="M6" s="40"/>
      <c r="N6" s="39"/>
      <c r="O6" s="39"/>
      <c r="P6" s="39"/>
      <c r="Q6" s="41"/>
      <c r="R6" s="39"/>
      <c r="S6" s="39"/>
      <c r="T6" s="39"/>
      <c r="U6" s="42"/>
      <c r="V6" s="39"/>
      <c r="W6" s="39"/>
      <c r="X6" s="40"/>
      <c r="Y6" s="41"/>
      <c r="Z6" s="39"/>
      <c r="AA6" s="39"/>
      <c r="AB6" s="39"/>
      <c r="AC6" s="42"/>
      <c r="AD6" s="39"/>
      <c r="AE6" s="39"/>
      <c r="AF6" s="39"/>
      <c r="AG6" s="39"/>
    </row>
    <row r="7" spans="1:33" ht="26.4" x14ac:dyDescent="0.3">
      <c r="A7" s="43"/>
      <c r="B7" s="44"/>
      <c r="C7" s="45" t="s">
        <v>30</v>
      </c>
      <c r="D7" s="46"/>
      <c r="E7" s="47"/>
      <c r="F7" s="48"/>
      <c r="G7" s="49"/>
      <c r="H7" s="50"/>
      <c r="I7" s="48">
        <f>+I8+I11+I12</f>
        <v>11</v>
      </c>
      <c r="J7" s="48">
        <f>+J8+J11+J12</f>
        <v>11</v>
      </c>
      <c r="K7" s="48"/>
      <c r="L7" s="48"/>
      <c r="M7" s="51"/>
      <c r="N7" s="52"/>
      <c r="O7" s="52"/>
      <c r="P7" s="52"/>
      <c r="Q7" s="53"/>
      <c r="R7" s="54"/>
      <c r="S7" s="54"/>
      <c r="T7" s="54"/>
      <c r="U7" s="55"/>
      <c r="V7" s="54"/>
      <c r="W7" s="54"/>
      <c r="X7" s="54"/>
      <c r="Y7" s="53"/>
      <c r="Z7" s="54"/>
      <c r="AA7" s="54"/>
      <c r="AB7" s="54"/>
      <c r="AC7" s="55"/>
      <c r="AD7" s="54"/>
      <c r="AE7" s="54"/>
      <c r="AF7" s="54"/>
      <c r="AG7" s="56"/>
    </row>
    <row r="8" spans="1:33" ht="52.8" x14ac:dyDescent="0.3">
      <c r="A8" s="57" t="s">
        <v>31</v>
      </c>
      <c r="B8" s="57" t="s">
        <v>32</v>
      </c>
      <c r="C8" s="58" t="s">
        <v>33</v>
      </c>
      <c r="D8" s="57" t="s">
        <v>34</v>
      </c>
      <c r="E8" s="59" t="s">
        <v>35</v>
      </c>
      <c r="F8" s="57"/>
      <c r="G8" s="60"/>
      <c r="H8" s="61"/>
      <c r="I8" s="62">
        <f>+I9+I10</f>
        <v>6</v>
      </c>
      <c r="J8" s="62">
        <f>+J9+J10</f>
        <v>6</v>
      </c>
      <c r="K8" s="62"/>
      <c r="L8" s="61"/>
      <c r="M8" s="63"/>
      <c r="N8" s="64"/>
      <c r="O8" s="65"/>
      <c r="P8" s="65"/>
      <c r="Q8" s="66"/>
      <c r="R8" s="65"/>
      <c r="S8" s="65"/>
      <c r="T8" s="65"/>
      <c r="U8" s="67"/>
      <c r="V8" s="68"/>
      <c r="W8" s="68"/>
      <c r="X8" s="68"/>
      <c r="Y8" s="67"/>
      <c r="Z8" s="68"/>
      <c r="AA8" s="68"/>
      <c r="AB8" s="68"/>
      <c r="AC8" s="67"/>
      <c r="AD8" s="68"/>
      <c r="AE8" s="68"/>
      <c r="AF8" s="68"/>
      <c r="AG8" s="69"/>
    </row>
    <row r="9" spans="1:33" ht="66" x14ac:dyDescent="0.3">
      <c r="A9" s="70"/>
      <c r="B9" s="70" t="s">
        <v>36</v>
      </c>
      <c r="C9" s="71" t="s">
        <v>37</v>
      </c>
      <c r="D9" s="72" t="s">
        <v>38</v>
      </c>
      <c r="E9" s="73" t="s">
        <v>29</v>
      </c>
      <c r="F9" s="74"/>
      <c r="G9" s="72" t="s">
        <v>39</v>
      </c>
      <c r="H9" s="75"/>
      <c r="I9" s="76">
        <v>4</v>
      </c>
      <c r="J9" s="76">
        <v>4</v>
      </c>
      <c r="K9" s="77" t="s">
        <v>40</v>
      </c>
      <c r="L9" s="76">
        <v>11</v>
      </c>
      <c r="M9" s="78"/>
      <c r="N9" s="79">
        <v>12</v>
      </c>
      <c r="O9" s="80">
        <v>18</v>
      </c>
      <c r="P9" s="81"/>
      <c r="Q9" s="82">
        <v>1</v>
      </c>
      <c r="R9" s="83" t="s">
        <v>41</v>
      </c>
      <c r="S9" s="83" t="s">
        <v>42</v>
      </c>
      <c r="T9" s="83" t="s">
        <v>43</v>
      </c>
      <c r="U9" s="84">
        <v>1</v>
      </c>
      <c r="V9" s="85" t="s">
        <v>44</v>
      </c>
      <c r="W9" s="85" t="s">
        <v>42</v>
      </c>
      <c r="X9" s="86" t="s">
        <v>43</v>
      </c>
      <c r="Y9" s="87">
        <v>1</v>
      </c>
      <c r="Z9" s="88" t="s">
        <v>44</v>
      </c>
      <c r="AA9" s="88" t="s">
        <v>42</v>
      </c>
      <c r="AB9" s="88" t="s">
        <v>43</v>
      </c>
      <c r="AC9" s="89">
        <v>1</v>
      </c>
      <c r="AD9" s="85" t="s">
        <v>44</v>
      </c>
      <c r="AE9" s="85" t="s">
        <v>42</v>
      </c>
      <c r="AF9" s="85" t="s">
        <v>43</v>
      </c>
      <c r="AG9" s="90"/>
    </row>
    <row r="10" spans="1:33" ht="132" x14ac:dyDescent="0.3">
      <c r="A10" s="70"/>
      <c r="B10" s="70" t="s">
        <v>45</v>
      </c>
      <c r="C10" s="71" t="s">
        <v>46</v>
      </c>
      <c r="D10" s="72" t="s">
        <v>47</v>
      </c>
      <c r="E10" s="73" t="s">
        <v>48</v>
      </c>
      <c r="F10" s="74"/>
      <c r="G10" s="72" t="s">
        <v>39</v>
      </c>
      <c r="H10" s="75"/>
      <c r="I10" s="76">
        <v>2</v>
      </c>
      <c r="J10" s="76">
        <v>2</v>
      </c>
      <c r="K10" s="73" t="s">
        <v>49</v>
      </c>
      <c r="L10" s="76">
        <v>11</v>
      </c>
      <c r="M10" s="78"/>
      <c r="N10" s="79">
        <v>6</v>
      </c>
      <c r="O10" s="80"/>
      <c r="P10" s="81">
        <v>12</v>
      </c>
      <c r="Q10" s="82" t="s">
        <v>50</v>
      </c>
      <c r="R10" s="83" t="s">
        <v>41</v>
      </c>
      <c r="S10" s="83" t="s">
        <v>51</v>
      </c>
      <c r="T10" s="83" t="s">
        <v>52</v>
      </c>
      <c r="U10" s="84">
        <v>1</v>
      </c>
      <c r="V10" s="85" t="s">
        <v>44</v>
      </c>
      <c r="W10" s="85" t="s">
        <v>53</v>
      </c>
      <c r="X10" s="86" t="s">
        <v>54</v>
      </c>
      <c r="Y10" s="87">
        <v>1</v>
      </c>
      <c r="Z10" s="88" t="s">
        <v>44</v>
      </c>
      <c r="AA10" s="88" t="s">
        <v>53</v>
      </c>
      <c r="AB10" s="88" t="s">
        <v>54</v>
      </c>
      <c r="AC10" s="89">
        <v>1</v>
      </c>
      <c r="AD10" s="85" t="s">
        <v>44</v>
      </c>
      <c r="AE10" s="85" t="s">
        <v>53</v>
      </c>
      <c r="AF10" s="85" t="s">
        <v>54</v>
      </c>
      <c r="AG10" s="91"/>
    </row>
    <row r="11" spans="1:33" ht="132" x14ac:dyDescent="0.3">
      <c r="A11" s="70"/>
      <c r="B11" s="70" t="s">
        <v>55</v>
      </c>
      <c r="C11" s="71" t="s">
        <v>56</v>
      </c>
      <c r="D11" s="72" t="s">
        <v>57</v>
      </c>
      <c r="E11" s="73" t="s">
        <v>48</v>
      </c>
      <c r="F11" s="74"/>
      <c r="G11" s="72" t="s">
        <v>39</v>
      </c>
      <c r="H11" s="75"/>
      <c r="I11" s="76">
        <v>3</v>
      </c>
      <c r="J11" s="76">
        <v>3</v>
      </c>
      <c r="K11" s="73" t="s">
        <v>58</v>
      </c>
      <c r="L11" s="76">
        <v>11</v>
      </c>
      <c r="M11" s="78"/>
      <c r="N11" s="79"/>
      <c r="O11" s="80">
        <v>18</v>
      </c>
      <c r="P11" s="81"/>
      <c r="Q11" s="92">
        <v>1</v>
      </c>
      <c r="R11" s="83" t="s">
        <v>41</v>
      </c>
      <c r="S11" s="83" t="s">
        <v>42</v>
      </c>
      <c r="T11" s="83" t="s">
        <v>43</v>
      </c>
      <c r="U11" s="89">
        <v>1</v>
      </c>
      <c r="V11" s="85" t="s">
        <v>44</v>
      </c>
      <c r="W11" s="85" t="s">
        <v>42</v>
      </c>
      <c r="X11" s="86" t="s">
        <v>43</v>
      </c>
      <c r="Y11" s="92">
        <v>1</v>
      </c>
      <c r="Z11" s="83" t="s">
        <v>44</v>
      </c>
      <c r="AA11" s="83" t="s">
        <v>42</v>
      </c>
      <c r="AB11" s="83" t="s">
        <v>43</v>
      </c>
      <c r="AC11" s="93">
        <v>1</v>
      </c>
      <c r="AD11" s="85" t="s">
        <v>44</v>
      </c>
      <c r="AE11" s="85" t="s">
        <v>42</v>
      </c>
      <c r="AF11" s="85" t="s">
        <v>43</v>
      </c>
      <c r="AG11" s="91"/>
    </row>
    <row r="12" spans="1:33" ht="52.8" x14ac:dyDescent="0.3">
      <c r="A12" s="70"/>
      <c r="B12" s="70" t="s">
        <v>59</v>
      </c>
      <c r="C12" s="94" t="s">
        <v>60</v>
      </c>
      <c r="D12" s="72"/>
      <c r="E12" s="73" t="s">
        <v>48</v>
      </c>
      <c r="F12" s="74"/>
      <c r="G12" s="72" t="s">
        <v>39</v>
      </c>
      <c r="H12" s="75"/>
      <c r="I12" s="76">
        <v>2</v>
      </c>
      <c r="J12" s="76">
        <v>2</v>
      </c>
      <c r="K12" s="73" t="s">
        <v>61</v>
      </c>
      <c r="L12" s="76">
        <v>11</v>
      </c>
      <c r="M12" s="78"/>
      <c r="N12" s="79"/>
      <c r="O12" s="80">
        <v>18</v>
      </c>
      <c r="P12" s="81"/>
      <c r="Q12" s="92">
        <v>1</v>
      </c>
      <c r="R12" s="83" t="s">
        <v>41</v>
      </c>
      <c r="S12" s="83" t="s">
        <v>51</v>
      </c>
      <c r="T12" s="83" t="s">
        <v>62</v>
      </c>
      <c r="U12" s="95">
        <v>1</v>
      </c>
      <c r="V12" s="85" t="s">
        <v>44</v>
      </c>
      <c r="W12" s="85" t="s">
        <v>42</v>
      </c>
      <c r="X12" s="86" t="s">
        <v>43</v>
      </c>
      <c r="Y12" s="92">
        <v>1</v>
      </c>
      <c r="Z12" s="83" t="s">
        <v>44</v>
      </c>
      <c r="AA12" s="83" t="s">
        <v>53</v>
      </c>
      <c r="AB12" s="83" t="s">
        <v>54</v>
      </c>
      <c r="AC12" s="93">
        <v>1</v>
      </c>
      <c r="AD12" s="85" t="s">
        <v>44</v>
      </c>
      <c r="AE12" s="85" t="s">
        <v>53</v>
      </c>
      <c r="AF12" s="85" t="s">
        <v>54</v>
      </c>
      <c r="AG12" s="91"/>
    </row>
    <row r="13" spans="1:33" ht="39.6" x14ac:dyDescent="0.3">
      <c r="A13" s="96" t="s">
        <v>63</v>
      </c>
      <c r="B13" s="96" t="s">
        <v>64</v>
      </c>
      <c r="C13" s="97" t="s">
        <v>65</v>
      </c>
      <c r="D13" s="98"/>
      <c r="E13" s="98" t="s">
        <v>35</v>
      </c>
      <c r="F13" s="98"/>
      <c r="G13" s="99"/>
      <c r="H13" s="61"/>
      <c r="I13" s="62">
        <v>6</v>
      </c>
      <c r="J13" s="61">
        <v>6</v>
      </c>
      <c r="K13" s="62"/>
      <c r="L13" s="61"/>
      <c r="M13" s="63"/>
      <c r="N13" s="64"/>
      <c r="O13" s="65"/>
      <c r="P13" s="65"/>
      <c r="Q13" s="100"/>
      <c r="R13" s="65"/>
      <c r="S13" s="65"/>
      <c r="T13" s="65"/>
      <c r="U13" s="101"/>
      <c r="V13" s="68"/>
      <c r="W13" s="68"/>
      <c r="X13" s="102"/>
      <c r="Y13" s="101"/>
      <c r="Z13" s="68"/>
      <c r="AA13" s="68"/>
      <c r="AB13" s="68"/>
      <c r="AC13" s="67"/>
      <c r="AD13" s="68"/>
      <c r="AE13" s="68"/>
      <c r="AF13" s="68"/>
      <c r="AG13" s="69"/>
    </row>
    <row r="14" spans="1:33" ht="39.6" x14ac:dyDescent="0.3">
      <c r="A14" s="70"/>
      <c r="B14" s="70" t="s">
        <v>66</v>
      </c>
      <c r="C14" s="94" t="s">
        <v>67</v>
      </c>
      <c r="D14" s="72" t="s">
        <v>68</v>
      </c>
      <c r="E14" s="73" t="s">
        <v>48</v>
      </c>
      <c r="F14" s="74"/>
      <c r="G14" s="72" t="s">
        <v>69</v>
      </c>
      <c r="H14" s="75"/>
      <c r="I14" s="76">
        <v>3</v>
      </c>
      <c r="J14" s="76">
        <v>3</v>
      </c>
      <c r="K14" s="73" t="s">
        <v>70</v>
      </c>
      <c r="L14" s="76">
        <v>71</v>
      </c>
      <c r="M14" s="78"/>
      <c r="N14" s="79">
        <v>18</v>
      </c>
      <c r="O14" s="80"/>
      <c r="P14" s="81"/>
      <c r="Q14" s="92">
        <v>1</v>
      </c>
      <c r="R14" s="83" t="s">
        <v>44</v>
      </c>
      <c r="S14" s="83" t="s">
        <v>42</v>
      </c>
      <c r="T14" s="83" t="s">
        <v>71</v>
      </c>
      <c r="U14" s="93">
        <v>1</v>
      </c>
      <c r="V14" s="85" t="s">
        <v>44</v>
      </c>
      <c r="W14" s="85" t="s">
        <v>42</v>
      </c>
      <c r="X14" s="86" t="s">
        <v>71</v>
      </c>
      <c r="Y14" s="92">
        <v>1</v>
      </c>
      <c r="Z14" s="83" t="s">
        <v>44</v>
      </c>
      <c r="AA14" s="83" t="s">
        <v>42</v>
      </c>
      <c r="AB14" s="83" t="s">
        <v>71</v>
      </c>
      <c r="AC14" s="93">
        <v>1</v>
      </c>
      <c r="AD14" s="85" t="s">
        <v>44</v>
      </c>
      <c r="AE14" s="85" t="s">
        <v>42</v>
      </c>
      <c r="AF14" s="85" t="s">
        <v>71</v>
      </c>
      <c r="AG14" s="91"/>
    </row>
    <row r="15" spans="1:33" ht="39.6" x14ac:dyDescent="0.3">
      <c r="A15" s="70"/>
      <c r="B15" s="70" t="s">
        <v>72</v>
      </c>
      <c r="C15" s="94" t="s">
        <v>73</v>
      </c>
      <c r="D15" s="72" t="s">
        <v>74</v>
      </c>
      <c r="E15" s="73" t="s">
        <v>48</v>
      </c>
      <c r="F15" s="74"/>
      <c r="G15" s="72" t="s">
        <v>69</v>
      </c>
      <c r="H15" s="75"/>
      <c r="I15" s="76">
        <v>3</v>
      </c>
      <c r="J15" s="76">
        <v>3</v>
      </c>
      <c r="K15" s="77" t="s">
        <v>70</v>
      </c>
      <c r="L15" s="103" t="s">
        <v>75</v>
      </c>
      <c r="M15" s="78"/>
      <c r="N15" s="79">
        <v>18</v>
      </c>
      <c r="O15" s="80"/>
      <c r="P15" s="81"/>
      <c r="Q15" s="92">
        <v>1</v>
      </c>
      <c r="R15" s="83" t="s">
        <v>44</v>
      </c>
      <c r="S15" s="83" t="s">
        <v>42</v>
      </c>
      <c r="T15" s="83" t="s">
        <v>71</v>
      </c>
      <c r="U15" s="93">
        <v>1</v>
      </c>
      <c r="V15" s="85" t="s">
        <v>44</v>
      </c>
      <c r="W15" s="85" t="s">
        <v>42</v>
      </c>
      <c r="X15" s="86" t="s">
        <v>71</v>
      </c>
      <c r="Y15" s="92">
        <v>1</v>
      </c>
      <c r="Z15" s="83" t="s">
        <v>44</v>
      </c>
      <c r="AA15" s="83" t="s">
        <v>42</v>
      </c>
      <c r="AB15" s="83" t="s">
        <v>71</v>
      </c>
      <c r="AC15" s="93">
        <v>1</v>
      </c>
      <c r="AD15" s="85" t="s">
        <v>44</v>
      </c>
      <c r="AE15" s="85" t="s">
        <v>42</v>
      </c>
      <c r="AF15" s="85" t="s">
        <v>71</v>
      </c>
      <c r="AG15" s="91"/>
    </row>
    <row r="16" spans="1:33" ht="52.8" x14ac:dyDescent="0.3">
      <c r="A16" s="43"/>
      <c r="B16" s="44"/>
      <c r="C16" s="45" t="s">
        <v>76</v>
      </c>
      <c r="D16" s="46"/>
      <c r="E16" s="47"/>
      <c r="F16" s="48"/>
      <c r="G16" s="49"/>
      <c r="H16" s="50"/>
      <c r="I16" s="48"/>
      <c r="J16" s="48"/>
      <c r="K16" s="48"/>
      <c r="L16" s="48"/>
      <c r="M16" s="51"/>
      <c r="N16" s="52"/>
      <c r="O16" s="52"/>
      <c r="P16" s="52"/>
      <c r="Q16" s="104"/>
      <c r="R16" s="105"/>
      <c r="S16" s="105"/>
      <c r="T16" s="105"/>
      <c r="U16" s="106"/>
      <c r="V16" s="105"/>
      <c r="W16" s="105"/>
      <c r="X16" s="105"/>
      <c r="Y16" s="104"/>
      <c r="Z16" s="105"/>
      <c r="AA16" s="105"/>
      <c r="AB16" s="105"/>
      <c r="AC16" s="106"/>
      <c r="AD16" s="105"/>
      <c r="AE16" s="105"/>
      <c r="AF16" s="105"/>
      <c r="AG16" s="107"/>
    </row>
    <row r="17" spans="1:33" ht="79.2" x14ac:dyDescent="0.3">
      <c r="A17" s="26" t="s">
        <v>77</v>
      </c>
      <c r="B17" s="27" t="s">
        <v>78</v>
      </c>
      <c r="C17" s="28" t="s">
        <v>79</v>
      </c>
      <c r="D17" s="29"/>
      <c r="E17" s="27"/>
      <c r="F17" s="27"/>
      <c r="G17" s="30"/>
      <c r="H17" s="27"/>
      <c r="I17" s="27"/>
      <c r="J17" s="27"/>
      <c r="K17" s="27"/>
      <c r="L17" s="27"/>
      <c r="M17" s="31"/>
      <c r="N17" s="32"/>
      <c r="O17" s="32"/>
      <c r="P17" s="32"/>
      <c r="Q17" s="33"/>
      <c r="R17" s="27"/>
      <c r="S17" s="27"/>
      <c r="T17" s="27"/>
      <c r="U17" s="27"/>
      <c r="V17" s="27"/>
      <c r="W17" s="27"/>
      <c r="X17" s="31"/>
      <c r="Y17" s="33"/>
      <c r="Z17" s="27"/>
      <c r="AA17" s="27"/>
      <c r="AB17" s="27"/>
      <c r="AC17" s="27"/>
      <c r="AD17" s="27"/>
      <c r="AE17" s="27"/>
      <c r="AF17" s="27"/>
      <c r="AG17" s="34"/>
    </row>
    <row r="18" spans="1:33" ht="79.2" x14ac:dyDescent="0.3">
      <c r="A18" s="26" t="s">
        <v>80</v>
      </c>
      <c r="B18" s="27" t="s">
        <v>81</v>
      </c>
      <c r="C18" s="28" t="s">
        <v>82</v>
      </c>
      <c r="D18" s="29" t="s">
        <v>83</v>
      </c>
      <c r="E18" s="27" t="s">
        <v>84</v>
      </c>
      <c r="F18" s="27"/>
      <c r="G18" s="30"/>
      <c r="H18" s="27"/>
      <c r="I18" s="27">
        <f>+I19+I23+I24+I25+I$6</f>
        <v>30</v>
      </c>
      <c r="J18" s="27">
        <f>+J19+J23+J24+J25+J$6</f>
        <v>30</v>
      </c>
      <c r="K18" s="27"/>
      <c r="L18" s="27"/>
      <c r="M18" s="31"/>
      <c r="N18" s="32"/>
      <c r="O18" s="32"/>
      <c r="P18" s="32"/>
      <c r="Q18" s="33"/>
      <c r="R18" s="27"/>
      <c r="S18" s="27"/>
      <c r="T18" s="27"/>
      <c r="U18" s="27"/>
      <c r="V18" s="27"/>
      <c r="W18" s="27"/>
      <c r="X18" s="31"/>
      <c r="Y18" s="33"/>
      <c r="Z18" s="27"/>
      <c r="AA18" s="27"/>
      <c r="AB18" s="27"/>
      <c r="AC18" s="27"/>
      <c r="AD18" s="27"/>
      <c r="AE18" s="27"/>
      <c r="AF18" s="27"/>
      <c r="AG18" s="34"/>
    </row>
    <row r="19" spans="1:33" ht="66" x14ac:dyDescent="0.3">
      <c r="A19" s="96" t="s">
        <v>85</v>
      </c>
      <c r="B19" s="96" t="s">
        <v>86</v>
      </c>
      <c r="C19" s="97" t="s">
        <v>87</v>
      </c>
      <c r="D19" s="98"/>
      <c r="E19" s="98" t="s">
        <v>35</v>
      </c>
      <c r="F19" s="98"/>
      <c r="G19" s="99"/>
      <c r="H19" s="61"/>
      <c r="I19" s="62">
        <v>6</v>
      </c>
      <c r="J19" s="61">
        <v>6</v>
      </c>
      <c r="K19" s="62"/>
      <c r="L19" s="61"/>
      <c r="M19" s="63"/>
      <c r="N19" s="64"/>
      <c r="O19" s="65"/>
      <c r="P19" s="65"/>
      <c r="Q19" s="100"/>
      <c r="R19" s="65"/>
      <c r="S19" s="65"/>
      <c r="T19" s="65"/>
      <c r="U19" s="101"/>
      <c r="V19" s="68"/>
      <c r="W19" s="68"/>
      <c r="X19" s="102"/>
      <c r="Y19" s="101"/>
      <c r="Z19" s="68"/>
      <c r="AA19" s="68"/>
      <c r="AB19" s="68"/>
      <c r="AC19" s="67"/>
      <c r="AD19" s="68"/>
      <c r="AE19" s="68"/>
      <c r="AF19" s="68"/>
      <c r="AG19" s="69"/>
    </row>
    <row r="20" spans="1:33" ht="39.6" x14ac:dyDescent="0.3">
      <c r="A20" s="108"/>
      <c r="B20" s="108" t="s">
        <v>88</v>
      </c>
      <c r="C20" s="109" t="s">
        <v>89</v>
      </c>
      <c r="D20" s="110" t="s">
        <v>90</v>
      </c>
      <c r="E20" s="111" t="s">
        <v>91</v>
      </c>
      <c r="F20" s="112"/>
      <c r="G20" s="113" t="s">
        <v>39</v>
      </c>
      <c r="H20" s="114"/>
      <c r="I20" s="115">
        <v>2</v>
      </c>
      <c r="J20" s="115">
        <v>2</v>
      </c>
      <c r="K20" s="116" t="s">
        <v>92</v>
      </c>
      <c r="L20" s="115">
        <v>14</v>
      </c>
      <c r="M20" s="117"/>
      <c r="N20" s="79"/>
      <c r="O20" s="80">
        <v>18</v>
      </c>
      <c r="P20" s="81"/>
      <c r="Q20" s="92">
        <v>1</v>
      </c>
      <c r="R20" s="83" t="s">
        <v>41</v>
      </c>
      <c r="S20" s="83" t="s">
        <v>42</v>
      </c>
      <c r="T20" s="83" t="s">
        <v>71</v>
      </c>
      <c r="U20" s="84">
        <v>1</v>
      </c>
      <c r="V20" s="85" t="s">
        <v>44</v>
      </c>
      <c r="W20" s="85" t="s">
        <v>42</v>
      </c>
      <c r="X20" s="86" t="s">
        <v>43</v>
      </c>
      <c r="Y20" s="92">
        <v>1</v>
      </c>
      <c r="Z20" s="83" t="s">
        <v>44</v>
      </c>
      <c r="AA20" s="83" t="s">
        <v>42</v>
      </c>
      <c r="AB20" s="83" t="s">
        <v>43</v>
      </c>
      <c r="AC20" s="93">
        <v>1</v>
      </c>
      <c r="AD20" s="85" t="s">
        <v>44</v>
      </c>
      <c r="AE20" s="85" t="s">
        <v>42</v>
      </c>
      <c r="AF20" s="85" t="s">
        <v>43</v>
      </c>
      <c r="AG20" s="91"/>
    </row>
    <row r="21" spans="1:33" ht="39.6" x14ac:dyDescent="0.3">
      <c r="A21" s="108"/>
      <c r="B21" s="118" t="s">
        <v>93</v>
      </c>
      <c r="C21" s="109" t="s">
        <v>94</v>
      </c>
      <c r="D21" s="110" t="s">
        <v>95</v>
      </c>
      <c r="E21" s="119" t="s">
        <v>91</v>
      </c>
      <c r="F21" s="112"/>
      <c r="G21" s="113" t="s">
        <v>39</v>
      </c>
      <c r="H21" s="114"/>
      <c r="I21" s="115">
        <v>2</v>
      </c>
      <c r="J21" s="115">
        <v>2</v>
      </c>
      <c r="K21" s="120" t="s">
        <v>96</v>
      </c>
      <c r="L21" s="115">
        <v>14</v>
      </c>
      <c r="M21" s="117"/>
      <c r="N21" s="79"/>
      <c r="O21" s="79">
        <v>18</v>
      </c>
      <c r="P21" s="81"/>
      <c r="Q21" s="92">
        <v>1</v>
      </c>
      <c r="R21" s="83" t="s">
        <v>41</v>
      </c>
      <c r="S21" s="83" t="s">
        <v>42</v>
      </c>
      <c r="T21" s="83"/>
      <c r="U21" s="84">
        <v>1</v>
      </c>
      <c r="V21" s="85" t="s">
        <v>44</v>
      </c>
      <c r="W21" s="85" t="s">
        <v>42</v>
      </c>
      <c r="X21" s="86" t="s">
        <v>71</v>
      </c>
      <c r="Y21" s="92">
        <v>1</v>
      </c>
      <c r="Z21" s="83" t="s">
        <v>44</v>
      </c>
      <c r="AA21" s="83" t="s">
        <v>42</v>
      </c>
      <c r="AB21" s="83" t="s">
        <v>71</v>
      </c>
      <c r="AC21" s="93">
        <v>1</v>
      </c>
      <c r="AD21" s="85" t="s">
        <v>44</v>
      </c>
      <c r="AE21" s="85" t="s">
        <v>42</v>
      </c>
      <c r="AF21" s="85" t="s">
        <v>71</v>
      </c>
      <c r="AG21" s="91"/>
    </row>
    <row r="22" spans="1:33" ht="132" x14ac:dyDescent="0.3">
      <c r="A22" s="108"/>
      <c r="B22" s="108" t="s">
        <v>97</v>
      </c>
      <c r="C22" s="121" t="s">
        <v>98</v>
      </c>
      <c r="D22" s="110" t="s">
        <v>99</v>
      </c>
      <c r="E22" s="119" t="s">
        <v>91</v>
      </c>
      <c r="F22" s="112"/>
      <c r="G22" s="113" t="s">
        <v>39</v>
      </c>
      <c r="H22" s="114"/>
      <c r="I22" s="115">
        <v>2</v>
      </c>
      <c r="J22" s="115">
        <v>2</v>
      </c>
      <c r="K22" s="115" t="s">
        <v>100</v>
      </c>
      <c r="L22" s="115">
        <v>14</v>
      </c>
      <c r="M22" s="117"/>
      <c r="N22" s="79"/>
      <c r="O22" s="80"/>
      <c r="P22" s="81">
        <v>18</v>
      </c>
      <c r="Q22" s="92">
        <v>1</v>
      </c>
      <c r="R22" s="83" t="s">
        <v>41</v>
      </c>
      <c r="S22" s="83" t="s">
        <v>53</v>
      </c>
      <c r="T22" s="83"/>
      <c r="U22" s="84">
        <v>1</v>
      </c>
      <c r="V22" s="85" t="s">
        <v>41</v>
      </c>
      <c r="W22" s="85" t="s">
        <v>53</v>
      </c>
      <c r="X22" s="86" t="s">
        <v>54</v>
      </c>
      <c r="Y22" s="92">
        <v>1</v>
      </c>
      <c r="Z22" s="83" t="s">
        <v>44</v>
      </c>
      <c r="AA22" s="83" t="s">
        <v>53</v>
      </c>
      <c r="AB22" s="83" t="s">
        <v>54</v>
      </c>
      <c r="AC22" s="93">
        <v>1</v>
      </c>
      <c r="AD22" s="85" t="s">
        <v>44</v>
      </c>
      <c r="AE22" s="85" t="s">
        <v>53</v>
      </c>
      <c r="AF22" s="85" t="s">
        <v>54</v>
      </c>
      <c r="AG22" s="91"/>
    </row>
    <row r="23" spans="1:33" ht="79.2" x14ac:dyDescent="0.3">
      <c r="A23" s="108"/>
      <c r="B23" s="122" t="s">
        <v>101</v>
      </c>
      <c r="C23" s="123" t="s">
        <v>102</v>
      </c>
      <c r="D23" s="113" t="s">
        <v>103</v>
      </c>
      <c r="E23" s="120" t="s">
        <v>91</v>
      </c>
      <c r="F23" s="124"/>
      <c r="G23" s="113" t="s">
        <v>39</v>
      </c>
      <c r="H23" s="114"/>
      <c r="I23" s="115">
        <v>3</v>
      </c>
      <c r="J23" s="115">
        <v>3</v>
      </c>
      <c r="K23" s="115" t="s">
        <v>104</v>
      </c>
      <c r="L23" s="115">
        <v>14</v>
      </c>
      <c r="M23" s="117"/>
      <c r="N23" s="79"/>
      <c r="O23" s="80">
        <v>18</v>
      </c>
      <c r="P23" s="81"/>
      <c r="Q23" s="92">
        <v>1</v>
      </c>
      <c r="R23" s="83" t="s">
        <v>44</v>
      </c>
      <c r="S23" s="83" t="s">
        <v>42</v>
      </c>
      <c r="T23" s="83" t="s">
        <v>43</v>
      </c>
      <c r="U23" s="84">
        <v>1</v>
      </c>
      <c r="V23" s="85" t="s">
        <v>44</v>
      </c>
      <c r="W23" s="85" t="s">
        <v>42</v>
      </c>
      <c r="X23" s="86" t="s">
        <v>43</v>
      </c>
      <c r="Y23" s="92">
        <v>1</v>
      </c>
      <c r="Z23" s="83" t="s">
        <v>44</v>
      </c>
      <c r="AA23" s="83" t="s">
        <v>42</v>
      </c>
      <c r="AB23" s="83" t="s">
        <v>43</v>
      </c>
      <c r="AC23" s="93">
        <v>1</v>
      </c>
      <c r="AD23" s="85" t="s">
        <v>44</v>
      </c>
      <c r="AE23" s="85" t="s">
        <v>42</v>
      </c>
      <c r="AF23" s="85" t="s">
        <v>43</v>
      </c>
      <c r="AG23" s="91"/>
    </row>
    <row r="24" spans="1:33" ht="52.8" x14ac:dyDescent="0.3">
      <c r="A24" s="108"/>
      <c r="B24" s="122" t="s">
        <v>105</v>
      </c>
      <c r="C24" s="123" t="s">
        <v>106</v>
      </c>
      <c r="D24" s="113" t="s">
        <v>107</v>
      </c>
      <c r="E24" s="120" t="s">
        <v>91</v>
      </c>
      <c r="F24" s="124"/>
      <c r="G24" s="113" t="s">
        <v>39</v>
      </c>
      <c r="H24" s="114"/>
      <c r="I24" s="115">
        <v>2</v>
      </c>
      <c r="J24" s="115">
        <v>2</v>
      </c>
      <c r="K24" s="115" t="s">
        <v>108</v>
      </c>
      <c r="L24" s="115">
        <v>14</v>
      </c>
      <c r="M24" s="117"/>
      <c r="N24" s="79"/>
      <c r="O24" s="80">
        <v>18</v>
      </c>
      <c r="P24" s="81"/>
      <c r="Q24" s="92">
        <v>1</v>
      </c>
      <c r="R24" s="83" t="s">
        <v>41</v>
      </c>
      <c r="S24" s="83" t="s">
        <v>51</v>
      </c>
      <c r="T24" s="83" t="s">
        <v>43</v>
      </c>
      <c r="U24" s="84">
        <v>1</v>
      </c>
      <c r="V24" s="85" t="s">
        <v>44</v>
      </c>
      <c r="W24" s="85" t="s">
        <v>53</v>
      </c>
      <c r="X24" s="86" t="s">
        <v>109</v>
      </c>
      <c r="Y24" s="92">
        <v>1</v>
      </c>
      <c r="Z24" s="83" t="s">
        <v>44</v>
      </c>
      <c r="AA24" s="83" t="s">
        <v>53</v>
      </c>
      <c r="AB24" s="83" t="s">
        <v>109</v>
      </c>
      <c r="AC24" s="93">
        <v>1</v>
      </c>
      <c r="AD24" s="85" t="s">
        <v>44</v>
      </c>
      <c r="AE24" s="85" t="s">
        <v>53</v>
      </c>
      <c r="AF24" s="85" t="s">
        <v>109</v>
      </c>
      <c r="AG24" s="91"/>
    </row>
    <row r="25" spans="1:33" ht="52.8" x14ac:dyDescent="0.3">
      <c r="A25" s="108"/>
      <c r="B25" s="108" t="s">
        <v>110</v>
      </c>
      <c r="C25" s="109" t="s">
        <v>111</v>
      </c>
      <c r="D25" s="110"/>
      <c r="E25" s="111" t="s">
        <v>91</v>
      </c>
      <c r="F25" s="112"/>
      <c r="G25" s="113" t="s">
        <v>39</v>
      </c>
      <c r="H25" s="114"/>
      <c r="I25" s="115">
        <v>2</v>
      </c>
      <c r="J25" s="115">
        <v>2</v>
      </c>
      <c r="K25" s="116" t="s">
        <v>112</v>
      </c>
      <c r="L25" s="115">
        <v>14</v>
      </c>
      <c r="M25" s="117"/>
      <c r="N25" s="79"/>
      <c r="O25" s="80">
        <v>12</v>
      </c>
      <c r="P25" s="81"/>
      <c r="Q25" s="92">
        <v>1</v>
      </c>
      <c r="R25" s="83" t="s">
        <v>41</v>
      </c>
      <c r="S25" s="83" t="s">
        <v>42</v>
      </c>
      <c r="T25" s="83" t="s">
        <v>71</v>
      </c>
      <c r="U25" s="84">
        <v>1</v>
      </c>
      <c r="V25" s="85" t="s">
        <v>44</v>
      </c>
      <c r="W25" s="85" t="s">
        <v>42</v>
      </c>
      <c r="X25" s="86" t="s">
        <v>113</v>
      </c>
      <c r="Y25" s="92">
        <v>1</v>
      </c>
      <c r="Z25" s="83" t="s">
        <v>44</v>
      </c>
      <c r="AA25" s="83" t="s">
        <v>53</v>
      </c>
      <c r="AB25" s="83" t="s">
        <v>54</v>
      </c>
      <c r="AC25" s="93">
        <v>1</v>
      </c>
      <c r="AD25" s="85" t="s">
        <v>44</v>
      </c>
      <c r="AE25" s="85" t="s">
        <v>53</v>
      </c>
      <c r="AF25" s="85" t="s">
        <v>54</v>
      </c>
      <c r="AG25" s="91"/>
    </row>
    <row r="26" spans="1:33" ht="79.2" x14ac:dyDescent="0.3">
      <c r="A26" s="26" t="s">
        <v>114</v>
      </c>
      <c r="B26" s="27" t="s">
        <v>115</v>
      </c>
      <c r="C26" s="28" t="s">
        <v>116</v>
      </c>
      <c r="D26" s="29"/>
      <c r="E26" s="27"/>
      <c r="F26" s="27"/>
      <c r="G26" s="30"/>
      <c r="H26" s="27"/>
      <c r="I26" s="27"/>
      <c r="J26" s="27"/>
      <c r="K26" s="27"/>
      <c r="L26" s="27"/>
      <c r="M26" s="31"/>
      <c r="N26" s="32"/>
      <c r="O26" s="32"/>
      <c r="P26" s="32"/>
      <c r="Q26" s="33"/>
      <c r="R26" s="27"/>
      <c r="S26" s="27"/>
      <c r="T26" s="27"/>
      <c r="U26" s="27"/>
      <c r="V26" s="27"/>
      <c r="W26" s="27"/>
      <c r="X26" s="31"/>
      <c r="Y26" s="33"/>
      <c r="Z26" s="27"/>
      <c r="AA26" s="27"/>
      <c r="AB26" s="27"/>
      <c r="AC26" s="27"/>
      <c r="AD26" s="27"/>
      <c r="AE26" s="27"/>
      <c r="AF26" s="27"/>
      <c r="AG26" s="34"/>
    </row>
    <row r="27" spans="1:33" ht="79.2" x14ac:dyDescent="0.3">
      <c r="A27" s="26" t="s">
        <v>117</v>
      </c>
      <c r="B27" s="27" t="s">
        <v>118</v>
      </c>
      <c r="C27" s="28" t="s">
        <v>119</v>
      </c>
      <c r="D27" s="29" t="s">
        <v>120</v>
      </c>
      <c r="E27" s="27" t="s">
        <v>84</v>
      </c>
      <c r="F27" s="27"/>
      <c r="G27" s="30"/>
      <c r="H27" s="27"/>
      <c r="I27" s="27">
        <f>+I28+I33+I34+$I6</f>
        <v>30</v>
      </c>
      <c r="J27" s="27">
        <f>+J28+J33+J34+$I6</f>
        <v>30</v>
      </c>
      <c r="K27" s="27"/>
      <c r="L27" s="27"/>
      <c r="M27" s="31"/>
      <c r="N27" s="32"/>
      <c r="O27" s="32"/>
      <c r="P27" s="32"/>
      <c r="Q27" s="33"/>
      <c r="R27" s="27"/>
      <c r="S27" s="27"/>
      <c r="T27" s="27"/>
      <c r="U27" s="27"/>
      <c r="V27" s="27"/>
      <c r="W27" s="27"/>
      <c r="X27" s="31"/>
      <c r="Y27" s="33"/>
      <c r="Z27" s="27"/>
      <c r="AA27" s="27"/>
      <c r="AB27" s="27"/>
      <c r="AC27" s="27"/>
      <c r="AD27" s="27"/>
      <c r="AE27" s="27"/>
      <c r="AF27" s="27"/>
      <c r="AG27" s="34"/>
    </row>
    <row r="28" spans="1:33" ht="66" x14ac:dyDescent="0.3">
      <c r="A28" s="96" t="s">
        <v>121</v>
      </c>
      <c r="B28" s="96" t="s">
        <v>122</v>
      </c>
      <c r="C28" s="97" t="s">
        <v>123</v>
      </c>
      <c r="D28" s="98"/>
      <c r="E28" s="98" t="s">
        <v>35</v>
      </c>
      <c r="F28" s="98"/>
      <c r="G28" s="99"/>
      <c r="H28" s="61"/>
      <c r="I28" s="62">
        <v>6</v>
      </c>
      <c r="J28" s="61">
        <v>6</v>
      </c>
      <c r="K28" s="62"/>
      <c r="L28" s="61"/>
      <c r="M28" s="63"/>
      <c r="N28" s="64"/>
      <c r="O28" s="65"/>
      <c r="P28" s="65"/>
      <c r="Q28" s="100"/>
      <c r="R28" s="65"/>
      <c r="S28" s="65"/>
      <c r="T28" s="65"/>
      <c r="U28" s="101"/>
      <c r="V28" s="125"/>
      <c r="W28" s="125"/>
      <c r="X28" s="102"/>
      <c r="Y28" s="101"/>
      <c r="Z28" s="125"/>
      <c r="AA28" s="125"/>
      <c r="AB28" s="125"/>
      <c r="AC28" s="126"/>
      <c r="AD28" s="125"/>
      <c r="AE28" s="125"/>
      <c r="AF28" s="125"/>
      <c r="AG28" s="127"/>
    </row>
    <row r="29" spans="1:33" ht="92.4" x14ac:dyDescent="0.3">
      <c r="A29" s="70"/>
      <c r="B29" s="70" t="s">
        <v>124</v>
      </c>
      <c r="C29" s="94" t="s">
        <v>125</v>
      </c>
      <c r="D29" s="72" t="s">
        <v>126</v>
      </c>
      <c r="E29" s="73" t="s">
        <v>91</v>
      </c>
      <c r="F29" s="74"/>
      <c r="G29" s="72" t="s">
        <v>69</v>
      </c>
      <c r="H29" s="128"/>
      <c r="I29" s="129">
        <v>2</v>
      </c>
      <c r="J29" s="76">
        <v>2</v>
      </c>
      <c r="K29" s="73" t="s">
        <v>127</v>
      </c>
      <c r="L29" s="76">
        <v>15</v>
      </c>
      <c r="M29" s="117"/>
      <c r="N29" s="79"/>
      <c r="O29" s="79">
        <v>24</v>
      </c>
      <c r="P29" s="81"/>
      <c r="Q29" s="92">
        <v>1</v>
      </c>
      <c r="R29" s="83" t="s">
        <v>41</v>
      </c>
      <c r="S29" s="83" t="s">
        <v>42</v>
      </c>
      <c r="T29" s="83" t="s">
        <v>113</v>
      </c>
      <c r="U29" s="84">
        <v>1</v>
      </c>
      <c r="V29" s="85" t="s">
        <v>44</v>
      </c>
      <c r="W29" s="85" t="s">
        <v>42</v>
      </c>
      <c r="X29" s="86" t="s">
        <v>71</v>
      </c>
      <c r="Y29" s="92">
        <v>1</v>
      </c>
      <c r="Z29" s="83" t="s">
        <v>44</v>
      </c>
      <c r="AA29" s="83" t="s">
        <v>42</v>
      </c>
      <c r="AB29" s="83" t="s">
        <v>71</v>
      </c>
      <c r="AC29" s="93">
        <v>1</v>
      </c>
      <c r="AD29" s="85" t="s">
        <v>44</v>
      </c>
      <c r="AE29" s="85" t="s">
        <v>42</v>
      </c>
      <c r="AF29" s="85" t="s">
        <v>71</v>
      </c>
      <c r="AG29" s="130" t="s">
        <v>128</v>
      </c>
    </row>
    <row r="30" spans="1:33" ht="105.6" x14ac:dyDescent="0.3">
      <c r="A30" s="70"/>
      <c r="B30" s="70" t="s">
        <v>129</v>
      </c>
      <c r="C30" s="94" t="s">
        <v>130</v>
      </c>
      <c r="D30" s="72" t="s">
        <v>131</v>
      </c>
      <c r="E30" s="73" t="s">
        <v>91</v>
      </c>
      <c r="F30" s="74"/>
      <c r="G30" s="72" t="s">
        <v>69</v>
      </c>
      <c r="H30" s="128"/>
      <c r="I30" s="129">
        <v>2</v>
      </c>
      <c r="J30" s="76">
        <v>2</v>
      </c>
      <c r="K30" s="73" t="s">
        <v>127</v>
      </c>
      <c r="L30" s="76">
        <v>15</v>
      </c>
      <c r="M30" s="117"/>
      <c r="N30" s="79"/>
      <c r="O30" s="79">
        <v>24</v>
      </c>
      <c r="P30" s="81"/>
      <c r="Q30" s="92">
        <v>1</v>
      </c>
      <c r="R30" s="83" t="s">
        <v>41</v>
      </c>
      <c r="S30" s="83" t="s">
        <v>42</v>
      </c>
      <c r="T30" s="83" t="s">
        <v>113</v>
      </c>
      <c r="U30" s="84">
        <v>1</v>
      </c>
      <c r="V30" s="85" t="s">
        <v>44</v>
      </c>
      <c r="W30" s="85" t="s">
        <v>42</v>
      </c>
      <c r="X30" s="86" t="s">
        <v>71</v>
      </c>
      <c r="Y30" s="92">
        <v>1</v>
      </c>
      <c r="Z30" s="83" t="s">
        <v>44</v>
      </c>
      <c r="AA30" s="83" t="s">
        <v>42</v>
      </c>
      <c r="AB30" s="83" t="s">
        <v>71</v>
      </c>
      <c r="AC30" s="93">
        <v>1</v>
      </c>
      <c r="AD30" s="85" t="s">
        <v>44</v>
      </c>
      <c r="AE30" s="85" t="s">
        <v>42</v>
      </c>
      <c r="AF30" s="85" t="s">
        <v>71</v>
      </c>
      <c r="AG30" s="130" t="s">
        <v>132</v>
      </c>
    </row>
    <row r="31" spans="1:33" ht="145.19999999999999" x14ac:dyDescent="0.3">
      <c r="A31" s="70"/>
      <c r="B31" s="70" t="s">
        <v>133</v>
      </c>
      <c r="C31" s="94" t="s">
        <v>134</v>
      </c>
      <c r="D31" s="72" t="s">
        <v>135</v>
      </c>
      <c r="E31" s="73" t="s">
        <v>91</v>
      </c>
      <c r="F31" s="74"/>
      <c r="G31" s="72" t="s">
        <v>69</v>
      </c>
      <c r="H31" s="128"/>
      <c r="I31" s="129">
        <v>2</v>
      </c>
      <c r="J31" s="76">
        <v>2</v>
      </c>
      <c r="K31" s="76" t="s">
        <v>127</v>
      </c>
      <c r="L31" s="76">
        <v>15</v>
      </c>
      <c r="M31" s="117"/>
      <c r="N31" s="79"/>
      <c r="O31" s="80">
        <v>18</v>
      </c>
      <c r="P31" s="81"/>
      <c r="Q31" s="92">
        <v>1</v>
      </c>
      <c r="R31" s="83" t="s">
        <v>44</v>
      </c>
      <c r="S31" s="83" t="s">
        <v>53</v>
      </c>
      <c r="T31" s="83" t="s">
        <v>109</v>
      </c>
      <c r="U31" s="84">
        <v>1</v>
      </c>
      <c r="V31" s="85" t="s">
        <v>44</v>
      </c>
      <c r="W31" s="85" t="s">
        <v>53</v>
      </c>
      <c r="X31" s="86" t="s">
        <v>109</v>
      </c>
      <c r="Y31" s="92">
        <v>1</v>
      </c>
      <c r="Z31" s="83" t="s">
        <v>44</v>
      </c>
      <c r="AA31" s="83" t="s">
        <v>53</v>
      </c>
      <c r="AB31" s="83" t="s">
        <v>109</v>
      </c>
      <c r="AC31" s="93">
        <v>1</v>
      </c>
      <c r="AD31" s="85" t="s">
        <v>44</v>
      </c>
      <c r="AE31" s="85" t="s">
        <v>53</v>
      </c>
      <c r="AF31" s="85" t="s">
        <v>109</v>
      </c>
      <c r="AG31" s="130" t="s">
        <v>136</v>
      </c>
    </row>
    <row r="32" spans="1:33" ht="26.4" x14ac:dyDescent="0.3">
      <c r="A32" s="96"/>
      <c r="B32" s="96"/>
      <c r="C32" s="97" t="s">
        <v>137</v>
      </c>
      <c r="D32" s="98"/>
      <c r="E32" s="98"/>
      <c r="F32" s="98"/>
      <c r="G32" s="99"/>
      <c r="H32" s="61"/>
      <c r="I32" s="62"/>
      <c r="J32" s="61"/>
      <c r="K32" s="62"/>
      <c r="L32" s="61"/>
      <c r="M32" s="63"/>
      <c r="N32" s="64"/>
      <c r="O32" s="65"/>
      <c r="P32" s="65"/>
      <c r="Q32" s="100"/>
      <c r="R32" s="65"/>
      <c r="S32" s="65"/>
      <c r="T32" s="65"/>
      <c r="U32" s="101"/>
      <c r="V32" s="125"/>
      <c r="W32" s="125"/>
      <c r="X32" s="102"/>
      <c r="Y32" s="101"/>
      <c r="Z32" s="125"/>
      <c r="AA32" s="125"/>
      <c r="AB32" s="125"/>
      <c r="AC32" s="126"/>
      <c r="AD32" s="125"/>
      <c r="AE32" s="125"/>
      <c r="AF32" s="125"/>
      <c r="AG32" s="131"/>
    </row>
    <row r="33" spans="1:33" ht="39.6" x14ac:dyDescent="0.3">
      <c r="A33" s="70"/>
      <c r="B33" s="70" t="s">
        <v>138</v>
      </c>
      <c r="C33" s="94" t="s">
        <v>139</v>
      </c>
      <c r="D33" s="72" t="s">
        <v>140</v>
      </c>
      <c r="E33" s="73" t="s">
        <v>91</v>
      </c>
      <c r="F33" s="74"/>
      <c r="G33" s="72" t="s">
        <v>69</v>
      </c>
      <c r="H33" s="128"/>
      <c r="I33" s="129">
        <v>3</v>
      </c>
      <c r="J33" s="132">
        <v>3</v>
      </c>
      <c r="K33" s="133" t="s">
        <v>141</v>
      </c>
      <c r="L33" s="132">
        <v>15</v>
      </c>
      <c r="M33" s="134"/>
      <c r="N33" s="135"/>
      <c r="O33" s="136">
        <v>18</v>
      </c>
      <c r="P33" s="135"/>
      <c r="Q33" s="92">
        <v>1</v>
      </c>
      <c r="R33" s="83" t="s">
        <v>41</v>
      </c>
      <c r="S33" s="83" t="s">
        <v>42</v>
      </c>
      <c r="T33" s="83" t="s">
        <v>43</v>
      </c>
      <c r="U33" s="84">
        <v>1</v>
      </c>
      <c r="V33" s="85" t="s">
        <v>44</v>
      </c>
      <c r="W33" s="85" t="s">
        <v>42</v>
      </c>
      <c r="X33" s="86" t="s">
        <v>113</v>
      </c>
      <c r="Y33" s="92">
        <v>1</v>
      </c>
      <c r="Z33" s="83" t="s">
        <v>44</v>
      </c>
      <c r="AA33" s="83" t="s">
        <v>42</v>
      </c>
      <c r="AB33" s="83" t="s">
        <v>113</v>
      </c>
      <c r="AC33" s="93">
        <v>1</v>
      </c>
      <c r="AD33" s="85" t="s">
        <v>44</v>
      </c>
      <c r="AE33" s="85" t="s">
        <v>42</v>
      </c>
      <c r="AF33" s="85" t="s">
        <v>113</v>
      </c>
      <c r="AG33" s="130" t="s">
        <v>142</v>
      </c>
    </row>
    <row r="34" spans="1:33" ht="39.6" x14ac:dyDescent="0.3">
      <c r="A34" s="96" t="s">
        <v>143</v>
      </c>
      <c r="B34" s="96" t="s">
        <v>144</v>
      </c>
      <c r="C34" s="97" t="s">
        <v>145</v>
      </c>
      <c r="D34" s="98"/>
      <c r="E34" s="98" t="s">
        <v>35</v>
      </c>
      <c r="F34" s="98"/>
      <c r="G34" s="99"/>
      <c r="H34" s="61"/>
      <c r="I34" s="62">
        <v>4</v>
      </c>
      <c r="J34" s="61">
        <v>4</v>
      </c>
      <c r="K34" s="62"/>
      <c r="L34" s="61"/>
      <c r="M34" s="63"/>
      <c r="N34" s="64"/>
      <c r="O34" s="65"/>
      <c r="P34" s="65"/>
      <c r="Q34" s="100"/>
      <c r="R34" s="65"/>
      <c r="S34" s="65"/>
      <c r="T34" s="65"/>
      <c r="U34" s="101"/>
      <c r="V34" s="68"/>
      <c r="W34" s="68"/>
      <c r="X34" s="102"/>
      <c r="Y34" s="101"/>
      <c r="Z34" s="68"/>
      <c r="AA34" s="68"/>
      <c r="AB34" s="68"/>
      <c r="AC34" s="67"/>
      <c r="AD34" s="68"/>
      <c r="AE34" s="68"/>
      <c r="AF34" s="68"/>
      <c r="AG34" s="137"/>
    </row>
    <row r="35" spans="1:33" ht="66" x14ac:dyDescent="0.3">
      <c r="A35" s="70"/>
      <c r="B35" s="70" t="s">
        <v>146</v>
      </c>
      <c r="C35" s="94" t="s">
        <v>147</v>
      </c>
      <c r="D35" s="72"/>
      <c r="E35" s="73" t="s">
        <v>91</v>
      </c>
      <c r="F35" s="74"/>
      <c r="G35" s="72" t="s">
        <v>69</v>
      </c>
      <c r="H35" s="128"/>
      <c r="I35" s="129">
        <v>2</v>
      </c>
      <c r="J35" s="76">
        <v>2</v>
      </c>
      <c r="K35" s="73" t="s">
        <v>127</v>
      </c>
      <c r="L35" s="76">
        <v>15</v>
      </c>
      <c r="M35" s="78"/>
      <c r="N35" s="79"/>
      <c r="O35" s="79">
        <v>12</v>
      </c>
      <c r="P35" s="81"/>
      <c r="Q35" s="92">
        <v>1</v>
      </c>
      <c r="R35" s="83" t="s">
        <v>41</v>
      </c>
      <c r="S35" s="83" t="s">
        <v>42</v>
      </c>
      <c r="T35" s="83" t="s">
        <v>71</v>
      </c>
      <c r="U35" s="84">
        <v>1</v>
      </c>
      <c r="V35" s="85" t="s">
        <v>44</v>
      </c>
      <c r="W35" s="85" t="s">
        <v>42</v>
      </c>
      <c r="X35" s="86" t="s">
        <v>71</v>
      </c>
      <c r="Y35" s="92">
        <v>1</v>
      </c>
      <c r="Z35" s="83" t="s">
        <v>44</v>
      </c>
      <c r="AA35" s="83" t="s">
        <v>42</v>
      </c>
      <c r="AB35" s="83" t="s">
        <v>71</v>
      </c>
      <c r="AC35" s="93">
        <v>1</v>
      </c>
      <c r="AD35" s="85" t="s">
        <v>44</v>
      </c>
      <c r="AE35" s="85" t="s">
        <v>42</v>
      </c>
      <c r="AF35" s="85" t="s">
        <v>71</v>
      </c>
      <c r="AG35" s="130" t="s">
        <v>148</v>
      </c>
    </row>
    <row r="36" spans="1:33" ht="92.4" x14ac:dyDescent="0.3">
      <c r="A36" s="70"/>
      <c r="B36" s="70" t="s">
        <v>149</v>
      </c>
      <c r="C36" s="94" t="s">
        <v>150</v>
      </c>
      <c r="D36" s="72"/>
      <c r="E36" s="73" t="s">
        <v>91</v>
      </c>
      <c r="F36" s="74"/>
      <c r="G36" s="72" t="s">
        <v>69</v>
      </c>
      <c r="H36" s="128"/>
      <c r="I36" s="129">
        <v>2</v>
      </c>
      <c r="J36" s="76">
        <v>2</v>
      </c>
      <c r="K36" s="73" t="s">
        <v>127</v>
      </c>
      <c r="L36" s="76">
        <v>15</v>
      </c>
      <c r="M36" s="78"/>
      <c r="N36" s="79"/>
      <c r="O36" s="80">
        <v>15</v>
      </c>
      <c r="P36" s="81"/>
      <c r="Q36" s="92">
        <v>1</v>
      </c>
      <c r="R36" s="83" t="s">
        <v>41</v>
      </c>
      <c r="S36" s="83" t="s">
        <v>42</v>
      </c>
      <c r="T36" s="83" t="s">
        <v>43</v>
      </c>
      <c r="U36" s="84">
        <v>1</v>
      </c>
      <c r="V36" s="85" t="s">
        <v>44</v>
      </c>
      <c r="W36" s="85" t="s">
        <v>42</v>
      </c>
      <c r="X36" s="86" t="s">
        <v>71</v>
      </c>
      <c r="Y36" s="92">
        <v>1</v>
      </c>
      <c r="Z36" s="83" t="s">
        <v>44</v>
      </c>
      <c r="AA36" s="83" t="s">
        <v>42</v>
      </c>
      <c r="AB36" s="83" t="s">
        <v>71</v>
      </c>
      <c r="AC36" s="93">
        <v>1</v>
      </c>
      <c r="AD36" s="85" t="s">
        <v>44</v>
      </c>
      <c r="AE36" s="85" t="s">
        <v>42</v>
      </c>
      <c r="AF36" s="85" t="s">
        <v>71</v>
      </c>
      <c r="AG36" s="130" t="s">
        <v>151</v>
      </c>
    </row>
    <row r="37" spans="1:33" ht="52.8" x14ac:dyDescent="0.3">
      <c r="A37" s="26"/>
      <c r="B37" s="27"/>
      <c r="C37" s="28" t="s">
        <v>152</v>
      </c>
      <c r="D37" s="29"/>
      <c r="E37" s="27"/>
      <c r="F37" s="27"/>
      <c r="G37" s="30"/>
      <c r="H37" s="27"/>
      <c r="I37" s="27"/>
      <c r="J37" s="27"/>
      <c r="K37" s="27"/>
      <c r="L37" s="27"/>
      <c r="M37" s="31"/>
      <c r="N37" s="32"/>
      <c r="O37" s="32"/>
      <c r="P37" s="32"/>
      <c r="Q37" s="33"/>
      <c r="R37" s="27"/>
      <c r="S37" s="27"/>
      <c r="T37" s="27"/>
      <c r="U37" s="27"/>
      <c r="V37" s="27"/>
      <c r="W37" s="27"/>
      <c r="X37" s="31"/>
      <c r="Y37" s="33"/>
      <c r="Z37" s="27"/>
      <c r="AA37" s="27"/>
      <c r="AB37" s="27"/>
      <c r="AC37" s="27"/>
      <c r="AD37" s="27"/>
      <c r="AE37" s="27"/>
      <c r="AF37" s="27"/>
      <c r="AG37" s="34"/>
    </row>
    <row r="38" spans="1:33" ht="26.4" x14ac:dyDescent="0.3">
      <c r="A38" s="35"/>
      <c r="B38" s="35"/>
      <c r="C38" s="36" t="s">
        <v>29</v>
      </c>
      <c r="D38" s="37"/>
      <c r="E38" s="38"/>
      <c r="F38" s="38"/>
      <c r="G38" s="38"/>
      <c r="H38" s="39"/>
      <c r="I38" s="39">
        <f>+I39+I46+I49</f>
        <v>17</v>
      </c>
      <c r="J38" s="39">
        <f>+J39+J46+J49</f>
        <v>17</v>
      </c>
      <c r="K38" s="39"/>
      <c r="L38" s="39"/>
      <c r="M38" s="40"/>
      <c r="N38" s="39"/>
      <c r="O38" s="39"/>
      <c r="P38" s="39"/>
      <c r="Q38" s="41"/>
      <c r="R38" s="39"/>
      <c r="S38" s="39"/>
      <c r="T38" s="39"/>
      <c r="U38" s="42"/>
      <c r="V38" s="39"/>
      <c r="W38" s="39"/>
      <c r="X38" s="40"/>
      <c r="Y38" s="41"/>
      <c r="Z38" s="39"/>
      <c r="AA38" s="39"/>
      <c r="AB38" s="39"/>
      <c r="AC38" s="42"/>
      <c r="AD38" s="39"/>
      <c r="AE38" s="39"/>
      <c r="AF38" s="39"/>
      <c r="AG38" s="39"/>
    </row>
    <row r="39" spans="1:33" ht="26.4" x14ac:dyDescent="0.3">
      <c r="A39" s="43"/>
      <c r="B39" s="44"/>
      <c r="C39" s="45" t="s">
        <v>30</v>
      </c>
      <c r="D39" s="46"/>
      <c r="E39" s="47"/>
      <c r="F39" s="48"/>
      <c r="G39" s="49"/>
      <c r="H39" s="50"/>
      <c r="I39" s="48">
        <f>+I40+I43+I45</f>
        <v>9</v>
      </c>
      <c r="J39" s="48">
        <f>+J40+J43+J45</f>
        <v>9</v>
      </c>
      <c r="K39" s="48"/>
      <c r="L39" s="48"/>
      <c r="M39" s="51"/>
      <c r="N39" s="52"/>
      <c r="O39" s="52"/>
      <c r="P39" s="52"/>
      <c r="Q39" s="104"/>
      <c r="R39" s="105"/>
      <c r="S39" s="105"/>
      <c r="T39" s="105"/>
      <c r="U39" s="106"/>
      <c r="V39" s="105"/>
      <c r="W39" s="105"/>
      <c r="X39" s="105"/>
      <c r="Y39" s="104"/>
      <c r="Z39" s="105"/>
      <c r="AA39" s="105"/>
      <c r="AB39" s="105"/>
      <c r="AC39" s="106"/>
      <c r="AD39" s="105"/>
      <c r="AE39" s="105"/>
      <c r="AF39" s="105"/>
      <c r="AG39" s="107"/>
    </row>
    <row r="40" spans="1:33" ht="52.8" x14ac:dyDescent="0.3">
      <c r="A40" s="96" t="s">
        <v>153</v>
      </c>
      <c r="B40" s="96" t="s">
        <v>154</v>
      </c>
      <c r="C40" s="97" t="s">
        <v>155</v>
      </c>
      <c r="D40" s="98"/>
      <c r="E40" s="98" t="s">
        <v>35</v>
      </c>
      <c r="F40" s="98"/>
      <c r="G40" s="99"/>
      <c r="H40" s="61"/>
      <c r="I40" s="62">
        <f>+I41+I42</f>
        <v>4</v>
      </c>
      <c r="J40" s="62">
        <f>+J41+J42</f>
        <v>4</v>
      </c>
      <c r="K40" s="62"/>
      <c r="L40" s="61"/>
      <c r="M40" s="63"/>
      <c r="N40" s="64"/>
      <c r="O40" s="65"/>
      <c r="P40" s="65"/>
      <c r="Q40" s="100"/>
      <c r="R40" s="65"/>
      <c r="S40" s="65"/>
      <c r="T40" s="65"/>
      <c r="U40" s="101"/>
      <c r="V40" s="125"/>
      <c r="W40" s="125"/>
      <c r="X40" s="102"/>
      <c r="Y40" s="101"/>
      <c r="Z40" s="125"/>
      <c r="AA40" s="125"/>
      <c r="AB40" s="125"/>
      <c r="AC40" s="126"/>
      <c r="AD40" s="125"/>
      <c r="AE40" s="125"/>
      <c r="AF40" s="125"/>
      <c r="AG40" s="127"/>
    </row>
    <row r="41" spans="1:33" ht="79.2" x14ac:dyDescent="0.3">
      <c r="A41" s="138"/>
      <c r="B41" s="139" t="s">
        <v>156</v>
      </c>
      <c r="C41" s="140" t="s">
        <v>157</v>
      </c>
      <c r="D41" s="133" t="s">
        <v>158</v>
      </c>
      <c r="E41" s="133" t="s">
        <v>48</v>
      </c>
      <c r="F41" s="141"/>
      <c r="G41" s="72" t="s">
        <v>69</v>
      </c>
      <c r="H41" s="75"/>
      <c r="I41" s="76">
        <v>2</v>
      </c>
      <c r="J41" s="76">
        <v>2</v>
      </c>
      <c r="K41" s="73" t="s">
        <v>159</v>
      </c>
      <c r="L41" s="76">
        <v>11</v>
      </c>
      <c r="M41" s="78"/>
      <c r="N41" s="79"/>
      <c r="O41" s="80">
        <v>18</v>
      </c>
      <c r="P41" s="81"/>
      <c r="Q41" s="92">
        <v>1</v>
      </c>
      <c r="R41" s="83" t="s">
        <v>41</v>
      </c>
      <c r="S41" s="83"/>
      <c r="T41" s="83"/>
      <c r="U41" s="84">
        <v>1</v>
      </c>
      <c r="V41" s="85" t="s">
        <v>44</v>
      </c>
      <c r="W41" s="85" t="s">
        <v>42</v>
      </c>
      <c r="X41" s="86" t="s">
        <v>160</v>
      </c>
      <c r="Y41" s="92">
        <v>1</v>
      </c>
      <c r="Z41" s="83" t="s">
        <v>41</v>
      </c>
      <c r="AA41" s="83"/>
      <c r="AB41" s="83"/>
      <c r="AC41" s="93">
        <v>1</v>
      </c>
      <c r="AD41" s="85" t="s">
        <v>44</v>
      </c>
      <c r="AE41" s="85" t="s">
        <v>42</v>
      </c>
      <c r="AF41" s="85" t="s">
        <v>160</v>
      </c>
      <c r="AG41" s="91"/>
    </row>
    <row r="42" spans="1:33" ht="26.4" x14ac:dyDescent="0.3">
      <c r="A42" s="142"/>
      <c r="B42" s="139" t="s">
        <v>161</v>
      </c>
      <c r="C42" s="140" t="s">
        <v>162</v>
      </c>
      <c r="D42" s="133" t="s">
        <v>163</v>
      </c>
      <c r="E42" s="133" t="s">
        <v>48</v>
      </c>
      <c r="F42" s="141"/>
      <c r="G42" s="72" t="s">
        <v>69</v>
      </c>
      <c r="H42" s="75"/>
      <c r="I42" s="76">
        <v>2</v>
      </c>
      <c r="J42" s="76">
        <v>2</v>
      </c>
      <c r="K42" s="73" t="s">
        <v>164</v>
      </c>
      <c r="L42" s="76">
        <v>11</v>
      </c>
      <c r="M42" s="78"/>
      <c r="N42" s="79"/>
      <c r="O42" s="80">
        <v>18</v>
      </c>
      <c r="P42" s="81"/>
      <c r="Q42" s="92">
        <v>1</v>
      </c>
      <c r="R42" s="83" t="s">
        <v>41</v>
      </c>
      <c r="S42" s="83"/>
      <c r="T42" s="83"/>
      <c r="U42" s="84">
        <v>1</v>
      </c>
      <c r="V42" s="85" t="s">
        <v>44</v>
      </c>
      <c r="W42" s="85" t="s">
        <v>42</v>
      </c>
      <c r="X42" s="86" t="s">
        <v>160</v>
      </c>
      <c r="Y42" s="92">
        <v>1</v>
      </c>
      <c r="Z42" s="83" t="s">
        <v>41</v>
      </c>
      <c r="AA42" s="83"/>
      <c r="AB42" s="83"/>
      <c r="AC42" s="93">
        <v>1</v>
      </c>
      <c r="AD42" s="85" t="s">
        <v>44</v>
      </c>
      <c r="AE42" s="85" t="s">
        <v>42</v>
      </c>
      <c r="AF42" s="85" t="s">
        <v>160</v>
      </c>
      <c r="AG42" s="91"/>
    </row>
    <row r="43" spans="1:33" ht="66" x14ac:dyDescent="0.3">
      <c r="A43" s="142"/>
      <c r="B43" s="143" t="s">
        <v>165</v>
      </c>
      <c r="C43" s="144" t="s">
        <v>166</v>
      </c>
      <c r="D43" s="73" t="s">
        <v>167</v>
      </c>
      <c r="E43" s="73" t="s">
        <v>48</v>
      </c>
      <c r="F43" s="145"/>
      <c r="G43" s="72" t="s">
        <v>39</v>
      </c>
      <c r="H43" s="75"/>
      <c r="I43" s="76">
        <v>2</v>
      </c>
      <c r="J43" s="76">
        <v>2</v>
      </c>
      <c r="K43" s="146" t="s">
        <v>168</v>
      </c>
      <c r="L43" s="76">
        <v>11</v>
      </c>
      <c r="M43" s="78" t="s">
        <v>169</v>
      </c>
      <c r="N43" s="79" t="s">
        <v>169</v>
      </c>
      <c r="O43" s="80" t="s">
        <v>169</v>
      </c>
      <c r="P43" s="81">
        <v>15</v>
      </c>
      <c r="Q43" s="92" t="s">
        <v>50</v>
      </c>
      <c r="R43" s="83" t="s">
        <v>41</v>
      </c>
      <c r="S43" s="83" t="s">
        <v>51</v>
      </c>
      <c r="T43" s="83" t="s">
        <v>52</v>
      </c>
      <c r="U43" s="84">
        <v>1</v>
      </c>
      <c r="V43" s="85" t="s">
        <v>44</v>
      </c>
      <c r="W43" s="85" t="s">
        <v>53</v>
      </c>
      <c r="X43" s="86" t="s">
        <v>54</v>
      </c>
      <c r="Y43" s="92">
        <v>1</v>
      </c>
      <c r="Z43" s="83" t="s">
        <v>44</v>
      </c>
      <c r="AA43" s="83" t="s">
        <v>53</v>
      </c>
      <c r="AB43" s="83" t="s">
        <v>54</v>
      </c>
      <c r="AC43" s="93">
        <v>1</v>
      </c>
      <c r="AD43" s="85" t="s">
        <v>44</v>
      </c>
      <c r="AE43" s="85" t="s">
        <v>53</v>
      </c>
      <c r="AF43" s="85" t="s">
        <v>54</v>
      </c>
      <c r="AG43" s="91"/>
    </row>
    <row r="44" spans="1:33" ht="26.4" x14ac:dyDescent="0.3">
      <c r="A44" s="96"/>
      <c r="B44" s="96"/>
      <c r="C44" s="97" t="s">
        <v>170</v>
      </c>
      <c r="D44" s="98"/>
      <c r="E44" s="98"/>
      <c r="F44" s="98"/>
      <c r="G44" s="99"/>
      <c r="H44" s="61"/>
      <c r="I44" s="62"/>
      <c r="J44" s="61"/>
      <c r="K44" s="62"/>
      <c r="L44" s="61"/>
      <c r="M44" s="63"/>
      <c r="N44" s="64"/>
      <c r="O44" s="65"/>
      <c r="P44" s="65"/>
      <c r="Q44" s="100"/>
      <c r="R44" s="65"/>
      <c r="S44" s="65"/>
      <c r="T44" s="65"/>
      <c r="U44" s="101"/>
      <c r="V44" s="125"/>
      <c r="W44" s="125"/>
      <c r="X44" s="102"/>
      <c r="Y44" s="101"/>
      <c r="Z44" s="125"/>
      <c r="AA44" s="125"/>
      <c r="AB44" s="125"/>
      <c r="AC44" s="126"/>
      <c r="AD44" s="125"/>
      <c r="AE44" s="125"/>
      <c r="AF44" s="125"/>
      <c r="AG44" s="127"/>
    </row>
    <row r="45" spans="1:33" ht="66" x14ac:dyDescent="0.3">
      <c r="A45" s="147"/>
      <c r="B45" s="148" t="s">
        <v>171</v>
      </c>
      <c r="C45" s="149" t="s">
        <v>172</v>
      </c>
      <c r="D45" s="111" t="s">
        <v>173</v>
      </c>
      <c r="E45" s="111" t="s">
        <v>48</v>
      </c>
      <c r="F45" s="150"/>
      <c r="G45" s="113" t="s">
        <v>39</v>
      </c>
      <c r="H45" s="114"/>
      <c r="I45" s="115">
        <v>3</v>
      </c>
      <c r="J45" s="115">
        <v>3</v>
      </c>
      <c r="K45" s="116" t="s">
        <v>58</v>
      </c>
      <c r="L45" s="115">
        <v>11</v>
      </c>
      <c r="M45" s="117" t="s">
        <v>169</v>
      </c>
      <c r="N45" s="79">
        <v>0</v>
      </c>
      <c r="O45" s="80">
        <v>18</v>
      </c>
      <c r="P45" s="81" t="s">
        <v>169</v>
      </c>
      <c r="Q45" s="92">
        <f>IF(Q11="","",Q11)</f>
        <v>1</v>
      </c>
      <c r="R45" s="83" t="str">
        <f>IF(R11="","",R11)</f>
        <v>CC</v>
      </c>
      <c r="S45" s="83" t="str">
        <f>IF(S11="","",S11)</f>
        <v>écrit</v>
      </c>
      <c r="T45" s="83" t="str">
        <f>IF(T11="","",T11)</f>
        <v>1h30</v>
      </c>
      <c r="U45" s="84">
        <v>1</v>
      </c>
      <c r="V45" s="85" t="s">
        <v>44</v>
      </c>
      <c r="W45" s="85" t="s">
        <v>42</v>
      </c>
      <c r="X45" s="86" t="s">
        <v>43</v>
      </c>
      <c r="Y45" s="92">
        <v>1</v>
      </c>
      <c r="Z45" s="83" t="s">
        <v>44</v>
      </c>
      <c r="AA45" s="83" t="s">
        <v>42</v>
      </c>
      <c r="AB45" s="83" t="s">
        <v>43</v>
      </c>
      <c r="AC45" s="93">
        <v>1</v>
      </c>
      <c r="AD45" s="85" t="s">
        <v>44</v>
      </c>
      <c r="AE45" s="85" t="s">
        <v>42</v>
      </c>
      <c r="AF45" s="85" t="s">
        <v>43</v>
      </c>
      <c r="AG45" s="91"/>
    </row>
    <row r="46" spans="1:33" ht="39.6" x14ac:dyDescent="0.3">
      <c r="A46" s="96" t="s">
        <v>174</v>
      </c>
      <c r="B46" s="96" t="s">
        <v>175</v>
      </c>
      <c r="C46" s="97" t="s">
        <v>176</v>
      </c>
      <c r="D46" s="98"/>
      <c r="E46" s="98" t="s">
        <v>35</v>
      </c>
      <c r="F46" s="98"/>
      <c r="G46" s="99"/>
      <c r="H46" s="61"/>
      <c r="I46" s="62">
        <v>6</v>
      </c>
      <c r="J46" s="61">
        <v>6</v>
      </c>
      <c r="K46" s="62"/>
      <c r="L46" s="61"/>
      <c r="M46" s="63"/>
      <c r="N46" s="64"/>
      <c r="O46" s="65"/>
      <c r="P46" s="65"/>
      <c r="Q46" s="100"/>
      <c r="R46" s="65"/>
      <c r="S46" s="65"/>
      <c r="T46" s="65"/>
      <c r="U46" s="101"/>
      <c r="V46" s="125"/>
      <c r="W46" s="125"/>
      <c r="X46" s="102"/>
      <c r="Y46" s="101"/>
      <c r="Z46" s="125"/>
      <c r="AA46" s="125"/>
      <c r="AB46" s="125"/>
      <c r="AC46" s="126"/>
      <c r="AD46" s="125"/>
      <c r="AE46" s="125"/>
      <c r="AF46" s="125"/>
      <c r="AG46" s="127"/>
    </row>
    <row r="47" spans="1:33" ht="39.6" x14ac:dyDescent="0.3">
      <c r="A47" s="142"/>
      <c r="B47" s="143" t="s">
        <v>177</v>
      </c>
      <c r="C47" s="144" t="s">
        <v>178</v>
      </c>
      <c r="D47" s="73" t="s">
        <v>179</v>
      </c>
      <c r="E47" s="73" t="s">
        <v>48</v>
      </c>
      <c r="F47" s="145"/>
      <c r="G47" s="72" t="s">
        <v>69</v>
      </c>
      <c r="H47" s="75"/>
      <c r="I47" s="76">
        <v>3</v>
      </c>
      <c r="J47" s="76">
        <v>3</v>
      </c>
      <c r="K47" s="73" t="s">
        <v>70</v>
      </c>
      <c r="L47" s="76" t="s">
        <v>180</v>
      </c>
      <c r="M47" s="117"/>
      <c r="N47" s="79">
        <v>18</v>
      </c>
      <c r="O47" s="80">
        <v>12</v>
      </c>
      <c r="P47" s="81"/>
      <c r="Q47" s="92">
        <v>1</v>
      </c>
      <c r="R47" s="88" t="s">
        <v>41</v>
      </c>
      <c r="S47" s="83" t="s">
        <v>42</v>
      </c>
      <c r="T47" s="83" t="s">
        <v>71</v>
      </c>
      <c r="U47" s="84">
        <v>1</v>
      </c>
      <c r="V47" s="85" t="s">
        <v>44</v>
      </c>
      <c r="W47" s="85" t="s">
        <v>42</v>
      </c>
      <c r="X47" s="86" t="s">
        <v>71</v>
      </c>
      <c r="Y47" s="92">
        <v>1</v>
      </c>
      <c r="Z47" s="83" t="s">
        <v>44</v>
      </c>
      <c r="AA47" s="83" t="s">
        <v>42</v>
      </c>
      <c r="AB47" s="83" t="s">
        <v>71</v>
      </c>
      <c r="AC47" s="93">
        <v>1</v>
      </c>
      <c r="AD47" s="85" t="s">
        <v>44</v>
      </c>
      <c r="AE47" s="85" t="s">
        <v>42</v>
      </c>
      <c r="AF47" s="85" t="s">
        <v>71</v>
      </c>
      <c r="AG47" s="91"/>
    </row>
    <row r="48" spans="1:33" ht="39.6" x14ac:dyDescent="0.3">
      <c r="A48" s="142"/>
      <c r="B48" s="143" t="s">
        <v>181</v>
      </c>
      <c r="C48" s="144" t="s">
        <v>182</v>
      </c>
      <c r="D48" s="73"/>
      <c r="E48" s="73" t="s">
        <v>48</v>
      </c>
      <c r="F48" s="145"/>
      <c r="G48" s="72" t="s">
        <v>69</v>
      </c>
      <c r="H48" s="75"/>
      <c r="I48" s="76">
        <v>3</v>
      </c>
      <c r="J48" s="76">
        <v>3</v>
      </c>
      <c r="K48" s="73" t="s">
        <v>70</v>
      </c>
      <c r="L48" s="76" t="s">
        <v>183</v>
      </c>
      <c r="M48" s="117"/>
      <c r="N48" s="79">
        <v>12</v>
      </c>
      <c r="O48" s="80">
        <v>12</v>
      </c>
      <c r="P48" s="81"/>
      <c r="Q48" s="92">
        <v>1</v>
      </c>
      <c r="R48" s="88" t="s">
        <v>41</v>
      </c>
      <c r="S48" s="83" t="s">
        <v>42</v>
      </c>
      <c r="T48" s="83" t="s">
        <v>71</v>
      </c>
      <c r="U48" s="84">
        <v>1</v>
      </c>
      <c r="V48" s="85" t="s">
        <v>44</v>
      </c>
      <c r="W48" s="85" t="s">
        <v>42</v>
      </c>
      <c r="X48" s="86" t="s">
        <v>71</v>
      </c>
      <c r="Y48" s="92">
        <v>1</v>
      </c>
      <c r="Z48" s="83" t="s">
        <v>44</v>
      </c>
      <c r="AA48" s="83" t="s">
        <v>42</v>
      </c>
      <c r="AB48" s="83" t="s">
        <v>71</v>
      </c>
      <c r="AC48" s="93">
        <v>1</v>
      </c>
      <c r="AD48" s="85" t="s">
        <v>44</v>
      </c>
      <c r="AE48" s="85" t="s">
        <v>42</v>
      </c>
      <c r="AF48" s="85" t="s">
        <v>71</v>
      </c>
      <c r="AG48" s="91"/>
    </row>
    <row r="49" spans="1:33" ht="79.2" x14ac:dyDescent="0.3">
      <c r="A49" s="151"/>
      <c r="B49" s="152" t="s">
        <v>184</v>
      </c>
      <c r="C49" s="140" t="s">
        <v>185</v>
      </c>
      <c r="D49" s="153"/>
      <c r="E49" s="119" t="s">
        <v>48</v>
      </c>
      <c r="F49" s="154"/>
      <c r="G49" s="120" t="s">
        <v>69</v>
      </c>
      <c r="H49" s="155"/>
      <c r="I49" s="156">
        <v>2</v>
      </c>
      <c r="J49" s="156">
        <v>2</v>
      </c>
      <c r="K49" s="156" t="s">
        <v>186</v>
      </c>
      <c r="L49" s="157" t="s">
        <v>187</v>
      </c>
      <c r="M49" s="158"/>
      <c r="N49" s="156">
        <v>12</v>
      </c>
      <c r="O49" s="159">
        <v>18</v>
      </c>
      <c r="P49" s="160"/>
      <c r="Q49" s="161">
        <v>1</v>
      </c>
      <c r="R49" s="162" t="s">
        <v>41</v>
      </c>
      <c r="S49" s="162" t="s">
        <v>42</v>
      </c>
      <c r="T49" s="162"/>
      <c r="U49" s="163">
        <v>1</v>
      </c>
      <c r="V49" s="164" t="s">
        <v>44</v>
      </c>
      <c r="W49" s="164" t="s">
        <v>42</v>
      </c>
      <c r="X49" s="165" t="s">
        <v>113</v>
      </c>
      <c r="Y49" s="161">
        <v>1</v>
      </c>
      <c r="Z49" s="162" t="s">
        <v>44</v>
      </c>
      <c r="AA49" s="162" t="s">
        <v>42</v>
      </c>
      <c r="AB49" s="162" t="s">
        <v>113</v>
      </c>
      <c r="AC49" s="166">
        <v>1</v>
      </c>
      <c r="AD49" s="164" t="s">
        <v>44</v>
      </c>
      <c r="AE49" s="164" t="s">
        <v>42</v>
      </c>
      <c r="AF49" s="164" t="s">
        <v>113</v>
      </c>
      <c r="AG49" s="167"/>
    </row>
    <row r="50" spans="1:33" ht="52.8" x14ac:dyDescent="0.3">
      <c r="A50" s="43"/>
      <c r="B50" s="44"/>
      <c r="C50" s="45" t="s">
        <v>76</v>
      </c>
      <c r="D50" s="46"/>
      <c r="E50" s="47"/>
      <c r="F50" s="48"/>
      <c r="G50" s="49"/>
      <c r="H50" s="50"/>
      <c r="I50" s="48"/>
      <c r="J50" s="48"/>
      <c r="K50" s="48"/>
      <c r="L50" s="48"/>
      <c r="M50" s="51"/>
      <c r="N50" s="52"/>
      <c r="O50" s="52"/>
      <c r="P50" s="52"/>
      <c r="Q50" s="104"/>
      <c r="R50" s="105"/>
      <c r="S50" s="105"/>
      <c r="T50" s="105"/>
      <c r="U50" s="106"/>
      <c r="V50" s="105"/>
      <c r="W50" s="105"/>
      <c r="X50" s="105"/>
      <c r="Y50" s="104"/>
      <c r="Z50" s="105"/>
      <c r="AA50" s="105"/>
      <c r="AB50" s="105"/>
      <c r="AC50" s="106"/>
      <c r="AD50" s="105"/>
      <c r="AE50" s="105"/>
      <c r="AF50" s="105"/>
      <c r="AG50" s="168"/>
    </row>
    <row r="51" spans="1:33" ht="79.2" x14ac:dyDescent="0.3">
      <c r="A51" s="169" t="s">
        <v>188</v>
      </c>
      <c r="B51" s="170" t="s">
        <v>189</v>
      </c>
      <c r="C51" s="171" t="s">
        <v>190</v>
      </c>
      <c r="D51" s="172"/>
      <c r="E51" s="170" t="s">
        <v>84</v>
      </c>
      <c r="F51" s="170"/>
      <c r="G51" s="173"/>
      <c r="H51" s="170"/>
      <c r="I51" s="170">
        <f>+I52+I55+I59+$I38</f>
        <v>30</v>
      </c>
      <c r="J51" s="170">
        <f>+J52+J55+J59+$I38</f>
        <v>30</v>
      </c>
      <c r="K51" s="170"/>
      <c r="L51" s="170"/>
      <c r="M51" s="31"/>
      <c r="N51" s="174"/>
      <c r="O51" s="174"/>
      <c r="P51" s="174"/>
      <c r="Q51" s="33"/>
      <c r="R51" s="170"/>
      <c r="S51" s="170"/>
      <c r="T51" s="170"/>
      <c r="U51" s="170"/>
      <c r="V51" s="170"/>
      <c r="W51" s="170"/>
      <c r="X51" s="31"/>
      <c r="Y51" s="33"/>
      <c r="Z51" s="170"/>
      <c r="AA51" s="170"/>
      <c r="AB51" s="170"/>
      <c r="AC51" s="170"/>
      <c r="AD51" s="170"/>
      <c r="AE51" s="170"/>
      <c r="AF51" s="170"/>
      <c r="AG51" s="175"/>
    </row>
    <row r="52" spans="1:33" ht="79.2" x14ac:dyDescent="0.3">
      <c r="A52" s="57" t="s">
        <v>191</v>
      </c>
      <c r="B52" s="57" t="s">
        <v>192</v>
      </c>
      <c r="C52" s="58" t="s">
        <v>193</v>
      </c>
      <c r="D52" s="59"/>
      <c r="E52" s="59" t="s">
        <v>35</v>
      </c>
      <c r="F52" s="59"/>
      <c r="G52" s="60"/>
      <c r="H52" s="61"/>
      <c r="I52" s="62">
        <v>6</v>
      </c>
      <c r="J52" s="61">
        <v>6</v>
      </c>
      <c r="K52" s="62"/>
      <c r="L52" s="61"/>
      <c r="M52" s="63"/>
      <c r="N52" s="64"/>
      <c r="O52" s="65"/>
      <c r="P52" s="65"/>
      <c r="Q52" s="100"/>
      <c r="R52" s="65"/>
      <c r="S52" s="65"/>
      <c r="T52" s="65"/>
      <c r="U52" s="176"/>
      <c r="V52" s="68"/>
      <c r="W52" s="68"/>
      <c r="X52" s="177"/>
      <c r="Y52" s="176"/>
      <c r="Z52" s="68"/>
      <c r="AA52" s="68"/>
      <c r="AB52" s="68"/>
      <c r="AC52" s="67"/>
      <c r="AD52" s="68"/>
      <c r="AE52" s="68"/>
      <c r="AF52" s="68"/>
      <c r="AG52" s="69"/>
    </row>
    <row r="53" spans="1:33" ht="39.6" x14ac:dyDescent="0.3">
      <c r="A53" s="147"/>
      <c r="B53" s="139" t="s">
        <v>194</v>
      </c>
      <c r="C53" s="140" t="s">
        <v>195</v>
      </c>
      <c r="D53" s="133" t="s">
        <v>196</v>
      </c>
      <c r="E53" s="133" t="s">
        <v>91</v>
      </c>
      <c r="F53" s="141"/>
      <c r="G53" s="72" t="s">
        <v>69</v>
      </c>
      <c r="H53" s="75"/>
      <c r="I53" s="76">
        <v>3</v>
      </c>
      <c r="J53" s="76">
        <v>3</v>
      </c>
      <c r="K53" s="73" t="s">
        <v>96</v>
      </c>
      <c r="L53" s="115">
        <v>14</v>
      </c>
      <c r="M53" s="117"/>
      <c r="N53" s="79"/>
      <c r="O53" s="80">
        <v>18</v>
      </c>
      <c r="P53" s="81"/>
      <c r="Q53" s="178">
        <v>1</v>
      </c>
      <c r="R53" s="83" t="s">
        <v>41</v>
      </c>
      <c r="S53" s="83" t="s">
        <v>42</v>
      </c>
      <c r="T53" s="83"/>
      <c r="U53" s="84">
        <v>1</v>
      </c>
      <c r="V53" s="85" t="s">
        <v>44</v>
      </c>
      <c r="W53" s="85" t="s">
        <v>42</v>
      </c>
      <c r="X53" s="86" t="s">
        <v>71</v>
      </c>
      <c r="Y53" s="92">
        <v>1</v>
      </c>
      <c r="Z53" s="83" t="s">
        <v>44</v>
      </c>
      <c r="AA53" s="83" t="s">
        <v>42</v>
      </c>
      <c r="AB53" s="88" t="s">
        <v>71</v>
      </c>
      <c r="AC53" s="93">
        <v>1</v>
      </c>
      <c r="AD53" s="85" t="s">
        <v>44</v>
      </c>
      <c r="AE53" s="179" t="s">
        <v>42</v>
      </c>
      <c r="AF53" s="179" t="s">
        <v>71</v>
      </c>
      <c r="AG53" s="91"/>
    </row>
    <row r="54" spans="1:33" ht="39.6" x14ac:dyDescent="0.3">
      <c r="A54" s="147"/>
      <c r="B54" s="139" t="s">
        <v>197</v>
      </c>
      <c r="C54" s="140" t="s">
        <v>198</v>
      </c>
      <c r="D54" s="119" t="s">
        <v>199</v>
      </c>
      <c r="E54" s="119" t="s">
        <v>91</v>
      </c>
      <c r="F54" s="180"/>
      <c r="G54" s="113" t="s">
        <v>69</v>
      </c>
      <c r="H54" s="114"/>
      <c r="I54" s="115">
        <v>3</v>
      </c>
      <c r="J54" s="115">
        <v>3</v>
      </c>
      <c r="K54" s="120" t="s">
        <v>92</v>
      </c>
      <c r="L54" s="115">
        <v>14</v>
      </c>
      <c r="M54" s="117"/>
      <c r="N54" s="79"/>
      <c r="O54" s="80">
        <v>18</v>
      </c>
      <c r="P54" s="81"/>
      <c r="Q54" s="92">
        <v>1</v>
      </c>
      <c r="R54" s="83" t="s">
        <v>41</v>
      </c>
      <c r="S54" s="83" t="s">
        <v>42</v>
      </c>
      <c r="T54" s="83" t="s">
        <v>71</v>
      </c>
      <c r="U54" s="84">
        <v>1</v>
      </c>
      <c r="V54" s="85" t="s">
        <v>44</v>
      </c>
      <c r="W54" s="85" t="s">
        <v>42</v>
      </c>
      <c r="X54" s="86" t="s">
        <v>43</v>
      </c>
      <c r="Y54" s="92">
        <v>1</v>
      </c>
      <c r="Z54" s="83" t="s">
        <v>44</v>
      </c>
      <c r="AA54" s="83" t="s">
        <v>42</v>
      </c>
      <c r="AB54" s="83" t="s">
        <v>43</v>
      </c>
      <c r="AC54" s="93">
        <v>1</v>
      </c>
      <c r="AD54" s="85" t="s">
        <v>44</v>
      </c>
      <c r="AE54" s="85" t="s">
        <v>42</v>
      </c>
      <c r="AF54" s="85" t="s">
        <v>43</v>
      </c>
      <c r="AG54" s="91"/>
    </row>
    <row r="55" spans="1:33" ht="79.2" x14ac:dyDescent="0.3">
      <c r="A55" s="96" t="s">
        <v>200</v>
      </c>
      <c r="B55" s="96" t="s">
        <v>201</v>
      </c>
      <c r="C55" s="97" t="s">
        <v>202</v>
      </c>
      <c r="D55" s="98"/>
      <c r="E55" s="98" t="s">
        <v>35</v>
      </c>
      <c r="F55" s="98"/>
      <c r="G55" s="99"/>
      <c r="H55" s="61"/>
      <c r="I55" s="62">
        <f>+I56+I57</f>
        <v>5</v>
      </c>
      <c r="J55" s="62">
        <f>+J56+J57</f>
        <v>5</v>
      </c>
      <c r="K55" s="62"/>
      <c r="L55" s="61"/>
      <c r="M55" s="63"/>
      <c r="N55" s="64"/>
      <c r="O55" s="65"/>
      <c r="P55" s="65"/>
      <c r="Q55" s="100"/>
      <c r="R55" s="65"/>
      <c r="S55" s="65"/>
      <c r="T55" s="65"/>
      <c r="U55" s="176"/>
      <c r="V55" s="68"/>
      <c r="W55" s="68"/>
      <c r="X55" s="177"/>
      <c r="Y55" s="176"/>
      <c r="Z55" s="68"/>
      <c r="AA55" s="68"/>
      <c r="AB55" s="68"/>
      <c r="AC55" s="67"/>
      <c r="AD55" s="68"/>
      <c r="AE55" s="68"/>
      <c r="AF55" s="68"/>
      <c r="AG55" s="69"/>
    </row>
    <row r="56" spans="1:33" ht="92.4" x14ac:dyDescent="0.3">
      <c r="A56" s="147"/>
      <c r="B56" s="139" t="s">
        <v>203</v>
      </c>
      <c r="C56" s="181" t="s">
        <v>204</v>
      </c>
      <c r="D56" s="181"/>
      <c r="E56" s="119" t="s">
        <v>91</v>
      </c>
      <c r="F56" s="182"/>
      <c r="G56" s="113" t="s">
        <v>39</v>
      </c>
      <c r="H56" s="114"/>
      <c r="I56" s="115">
        <v>2</v>
      </c>
      <c r="J56" s="115">
        <v>2</v>
      </c>
      <c r="K56" s="115" t="s">
        <v>100</v>
      </c>
      <c r="L56" s="115">
        <v>14</v>
      </c>
      <c r="M56" s="117" t="s">
        <v>169</v>
      </c>
      <c r="N56" s="79" t="s">
        <v>169</v>
      </c>
      <c r="O56" s="80" t="s">
        <v>169</v>
      </c>
      <c r="P56" s="81">
        <v>15</v>
      </c>
      <c r="Q56" s="92">
        <v>1</v>
      </c>
      <c r="R56" s="83" t="s">
        <v>41</v>
      </c>
      <c r="S56" s="83" t="s">
        <v>53</v>
      </c>
      <c r="T56" s="83" t="s">
        <v>169</v>
      </c>
      <c r="U56" s="84">
        <v>1</v>
      </c>
      <c r="V56" s="85" t="s">
        <v>44</v>
      </c>
      <c r="W56" s="85" t="s">
        <v>53</v>
      </c>
      <c r="X56" s="86" t="s">
        <v>54</v>
      </c>
      <c r="Y56" s="92">
        <v>1</v>
      </c>
      <c r="Z56" s="83" t="s">
        <v>44</v>
      </c>
      <c r="AA56" s="83" t="s">
        <v>53</v>
      </c>
      <c r="AB56" s="83" t="s">
        <v>54</v>
      </c>
      <c r="AC56" s="93">
        <v>1</v>
      </c>
      <c r="AD56" s="85" t="s">
        <v>44</v>
      </c>
      <c r="AE56" s="85" t="s">
        <v>53</v>
      </c>
      <c r="AF56" s="85" t="s">
        <v>54</v>
      </c>
      <c r="AG56" s="91"/>
    </row>
    <row r="57" spans="1:33" ht="39.6" x14ac:dyDescent="0.3">
      <c r="A57" s="147"/>
      <c r="B57" s="139" t="s">
        <v>205</v>
      </c>
      <c r="C57" s="140" t="s">
        <v>206</v>
      </c>
      <c r="D57" s="119" t="s">
        <v>207</v>
      </c>
      <c r="E57" s="119" t="s">
        <v>91</v>
      </c>
      <c r="F57" s="180"/>
      <c r="G57" s="113" t="s">
        <v>69</v>
      </c>
      <c r="H57" s="114"/>
      <c r="I57" s="115">
        <v>3</v>
      </c>
      <c r="J57" s="115">
        <v>3</v>
      </c>
      <c r="K57" s="120" t="s">
        <v>108</v>
      </c>
      <c r="L57" s="115">
        <v>14</v>
      </c>
      <c r="M57" s="117"/>
      <c r="N57" s="156"/>
      <c r="O57" s="159">
        <v>18</v>
      </c>
      <c r="P57" s="160"/>
      <c r="Q57" s="92">
        <v>1</v>
      </c>
      <c r="R57" s="83" t="s">
        <v>41</v>
      </c>
      <c r="S57" s="83" t="s">
        <v>42</v>
      </c>
      <c r="T57" s="83" t="s">
        <v>71</v>
      </c>
      <c r="U57" s="84">
        <v>1</v>
      </c>
      <c r="V57" s="85" t="s">
        <v>44</v>
      </c>
      <c r="W57" s="85" t="s">
        <v>42</v>
      </c>
      <c r="X57" s="86" t="s">
        <v>43</v>
      </c>
      <c r="Y57" s="92">
        <v>1</v>
      </c>
      <c r="Z57" s="83" t="s">
        <v>44</v>
      </c>
      <c r="AA57" s="83" t="s">
        <v>42</v>
      </c>
      <c r="AB57" s="83" t="s">
        <v>43</v>
      </c>
      <c r="AC57" s="183">
        <v>1</v>
      </c>
      <c r="AD57" s="85" t="s">
        <v>44</v>
      </c>
      <c r="AE57" s="85" t="s">
        <v>42</v>
      </c>
      <c r="AF57" s="85" t="s">
        <v>43</v>
      </c>
      <c r="AG57" s="184"/>
    </row>
    <row r="58" spans="1:33" ht="26.4" x14ac:dyDescent="0.3">
      <c r="A58" s="57"/>
      <c r="B58" s="57"/>
      <c r="C58" s="58" t="s">
        <v>137</v>
      </c>
      <c r="D58" s="59"/>
      <c r="E58" s="59"/>
      <c r="F58" s="59"/>
      <c r="G58" s="60"/>
      <c r="H58" s="61"/>
      <c r="I58" s="62"/>
      <c r="J58" s="61"/>
      <c r="K58" s="62"/>
      <c r="L58" s="61"/>
      <c r="M58" s="63"/>
      <c r="N58" s="64"/>
      <c r="O58" s="65"/>
      <c r="P58" s="65"/>
      <c r="Q58" s="100"/>
      <c r="R58" s="65"/>
      <c r="S58" s="65"/>
      <c r="T58" s="65"/>
      <c r="U58" s="176"/>
      <c r="V58" s="68"/>
      <c r="W58" s="68"/>
      <c r="X58" s="177"/>
      <c r="Y58" s="176"/>
      <c r="Z58" s="68"/>
      <c r="AA58" s="68"/>
      <c r="AB58" s="68"/>
      <c r="AC58" s="67"/>
      <c r="AD58" s="68"/>
      <c r="AE58" s="68"/>
      <c r="AF58" s="68"/>
      <c r="AG58" s="69"/>
    </row>
    <row r="59" spans="1:33" ht="66" x14ac:dyDescent="0.3">
      <c r="A59" s="70"/>
      <c r="B59" s="139" t="s">
        <v>208</v>
      </c>
      <c r="C59" s="140" t="s">
        <v>209</v>
      </c>
      <c r="D59" s="72" t="s">
        <v>210</v>
      </c>
      <c r="E59" s="73" t="s">
        <v>91</v>
      </c>
      <c r="F59" s="74"/>
      <c r="G59" s="72" t="s">
        <v>39</v>
      </c>
      <c r="H59" s="75"/>
      <c r="I59" s="76">
        <v>2</v>
      </c>
      <c r="J59" s="76">
        <v>2</v>
      </c>
      <c r="K59" s="76" t="s">
        <v>108</v>
      </c>
      <c r="L59" s="76">
        <v>14</v>
      </c>
      <c r="M59" s="78" t="s">
        <v>169</v>
      </c>
      <c r="N59" s="185" t="s">
        <v>169</v>
      </c>
      <c r="O59" s="185">
        <v>18</v>
      </c>
      <c r="P59" s="186" t="s">
        <v>169</v>
      </c>
      <c r="Q59" s="92">
        <v>1</v>
      </c>
      <c r="R59" s="83" t="s">
        <v>41</v>
      </c>
      <c r="S59" s="83" t="s">
        <v>51</v>
      </c>
      <c r="T59" s="83" t="s">
        <v>43</v>
      </c>
      <c r="U59" s="84">
        <v>1</v>
      </c>
      <c r="V59" s="85" t="s">
        <v>44</v>
      </c>
      <c r="W59" s="85" t="s">
        <v>53</v>
      </c>
      <c r="X59" s="86" t="s">
        <v>109</v>
      </c>
      <c r="Y59" s="92">
        <v>1</v>
      </c>
      <c r="Z59" s="83" t="s">
        <v>44</v>
      </c>
      <c r="AA59" s="83" t="s">
        <v>53</v>
      </c>
      <c r="AB59" s="83" t="s">
        <v>109</v>
      </c>
      <c r="AC59" s="93">
        <v>1</v>
      </c>
      <c r="AD59" s="85" t="s">
        <v>44</v>
      </c>
      <c r="AE59" s="85" t="s">
        <v>53</v>
      </c>
      <c r="AF59" s="85" t="s">
        <v>109</v>
      </c>
      <c r="AG59" s="91"/>
    </row>
    <row r="60" spans="1:33" ht="79.2" x14ac:dyDescent="0.3">
      <c r="A60" s="26" t="s">
        <v>211</v>
      </c>
      <c r="B60" s="27" t="s">
        <v>212</v>
      </c>
      <c r="C60" s="28" t="s">
        <v>213</v>
      </c>
      <c r="D60" s="29"/>
      <c r="E60" s="27" t="s">
        <v>84</v>
      </c>
      <c r="F60" s="27"/>
      <c r="G60" s="30"/>
      <c r="H60" s="27"/>
      <c r="I60" s="27">
        <f>+I61+I66+I68+I$38</f>
        <v>30</v>
      </c>
      <c r="J60" s="27">
        <f>+J61+J66+J68+J$38</f>
        <v>30</v>
      </c>
      <c r="K60" s="27"/>
      <c r="L60" s="27"/>
      <c r="M60" s="31"/>
      <c r="N60" s="32"/>
      <c r="O60" s="32"/>
      <c r="P60" s="32"/>
      <c r="Q60" s="33"/>
      <c r="R60" s="27"/>
      <c r="S60" s="27"/>
      <c r="T60" s="27"/>
      <c r="U60" s="27"/>
      <c r="V60" s="27"/>
      <c r="W60" s="27"/>
      <c r="X60" s="31"/>
      <c r="Y60" s="33"/>
      <c r="Z60" s="27"/>
      <c r="AA60" s="27"/>
      <c r="AB60" s="27"/>
      <c r="AC60" s="27"/>
      <c r="AD60" s="27"/>
      <c r="AE60" s="27"/>
      <c r="AF60" s="27"/>
      <c r="AG60" s="34"/>
    </row>
    <row r="61" spans="1:33" ht="39.6" x14ac:dyDescent="0.3">
      <c r="A61" s="96" t="s">
        <v>214</v>
      </c>
      <c r="B61" s="96" t="s">
        <v>215</v>
      </c>
      <c r="C61" s="97" t="s">
        <v>216</v>
      </c>
      <c r="D61" s="98"/>
      <c r="E61" s="98" t="s">
        <v>35</v>
      </c>
      <c r="F61" s="98"/>
      <c r="G61" s="99"/>
      <c r="H61" s="61"/>
      <c r="I61" s="62">
        <f>+I62+I63+I64</f>
        <v>9</v>
      </c>
      <c r="J61" s="62">
        <f>+J62+J63+J64</f>
        <v>9</v>
      </c>
      <c r="K61" s="62"/>
      <c r="L61" s="61"/>
      <c r="M61" s="63"/>
      <c r="N61" s="64"/>
      <c r="O61" s="65"/>
      <c r="P61" s="65"/>
      <c r="Q61" s="100"/>
      <c r="R61" s="65"/>
      <c r="S61" s="65"/>
      <c r="T61" s="65"/>
      <c r="U61" s="176"/>
      <c r="V61" s="68"/>
      <c r="W61" s="68"/>
      <c r="X61" s="177"/>
      <c r="Y61" s="176"/>
      <c r="Z61" s="68"/>
      <c r="AA61" s="68"/>
      <c r="AB61" s="68"/>
      <c r="AC61" s="67"/>
      <c r="AD61" s="68"/>
      <c r="AE61" s="68"/>
      <c r="AF61" s="68"/>
      <c r="AG61" s="69"/>
    </row>
    <row r="62" spans="1:33" ht="92.4" x14ac:dyDescent="0.3">
      <c r="A62" s="142"/>
      <c r="B62" s="187" t="s">
        <v>217</v>
      </c>
      <c r="C62" s="140" t="s">
        <v>218</v>
      </c>
      <c r="D62" s="133" t="s">
        <v>219</v>
      </c>
      <c r="E62" s="133" t="s">
        <v>91</v>
      </c>
      <c r="F62" s="141"/>
      <c r="G62" s="72" t="s">
        <v>69</v>
      </c>
      <c r="H62" s="188"/>
      <c r="I62" s="139">
        <v>3</v>
      </c>
      <c r="J62" s="139">
        <v>3</v>
      </c>
      <c r="K62" s="139" t="s">
        <v>127</v>
      </c>
      <c r="L62" s="139">
        <v>15</v>
      </c>
      <c r="M62" s="189"/>
      <c r="N62" s="139"/>
      <c r="O62" s="139">
        <v>18</v>
      </c>
      <c r="P62" s="190"/>
      <c r="Q62" s="92">
        <v>1</v>
      </c>
      <c r="R62" s="83" t="s">
        <v>41</v>
      </c>
      <c r="S62" s="83" t="s">
        <v>42</v>
      </c>
      <c r="T62" s="83" t="s">
        <v>43</v>
      </c>
      <c r="U62" s="84">
        <v>1</v>
      </c>
      <c r="V62" s="85" t="s">
        <v>44</v>
      </c>
      <c r="W62" s="85" t="s">
        <v>42</v>
      </c>
      <c r="X62" s="86" t="s">
        <v>71</v>
      </c>
      <c r="Y62" s="92">
        <v>1</v>
      </c>
      <c r="Z62" s="83" t="s">
        <v>44</v>
      </c>
      <c r="AA62" s="83" t="s">
        <v>42</v>
      </c>
      <c r="AB62" s="83" t="s">
        <v>71</v>
      </c>
      <c r="AC62" s="183">
        <v>1</v>
      </c>
      <c r="AD62" s="85" t="s">
        <v>44</v>
      </c>
      <c r="AE62" s="85" t="s">
        <v>42</v>
      </c>
      <c r="AF62" s="85" t="s">
        <v>71</v>
      </c>
      <c r="AG62" s="167" t="s">
        <v>128</v>
      </c>
    </row>
    <row r="63" spans="1:33" ht="105.6" x14ac:dyDescent="0.3">
      <c r="A63" s="142"/>
      <c r="B63" s="187" t="s">
        <v>220</v>
      </c>
      <c r="C63" s="140" t="s">
        <v>221</v>
      </c>
      <c r="D63" s="133" t="s">
        <v>222</v>
      </c>
      <c r="E63" s="133" t="s">
        <v>91</v>
      </c>
      <c r="F63" s="141"/>
      <c r="G63" s="72" t="s">
        <v>69</v>
      </c>
      <c r="H63" s="188"/>
      <c r="I63" s="139">
        <v>3</v>
      </c>
      <c r="J63" s="139">
        <v>3</v>
      </c>
      <c r="K63" s="139" t="s">
        <v>127</v>
      </c>
      <c r="L63" s="139">
        <v>15</v>
      </c>
      <c r="M63" s="189"/>
      <c r="N63" s="139"/>
      <c r="O63" s="139">
        <v>18</v>
      </c>
      <c r="P63" s="190"/>
      <c r="Q63" s="92">
        <v>1</v>
      </c>
      <c r="R63" s="83" t="s">
        <v>41</v>
      </c>
      <c r="S63" s="83" t="s">
        <v>42</v>
      </c>
      <c r="T63" s="83" t="s">
        <v>43</v>
      </c>
      <c r="U63" s="84">
        <v>1</v>
      </c>
      <c r="V63" s="85" t="s">
        <v>44</v>
      </c>
      <c r="W63" s="85" t="s">
        <v>42</v>
      </c>
      <c r="X63" s="86" t="s">
        <v>71</v>
      </c>
      <c r="Y63" s="92">
        <v>1</v>
      </c>
      <c r="Z63" s="83" t="s">
        <v>44</v>
      </c>
      <c r="AA63" s="83" t="s">
        <v>42</v>
      </c>
      <c r="AB63" s="83" t="s">
        <v>71</v>
      </c>
      <c r="AC63" s="183">
        <v>1</v>
      </c>
      <c r="AD63" s="85" t="s">
        <v>44</v>
      </c>
      <c r="AE63" s="85" t="s">
        <v>42</v>
      </c>
      <c r="AF63" s="85" t="s">
        <v>71</v>
      </c>
      <c r="AG63" s="167" t="s">
        <v>132</v>
      </c>
    </row>
    <row r="64" spans="1:33" ht="66" x14ac:dyDescent="0.3">
      <c r="A64" s="142"/>
      <c r="B64" s="187" t="s">
        <v>223</v>
      </c>
      <c r="C64" s="140" t="s">
        <v>224</v>
      </c>
      <c r="D64" s="133"/>
      <c r="E64" s="133" t="s">
        <v>91</v>
      </c>
      <c r="F64" s="141"/>
      <c r="G64" s="72" t="s">
        <v>69</v>
      </c>
      <c r="H64" s="188"/>
      <c r="I64" s="139">
        <v>3</v>
      </c>
      <c r="J64" s="139">
        <v>3</v>
      </c>
      <c r="K64" s="139" t="s">
        <v>127</v>
      </c>
      <c r="L64" s="139">
        <v>15</v>
      </c>
      <c r="M64" s="189"/>
      <c r="N64" s="139"/>
      <c r="O64" s="139">
        <v>18</v>
      </c>
      <c r="P64" s="190"/>
      <c r="Q64" s="92">
        <v>1</v>
      </c>
      <c r="R64" s="83" t="s">
        <v>41</v>
      </c>
      <c r="S64" s="83" t="s">
        <v>42</v>
      </c>
      <c r="T64" s="83" t="s">
        <v>43</v>
      </c>
      <c r="U64" s="84">
        <v>1</v>
      </c>
      <c r="V64" s="85" t="s">
        <v>44</v>
      </c>
      <c r="W64" s="85" t="s">
        <v>42</v>
      </c>
      <c r="X64" s="86" t="s">
        <v>71</v>
      </c>
      <c r="Y64" s="92">
        <v>1</v>
      </c>
      <c r="Z64" s="83" t="s">
        <v>44</v>
      </c>
      <c r="AA64" s="83" t="s">
        <v>42</v>
      </c>
      <c r="AB64" s="83" t="s">
        <v>71</v>
      </c>
      <c r="AC64" s="183">
        <v>1</v>
      </c>
      <c r="AD64" s="85" t="s">
        <v>44</v>
      </c>
      <c r="AE64" s="85" t="s">
        <v>42</v>
      </c>
      <c r="AF64" s="85" t="s">
        <v>71</v>
      </c>
      <c r="AG64" s="167" t="s">
        <v>225</v>
      </c>
    </row>
    <row r="65" spans="1:33" x14ac:dyDescent="0.3">
      <c r="A65" s="57"/>
      <c r="B65" s="57"/>
      <c r="C65" s="58" t="s">
        <v>226</v>
      </c>
      <c r="D65" s="59"/>
      <c r="E65" s="59"/>
      <c r="F65" s="59"/>
      <c r="G65" s="60"/>
      <c r="H65" s="61"/>
      <c r="I65" s="62"/>
      <c r="J65" s="61"/>
      <c r="K65" s="62"/>
      <c r="L65" s="61"/>
      <c r="M65" s="63"/>
      <c r="N65" s="64"/>
      <c r="O65" s="65"/>
      <c r="P65" s="65"/>
      <c r="Q65" s="100"/>
      <c r="R65" s="65"/>
      <c r="S65" s="65"/>
      <c r="T65" s="65"/>
      <c r="U65" s="176"/>
      <c r="V65" s="68"/>
      <c r="W65" s="68"/>
      <c r="X65" s="177"/>
      <c r="Y65" s="176"/>
      <c r="Z65" s="68"/>
      <c r="AA65" s="68"/>
      <c r="AB65" s="68"/>
      <c r="AC65" s="67"/>
      <c r="AD65" s="68"/>
      <c r="AE65" s="68"/>
      <c r="AF65" s="68"/>
      <c r="AG65" s="191"/>
    </row>
    <row r="66" spans="1:33" ht="145.19999999999999" x14ac:dyDescent="0.3">
      <c r="A66" s="147"/>
      <c r="B66" s="139" t="s">
        <v>227</v>
      </c>
      <c r="C66" s="181" t="s">
        <v>228</v>
      </c>
      <c r="D66" s="181" t="s">
        <v>229</v>
      </c>
      <c r="E66" s="119" t="s">
        <v>91</v>
      </c>
      <c r="F66" s="182"/>
      <c r="G66" s="113" t="s">
        <v>69</v>
      </c>
      <c r="H66" s="192"/>
      <c r="I66" s="193">
        <v>2</v>
      </c>
      <c r="J66" s="193">
        <v>2</v>
      </c>
      <c r="K66" s="194" t="s">
        <v>127</v>
      </c>
      <c r="L66" s="193">
        <v>15</v>
      </c>
      <c r="M66" s="195"/>
      <c r="N66" s="193"/>
      <c r="O66" s="193">
        <v>18</v>
      </c>
      <c r="P66" s="196"/>
      <c r="Q66" s="92">
        <v>1</v>
      </c>
      <c r="R66" s="83" t="s">
        <v>44</v>
      </c>
      <c r="S66" s="83" t="s">
        <v>53</v>
      </c>
      <c r="T66" s="83" t="s">
        <v>109</v>
      </c>
      <c r="U66" s="84">
        <v>1</v>
      </c>
      <c r="V66" s="85" t="s">
        <v>44</v>
      </c>
      <c r="W66" s="85" t="s">
        <v>53</v>
      </c>
      <c r="X66" s="86" t="s">
        <v>109</v>
      </c>
      <c r="Y66" s="92">
        <v>1</v>
      </c>
      <c r="Z66" s="83" t="s">
        <v>44</v>
      </c>
      <c r="AA66" s="83" t="s">
        <v>53</v>
      </c>
      <c r="AB66" s="83" t="s">
        <v>109</v>
      </c>
      <c r="AC66" s="183">
        <v>1</v>
      </c>
      <c r="AD66" s="85" t="s">
        <v>44</v>
      </c>
      <c r="AE66" s="85" t="s">
        <v>53</v>
      </c>
      <c r="AF66" s="85" t="s">
        <v>109</v>
      </c>
      <c r="AG66" s="167" t="s">
        <v>230</v>
      </c>
    </row>
    <row r="67" spans="1:33" ht="26.4" x14ac:dyDescent="0.3">
      <c r="A67" s="57"/>
      <c r="B67" s="57"/>
      <c r="C67" s="58" t="s">
        <v>137</v>
      </c>
      <c r="D67" s="59"/>
      <c r="E67" s="59"/>
      <c r="F67" s="59"/>
      <c r="G67" s="60"/>
      <c r="H67" s="61"/>
      <c r="I67" s="62"/>
      <c r="J67" s="61"/>
      <c r="K67" s="62"/>
      <c r="L67" s="61"/>
      <c r="M67" s="63"/>
      <c r="N67" s="64"/>
      <c r="O67" s="65"/>
      <c r="P67" s="65"/>
      <c r="Q67" s="100"/>
      <c r="R67" s="65"/>
      <c r="S67" s="65"/>
      <c r="T67" s="65"/>
      <c r="U67" s="176"/>
      <c r="V67" s="68"/>
      <c r="W67" s="68"/>
      <c r="X67" s="177"/>
      <c r="Y67" s="176"/>
      <c r="Z67" s="68"/>
      <c r="AA67" s="68"/>
      <c r="AB67" s="68"/>
      <c r="AC67" s="67"/>
      <c r="AD67" s="68"/>
      <c r="AE67" s="68"/>
      <c r="AF67" s="68"/>
      <c r="AG67" s="197"/>
    </row>
    <row r="68" spans="1:33" ht="39.6" x14ac:dyDescent="0.3">
      <c r="A68" s="70"/>
      <c r="B68" s="187" t="s">
        <v>231</v>
      </c>
      <c r="C68" s="140" t="s">
        <v>232</v>
      </c>
      <c r="D68" s="72" t="s">
        <v>233</v>
      </c>
      <c r="E68" s="73" t="s">
        <v>91</v>
      </c>
      <c r="F68" s="74"/>
      <c r="G68" s="72" t="s">
        <v>69</v>
      </c>
      <c r="H68" s="128"/>
      <c r="I68" s="129">
        <v>2</v>
      </c>
      <c r="J68" s="132">
        <v>2</v>
      </c>
      <c r="K68" s="133" t="s">
        <v>141</v>
      </c>
      <c r="L68" s="132">
        <v>15</v>
      </c>
      <c r="M68" s="198"/>
      <c r="N68" s="190"/>
      <c r="O68" s="132">
        <v>18</v>
      </c>
      <c r="P68" s="190"/>
      <c r="Q68" s="92">
        <v>1</v>
      </c>
      <c r="R68" s="83" t="s">
        <v>41</v>
      </c>
      <c r="S68" s="83" t="s">
        <v>42</v>
      </c>
      <c r="T68" s="83" t="s">
        <v>43</v>
      </c>
      <c r="U68" s="84">
        <v>1</v>
      </c>
      <c r="V68" s="85" t="s">
        <v>44</v>
      </c>
      <c r="W68" s="85" t="s">
        <v>42</v>
      </c>
      <c r="X68" s="86" t="s">
        <v>113</v>
      </c>
      <c r="Y68" s="92">
        <v>1</v>
      </c>
      <c r="Z68" s="83" t="s">
        <v>44</v>
      </c>
      <c r="AA68" s="83" t="s">
        <v>42</v>
      </c>
      <c r="AB68" s="83" t="s">
        <v>113</v>
      </c>
      <c r="AC68" s="183">
        <v>1</v>
      </c>
      <c r="AD68" s="85" t="s">
        <v>44</v>
      </c>
      <c r="AE68" s="85" t="s">
        <v>42</v>
      </c>
      <c r="AF68" s="85" t="s">
        <v>113</v>
      </c>
      <c r="AG68" s="167" t="s">
        <v>142</v>
      </c>
    </row>
    <row r="69" spans="1:33" ht="52.8" x14ac:dyDescent="0.3">
      <c r="A69" s="169"/>
      <c r="B69" s="170"/>
      <c r="C69" s="171" t="s">
        <v>234</v>
      </c>
      <c r="D69" s="172"/>
      <c r="E69" s="170"/>
      <c r="F69" s="170"/>
      <c r="G69" s="173"/>
      <c r="H69" s="170"/>
      <c r="I69" s="170"/>
      <c r="J69" s="170"/>
      <c r="K69" s="170"/>
      <c r="L69" s="170"/>
      <c r="M69" s="199"/>
      <c r="N69" s="174"/>
      <c r="O69" s="174"/>
      <c r="P69" s="174"/>
      <c r="Q69" s="200"/>
      <c r="R69" s="170"/>
      <c r="S69" s="170"/>
      <c r="T69" s="170"/>
      <c r="U69" s="170"/>
      <c r="V69" s="170"/>
      <c r="W69" s="170"/>
      <c r="X69" s="199"/>
      <c r="Y69" s="200"/>
      <c r="Z69" s="170"/>
      <c r="AA69" s="170"/>
      <c r="AB69" s="170"/>
      <c r="AC69" s="170"/>
      <c r="AD69" s="170"/>
      <c r="AE69" s="170"/>
      <c r="AF69" s="170"/>
      <c r="AG69" s="175"/>
    </row>
    <row r="70" spans="1:33" ht="52.8" x14ac:dyDescent="0.3">
      <c r="A70" s="169"/>
      <c r="B70" s="170"/>
      <c r="C70" s="171" t="s">
        <v>235</v>
      </c>
      <c r="D70" s="172"/>
      <c r="E70" s="170" t="s">
        <v>84</v>
      </c>
      <c r="F70" s="170"/>
      <c r="G70" s="173"/>
      <c r="H70" s="170"/>
      <c r="I70" s="170">
        <f>+I71+I90</f>
        <v>30</v>
      </c>
      <c r="J70" s="170">
        <f>+J71+J90</f>
        <v>30</v>
      </c>
      <c r="K70" s="170"/>
      <c r="L70" s="170"/>
      <c r="M70" s="199"/>
      <c r="N70" s="174"/>
      <c r="O70" s="174"/>
      <c r="P70" s="174"/>
      <c r="Q70" s="200"/>
      <c r="R70" s="170"/>
      <c r="S70" s="170"/>
      <c r="T70" s="170"/>
      <c r="U70" s="170"/>
      <c r="V70" s="170"/>
      <c r="W70" s="170"/>
      <c r="X70" s="199"/>
      <c r="Y70" s="200"/>
      <c r="Z70" s="170"/>
      <c r="AA70" s="170"/>
      <c r="AB70" s="170"/>
      <c r="AC70" s="170"/>
      <c r="AD70" s="170"/>
      <c r="AE70" s="170"/>
      <c r="AF70" s="170"/>
      <c r="AG70" s="175"/>
    </row>
    <row r="71" spans="1:33" ht="26.4" x14ac:dyDescent="0.3">
      <c r="A71" s="201"/>
      <c r="B71" s="201"/>
      <c r="C71" s="202" t="s">
        <v>29</v>
      </c>
      <c r="D71" s="203"/>
      <c r="E71" s="204"/>
      <c r="F71" s="204"/>
      <c r="G71" s="204"/>
      <c r="H71" s="205"/>
      <c r="I71" s="205">
        <f>+I72+I81+I87</f>
        <v>22</v>
      </c>
      <c r="J71" s="205">
        <f>+J72+J81+J87</f>
        <v>22</v>
      </c>
      <c r="K71" s="205"/>
      <c r="L71" s="205"/>
      <c r="M71" s="206"/>
      <c r="N71" s="205"/>
      <c r="O71" s="205"/>
      <c r="P71" s="205"/>
      <c r="Q71" s="207"/>
      <c r="R71" s="205"/>
      <c r="S71" s="205"/>
      <c r="T71" s="205"/>
      <c r="U71" s="208"/>
      <c r="V71" s="205"/>
      <c r="W71" s="205"/>
      <c r="X71" s="206"/>
      <c r="Y71" s="207"/>
      <c r="Z71" s="205"/>
      <c r="AA71" s="205"/>
      <c r="AB71" s="205"/>
      <c r="AC71" s="208"/>
      <c r="AD71" s="205"/>
      <c r="AE71" s="205"/>
      <c r="AF71" s="205"/>
      <c r="AG71" s="205"/>
    </row>
    <row r="72" spans="1:33" ht="26.4" x14ac:dyDescent="0.3">
      <c r="A72" s="43"/>
      <c r="B72" s="44"/>
      <c r="C72" s="45" t="s">
        <v>30</v>
      </c>
      <c r="D72" s="46"/>
      <c r="E72" s="47"/>
      <c r="F72" s="48"/>
      <c r="G72" s="49"/>
      <c r="H72" s="50"/>
      <c r="I72" s="48">
        <f>+I73+I76+I80</f>
        <v>8</v>
      </c>
      <c r="J72" s="48">
        <f>+J73+J76+J80</f>
        <v>8</v>
      </c>
      <c r="K72" s="48"/>
      <c r="L72" s="48"/>
      <c r="M72" s="51"/>
      <c r="N72" s="52"/>
      <c r="O72" s="52"/>
      <c r="P72" s="52"/>
      <c r="Q72" s="104"/>
      <c r="R72" s="105"/>
      <c r="S72" s="105"/>
      <c r="T72" s="105"/>
      <c r="U72" s="106"/>
      <c r="V72" s="105"/>
      <c r="W72" s="105"/>
      <c r="X72" s="105"/>
      <c r="Y72" s="104"/>
      <c r="Z72" s="105"/>
      <c r="AA72" s="105"/>
      <c r="AB72" s="105"/>
      <c r="AC72" s="106"/>
      <c r="AD72" s="105"/>
      <c r="AE72" s="105"/>
      <c r="AF72" s="105"/>
      <c r="AG72" s="107"/>
    </row>
    <row r="73" spans="1:33" ht="52.8" x14ac:dyDescent="0.3">
      <c r="A73" s="96" t="s">
        <v>236</v>
      </c>
      <c r="B73" s="96" t="s">
        <v>237</v>
      </c>
      <c r="C73" s="97" t="str">
        <f>IF('[1]M3C LEA ORL'!C183="","",'[1]M3C LEA ORL'!C183)</f>
        <v>Grammaire et traduction Anglais S3</v>
      </c>
      <c r="D73" s="98" t="str">
        <f>IF('[1]M3C LEA ORL'!D183="","",'[1]M3C LEA ORL'!D183)</f>
        <v>LOL3J10</v>
      </c>
      <c r="E73" s="98" t="str">
        <f>IF('[1]M3C LEA ORL'!E183="","",'[1]M3C LEA ORL'!E183)</f>
        <v>BLOC / CHAPEAU</v>
      </c>
      <c r="F73" s="98"/>
      <c r="G73" s="99"/>
      <c r="H73" s="61"/>
      <c r="I73" s="62">
        <v>4</v>
      </c>
      <c r="J73" s="61">
        <v>4</v>
      </c>
      <c r="K73" s="62"/>
      <c r="L73" s="61"/>
      <c r="M73" s="63"/>
      <c r="N73" s="64"/>
      <c r="O73" s="65"/>
      <c r="P73" s="65"/>
      <c r="Q73" s="100"/>
      <c r="R73" s="65"/>
      <c r="S73" s="65"/>
      <c r="T73" s="65"/>
      <c r="U73" s="176"/>
      <c r="V73" s="68"/>
      <c r="W73" s="68"/>
      <c r="X73" s="177"/>
      <c r="Y73" s="176"/>
      <c r="Z73" s="68"/>
      <c r="AA73" s="68"/>
      <c r="AB73" s="68"/>
      <c r="AC73" s="67"/>
      <c r="AD73" s="68"/>
      <c r="AE73" s="68"/>
      <c r="AF73" s="68"/>
      <c r="AG73" s="69"/>
    </row>
    <row r="74" spans="1:33" ht="343.2" x14ac:dyDescent="0.3">
      <c r="A74" s="108"/>
      <c r="B74" s="108" t="s">
        <v>238</v>
      </c>
      <c r="C74" s="109" t="str">
        <f>IF(OR('[1]M3C LEA ORL'!C184=0,'[1]M3C LEA ORL'!C184=""),"",'[1]M3C LEA ORL'!C184)</f>
        <v>Grammaire anglaise S3</v>
      </c>
      <c r="D74" s="110" t="s">
        <v>239</v>
      </c>
      <c r="E74" s="209" t="str">
        <f>IF(OR('[1]M3C LEA ORL'!E184=0,'[1]M3C LEA ORL'!E184=""),"",'[1]M3C LEA ORL'!E184)</f>
        <v>UE TRONC COMMUN</v>
      </c>
      <c r="F74" s="210"/>
      <c r="G74" s="209" t="str">
        <f>IF(OR('[1]M3C LEA ORL'!G184=0,'[1]M3C LEA ORL'!G184=""),"",'[1]M3C LEA ORL'!G184)</f>
        <v>o</v>
      </c>
      <c r="H74" s="211" t="str">
        <f>IF(OR('[1]M3C LEA ORL'!H184=0,'[1]M3C LEA ORL'!H184=""),"",'[1]M3C LEA ORL'!H184)</f>
        <v/>
      </c>
      <c r="I74" s="209">
        <f>IF(OR('[1]M3C LEA ORL'!I184=0,'[1]M3C LEA ORL'!I184=""),"",'[1]M3C LEA ORL'!I184)</f>
        <v>2</v>
      </c>
      <c r="J74" s="136">
        <f>IF(OR('[1]M3C LEA ORL'!J184=0,'[1]M3C LEA ORL'!J184=""),"",'[1]M3C LEA ORL'!J184)</f>
        <v>2</v>
      </c>
      <c r="K74" s="116" t="str">
        <f>IF(OR('[1]M3C LEA ORL'!K184=0,'[1]M3C LEA ORL'!K184=""),"",'[1]M3C LEA ORL'!K184)</f>
        <v>SOTTEAU-JANTON Emilie</v>
      </c>
      <c r="L74" s="136">
        <f>IF(OR('[1]M3C LEA ORL'!L184=0,'[1]M3C LEA ORL'!L184=""),"",'[1]M3C LEA ORL'!L184)</f>
        <v>11</v>
      </c>
      <c r="M74" s="212"/>
      <c r="N74" s="213" t="str">
        <f>IF(OR('[1]M3C LEA ORL'!N184=0,'[1]M3C LEA ORL'!N184=""),"",'[1]M3C LEA ORL'!N184)</f>
        <v/>
      </c>
      <c r="O74" s="213">
        <f>IF(OR('[1]M3C LEA ORL'!O184=0,'[1]M3C LEA ORL'!O184=""),"",'[1]M3C LEA ORL'!O184)</f>
        <v>12</v>
      </c>
      <c r="P74" s="213" t="str">
        <f>IF(OR('[1]M3C LEA ORL'!P184=0,'[1]M3C LEA ORL'!P184=""),"",'[1]M3C LEA ORL'!P184)</f>
        <v/>
      </c>
      <c r="Q74" s="214">
        <f>IF(OR('[1]M3C LEA ORL'!Q184=0,'[1]M3C LEA ORL'!Q184=""),"",'[1]M3C LEA ORL'!Q184)</f>
        <v>1</v>
      </c>
      <c r="R74" s="215" t="str">
        <f>IF(OR('[1]M3C LEA ORL'!R184=0,'[1]M3C LEA ORL'!R184=""),"",'[1]M3C LEA ORL'!R184)</f>
        <v>CC</v>
      </c>
      <c r="S74" s="215" t="str">
        <f>IF(OR('[1]M3C LEA ORL'!S184=0,'[1]M3C LEA ORL'!S184=""),"",'[1]M3C LEA ORL'!S184)</f>
        <v/>
      </c>
      <c r="T74" s="215" t="str">
        <f>IF(OR('[1]M3C LEA ORL'!T184=0,'[1]M3C LEA ORL'!T184=""),"",'[1]M3C LEA ORL'!T184)</f>
        <v/>
      </c>
      <c r="U74" s="216">
        <f>IF(OR('[1]M3C LEA ORL'!U184=0,'[1]M3C LEA ORL'!U184=""),"",'[1]M3C LEA ORL'!U184)</f>
        <v>1</v>
      </c>
      <c r="V74" s="217" t="str">
        <f>IF(OR('[1]M3C LEA ORL'!V184=0,'[1]M3C LEA ORL'!V184=""),"",'[1]M3C LEA ORL'!V184)</f>
        <v>CT</v>
      </c>
      <c r="W74" s="217" t="str">
        <f>IF(OR('[1]M3C LEA ORL'!W184=0,'[1]M3C LEA ORL'!W184=""),"",'[1]M3C LEA ORL'!W184)</f>
        <v>écrit</v>
      </c>
      <c r="X74" s="218" t="str">
        <f>IF(OR('[1]M3C LEA ORL'!X184=0,'[1]M3C LEA ORL'!X184=""),"",'[1]M3C LEA ORL'!X184)</f>
        <v>1h00</v>
      </c>
      <c r="Y74" s="214">
        <f>IF(OR('[1]M3C LEA ORL'!Y184=0,'[1]M3C LEA ORL'!Y184=""),"",'[1]M3C LEA ORL'!Y184)</f>
        <v>1</v>
      </c>
      <c r="Z74" s="215" t="str">
        <f>IF(OR('[1]M3C LEA ORL'!Z184=0,'[1]M3C LEA ORL'!Z184=""),"",'[1]M3C LEA ORL'!Z184)</f>
        <v>CT</v>
      </c>
      <c r="AA74" s="215" t="str">
        <f>IF(OR('[1]M3C LEA ORL'!AA184=0,'[1]M3C LEA ORL'!AA184=""),"",'[1]M3C LEA ORL'!AA184)</f>
        <v>écrit</v>
      </c>
      <c r="AB74" s="215" t="str">
        <f>IF(OR('[1]M3C LEA ORL'!AB184=0,'[1]M3C LEA ORL'!AB184=""),"",'[1]M3C LEA ORL'!AB184)</f>
        <v>1h00</v>
      </c>
      <c r="AC74" s="216">
        <f>IF(OR('[1]M3C LEA ORL'!AC184=0,'[1]M3C LEA ORL'!AC184=""),"",'[1]M3C LEA ORL'!AC184)</f>
        <v>1</v>
      </c>
      <c r="AD74" s="217" t="str">
        <f>IF(OR('[1]M3C LEA ORL'!AD184=0,'[1]M3C LEA ORL'!AD184=""),"",'[1]M3C LEA ORL'!AD184)</f>
        <v>CT</v>
      </c>
      <c r="AE74" s="217" t="str">
        <f>IF(OR('[1]M3C LEA ORL'!AE184=0,'[1]M3C LEA ORL'!AE184=""),"",'[1]M3C LEA ORL'!AE184)</f>
        <v>écrit</v>
      </c>
      <c r="AF74" s="218" t="str">
        <f>IF(OR('[1]M3C LEA ORL'!AF184=0,'[1]M3C LEA ORL'!AF184=""),"",'[1]M3C LEA ORL'!AF184)</f>
        <v>1h00</v>
      </c>
      <c r="AG74" s="184" t="str">
        <f>IF(OR('[1]M3C LEA ORL'!AG184=0,'[1]M3C LEA ORL'!AG184=""),"",'[1]M3C LEA ORL'!AG184)</f>
        <v>Ce TD porte sur trois points de grammaire : l'expression de l'obligation, les reprises par auxiliaires, et la distinction entre infinitf et gérondif dans les structures verbales. Le travail comporte des exercices de thème grammatical et thème à partir d'articles de presse.</v>
      </c>
    </row>
    <row r="75" spans="1:33" ht="145.19999999999999" x14ac:dyDescent="0.3">
      <c r="A75" s="108"/>
      <c r="B75" s="108" t="s">
        <v>240</v>
      </c>
      <c r="C75" s="109" t="str">
        <f>IF(OR('[1]M3C LEA ORL'!C185=0,'[1]M3C LEA ORL'!C185=""),"",'[1]M3C LEA ORL'!C185)</f>
        <v>Version Anglais S3</v>
      </c>
      <c r="D75" s="110" t="s">
        <v>241</v>
      </c>
      <c r="E75" s="209" t="str">
        <f>IF(OR('[1]M3C LEA ORL'!E185=0,'[1]M3C LEA ORL'!E185=""),"",'[1]M3C LEA ORL'!E185)</f>
        <v>UE TRONC COMMUN</v>
      </c>
      <c r="F75" s="210"/>
      <c r="G75" s="209" t="str">
        <f>IF(OR('[1]M3C LEA ORL'!G185=0,'[1]M3C LEA ORL'!G185=""),"",'[1]M3C LEA ORL'!G185)</f>
        <v>o</v>
      </c>
      <c r="H75" s="211" t="str">
        <f>IF(OR('[1]M3C LEA ORL'!H185=0,'[1]M3C LEA ORL'!H185=""),"",'[1]M3C LEA ORL'!H185)</f>
        <v/>
      </c>
      <c r="I75" s="209">
        <f>IF(OR('[1]M3C LEA ORL'!I185=0,'[1]M3C LEA ORL'!I185=""),"",'[1]M3C LEA ORL'!I185)</f>
        <v>2</v>
      </c>
      <c r="J75" s="136">
        <f>IF(OR('[1]M3C LEA ORL'!J185=0,'[1]M3C LEA ORL'!J185=""),"",'[1]M3C LEA ORL'!J185)</f>
        <v>2</v>
      </c>
      <c r="K75" s="116" t="str">
        <f>IF(OR('[1]M3C LEA ORL'!K185=0,'[1]M3C LEA ORL'!K185=""),"",'[1]M3C LEA ORL'!K185)</f>
        <v>SCHMITT Pierre</v>
      </c>
      <c r="L75" s="136">
        <f>IF(OR('[1]M3C LEA ORL'!L185=0,'[1]M3C LEA ORL'!L185=""),"",'[1]M3C LEA ORL'!L185)</f>
        <v>11</v>
      </c>
      <c r="M75" s="212"/>
      <c r="N75" s="213" t="str">
        <f>IF(OR('[1]M3C LEA ORL'!N185=0,'[1]M3C LEA ORL'!N185=""),"",'[1]M3C LEA ORL'!N185)</f>
        <v/>
      </c>
      <c r="O75" s="213">
        <f>IF(OR('[1]M3C LEA ORL'!O185=0,'[1]M3C LEA ORL'!O185=""),"",'[1]M3C LEA ORL'!O185)</f>
        <v>18</v>
      </c>
      <c r="P75" s="213" t="str">
        <f>IF(OR('[1]M3C LEA ORL'!P185=0,'[1]M3C LEA ORL'!P185=""),"",'[1]M3C LEA ORL'!P185)</f>
        <v/>
      </c>
      <c r="Q75" s="214" t="str">
        <f>IF(OR('[1]M3C LEA ORL'!Q185=0,'[1]M3C LEA ORL'!Q185=""),"",'[1]M3C LEA ORL'!Q185)</f>
        <v>50% CC
50% CT</v>
      </c>
      <c r="R75" s="215" t="str">
        <f>IF(OR('[1]M3C LEA ORL'!R185=0,'[1]M3C LEA ORL'!R185=""),"",'[1]M3C LEA ORL'!R185)</f>
        <v>mixte</v>
      </c>
      <c r="S75" s="215" t="str">
        <f>IF(OR('[1]M3C LEA ORL'!S185=0,'[1]M3C LEA ORL'!S185=""),"",'[1]M3C LEA ORL'!S185)</f>
        <v>écrit</v>
      </c>
      <c r="T75" s="215" t="str">
        <f>IF(OR('[1]M3C LEA ORL'!T185=0,'[1]M3C LEA ORL'!T185=""),"",'[1]M3C LEA ORL'!T185)</f>
        <v>1h30</v>
      </c>
      <c r="U75" s="216">
        <f>IF(OR('[1]M3C LEA ORL'!U185=0,'[1]M3C LEA ORL'!U185=""),"",'[1]M3C LEA ORL'!U185)</f>
        <v>1</v>
      </c>
      <c r="V75" s="217" t="str">
        <f>IF(OR('[1]M3C LEA ORL'!V185=0,'[1]M3C LEA ORL'!V185=""),"",'[1]M3C LEA ORL'!V185)</f>
        <v>CT</v>
      </c>
      <c r="W75" s="217" t="str">
        <f>IF(OR('[1]M3C LEA ORL'!W185=0,'[1]M3C LEA ORL'!W185=""),"",'[1]M3C LEA ORL'!W185)</f>
        <v>écrit</v>
      </c>
      <c r="X75" s="218" t="str">
        <f>IF(OR('[1]M3C LEA ORL'!X185=0,'[1]M3C LEA ORL'!X185=""),"",'[1]M3C LEA ORL'!X185)</f>
        <v>1h30</v>
      </c>
      <c r="Y75" s="214">
        <f>IF(OR('[1]M3C LEA ORL'!Y185=0,'[1]M3C LEA ORL'!Y185=""),"",'[1]M3C LEA ORL'!Y185)</f>
        <v>1</v>
      </c>
      <c r="Z75" s="215" t="str">
        <f>IF(OR('[1]M3C LEA ORL'!Z185=0,'[1]M3C LEA ORL'!Z185=""),"",'[1]M3C LEA ORL'!Z185)</f>
        <v>CT</v>
      </c>
      <c r="AA75" s="215" t="str">
        <f>IF(OR('[1]M3C LEA ORL'!AA185=0,'[1]M3C LEA ORL'!AA185=""),"",'[1]M3C LEA ORL'!AA185)</f>
        <v>écrit</v>
      </c>
      <c r="AB75" s="215" t="str">
        <f>IF(OR('[1]M3C LEA ORL'!AB185=0,'[1]M3C LEA ORL'!AB185=""),"",'[1]M3C LEA ORL'!AB185)</f>
        <v>1h30</v>
      </c>
      <c r="AC75" s="216">
        <f>IF(OR('[1]M3C LEA ORL'!AC185=0,'[1]M3C LEA ORL'!AC185=""),"",'[1]M3C LEA ORL'!AC185)</f>
        <v>1</v>
      </c>
      <c r="AD75" s="217" t="str">
        <f>IF(OR('[1]M3C LEA ORL'!AD185=0,'[1]M3C LEA ORL'!AD185=""),"",'[1]M3C LEA ORL'!AD185)</f>
        <v>CT</v>
      </c>
      <c r="AE75" s="217" t="str">
        <f>IF(OR('[1]M3C LEA ORL'!AE185=0,'[1]M3C LEA ORL'!AE185=""),"",'[1]M3C LEA ORL'!AE185)</f>
        <v>écrit</v>
      </c>
      <c r="AF75" s="218" t="str">
        <f>IF(OR('[1]M3C LEA ORL'!AF185=0,'[1]M3C LEA ORL'!AF185=""),"",'[1]M3C LEA ORL'!AF185)</f>
        <v>1h30</v>
      </c>
      <c r="AG75" s="184" t="str">
        <f>IF(OR('[1]M3C LEA ORL'!AG185=0,'[1]M3C LEA ORL'!AG185=""),"",'[1]M3C LEA ORL'!AG185)</f>
        <v>Entraînement à la traduction de l'anglais vers le français à partir de textes essentiellement journalistiques.</v>
      </c>
    </row>
    <row r="76" spans="1:33" ht="105.6" x14ac:dyDescent="0.3">
      <c r="A76" s="57" t="s">
        <v>242</v>
      </c>
      <c r="B76" s="57" t="s">
        <v>243</v>
      </c>
      <c r="C76" s="58" t="str">
        <f>IF('[1]M3C LEA ORL'!C186="","",'[1]M3C LEA ORL'!C186)</f>
        <v>Expression écrite et orale : Anglais S3 (libellé court = Expression Anglais S3)</v>
      </c>
      <c r="D76" s="59"/>
      <c r="E76" s="59" t="str">
        <f>IF('[1]M3C LEA ORL'!E186="","",'[1]M3C LEA ORL'!E186)</f>
        <v>BLOC / CHAPEAU</v>
      </c>
      <c r="F76" s="59"/>
      <c r="G76" s="60"/>
      <c r="H76" s="61"/>
      <c r="I76" s="62">
        <v>2</v>
      </c>
      <c r="J76" s="61">
        <v>2</v>
      </c>
      <c r="K76" s="62"/>
      <c r="L76" s="61"/>
      <c r="M76" s="63"/>
      <c r="N76" s="64"/>
      <c r="O76" s="64"/>
      <c r="P76" s="64"/>
      <c r="Q76" s="100"/>
      <c r="R76" s="65"/>
      <c r="S76" s="65"/>
      <c r="T76" s="65"/>
      <c r="U76" s="176"/>
      <c r="V76" s="68"/>
      <c r="W76" s="68"/>
      <c r="X76" s="177"/>
      <c r="Y76" s="176"/>
      <c r="Z76" s="68"/>
      <c r="AA76" s="68"/>
      <c r="AB76" s="68"/>
      <c r="AC76" s="67"/>
      <c r="AD76" s="68"/>
      <c r="AE76" s="68"/>
      <c r="AF76" s="68"/>
      <c r="AG76" s="69"/>
    </row>
    <row r="77" spans="1:33" ht="118.8" x14ac:dyDescent="0.3">
      <c r="A77" s="108"/>
      <c r="B77" s="108" t="s">
        <v>244</v>
      </c>
      <c r="C77" s="109" t="str">
        <f>IF('[1]M3C LEA ORL'!C187="","",'[1]M3C LEA ORL'!C187)</f>
        <v>Expression et compréhension orales Anglais S3 (libellé court = Expression orale  Anglais S3)</v>
      </c>
      <c r="D77" s="110" t="s">
        <v>245</v>
      </c>
      <c r="E77" s="209" t="str">
        <f>IF('[1]M3C LEA ORL'!E187="","",'[1]M3C LEA ORL'!E187)</f>
        <v>UE TRONC COMMUN</v>
      </c>
      <c r="F77" s="210"/>
      <c r="G77" s="209" t="s">
        <v>246</v>
      </c>
      <c r="H77" s="211"/>
      <c r="I77" s="209">
        <f>IF('[1]M3C LEA ORL'!I187="","",'[1]M3C LEA ORL'!I187)</f>
        <v>1</v>
      </c>
      <c r="J77" s="136">
        <f>IF('[1]M3C LEA ORL'!J187="","",'[1]M3C LEA ORL'!J187)</f>
        <v>1</v>
      </c>
      <c r="K77" s="116" t="str">
        <f>IF('[1]M3C LEA ORL'!K187="","",'[1]M3C LEA ORL'!K187)</f>
        <v>GALLET Elodie</v>
      </c>
      <c r="L77" s="136">
        <f>IF('[1]M3C LEA ORL'!L187="","",'[1]M3C LEA ORL'!L187)</f>
        <v>11</v>
      </c>
      <c r="M77" s="212"/>
      <c r="N77" s="213" t="str">
        <f>IF('[1]M3C LEA ORL'!N187="","",'[1]M3C LEA ORL'!N187)</f>
        <v/>
      </c>
      <c r="O77" s="213" t="str">
        <f>IF('[1]M3C LEA ORL'!O187="","",'[1]M3C LEA ORL'!O187)</f>
        <v/>
      </c>
      <c r="P77" s="213" t="str">
        <f>IF('[1]M3C LEA ORL'!P187="","",'[1]M3C LEA ORL'!P187)</f>
        <v/>
      </c>
      <c r="Q77" s="214">
        <f>IF('[1]M3C LEA ORL'!Q187="","",'[1]M3C LEA ORL'!Q187)</f>
        <v>1</v>
      </c>
      <c r="R77" s="215" t="str">
        <f>IF('[1]M3C LEA ORL'!R187="","",'[1]M3C LEA ORL'!R187)</f>
        <v>CC</v>
      </c>
      <c r="S77" s="215" t="str">
        <f>IF('[1]M3C LEA ORL'!S187="","",'[1]M3C LEA ORL'!S187)</f>
        <v>oral</v>
      </c>
      <c r="T77" s="215" t="str">
        <f>IF('[1]M3C LEA ORL'!T187="","",'[1]M3C LEA ORL'!T187)</f>
        <v/>
      </c>
      <c r="U77" s="216">
        <f>IF('[1]M3C LEA ORL'!U187="","",'[1]M3C LEA ORL'!U187)</f>
        <v>1</v>
      </c>
      <c r="V77" s="217" t="str">
        <f>IF('[1]M3C LEA ORL'!V187="","",'[1]M3C LEA ORL'!V187)</f>
        <v>CT</v>
      </c>
      <c r="W77" s="217" t="str">
        <f>IF('[1]M3C LEA ORL'!W187="","",'[1]M3C LEA ORL'!W187)</f>
        <v>oral</v>
      </c>
      <c r="X77" s="218" t="str">
        <f>IF('[1]M3C LEA ORL'!X187="","",'[1]M3C LEA ORL'!X187)</f>
        <v>15 min</v>
      </c>
      <c r="Y77" s="214">
        <f>IF('[1]M3C LEA ORL'!Y187="","",'[1]M3C LEA ORL'!Y187)</f>
        <v>1</v>
      </c>
      <c r="Z77" s="215" t="str">
        <f>IF('[1]M3C LEA ORL'!Z187="","",'[1]M3C LEA ORL'!Z187)</f>
        <v>CT</v>
      </c>
      <c r="AA77" s="215" t="str">
        <f>IF('[1]M3C LEA ORL'!AA187="","",'[1]M3C LEA ORL'!AA187)</f>
        <v>oral</v>
      </c>
      <c r="AB77" s="215" t="str">
        <f>IF('[1]M3C LEA ORL'!AB187="","",'[1]M3C LEA ORL'!AB187)</f>
        <v>15 min</v>
      </c>
      <c r="AC77" s="216">
        <f>IF('[1]M3C LEA ORL'!AC187="","",'[1]M3C LEA ORL'!AC187)</f>
        <v>1</v>
      </c>
      <c r="AD77" s="217" t="str">
        <f>IF('[1]M3C LEA ORL'!AD187="","",'[1]M3C LEA ORL'!AD187)</f>
        <v>CT</v>
      </c>
      <c r="AE77" s="217" t="str">
        <f>IF('[1]M3C LEA ORL'!AE187="","",'[1]M3C LEA ORL'!AE187)</f>
        <v>oral</v>
      </c>
      <c r="AF77" s="218" t="str">
        <f>IF('[1]M3C LEA ORL'!AF187="","",'[1]M3C LEA ORL'!AF187)</f>
        <v>15 min</v>
      </c>
      <c r="AG77" s="184" t="str">
        <f>IF('[1]M3C LEA ORL'!AG187="","",'[1]M3C LEA ORL'!AG187)</f>
        <v>Pratique de l’oral à travers différentes activités proposées par l’enseignant.</v>
      </c>
    </row>
    <row r="78" spans="1:33" ht="343.2" x14ac:dyDescent="0.3">
      <c r="A78" s="108"/>
      <c r="B78" s="108" t="s">
        <v>247</v>
      </c>
      <c r="C78" s="109" t="str">
        <f>IF('[1]M3C LEA ORL'!C188="","",'[1]M3C LEA ORL'!C188)</f>
        <v>Expression écrite Anglais S3</v>
      </c>
      <c r="D78" s="110" t="s">
        <v>248</v>
      </c>
      <c r="E78" s="209" t="str">
        <f>IF('[1]M3C LEA ORL'!E188="","",'[1]M3C LEA ORL'!E188)</f>
        <v>UE TRONC COMMUN</v>
      </c>
      <c r="F78" s="210"/>
      <c r="G78" s="209" t="s">
        <v>246</v>
      </c>
      <c r="H78" s="211"/>
      <c r="I78" s="209">
        <f>IF('[1]M3C LEA ORL'!I188="","",'[1]M3C LEA ORL'!I188)</f>
        <v>1</v>
      </c>
      <c r="J78" s="136">
        <f>IF('[1]M3C LEA ORL'!J188="","",'[1]M3C LEA ORL'!J188)</f>
        <v>1</v>
      </c>
      <c r="K78" s="116" t="str">
        <f>IF('[1]M3C LEA ORL'!K188="","",'[1]M3C LEA ORL'!K188)</f>
        <v>SOTTEAU-JANTON Emilie</v>
      </c>
      <c r="L78" s="136">
        <f>IF('[1]M3C LEA ORL'!L188="","",'[1]M3C LEA ORL'!L188)</f>
        <v>11</v>
      </c>
      <c r="M78" s="212"/>
      <c r="N78" s="213" t="str">
        <f>IF('[1]M3C LEA ORL'!N188="","",'[1]M3C LEA ORL'!N188)</f>
        <v/>
      </c>
      <c r="O78" s="213">
        <f>IF('[1]M3C LEA ORL'!O188="","",'[1]M3C LEA ORL'!O188)</f>
        <v>12</v>
      </c>
      <c r="P78" s="213" t="str">
        <f>IF('[1]M3C LEA ORL'!P188="","",'[1]M3C LEA ORL'!P188)</f>
        <v/>
      </c>
      <c r="Q78" s="214" t="str">
        <f>IF('[1]M3C LEA ORL'!Q188="","",'[1]M3C LEA ORL'!Q188)</f>
        <v>50% CC
50% CT</v>
      </c>
      <c r="R78" s="215" t="str">
        <f>IF('[1]M3C LEA ORL'!R188="","",'[1]M3C LEA ORL'!R188)</f>
        <v>mixte</v>
      </c>
      <c r="S78" s="215" t="str">
        <f>IF('[1]M3C LEA ORL'!S188="","",'[1]M3C LEA ORL'!S188)</f>
        <v>écrit</v>
      </c>
      <c r="T78" s="215" t="str">
        <f>IF('[1]M3C LEA ORL'!T188="","",'[1]M3C LEA ORL'!T188)</f>
        <v>1h00</v>
      </c>
      <c r="U78" s="216">
        <f>IF('[1]M3C LEA ORL'!U188="","",'[1]M3C LEA ORL'!U188)</f>
        <v>1</v>
      </c>
      <c r="V78" s="217" t="str">
        <f>IF('[1]M3C LEA ORL'!V188="","",'[1]M3C LEA ORL'!V188)</f>
        <v>CT</v>
      </c>
      <c r="W78" s="217" t="str">
        <f>IF('[1]M3C LEA ORL'!W188="","",'[1]M3C LEA ORL'!W188)</f>
        <v>écrit</v>
      </c>
      <c r="X78" s="218" t="str">
        <f>IF('[1]M3C LEA ORL'!X188="","",'[1]M3C LEA ORL'!X188)</f>
        <v>1h00</v>
      </c>
      <c r="Y78" s="214">
        <f>IF('[1]M3C LEA ORL'!Y188="","",'[1]M3C LEA ORL'!Y188)</f>
        <v>1</v>
      </c>
      <c r="Z78" s="215" t="str">
        <f>IF('[1]M3C LEA ORL'!Z188="","",'[1]M3C LEA ORL'!Z188)</f>
        <v>CT</v>
      </c>
      <c r="AA78" s="215" t="str">
        <f>IF('[1]M3C LEA ORL'!AA188="","",'[1]M3C LEA ORL'!AA188)</f>
        <v>écrit</v>
      </c>
      <c r="AB78" s="215" t="str">
        <f>IF('[1]M3C LEA ORL'!AB188="","",'[1]M3C LEA ORL'!AB188)</f>
        <v>1h00</v>
      </c>
      <c r="AC78" s="216">
        <f>IF('[1]M3C LEA ORL'!AC188="","",'[1]M3C LEA ORL'!AC188)</f>
        <v>1</v>
      </c>
      <c r="AD78" s="217" t="str">
        <f>IF('[1]M3C LEA ORL'!AD188="","",'[1]M3C LEA ORL'!AD188)</f>
        <v>CT</v>
      </c>
      <c r="AE78" s="217" t="str">
        <f>IF('[1]M3C LEA ORL'!AE188="","",'[1]M3C LEA ORL'!AE188)</f>
        <v>écrit</v>
      </c>
      <c r="AF78" s="218" t="str">
        <f>IF('[1]M3C LEA ORL'!AF188="","",'[1]M3C LEA ORL'!AF188)</f>
        <v>1h00</v>
      </c>
      <c r="AG78" s="184" t="str">
        <f>IF('[1]M3C LEA ORL'!AG188="","",'[1]M3C LEA ORL'!AG188)</f>
        <v>Ce TD a pour objectif de faire progresser l'expression écrite des étudiants à travers l'étude de documents spécifiques (political cartoons, graphiques, synthèse de documents divers, etc.). L'accent est mis également sur la méthodologie d'analyse de ces différents supports.</v>
      </c>
    </row>
    <row r="79" spans="1:33" ht="26.4" x14ac:dyDescent="0.3">
      <c r="A79" s="57"/>
      <c r="B79" s="57"/>
      <c r="C79" s="58" t="str">
        <f>IF('[1]M3C LEA ORL'!C189="","",'[1]M3C LEA ORL'!C189)</f>
        <v xml:space="preserve">Civilisation langue A </v>
      </c>
      <c r="D79" s="59"/>
      <c r="E79" s="59" t="str">
        <f>IF('[1]M3C LEA ORL'!E189="","",'[1]M3C LEA ORL'!E189)</f>
        <v/>
      </c>
      <c r="F79" s="59"/>
      <c r="G79" s="60"/>
      <c r="H79" s="61"/>
      <c r="I79" s="62"/>
      <c r="J79" s="61"/>
      <c r="K79" s="62"/>
      <c r="L79" s="61"/>
      <c r="M79" s="63"/>
      <c r="N79" s="64"/>
      <c r="O79" s="64"/>
      <c r="P79" s="64"/>
      <c r="Q79" s="100"/>
      <c r="R79" s="65"/>
      <c r="S79" s="65"/>
      <c r="T79" s="65"/>
      <c r="U79" s="176"/>
      <c r="V79" s="68"/>
      <c r="W79" s="68"/>
      <c r="X79" s="177"/>
      <c r="Y79" s="176"/>
      <c r="Z79" s="68"/>
      <c r="AA79" s="68"/>
      <c r="AB79" s="68"/>
      <c r="AC79" s="67"/>
      <c r="AD79" s="68"/>
      <c r="AE79" s="68"/>
      <c r="AF79" s="68"/>
      <c r="AG79" s="69"/>
    </row>
    <row r="80" spans="1:33" ht="158.4" x14ac:dyDescent="0.3">
      <c r="A80" s="139"/>
      <c r="B80" s="139" t="s">
        <v>249</v>
      </c>
      <c r="C80" s="219" t="str">
        <f>IF('[1]M3C LEA ORL'!C190="","",'[1]M3C LEA ORL'!C190)</f>
        <v>Civilisation langue A : civilisation américaine S3 (libellé court = Civilisation US S3)</v>
      </c>
      <c r="D80" s="220" t="s">
        <v>250</v>
      </c>
      <c r="E80" s="209" t="str">
        <f>IF('[1]M3C LEA ORL'!E190="","",'[1]M3C LEA ORL'!E190)</f>
        <v>UE TRONC COMMUN</v>
      </c>
      <c r="F80" s="112"/>
      <c r="G80" s="221" t="s">
        <v>246</v>
      </c>
      <c r="H80" s="211"/>
      <c r="I80" s="209">
        <f>IF('[1]M3C LEA ORL'!I190="","",'[1]M3C LEA ORL'!I190)</f>
        <v>2</v>
      </c>
      <c r="J80" s="136">
        <f>IF('[1]M3C LEA ORL'!J190="","",'[1]M3C LEA ORL'!J190)</f>
        <v>2</v>
      </c>
      <c r="K80" s="209" t="str">
        <f>IF('[1]M3C LEA ORL'!K190="","",'[1]M3C LEA ORL'!K190)</f>
        <v>BENAYADA Kamila</v>
      </c>
      <c r="L80" s="136">
        <f>IF('[1]M3C LEA ORL'!L190="","",'[1]M3C LEA ORL'!L190)</f>
        <v>11</v>
      </c>
      <c r="M80" s="212"/>
      <c r="N80" s="135" t="str">
        <f>IF('[1]M3C LEA ORL'!N190="","",'[1]M3C LEA ORL'!N190)</f>
        <v/>
      </c>
      <c r="O80" s="135">
        <f>IF('[1]M3C LEA ORL'!O190="","",'[1]M3C LEA ORL'!O190)</f>
        <v>15</v>
      </c>
      <c r="P80" s="135" t="str">
        <f>IF('[1]M3C LEA ORL'!P190="","",'[1]M3C LEA ORL'!P190)</f>
        <v/>
      </c>
      <c r="Q80" s="222">
        <f>IF('[1]M3C LEA ORL'!Q190="","",'[1]M3C LEA ORL'!Q190)</f>
        <v>1</v>
      </c>
      <c r="R80" s="223" t="str">
        <f>IF('[1]M3C LEA ORL'!R190="","",'[1]M3C LEA ORL'!R190)</f>
        <v>CC</v>
      </c>
      <c r="S80" s="223" t="str">
        <f>IF('[1]M3C LEA ORL'!S190="","",'[1]M3C LEA ORL'!S190)</f>
        <v>écrit</v>
      </c>
      <c r="T80" s="223" t="str">
        <f>IF('[1]M3C LEA ORL'!T190="","",'[1]M3C LEA ORL'!T190)</f>
        <v>1h30</v>
      </c>
      <c r="U80" s="224">
        <f>IF('[1]M3C LEA ORL'!U190="","",'[1]M3C LEA ORL'!U190)</f>
        <v>1</v>
      </c>
      <c r="V80" s="225" t="str">
        <f>IF('[1]M3C LEA ORL'!V190="","",'[1]M3C LEA ORL'!V190)</f>
        <v>CT</v>
      </c>
      <c r="W80" s="225" t="str">
        <f>IF('[1]M3C LEA ORL'!W190="","",'[1]M3C LEA ORL'!W190)</f>
        <v>écrit</v>
      </c>
      <c r="X80" s="226" t="str">
        <f>IF('[1]M3C LEA ORL'!X190="","",'[1]M3C LEA ORL'!X190)</f>
        <v>1h30</v>
      </c>
      <c r="Y80" s="222">
        <f>IF('[1]M3C LEA ORL'!Y190="","",'[1]M3C LEA ORL'!Y190)</f>
        <v>1</v>
      </c>
      <c r="Z80" s="223" t="str">
        <f>IF('[1]M3C LEA ORL'!Z190="","",'[1]M3C LEA ORL'!Z190)</f>
        <v>CT</v>
      </c>
      <c r="AA80" s="223" t="str">
        <f>IF('[1]M3C LEA ORL'!AA190="","",'[1]M3C LEA ORL'!AA190)</f>
        <v>écrit</v>
      </c>
      <c r="AB80" s="223" t="str">
        <f>IF('[1]M3C LEA ORL'!AB190="","",'[1]M3C LEA ORL'!AB190)</f>
        <v>1h30</v>
      </c>
      <c r="AC80" s="224">
        <f>IF('[1]M3C LEA ORL'!AC190="","",'[1]M3C LEA ORL'!AC190)</f>
        <v>1</v>
      </c>
      <c r="AD80" s="225" t="str">
        <f>IF('[1]M3C LEA ORL'!AD190="","",'[1]M3C LEA ORL'!AD190)</f>
        <v>CT</v>
      </c>
      <c r="AE80" s="225" t="str">
        <f>IF('[1]M3C LEA ORL'!AE190="","",'[1]M3C LEA ORL'!AE190)</f>
        <v>écrit</v>
      </c>
      <c r="AF80" s="226" t="str">
        <f>IF('[1]M3C LEA ORL'!AF190="","",'[1]M3C LEA ORL'!AF190)</f>
        <v>1h30</v>
      </c>
      <c r="AG80" s="91" t="str">
        <f>IF('[1]M3C LEA ORL'!AG190="","",'[1]M3C LEA ORL'!AG190)</f>
        <v>Nous étudierons les institutions américaines depuis l'indépendance du pays, en voyant leur évolution au cours de l'histoire.</v>
      </c>
    </row>
    <row r="81" spans="1:33" ht="39.6" x14ac:dyDescent="0.3">
      <c r="A81" s="96" t="s">
        <v>251</v>
      </c>
      <c r="B81" s="96" t="s">
        <v>252</v>
      </c>
      <c r="C81" s="97" t="str">
        <f>IF('[1]M3C LEA ORL'!C191="","",'[1]M3C LEA ORL'!C191)</f>
        <v>Matières d'application S3</v>
      </c>
      <c r="D81" s="98"/>
      <c r="E81" s="98" t="str">
        <f>IF('[1]M3C LEA ORL'!E191="","",'[1]M3C LEA ORL'!E191)</f>
        <v>BLOC / CHAPEAU</v>
      </c>
      <c r="F81" s="98"/>
      <c r="G81" s="99"/>
      <c r="H81" s="61"/>
      <c r="I81" s="62">
        <f>SUM(I82:I85)</f>
        <v>8</v>
      </c>
      <c r="J81" s="62">
        <f>SUM(J82:J85)</f>
        <v>8</v>
      </c>
      <c r="K81" s="62" t="str">
        <f>IF('[1]M3C LEA ORL'!K191="","",'[1]M3C LEA ORL'!K191)</f>
        <v/>
      </c>
      <c r="L81" s="227" t="str">
        <f>IF('[1]M3C LEA ORL'!L191="","",'[1]M3C LEA ORL'!L191)</f>
        <v/>
      </c>
      <c r="M81" s="228"/>
      <c r="N81" s="64"/>
      <c r="O81" s="65"/>
      <c r="P81" s="65"/>
      <c r="Q81" s="100"/>
      <c r="R81" s="65"/>
      <c r="S81" s="65"/>
      <c r="T81" s="65"/>
      <c r="U81" s="176"/>
      <c r="V81" s="68"/>
      <c r="W81" s="68"/>
      <c r="X81" s="177"/>
      <c r="Y81" s="176"/>
      <c r="Z81" s="68"/>
      <c r="AA81" s="68"/>
      <c r="AB81" s="68"/>
      <c r="AC81" s="67"/>
      <c r="AD81" s="68"/>
      <c r="AE81" s="68"/>
      <c r="AF81" s="68"/>
      <c r="AG81" s="69"/>
    </row>
    <row r="82" spans="1:33" ht="409.6" x14ac:dyDescent="0.3">
      <c r="A82" s="139"/>
      <c r="B82" s="139" t="s">
        <v>253</v>
      </c>
      <c r="C82" s="219" t="str">
        <f>IF('[1]M3C LEA ORL'!C192="","",'[1]M3C LEA ORL'!C192)</f>
        <v>Informatique d'entreprise 1</v>
      </c>
      <c r="D82" s="72" t="s">
        <v>254</v>
      </c>
      <c r="E82" s="72" t="str">
        <f>IF('[1]M3C LEA ORL'!E192="","",'[1]M3C LEA ORL'!E192)</f>
        <v>UE TRONC COMMUN</v>
      </c>
      <c r="F82" s="229"/>
      <c r="G82" s="72" t="s">
        <v>246</v>
      </c>
      <c r="H82" s="128"/>
      <c r="I82" s="132">
        <f>IF('[1]M3C LEA ORL'!I192="","",'[1]M3C LEA ORL'!I192)</f>
        <v>2</v>
      </c>
      <c r="J82" s="132">
        <f>IF('[1]M3C LEA ORL'!J192="","",'[1]M3C LEA ORL'!J192)</f>
        <v>2</v>
      </c>
      <c r="K82" s="133" t="str">
        <f>IF('[1]M3C LEA ORL'!K192="","",'[1]M3C LEA ORL'!K192)</f>
        <v>NOEL Isabelle</v>
      </c>
      <c r="L82" s="132">
        <f>IF('[1]M3C LEA ORL'!L192="","",'[1]M3C LEA ORL'!L192)</f>
        <v>27</v>
      </c>
      <c r="M82" s="230"/>
      <c r="N82" s="132" t="str">
        <f>IF('[1]M3C LEA ORL'!N192="","",'[1]M3C LEA ORL'!N192)</f>
        <v/>
      </c>
      <c r="O82" s="132">
        <f>IF('[1]M3C LEA ORL'!O192="","",'[1]M3C LEA ORL'!O192)</f>
        <v>12</v>
      </c>
      <c r="P82" s="132" t="str">
        <f>IF('[1]M3C LEA ORL'!P192="","",'[1]M3C LEA ORL'!P192)</f>
        <v/>
      </c>
      <c r="Q82" s="214">
        <f>IF('[1]M3C LEA ORL'!Q192="","",'[1]M3C LEA ORL'!Q192)</f>
        <v>1</v>
      </c>
      <c r="R82" s="215" t="str">
        <f>IF('[1]M3C LEA ORL'!R192="","",'[1]M3C LEA ORL'!R192)</f>
        <v>CC</v>
      </c>
      <c r="S82" s="215" t="str">
        <f>IF('[1]M3C LEA ORL'!S192="","",'[1]M3C LEA ORL'!S192)</f>
        <v>Ecrit (poste informatique)</v>
      </c>
      <c r="T82" s="215" t="str">
        <f>IF('[1]M3C LEA ORL'!T192="","",'[1]M3C LEA ORL'!T192)</f>
        <v>épreuve pratique + QCM</v>
      </c>
      <c r="U82" s="216">
        <f>IF('[1]M3C LEA ORL'!U192="","",'[1]M3C LEA ORL'!U192)</f>
        <v>1</v>
      </c>
      <c r="V82" s="217" t="str">
        <f>IF('[1]M3C LEA ORL'!V192="","",'[1]M3C LEA ORL'!V192)</f>
        <v>CT</v>
      </c>
      <c r="W82" s="217" t="str">
        <f>IF('[1]M3C LEA ORL'!W192="","",'[1]M3C LEA ORL'!W192)</f>
        <v>Ecrit (poste informatique)</v>
      </c>
      <c r="X82" s="218" t="str">
        <f>IF('[1]M3C LEA ORL'!X192="","",'[1]M3C LEA ORL'!X192)</f>
        <v>épreuve pratique + QCM</v>
      </c>
      <c r="Y82" s="214">
        <f>IF('[1]M3C LEA ORL'!Y192="","",'[1]M3C LEA ORL'!Y192)</f>
        <v>1</v>
      </c>
      <c r="Z82" s="215" t="str">
        <f>IF('[1]M3C LEA ORL'!Z192="","",'[1]M3C LEA ORL'!Z192)</f>
        <v>CT</v>
      </c>
      <c r="AA82" s="215" t="str">
        <f>IF('[1]M3C LEA ORL'!AA192="","",'[1]M3C LEA ORL'!AA192)</f>
        <v>écrit</v>
      </c>
      <c r="AB82" s="215" t="str">
        <f>IF('[1]M3C LEA ORL'!AB192="","",'[1]M3C LEA ORL'!AB192)</f>
        <v>1h30</v>
      </c>
      <c r="AC82" s="216">
        <f>IF('[1]M3C LEA ORL'!AC192="","",'[1]M3C LEA ORL'!AC192)</f>
        <v>1</v>
      </c>
      <c r="AD82" s="217" t="str">
        <f>IF('[1]M3C LEA ORL'!AD192="","",'[1]M3C LEA ORL'!AD192)</f>
        <v>CT</v>
      </c>
      <c r="AE82" s="217" t="str">
        <f>IF('[1]M3C LEA ORL'!AE192="","",'[1]M3C LEA ORL'!AE192)</f>
        <v>écrit</v>
      </c>
      <c r="AF82" s="218" t="str">
        <f>IF('[1]M3C LEA ORL'!AF192="","",'[1]M3C LEA ORL'!AF192)</f>
        <v>1h30</v>
      </c>
      <c r="AG82" s="184" t="str">
        <f>IF('[1]M3C LEA ORL'!AG192="","",'[1]M3C LEA ORL'!AG192)</f>
        <v>Le programme de cet enseignement est essentiellement basé sur l'acquisition des fonctionnalités avancées d'un logiciel de traitement de texte (par exemple : notes de bas de pages, sommaire, index, styles, formulaires, insertion d'objets, liens…) tout en confortant les acquis généraux liés à l'usage d'un ordinateur (réseau, archive...).
1- Réalisation des documents courts (CV, lettre administrative...).
2- Elaboration de documents complexes et structurés (compte rendu, rapport, mémoire, bibliographie...).
3- Maîtrise des fonctionnalités nécessaires à la structuration de documents complexes (notes de bas de pages, sommaire, index, styles...).
4- Intégration d'informations (image, fichiers, graphiques...).
5- Réalisation des documents hypermédias intégrant textes, sons, images fixes et animées et liens internes et externes. Réalisation de documents collaboratifs.
6- Réalisation de diaporamas électroniques qui accompagnent et facilitent la compréhension d'un texte.
7- Réalisation de pages Web et utilisation de logiciels dédiés à la création des sites.
8- Sauvegarde, sécurisation, archivage des données en local et en réseau.</v>
      </c>
    </row>
    <row r="83" spans="1:33" ht="409.6" x14ac:dyDescent="0.3">
      <c r="A83" s="139"/>
      <c r="B83" s="139" t="s">
        <v>255</v>
      </c>
      <c r="C83" s="219" t="str">
        <f>IF('[1]M3C LEA ORL'!C193="","",'[1]M3C LEA ORL'!C193)</f>
        <v>Droit commercial et des sociétés</v>
      </c>
      <c r="D83" s="129" t="s">
        <v>256</v>
      </c>
      <c r="E83" s="72" t="str">
        <f>IF('[1]M3C LEA ORL'!E193="","",'[1]M3C LEA ORL'!E193)</f>
        <v>UE TRONC COMMUN</v>
      </c>
      <c r="F83" s="74"/>
      <c r="G83" s="129" t="s">
        <v>246</v>
      </c>
      <c r="H83" s="128"/>
      <c r="I83" s="72">
        <f>IF('[1]M3C LEA ORL'!I193="","",'[1]M3C LEA ORL'!I193)</f>
        <v>3</v>
      </c>
      <c r="J83" s="185">
        <f>IF('[1]M3C LEA ORL'!J193="","",'[1]M3C LEA ORL'!J193)</f>
        <v>3</v>
      </c>
      <c r="K83" s="72" t="str">
        <f>IF('[1]M3C LEA ORL'!K193="","",'[1]M3C LEA ORL'!K193)</f>
        <v>KASWENGI Joseph</v>
      </c>
      <c r="L83" s="185" t="str">
        <f>IF('[1]M3C LEA ORL'!L193="","",'[1]M3C LEA ORL'!L193)</f>
        <v>01</v>
      </c>
      <c r="M83" s="231"/>
      <c r="N83" s="190">
        <f>IF('[1]M3C LEA ORL'!N193="","",'[1]M3C LEA ORL'!N193)</f>
        <v>18</v>
      </c>
      <c r="O83" s="190">
        <f>IF('[1]M3C LEA ORL'!O193="","",'[1]M3C LEA ORL'!O193)</f>
        <v>12</v>
      </c>
      <c r="P83" s="190" t="str">
        <f>IF('[1]M3C LEA ORL'!P193="","",'[1]M3C LEA ORL'!P193)</f>
        <v/>
      </c>
      <c r="Q83" s="214" t="str">
        <f>IF('[1]M3C LEA ORL'!Q193="","",'[1]M3C LEA ORL'!Q193)</f>
        <v>50% CC
50% CT</v>
      </c>
      <c r="R83" s="215" t="str">
        <f>IF('[1]M3C LEA ORL'!R193="","",'[1]M3C LEA ORL'!R193)</f>
        <v>mixte</v>
      </c>
      <c r="S83" s="215" t="str">
        <f>IF('[1]M3C LEA ORL'!S193="","",'[1]M3C LEA ORL'!S193)</f>
        <v>écrit</v>
      </c>
      <c r="T83" s="215" t="str">
        <f>IF('[1]M3C LEA ORL'!T193="","",'[1]M3C LEA ORL'!T193)</f>
        <v>1h00</v>
      </c>
      <c r="U83" s="216">
        <f>IF('[1]M3C LEA ORL'!U193="","",'[1]M3C LEA ORL'!U193)</f>
        <v>1</v>
      </c>
      <c r="V83" s="217" t="str">
        <f>IF('[1]M3C LEA ORL'!V193="","",'[1]M3C LEA ORL'!V193)</f>
        <v>CT</v>
      </c>
      <c r="W83" s="217" t="str">
        <f>IF('[1]M3C LEA ORL'!W193="","",'[1]M3C LEA ORL'!W193)</f>
        <v>écrit</v>
      </c>
      <c r="X83" s="218" t="str">
        <f>IF('[1]M3C LEA ORL'!X193="","",'[1]M3C LEA ORL'!X193)</f>
        <v>1h00</v>
      </c>
      <c r="Y83" s="214">
        <f>IF('[1]M3C LEA ORL'!Y193="","",'[1]M3C LEA ORL'!Y193)</f>
        <v>1</v>
      </c>
      <c r="Z83" s="215" t="str">
        <f>IF('[1]M3C LEA ORL'!Z193="","",'[1]M3C LEA ORL'!Z193)</f>
        <v>CT</v>
      </c>
      <c r="AA83" s="215" t="str">
        <f>IF('[1]M3C LEA ORL'!AA193="","",'[1]M3C LEA ORL'!AA193)</f>
        <v>écrit</v>
      </c>
      <c r="AB83" s="215" t="str">
        <f>IF('[1]M3C LEA ORL'!AB193="","",'[1]M3C LEA ORL'!AB193)</f>
        <v>1h00</v>
      </c>
      <c r="AC83" s="216">
        <f>IF('[1]M3C LEA ORL'!AC193="","",'[1]M3C LEA ORL'!AC193)</f>
        <v>1</v>
      </c>
      <c r="AD83" s="217" t="str">
        <f>IF('[1]M3C LEA ORL'!AD193="","",'[1]M3C LEA ORL'!AD193)</f>
        <v>CT</v>
      </c>
      <c r="AE83" s="217" t="str">
        <f>IF('[1]M3C LEA ORL'!AE193="","",'[1]M3C LEA ORL'!AE193)</f>
        <v>écrit</v>
      </c>
      <c r="AF83" s="218" t="str">
        <f>IF('[1]M3C LEA ORL'!AF193="","",'[1]M3C LEA ORL'!AF193)</f>
        <v>1h00</v>
      </c>
      <c r="AG83" s="184" t="str">
        <f>IF('[1]M3C LEA ORL'!AG193="","",'[1]M3C LEA ORL'!AG193)</f>
        <v>L'organisation du commerce (le commerçant, le fonds de commerce).
La constitution d'une société.
Les types de sociétés.
Les actes civils et actes de commerce, le commerçant, le fonds de commerce et les opérations sur le fonds de commerce, le bail commercial, la prestation de services, les contrats de distribution, les principales sociétés commerciales (notion, forme, constitution, fonctionnement), initiation aux instruments de paiement, initiation au financement des entreprises pour leurs opérations nationales et internationales.</v>
      </c>
    </row>
    <row r="84" spans="1:33" ht="409.6" x14ac:dyDescent="0.3">
      <c r="A84" s="139"/>
      <c r="B84" s="139" t="s">
        <v>257</v>
      </c>
      <c r="C84" s="219" t="str">
        <f>IF('[1]M3C LEA ORL'!C194="","",'[1]M3C LEA ORL'!C194)</f>
        <v>Economie internationale</v>
      </c>
      <c r="D84" s="129" t="s">
        <v>258</v>
      </c>
      <c r="E84" s="72" t="str">
        <f>IF('[1]M3C LEA ORL'!E194="","",'[1]M3C LEA ORL'!E194)</f>
        <v>UE TRONC COMMUN</v>
      </c>
      <c r="F84" s="74"/>
      <c r="G84" s="129" t="s">
        <v>246</v>
      </c>
      <c r="H84" s="128"/>
      <c r="I84" s="72">
        <f>IF('[1]M3C LEA ORL'!I194="","",'[1]M3C LEA ORL'!I194)</f>
        <v>2</v>
      </c>
      <c r="J84" s="185">
        <f>IF('[1]M3C LEA ORL'!J194="","",'[1]M3C LEA ORL'!J194)</f>
        <v>2</v>
      </c>
      <c r="K84" s="72" t="str">
        <f>IF('[1]M3C LEA ORL'!K194="","",'[1]M3C LEA ORL'!K194)</f>
        <v>NOEL Isabelle</v>
      </c>
      <c r="L84" s="185" t="str">
        <f>IF('[1]M3C LEA ORL'!L194="","",'[1]M3C LEA ORL'!L194)</f>
        <v>05</v>
      </c>
      <c r="M84" s="231"/>
      <c r="N84" s="190">
        <f>IF('[1]M3C LEA ORL'!N194="","",'[1]M3C LEA ORL'!N194)</f>
        <v>18</v>
      </c>
      <c r="O84" s="190" t="str">
        <f>IF('[1]M3C LEA ORL'!O194="","",'[1]M3C LEA ORL'!O194)</f>
        <v/>
      </c>
      <c r="P84" s="190" t="str">
        <f>IF('[1]M3C LEA ORL'!P194="","",'[1]M3C LEA ORL'!P194)</f>
        <v/>
      </c>
      <c r="Q84" s="214">
        <f>IF('[1]M3C LEA ORL'!Q194="","",'[1]M3C LEA ORL'!Q194)</f>
        <v>1</v>
      </c>
      <c r="R84" s="215" t="str">
        <f>IF('[1]M3C LEA ORL'!R194="","",'[1]M3C LEA ORL'!R194)</f>
        <v>CT</v>
      </c>
      <c r="S84" s="215" t="str">
        <f>IF('[1]M3C LEA ORL'!S194="","",'[1]M3C LEA ORL'!S194)</f>
        <v>écrit</v>
      </c>
      <c r="T84" s="215" t="str">
        <f>IF('[1]M3C LEA ORL'!T194="","",'[1]M3C LEA ORL'!T194)</f>
        <v>1h00</v>
      </c>
      <c r="U84" s="216">
        <f>IF('[1]M3C LEA ORL'!U194="","",'[1]M3C LEA ORL'!U194)</f>
        <v>1</v>
      </c>
      <c r="V84" s="217" t="str">
        <f>IF('[1]M3C LEA ORL'!V194="","",'[1]M3C LEA ORL'!V194)</f>
        <v>CT</v>
      </c>
      <c r="W84" s="217" t="str">
        <f>IF('[1]M3C LEA ORL'!W194="","",'[1]M3C LEA ORL'!W194)</f>
        <v>écrit</v>
      </c>
      <c r="X84" s="218" t="str">
        <f>IF('[1]M3C LEA ORL'!X194="","",'[1]M3C LEA ORL'!X194)</f>
        <v>1h00</v>
      </c>
      <c r="Y84" s="214">
        <f>IF('[1]M3C LEA ORL'!Y194="","",'[1]M3C LEA ORL'!Y194)</f>
        <v>1</v>
      </c>
      <c r="Z84" s="215" t="str">
        <f>IF('[1]M3C LEA ORL'!Z194="","",'[1]M3C LEA ORL'!Z194)</f>
        <v>CT</v>
      </c>
      <c r="AA84" s="215" t="str">
        <f>IF('[1]M3C LEA ORL'!AA194="","",'[1]M3C LEA ORL'!AA194)</f>
        <v>écrit</v>
      </c>
      <c r="AB84" s="215" t="str">
        <f>IF('[1]M3C LEA ORL'!AB194="","",'[1]M3C LEA ORL'!AB194)</f>
        <v>1h00</v>
      </c>
      <c r="AC84" s="216">
        <f>IF('[1]M3C LEA ORL'!AC194="","",'[1]M3C LEA ORL'!AC194)</f>
        <v>1</v>
      </c>
      <c r="AD84" s="217" t="str">
        <f>IF('[1]M3C LEA ORL'!AD194="","",'[1]M3C LEA ORL'!AD194)</f>
        <v>CT</v>
      </c>
      <c r="AE84" s="217" t="str">
        <f>IF('[1]M3C LEA ORL'!AE194="","",'[1]M3C LEA ORL'!AE194)</f>
        <v>écrit</v>
      </c>
      <c r="AF84" s="218" t="str">
        <f>IF('[1]M3C LEA ORL'!AF194="","",'[1]M3C LEA ORL'!AF194)</f>
        <v>1h00</v>
      </c>
      <c r="AG84" s="184" t="str">
        <f>IF('[1]M3C LEA ORL'!AG194="","",'[1]M3C LEA ORL'!AG194)</f>
        <v>A partir des connaissances d'économie générale acquises en L1, le champ d'étude est étendu au domaine international :
- analyse de l'évolution des échanges internationaux à travers les époques
- les théories des échanges internationaux
- libre-échange et protectionnisme
- les A.C.R. et le développement des échanges régionaux
- le phénomène de multinationalisation
- les comptes extérieurs de la nation</v>
      </c>
    </row>
    <row r="85" spans="1:33" ht="409.6" x14ac:dyDescent="0.3">
      <c r="A85" s="232"/>
      <c r="B85" s="148" t="s">
        <v>259</v>
      </c>
      <c r="C85" s="149" t="s">
        <v>260</v>
      </c>
      <c r="D85" s="72" t="s">
        <v>261</v>
      </c>
      <c r="E85" s="72" t="s">
        <v>48</v>
      </c>
      <c r="F85" s="74"/>
      <c r="G85" s="72" t="s">
        <v>246</v>
      </c>
      <c r="H85" s="128"/>
      <c r="I85" s="72">
        <v>1</v>
      </c>
      <c r="J85" s="185">
        <v>1</v>
      </c>
      <c r="K85" s="72" t="s">
        <v>186</v>
      </c>
      <c r="L85" s="233" t="s">
        <v>187</v>
      </c>
      <c r="M85" s="231"/>
      <c r="N85" s="132"/>
      <c r="O85" s="132">
        <v>18</v>
      </c>
      <c r="P85" s="190"/>
      <c r="Q85" s="214">
        <v>1</v>
      </c>
      <c r="R85" s="215" t="s">
        <v>44</v>
      </c>
      <c r="S85" s="215" t="s">
        <v>262</v>
      </c>
      <c r="T85" s="215"/>
      <c r="U85" s="216">
        <v>1</v>
      </c>
      <c r="V85" s="217" t="s">
        <v>44</v>
      </c>
      <c r="W85" s="217" t="s">
        <v>262</v>
      </c>
      <c r="X85" s="218"/>
      <c r="Y85" s="214">
        <v>1</v>
      </c>
      <c r="Z85" s="215" t="s">
        <v>44</v>
      </c>
      <c r="AA85" s="215" t="s">
        <v>262</v>
      </c>
      <c r="AB85" s="215"/>
      <c r="AC85" s="216">
        <v>1</v>
      </c>
      <c r="AD85" s="217" t="s">
        <v>44</v>
      </c>
      <c r="AE85" s="217" t="s">
        <v>262</v>
      </c>
      <c r="AF85" s="218"/>
      <c r="AG85" s="167" t="s">
        <v>263</v>
      </c>
    </row>
    <row r="86" spans="1:33" ht="52.8" x14ac:dyDescent="0.3">
      <c r="A86" s="234"/>
      <c r="B86" s="234"/>
      <c r="C86" s="235" t="s">
        <v>264</v>
      </c>
      <c r="D86" s="236"/>
      <c r="E86" s="237"/>
      <c r="F86" s="237"/>
      <c r="G86" s="237"/>
      <c r="H86" s="238"/>
      <c r="I86" s="239"/>
      <c r="J86" s="240"/>
      <c r="K86" s="239"/>
      <c r="L86" s="240"/>
      <c r="M86" s="241"/>
      <c r="N86" s="242"/>
      <c r="O86" s="242"/>
      <c r="P86" s="242"/>
      <c r="Q86" s="243"/>
      <c r="R86" s="244"/>
      <c r="S86" s="244"/>
      <c r="T86" s="244"/>
      <c r="U86" s="245"/>
      <c r="V86" s="236"/>
      <c r="W86" s="246"/>
      <c r="X86" s="247"/>
      <c r="Y86" s="248"/>
      <c r="Z86" s="246"/>
      <c r="AA86" s="246"/>
      <c r="AB86" s="246"/>
      <c r="AC86" s="249"/>
      <c r="AD86" s="246"/>
      <c r="AE86" s="246"/>
      <c r="AF86" s="246"/>
      <c r="AG86" s="250"/>
    </row>
    <row r="87" spans="1:33" ht="92.4" x14ac:dyDescent="0.3">
      <c r="A87" s="57" t="s">
        <v>265</v>
      </c>
      <c r="B87" s="57" t="s">
        <v>266</v>
      </c>
      <c r="C87" s="58" t="s">
        <v>267</v>
      </c>
      <c r="D87" s="59"/>
      <c r="E87" s="59" t="s">
        <v>35</v>
      </c>
      <c r="F87" s="59"/>
      <c r="G87" s="60"/>
      <c r="H87" s="61"/>
      <c r="I87" s="62">
        <f>+I88+I89</f>
        <v>6</v>
      </c>
      <c r="J87" s="62">
        <f>+J88+J89</f>
        <v>6</v>
      </c>
      <c r="K87" s="62"/>
      <c r="L87" s="61"/>
      <c r="M87" s="63"/>
      <c r="N87" s="64"/>
      <c r="O87" s="65"/>
      <c r="P87" s="65"/>
      <c r="Q87" s="100"/>
      <c r="R87" s="65"/>
      <c r="S87" s="65"/>
      <c r="T87" s="65"/>
      <c r="U87" s="176"/>
      <c r="V87" s="68"/>
      <c r="W87" s="68"/>
      <c r="X87" s="177"/>
      <c r="Y87" s="176"/>
      <c r="Z87" s="68"/>
      <c r="AA87" s="68"/>
      <c r="AB87" s="68"/>
      <c r="AC87" s="67"/>
      <c r="AD87" s="68"/>
      <c r="AE87" s="68"/>
      <c r="AF87" s="68"/>
      <c r="AG87" s="69"/>
    </row>
    <row r="88" spans="1:33" ht="409.6" x14ac:dyDescent="0.3">
      <c r="A88" s="139"/>
      <c r="B88" s="139" t="s">
        <v>268</v>
      </c>
      <c r="C88" s="219" t="str">
        <f>IF('[1]M3C LEA ORL'!C262="","",'[1]M3C LEA ORL'!C262)</f>
        <v xml:space="preserve">Achat, vente, négociation commerciale </v>
      </c>
      <c r="D88" s="220"/>
      <c r="E88" s="209" t="str">
        <f>IF('[1]M3C LEA ORL'!E262="","",'[1]M3C LEA ORL'!E262)</f>
        <v>UE spécialisation</v>
      </c>
      <c r="F88" s="112"/>
      <c r="G88" s="221" t="s">
        <v>246</v>
      </c>
      <c r="H88" s="211"/>
      <c r="I88" s="209" t="str">
        <f>IF('[1]M3C LEA ORL'!I262="","",'[1]M3C LEA ORL'!I262)</f>
        <v>3</v>
      </c>
      <c r="J88" s="136">
        <f>IF('[1]M3C LEA ORL'!J262="","",'[1]M3C LEA ORL'!J262)</f>
        <v>3</v>
      </c>
      <c r="K88" s="209" t="str">
        <f>IF('[1]M3C LEA ORL'!K262="","",'[1]M3C LEA ORL'!K262)</f>
        <v>KASWENGI Joseph</v>
      </c>
      <c r="L88" s="136" t="str">
        <f>IF('[1]M3C LEA ORL'!L262="","",'[1]M3C LEA ORL'!L262)</f>
        <v>06</v>
      </c>
      <c r="M88" s="212"/>
      <c r="N88" s="213">
        <f>IF('[1]M3C LEA ORL'!N262="","",'[1]M3C LEA ORL'!N262)</f>
        <v>12</v>
      </c>
      <c r="O88" s="213">
        <f>IF('[1]M3C LEA ORL'!O262="","",'[1]M3C LEA ORL'!O262)</f>
        <v>12</v>
      </c>
      <c r="P88" s="213" t="str">
        <f>IF('[1]M3C LEA ORL'!P262="","",'[1]M3C LEA ORL'!P262)</f>
        <v/>
      </c>
      <c r="Q88" s="214">
        <f>IF('[1]M3C LEA ORL'!Q262="","",'[1]M3C LEA ORL'!Q262)</f>
        <v>1</v>
      </c>
      <c r="R88" s="215" t="str">
        <f>IF('[1]M3C LEA ORL'!R262="","",'[1]M3C LEA ORL'!R262)</f>
        <v>CC</v>
      </c>
      <c r="S88" s="215" t="str">
        <f>IF('[1]M3C LEA ORL'!S262="","",'[1]M3C LEA ORL'!S262)</f>
        <v>écrit</v>
      </c>
      <c r="T88" s="215" t="str">
        <f>IF('[1]M3C LEA ORL'!T262="","",'[1]M3C LEA ORL'!T262)</f>
        <v>1h30</v>
      </c>
      <c r="U88" s="216">
        <f>IF('[1]M3C LEA ORL'!U262="","",'[1]M3C LEA ORL'!U262)</f>
        <v>1</v>
      </c>
      <c r="V88" s="217" t="str">
        <f>IF('[1]M3C LEA ORL'!V262="","",'[1]M3C LEA ORL'!V262)</f>
        <v>CT</v>
      </c>
      <c r="W88" s="217" t="str">
        <f>IF('[1]M3C LEA ORL'!W262="","",'[1]M3C LEA ORL'!W262)</f>
        <v>écrit</v>
      </c>
      <c r="X88" s="218" t="str">
        <f>IF('[1]M3C LEA ORL'!X262="","",'[1]M3C LEA ORL'!X262)</f>
        <v>1h30</v>
      </c>
      <c r="Y88" s="214">
        <f>IF('[1]M3C LEA ORL'!Y262="","",'[1]M3C LEA ORL'!Y262)</f>
        <v>1</v>
      </c>
      <c r="Z88" s="215" t="str">
        <f>IF('[1]M3C LEA ORL'!Z262="","",'[1]M3C LEA ORL'!Z262)</f>
        <v>CT</v>
      </c>
      <c r="AA88" s="215" t="str">
        <f>IF('[1]M3C LEA ORL'!AA262="","",'[1]M3C LEA ORL'!AA262)</f>
        <v>écrit</v>
      </c>
      <c r="AB88" s="215" t="str">
        <f>IF('[1]M3C LEA ORL'!AB262="","",'[1]M3C LEA ORL'!AB262)</f>
        <v>1h30</v>
      </c>
      <c r="AC88" s="216">
        <f>IF('[1]M3C LEA ORL'!AC262="","",'[1]M3C LEA ORL'!AC262)</f>
        <v>1</v>
      </c>
      <c r="AD88" s="217" t="str">
        <f>IF('[1]M3C LEA ORL'!AD262="","",'[1]M3C LEA ORL'!AD262)</f>
        <v>CT</v>
      </c>
      <c r="AE88" s="217" t="str">
        <f>IF('[1]M3C LEA ORL'!AE262="","",'[1]M3C LEA ORL'!AE262)</f>
        <v>écrit</v>
      </c>
      <c r="AF88" s="218" t="str">
        <f>IF('[1]M3C LEA ORL'!AF262="","",'[1]M3C LEA ORL'!AF262)</f>
        <v>1h30</v>
      </c>
      <c r="AG88" s="184" t="str">
        <f>IF('[1]M3C LEA ORL'!AG262="","",'[1]M3C LEA ORL'!AG262)</f>
        <v>Dans un environnement des affaires mondialisé et sans cesse dépendant des changements permanents, ce cours examine, dans le contexte du commerce B to B, la gestion des achats, des ventes ainsi que les outils de la négociation commerciale. Les applications font des approfondissements sur les interactions et facteurs-clés de succès qui contribuent à assurer la performance d'une organisation, entreprise, ou équipe commerciale tant au niveau national qu'international.</v>
      </c>
    </row>
    <row r="89" spans="1:33" ht="382.8" x14ac:dyDescent="0.3">
      <c r="A89" s="139"/>
      <c r="B89" s="139" t="s">
        <v>269</v>
      </c>
      <c r="C89" s="219" t="str">
        <f>IF('[1]M3C LEA ORL'!C263="","",'[1]M3C LEA ORL'!C263)</f>
        <v>Introduction aux stratégies pour l'e-commerce</v>
      </c>
      <c r="D89" s="72"/>
      <c r="E89" s="72" t="str">
        <f>IF('[1]M3C LEA ORL'!E263="","",'[1]M3C LEA ORL'!E263)</f>
        <v>UE spécialisation</v>
      </c>
      <c r="F89" s="72"/>
      <c r="G89" s="251" t="s">
        <v>246</v>
      </c>
      <c r="H89" s="128"/>
      <c r="I89" s="132" t="str">
        <f>IF('[1]M3C LEA ORL'!I263="","",'[1]M3C LEA ORL'!I263)</f>
        <v>3</v>
      </c>
      <c r="J89" s="230">
        <f>IF('[1]M3C LEA ORL'!J263="","",'[1]M3C LEA ORL'!J263)</f>
        <v>3</v>
      </c>
      <c r="K89" s="132" t="str">
        <f>IF('[1]M3C LEA ORL'!K263="","",'[1]M3C LEA ORL'!K263)</f>
        <v>NOEL Isabelle</v>
      </c>
      <c r="L89" s="132" t="str">
        <f>IF('[1]M3C LEA ORL'!L263="","",'[1]M3C LEA ORL'!L263)</f>
        <v>05 et 06</v>
      </c>
      <c r="M89" s="230"/>
      <c r="N89" s="252">
        <f>IF('[1]M3C LEA ORL'!N263="","",'[1]M3C LEA ORL'!N263)</f>
        <v>20</v>
      </c>
      <c r="O89" s="132" t="str">
        <f>IF('[1]M3C LEA ORL'!O263="","",'[1]M3C LEA ORL'!O263)</f>
        <v/>
      </c>
      <c r="P89" s="190" t="str">
        <f>IF('[1]M3C LEA ORL'!P263="","",'[1]M3C LEA ORL'!P263)</f>
        <v/>
      </c>
      <c r="Q89" s="253">
        <f>IF('[1]M3C LEA ORL'!Q263="","",'[1]M3C LEA ORL'!Q263)</f>
        <v>1</v>
      </c>
      <c r="R89" s="215" t="str">
        <f>IF('[1]M3C LEA ORL'!R263="","",'[1]M3C LEA ORL'!R263)</f>
        <v>CT</v>
      </c>
      <c r="S89" s="215" t="str">
        <f>IF('[1]M3C LEA ORL'!S263="","",'[1]M3C LEA ORL'!S263)</f>
        <v>écrit</v>
      </c>
      <c r="T89" s="215" t="str">
        <f>IF('[1]M3C LEA ORL'!T263="","",'[1]M3C LEA ORL'!T263)</f>
        <v>1h00</v>
      </c>
      <c r="U89" s="254">
        <f>IF('[1]M3C LEA ORL'!U263="","",'[1]M3C LEA ORL'!U263)</f>
        <v>1</v>
      </c>
      <c r="V89" s="217" t="str">
        <f>IF('[1]M3C LEA ORL'!V263="","",'[1]M3C LEA ORL'!V263)</f>
        <v>CT</v>
      </c>
      <c r="W89" s="217" t="str">
        <f>IF('[1]M3C LEA ORL'!W263="","",'[1]M3C LEA ORL'!W263)</f>
        <v>écrit</v>
      </c>
      <c r="X89" s="217" t="str">
        <f>IF('[1]M3C LEA ORL'!X263="","",'[1]M3C LEA ORL'!X263)</f>
        <v>1h00</v>
      </c>
      <c r="Y89" s="255">
        <f>IF('[1]M3C LEA ORL'!Y263="","",'[1]M3C LEA ORL'!Y263)</f>
        <v>1</v>
      </c>
      <c r="Z89" s="215" t="str">
        <f>IF('[1]M3C LEA ORL'!Z263="","",'[1]M3C LEA ORL'!Z263)</f>
        <v>CT</v>
      </c>
      <c r="AA89" s="215" t="str">
        <f>IF('[1]M3C LEA ORL'!AA263="","",'[1]M3C LEA ORL'!AA263)</f>
        <v>écrit</v>
      </c>
      <c r="AB89" s="215" t="str">
        <f>IF('[1]M3C LEA ORL'!AB263="","",'[1]M3C LEA ORL'!AB263)</f>
        <v>1h00</v>
      </c>
      <c r="AC89" s="254">
        <f>IF('[1]M3C LEA ORL'!AC263="","",'[1]M3C LEA ORL'!AC263)</f>
        <v>1</v>
      </c>
      <c r="AD89" s="217" t="str">
        <f>IF('[1]M3C LEA ORL'!AD263="","",'[1]M3C LEA ORL'!AD263)</f>
        <v>CT</v>
      </c>
      <c r="AE89" s="217" t="str">
        <f>IF('[1]M3C LEA ORL'!AE263="","",'[1]M3C LEA ORL'!AE263)</f>
        <v>écrit</v>
      </c>
      <c r="AF89" s="217" t="str">
        <f>IF('[1]M3C LEA ORL'!AF263="","",'[1]M3C LEA ORL'!AF263)</f>
        <v>1h00</v>
      </c>
      <c r="AG89" s="256" t="str">
        <f>IF('[1]M3C LEA ORL'!AG263="","",'[1]M3C LEA ORL'!AG263)</f>
        <v>Les concepts de base sont abordés :
- pourquoi choisir de vendre en ligne
- les différentes formes de vente en ligne
- le e-marketing mix et son intégration à la stratégie marketing de l'entreprise
- la gestion de la relation client sur internet
- les technologies digitales au service de l'e-commerce</v>
      </c>
    </row>
    <row r="90" spans="1:33" ht="52.8" x14ac:dyDescent="0.3">
      <c r="A90" s="43"/>
      <c r="B90" s="44"/>
      <c r="C90" s="45" t="s">
        <v>76</v>
      </c>
      <c r="D90" s="46"/>
      <c r="E90" s="47"/>
      <c r="F90" s="48"/>
      <c r="G90" s="49"/>
      <c r="H90" s="50"/>
      <c r="I90" s="48">
        <f>+I93+I96+I100</f>
        <v>8</v>
      </c>
      <c r="J90" s="48">
        <f>+J93+J96+J100</f>
        <v>8</v>
      </c>
      <c r="K90" s="48"/>
      <c r="L90" s="48"/>
      <c r="M90" s="51"/>
      <c r="N90" s="52"/>
      <c r="O90" s="52"/>
      <c r="P90" s="52"/>
      <c r="Q90" s="104"/>
      <c r="R90" s="105"/>
      <c r="S90" s="105"/>
      <c r="T90" s="105"/>
      <c r="U90" s="106"/>
      <c r="V90" s="105"/>
      <c r="W90" s="105"/>
      <c r="X90" s="105"/>
      <c r="Y90" s="104"/>
      <c r="Z90" s="105"/>
      <c r="AA90" s="105"/>
      <c r="AB90" s="105"/>
      <c r="AC90" s="106"/>
      <c r="AD90" s="105"/>
      <c r="AE90" s="105"/>
      <c r="AF90" s="105"/>
      <c r="AG90" s="168"/>
    </row>
    <row r="91" spans="1:33" ht="79.2" x14ac:dyDescent="0.3">
      <c r="A91" s="169" t="s">
        <v>270</v>
      </c>
      <c r="B91" s="170" t="s">
        <v>271</v>
      </c>
      <c r="C91" s="171" t="s">
        <v>272</v>
      </c>
      <c r="D91" s="172"/>
      <c r="E91" s="170"/>
      <c r="F91" s="170"/>
      <c r="G91" s="173"/>
      <c r="H91" s="170"/>
      <c r="I91" s="170"/>
      <c r="J91" s="170"/>
      <c r="K91" s="170"/>
      <c r="L91" s="170"/>
      <c r="M91" s="199"/>
      <c r="N91" s="174"/>
      <c r="O91" s="174"/>
      <c r="P91" s="174"/>
      <c r="Q91" s="200"/>
      <c r="R91" s="170"/>
      <c r="S91" s="170"/>
      <c r="T91" s="170"/>
      <c r="U91" s="170"/>
      <c r="V91" s="170"/>
      <c r="W91" s="170"/>
      <c r="X91" s="199"/>
      <c r="Y91" s="200"/>
      <c r="Z91" s="170"/>
      <c r="AA91" s="170"/>
      <c r="AB91" s="170"/>
      <c r="AC91" s="170"/>
      <c r="AD91" s="170"/>
      <c r="AE91" s="170"/>
      <c r="AF91" s="170"/>
      <c r="AG91" s="175"/>
    </row>
    <row r="92" spans="1:33" ht="79.2" x14ac:dyDescent="0.3">
      <c r="A92" s="169" t="s">
        <v>273</v>
      </c>
      <c r="B92" s="170" t="s">
        <v>274</v>
      </c>
      <c r="C92" s="171" t="s">
        <v>275</v>
      </c>
      <c r="D92" s="172" t="s">
        <v>276</v>
      </c>
      <c r="E92" s="170" t="s">
        <v>84</v>
      </c>
      <c r="F92" s="170"/>
      <c r="G92" s="173"/>
      <c r="H92" s="170"/>
      <c r="I92" s="170">
        <f>+I93+I96+I100+I$71</f>
        <v>30</v>
      </c>
      <c r="J92" s="170">
        <f>+J93+J96+J100+J$71</f>
        <v>30</v>
      </c>
      <c r="K92" s="170"/>
      <c r="L92" s="170"/>
      <c r="M92" s="199"/>
      <c r="N92" s="174"/>
      <c r="O92" s="174"/>
      <c r="P92" s="174"/>
      <c r="Q92" s="200"/>
      <c r="R92" s="170"/>
      <c r="S92" s="170"/>
      <c r="T92" s="170"/>
      <c r="U92" s="170"/>
      <c r="V92" s="170"/>
      <c r="W92" s="170"/>
      <c r="X92" s="199"/>
      <c r="Y92" s="200"/>
      <c r="Z92" s="170"/>
      <c r="AA92" s="170"/>
      <c r="AB92" s="170"/>
      <c r="AC92" s="170"/>
      <c r="AD92" s="170"/>
      <c r="AE92" s="170"/>
      <c r="AF92" s="170"/>
      <c r="AG92" s="175"/>
    </row>
    <row r="93" spans="1:33" ht="66" x14ac:dyDescent="0.3">
      <c r="A93" s="57" t="s">
        <v>277</v>
      </c>
      <c r="B93" s="57" t="s">
        <v>278</v>
      </c>
      <c r="C93" s="58" t="s">
        <v>279</v>
      </c>
      <c r="D93" s="59"/>
      <c r="E93" s="59" t="str">
        <f>IF('[1]M3C LEA ORL'!E231="","",'[1]M3C LEA ORL'!E231)</f>
        <v>BLOC / CHAPEAU</v>
      </c>
      <c r="F93" s="59"/>
      <c r="G93" s="59"/>
      <c r="H93" s="61"/>
      <c r="I93" s="62">
        <v>4</v>
      </c>
      <c r="J93" s="62">
        <v>4</v>
      </c>
      <c r="K93" s="62"/>
      <c r="L93" s="61"/>
      <c r="M93" s="63"/>
      <c r="N93" s="64"/>
      <c r="O93" s="65"/>
      <c r="P93" s="65"/>
      <c r="Q93" s="100"/>
      <c r="R93" s="65"/>
      <c r="S93" s="65"/>
      <c r="T93" s="65"/>
      <c r="U93" s="176"/>
      <c r="V93" s="68"/>
      <c r="W93" s="68"/>
      <c r="X93" s="177"/>
      <c r="Y93" s="176"/>
      <c r="Z93" s="68"/>
      <c r="AA93" s="68"/>
      <c r="AB93" s="68"/>
      <c r="AC93" s="67"/>
      <c r="AD93" s="68"/>
      <c r="AE93" s="68"/>
      <c r="AF93" s="68"/>
      <c r="AG93" s="69"/>
    </row>
    <row r="94" spans="1:33" ht="105.6" x14ac:dyDescent="0.3">
      <c r="A94" s="139"/>
      <c r="B94" s="139" t="s">
        <v>280</v>
      </c>
      <c r="C94" s="219" t="str">
        <f>IF('[1]M3C LEA ORL'!C232="","",'[1]M3C LEA ORL'!C232)</f>
        <v>Thème Espagnol S3</v>
      </c>
      <c r="D94" s="129" t="s">
        <v>281</v>
      </c>
      <c r="E94" s="72" t="str">
        <f>IF('[1]M3C LEA ORL'!E232="","",'[1]M3C LEA ORL'!E232)</f>
        <v>UE TRONC COMMUN</v>
      </c>
      <c r="F94" s="74"/>
      <c r="G94" s="129" t="s">
        <v>246</v>
      </c>
      <c r="H94" s="128"/>
      <c r="I94" s="72">
        <f>IF('[1]M3C LEA ORL'!I232="","",'[1]M3C LEA ORL'!I232)</f>
        <v>2</v>
      </c>
      <c r="J94" s="185">
        <f>IF('[1]M3C LEA ORL'!J232="","",'[1]M3C LEA ORL'!J232)</f>
        <v>2</v>
      </c>
      <c r="K94" s="72" t="str">
        <f>IF('[1]M3C LEA ORL'!K232="","",'[1]M3C LEA ORL'!K232)</f>
        <v>BACCON Annie</v>
      </c>
      <c r="L94" s="185">
        <f>IF('[1]M3C LEA ORL'!L232="","",'[1]M3C LEA ORL'!L232)</f>
        <v>14</v>
      </c>
      <c r="M94" s="231"/>
      <c r="N94" s="190" t="str">
        <f>IF('[1]M3C LEA ORL'!N232="","",'[1]M3C LEA ORL'!N232)</f>
        <v/>
      </c>
      <c r="O94" s="190">
        <f>IF('[1]M3C LEA ORL'!O232="","",'[1]M3C LEA ORL'!O232)</f>
        <v>18</v>
      </c>
      <c r="P94" s="213" t="str">
        <f>IF('[1]M3C LEA ORL'!P232="","",'[1]M3C LEA ORL'!P232)</f>
        <v/>
      </c>
      <c r="Q94" s="214">
        <f>IF('[1]M3C LEA ORL'!Q232="","",'[1]M3C LEA ORL'!Q232)</f>
        <v>1</v>
      </c>
      <c r="R94" s="215" t="str">
        <f>IF('[1]M3C LEA ORL'!R232="","",'[1]M3C LEA ORL'!R232)</f>
        <v>CC</v>
      </c>
      <c r="S94" s="215" t="str">
        <f>IF('[1]M3C LEA ORL'!S232="","",'[1]M3C LEA ORL'!S232)</f>
        <v>écrit et oral</v>
      </c>
      <c r="T94" s="215" t="str">
        <f>IF('[1]M3C LEA ORL'!T232="","",'[1]M3C LEA ORL'!T232)</f>
        <v/>
      </c>
      <c r="U94" s="216">
        <f>IF('[1]M3C LEA ORL'!U232="","",'[1]M3C LEA ORL'!U232)</f>
        <v>1</v>
      </c>
      <c r="V94" s="217" t="str">
        <f>IF('[1]M3C LEA ORL'!V232="","",'[1]M3C LEA ORL'!V232)</f>
        <v>CT</v>
      </c>
      <c r="W94" s="217" t="str">
        <f>IF('[1]M3C LEA ORL'!W232="","",'[1]M3C LEA ORL'!W232)</f>
        <v>écrit</v>
      </c>
      <c r="X94" s="218" t="str">
        <f>IF('[1]M3C LEA ORL'!X232="","",'[1]M3C LEA ORL'!X232)</f>
        <v>1h30</v>
      </c>
      <c r="Y94" s="214">
        <f>IF('[1]M3C LEA ORL'!Y232="","",'[1]M3C LEA ORL'!Y232)</f>
        <v>1</v>
      </c>
      <c r="Z94" s="215" t="str">
        <f>IF('[1]M3C LEA ORL'!Z232="","",'[1]M3C LEA ORL'!Z232)</f>
        <v>CT</v>
      </c>
      <c r="AA94" s="215" t="str">
        <f>IF('[1]M3C LEA ORL'!AA232="","",'[1]M3C LEA ORL'!AA232)</f>
        <v>écrit</v>
      </c>
      <c r="AB94" s="215" t="str">
        <f>IF('[1]M3C LEA ORL'!AB232="","",'[1]M3C LEA ORL'!AB232)</f>
        <v>1h30</v>
      </c>
      <c r="AC94" s="216">
        <f>IF('[1]M3C LEA ORL'!AC232="","",'[1]M3C LEA ORL'!AC232)</f>
        <v>1</v>
      </c>
      <c r="AD94" s="217" t="str">
        <f>IF('[1]M3C LEA ORL'!AD232="","",'[1]M3C LEA ORL'!AD232)</f>
        <v>CT</v>
      </c>
      <c r="AE94" s="217" t="str">
        <f>IF('[1]M3C LEA ORL'!AE232="","",'[1]M3C LEA ORL'!AE232)</f>
        <v>écrit</v>
      </c>
      <c r="AF94" s="218" t="str">
        <f>IF('[1]M3C LEA ORL'!AF232="","",'[1]M3C LEA ORL'!AF232)</f>
        <v>1h30</v>
      </c>
      <c r="AG94" s="184" t="str">
        <f>IF('[1]M3C LEA ORL'!AG232="","",'[1]M3C LEA ORL'!AG232)</f>
        <v>Entraînement à la traduction du français vers l’espagnol de textes journalistiques.</v>
      </c>
    </row>
    <row r="95" spans="1:33" ht="198" x14ac:dyDescent="0.3">
      <c r="A95" s="139"/>
      <c r="B95" s="139" t="s">
        <v>282</v>
      </c>
      <c r="C95" s="219" t="str">
        <f>IF('[1]M3C LEA ORL'!C233="","",'[1]M3C LEA ORL'!C233)</f>
        <v>Version Espagnol S3</v>
      </c>
      <c r="D95" s="129" t="s">
        <v>283</v>
      </c>
      <c r="E95" s="72" t="str">
        <f>IF('[1]M3C LEA ORL'!E233="","",'[1]M3C LEA ORL'!E233)</f>
        <v>UE TRONC COMMUN</v>
      </c>
      <c r="F95" s="74"/>
      <c r="G95" s="129" t="s">
        <v>246</v>
      </c>
      <c r="H95" s="128"/>
      <c r="I95" s="72">
        <f>IF('[1]M3C LEA ORL'!I233="","",'[1]M3C LEA ORL'!I233)</f>
        <v>2</v>
      </c>
      <c r="J95" s="185">
        <f>IF('[1]M3C LEA ORL'!J233="","",'[1]M3C LEA ORL'!J233)</f>
        <v>2</v>
      </c>
      <c r="K95" s="72" t="str">
        <f>IF('[1]M3C LEA ORL'!K233="","",'[1]M3C LEA ORL'!K233)</f>
        <v>FOURNIE-CHABOCHE Sylvie</v>
      </c>
      <c r="L95" s="185">
        <f>IF('[1]M3C LEA ORL'!L233="","",'[1]M3C LEA ORL'!L233)</f>
        <v>14</v>
      </c>
      <c r="M95" s="231"/>
      <c r="N95" s="190" t="str">
        <f>IF('[1]M3C LEA ORL'!N233="","",'[1]M3C LEA ORL'!N233)</f>
        <v/>
      </c>
      <c r="O95" s="190">
        <f>IF('[1]M3C LEA ORL'!O233="","",'[1]M3C LEA ORL'!O233)</f>
        <v>12</v>
      </c>
      <c r="P95" s="213" t="str">
        <f>IF('[1]M3C LEA ORL'!P233="","",'[1]M3C LEA ORL'!P233)</f>
        <v/>
      </c>
      <c r="Q95" s="214">
        <f>IF('[1]M3C LEA ORL'!Q233="","",'[1]M3C LEA ORL'!Q233)</f>
        <v>1</v>
      </c>
      <c r="R95" s="215" t="str">
        <f>IF('[1]M3C LEA ORL'!R233="","",'[1]M3C LEA ORL'!R233)</f>
        <v>CC</v>
      </c>
      <c r="S95" s="215" t="str">
        <f>IF('[1]M3C LEA ORL'!S233="","",'[1]M3C LEA ORL'!S233)</f>
        <v>écrit et oral</v>
      </c>
      <c r="T95" s="215" t="str">
        <f>IF('[1]M3C LEA ORL'!T233="","",'[1]M3C LEA ORL'!T233)</f>
        <v/>
      </c>
      <c r="U95" s="216">
        <f>IF('[1]M3C LEA ORL'!U233="","",'[1]M3C LEA ORL'!U233)</f>
        <v>1</v>
      </c>
      <c r="V95" s="217" t="str">
        <f>IF('[1]M3C LEA ORL'!V233="","",'[1]M3C LEA ORL'!V233)</f>
        <v>CT</v>
      </c>
      <c r="W95" s="217" t="str">
        <f>IF('[1]M3C LEA ORL'!W233="","",'[1]M3C LEA ORL'!W233)</f>
        <v>écrit</v>
      </c>
      <c r="X95" s="218" t="str">
        <f>IF('[1]M3C LEA ORL'!X233="","",'[1]M3C LEA ORL'!X233)</f>
        <v>1h00</v>
      </c>
      <c r="Y95" s="214">
        <f>IF('[1]M3C LEA ORL'!Y233="","",'[1]M3C LEA ORL'!Y233)</f>
        <v>1</v>
      </c>
      <c r="Z95" s="215" t="str">
        <f>IF('[1]M3C LEA ORL'!Z233="","",'[1]M3C LEA ORL'!Z233)</f>
        <v>CT</v>
      </c>
      <c r="AA95" s="215" t="str">
        <f>IF('[1]M3C LEA ORL'!AA233="","",'[1]M3C LEA ORL'!AA233)</f>
        <v>écrit</v>
      </c>
      <c r="AB95" s="215" t="str">
        <f>IF('[1]M3C LEA ORL'!AB233="","",'[1]M3C LEA ORL'!AB233)</f>
        <v>1h00</v>
      </c>
      <c r="AC95" s="216">
        <f>IF('[1]M3C LEA ORL'!AC233="","",'[1]M3C LEA ORL'!AC233)</f>
        <v>1</v>
      </c>
      <c r="AD95" s="217" t="str">
        <f>IF('[1]M3C LEA ORL'!AD233="","",'[1]M3C LEA ORL'!AD233)</f>
        <v>CT</v>
      </c>
      <c r="AE95" s="217" t="str">
        <f>IF('[1]M3C LEA ORL'!AE233="","",'[1]M3C LEA ORL'!AE233)</f>
        <v>écrit</v>
      </c>
      <c r="AF95" s="218" t="str">
        <f>IF('[1]M3C LEA ORL'!AF233="","",'[1]M3C LEA ORL'!AF233)</f>
        <v>1h00</v>
      </c>
      <c r="AG95" s="184" t="str">
        <f>IF('[1]M3C LEA ORL'!AG233="","",'[1]M3C LEA ORL'!AG233)</f>
        <v>Entraînement à la traduction de l'espagnol vers le français de textes écrits dans une langue courante actuelle (textes journalistiques, publicités, etc.).</v>
      </c>
    </row>
    <row r="96" spans="1:33" ht="79.2" x14ac:dyDescent="0.3">
      <c r="A96" s="57" t="s">
        <v>284</v>
      </c>
      <c r="B96" s="57" t="s">
        <v>285</v>
      </c>
      <c r="C96" s="58" t="str">
        <f>IF('[1]M3C LEA ORL'!C234="","",'[1]M3C LEA ORL'!C234)</f>
        <v>Expression écrite et orale langue B : Espagnol S3</v>
      </c>
      <c r="D96" s="59"/>
      <c r="E96" s="59" t="str">
        <f>IF('[1]M3C LEA ORL'!E234="","",'[1]M3C LEA ORL'!E234)</f>
        <v>BLOC / CHAPEAU</v>
      </c>
      <c r="F96" s="59"/>
      <c r="G96" s="59"/>
      <c r="H96" s="61"/>
      <c r="I96" s="62">
        <v>2</v>
      </c>
      <c r="J96" s="62">
        <v>2</v>
      </c>
      <c r="K96" s="62"/>
      <c r="L96" s="61"/>
      <c r="M96" s="63"/>
      <c r="N96" s="64"/>
      <c r="O96" s="65"/>
      <c r="P96" s="65"/>
      <c r="Q96" s="100"/>
      <c r="R96" s="65"/>
      <c r="S96" s="65"/>
      <c r="T96" s="65"/>
      <c r="U96" s="176"/>
      <c r="V96" s="68"/>
      <c r="W96" s="68"/>
      <c r="X96" s="177"/>
      <c r="Y96" s="176"/>
      <c r="Z96" s="68"/>
      <c r="AA96" s="68"/>
      <c r="AB96" s="68"/>
      <c r="AC96" s="67"/>
      <c r="AD96" s="68"/>
      <c r="AE96" s="68"/>
      <c r="AF96" s="68"/>
      <c r="AG96" s="69"/>
    </row>
    <row r="97" spans="1:33" ht="132" x14ac:dyDescent="0.3">
      <c r="A97" s="139"/>
      <c r="B97" s="139" t="s">
        <v>286</v>
      </c>
      <c r="C97" s="257" t="str">
        <f>IF('[1]M3C LEA ORL'!C235="","",'[1]M3C LEA ORL'!C235)</f>
        <v>Expression et compréhension orales Espagnol S3 (libellé court = Expression orale Espagnol S3)</v>
      </c>
      <c r="D97" s="110" t="s">
        <v>287</v>
      </c>
      <c r="E97" s="209" t="str">
        <f>IF('[1]M3C LEA ORL'!E235="","",'[1]M3C LEA ORL'!E235)</f>
        <v>UE TRONC COMMUN</v>
      </c>
      <c r="F97" s="210"/>
      <c r="G97" s="108" t="s">
        <v>246</v>
      </c>
      <c r="H97" s="221"/>
      <c r="I97" s="209">
        <f>IF('[1]M3C LEA ORL'!I235="","",'[1]M3C LEA ORL'!I235)</f>
        <v>1</v>
      </c>
      <c r="J97" s="136">
        <f>IF('[1]M3C LEA ORL'!J235="","",'[1]M3C LEA ORL'!J235)</f>
        <v>1</v>
      </c>
      <c r="K97" s="209" t="str">
        <f>IF('[1]M3C LEA ORL'!K235="","",'[1]M3C LEA ORL'!K235)</f>
        <v>NATANSON Brigitte</v>
      </c>
      <c r="L97" s="136">
        <f>IF('[1]M3C LEA ORL'!L235="","",'[1]M3C LEA ORL'!L235)</f>
        <v>14</v>
      </c>
      <c r="M97" s="212"/>
      <c r="N97" s="135" t="str">
        <f>IF('[1]M3C LEA ORL'!N235="","",'[1]M3C LEA ORL'!N235)</f>
        <v/>
      </c>
      <c r="O97" s="135" t="str">
        <f>IF('[1]M3C LEA ORL'!O235="","",'[1]M3C LEA ORL'!O235)</f>
        <v/>
      </c>
      <c r="P97" s="135" t="str">
        <f>IF('[1]M3C LEA ORL'!P235="","",'[1]M3C LEA ORL'!P235)</f>
        <v/>
      </c>
      <c r="Q97" s="222">
        <f>IF('[1]M3C LEA ORL'!Q235="","",'[1]M3C LEA ORL'!Q235)</f>
        <v>1</v>
      </c>
      <c r="R97" s="223" t="str">
        <f>IF('[1]M3C LEA ORL'!R235="","",'[1]M3C LEA ORL'!R235)</f>
        <v>CC</v>
      </c>
      <c r="S97" s="223" t="str">
        <f>IF('[1]M3C LEA ORL'!S235="","",'[1]M3C LEA ORL'!S235)</f>
        <v>oral</v>
      </c>
      <c r="T97" s="223" t="str">
        <f>IF('[1]M3C LEA ORL'!T235="","",'[1]M3C LEA ORL'!T235)</f>
        <v/>
      </c>
      <c r="U97" s="224">
        <f>IF('[1]M3C LEA ORL'!U235="","",'[1]M3C LEA ORL'!U235)</f>
        <v>1</v>
      </c>
      <c r="V97" s="225" t="str">
        <f>IF('[1]M3C LEA ORL'!V235="","",'[1]M3C LEA ORL'!V235)</f>
        <v>CT</v>
      </c>
      <c r="W97" s="225" t="str">
        <f>IF('[1]M3C LEA ORL'!W235="","",'[1]M3C LEA ORL'!W235)</f>
        <v>oral</v>
      </c>
      <c r="X97" s="226" t="str">
        <f>IF('[1]M3C LEA ORL'!X235="","",'[1]M3C LEA ORL'!X235)</f>
        <v>15 min</v>
      </c>
      <c r="Y97" s="222">
        <f>IF('[1]M3C LEA ORL'!Y235="","",'[1]M3C LEA ORL'!Y235)</f>
        <v>1</v>
      </c>
      <c r="Z97" s="223" t="str">
        <f>IF('[1]M3C LEA ORL'!Z235="","",'[1]M3C LEA ORL'!Z235)</f>
        <v>CT</v>
      </c>
      <c r="AA97" s="223" t="str">
        <f>IF('[1]M3C LEA ORL'!AA235="","",'[1]M3C LEA ORL'!AA235)</f>
        <v>oral</v>
      </c>
      <c r="AB97" s="223" t="str">
        <f>IF('[1]M3C LEA ORL'!AB235="","",'[1]M3C LEA ORL'!AB235)</f>
        <v>15 min</v>
      </c>
      <c r="AC97" s="224">
        <f>IF('[1]M3C LEA ORL'!AC235="","",'[1]M3C LEA ORL'!AC235)</f>
        <v>1</v>
      </c>
      <c r="AD97" s="225" t="str">
        <f>IF('[1]M3C LEA ORL'!AD235="","",'[1]M3C LEA ORL'!AD235)</f>
        <v>CT</v>
      </c>
      <c r="AE97" s="225" t="str">
        <f>IF('[1]M3C LEA ORL'!AE235="","",'[1]M3C LEA ORL'!AE235)</f>
        <v>oral</v>
      </c>
      <c r="AF97" s="226" t="str">
        <f>IF('[1]M3C LEA ORL'!AF235="","",'[1]M3C LEA ORL'!AF235)</f>
        <v>15 min</v>
      </c>
      <c r="AG97" s="91" t="str">
        <f>IF('[1]M3C LEA ORL'!AG235="","",'[1]M3C LEA ORL'!AG235)</f>
        <v>Pratique de l’oral à travers différentes activités proposées par l’enseignant.</v>
      </c>
    </row>
    <row r="98" spans="1:33" ht="39.6" x14ac:dyDescent="0.3">
      <c r="A98" s="148"/>
      <c r="B98" s="148" t="s">
        <v>288</v>
      </c>
      <c r="C98" s="258" t="str">
        <f>IF('[1]M3C LEA ORL'!C236="","",'[1]M3C LEA ORL'!C236)</f>
        <v>Expression écrite Espagnol S3</v>
      </c>
      <c r="D98" s="110" t="s">
        <v>289</v>
      </c>
      <c r="E98" s="209" t="str">
        <f>IF('[1]M3C LEA ORL'!E236="","",'[1]M3C LEA ORL'!E236)</f>
        <v>UE TRONC COMMUN</v>
      </c>
      <c r="F98" s="112"/>
      <c r="G98" s="209" t="s">
        <v>246</v>
      </c>
      <c r="H98" s="211"/>
      <c r="I98" s="209">
        <f>IF('[1]M3C LEA ORL'!I236="","",'[1]M3C LEA ORL'!I236)</f>
        <v>1</v>
      </c>
      <c r="J98" s="136">
        <f>IF('[1]M3C LEA ORL'!J236="","",'[1]M3C LEA ORL'!J236)</f>
        <v>1</v>
      </c>
      <c r="K98" s="209" t="str">
        <f>IF('[1]M3C LEA ORL'!K236="","",'[1]M3C LEA ORL'!K236)</f>
        <v>NATANSON Brigitte</v>
      </c>
      <c r="L98" s="136">
        <f>IF('[1]M3C LEA ORL'!L236="","",'[1]M3C LEA ORL'!L236)</f>
        <v>14</v>
      </c>
      <c r="M98" s="212"/>
      <c r="N98" s="135" t="str">
        <f>IF('[1]M3C LEA ORL'!N236="","",'[1]M3C LEA ORL'!N236)</f>
        <v/>
      </c>
      <c r="O98" s="135">
        <f>IF('[1]M3C LEA ORL'!O236="","",'[1]M3C LEA ORL'!O236)</f>
        <v>18</v>
      </c>
      <c r="P98" s="135" t="str">
        <f>IF('[1]M3C LEA ORL'!P236="","",'[1]M3C LEA ORL'!P236)</f>
        <v/>
      </c>
      <c r="Q98" s="222">
        <f>IF('[1]M3C LEA ORL'!Q236="","",'[1]M3C LEA ORL'!Q236)</f>
        <v>1</v>
      </c>
      <c r="R98" s="223" t="str">
        <f>IF('[1]M3C LEA ORL'!R236="","",'[1]M3C LEA ORL'!R236)</f>
        <v>CC</v>
      </c>
      <c r="S98" s="223" t="str">
        <f>IF('[1]M3C LEA ORL'!S236="","",'[1]M3C LEA ORL'!S236)</f>
        <v>écrit</v>
      </c>
      <c r="T98" s="223" t="str">
        <f>IF('[1]M3C LEA ORL'!T236="","",'[1]M3C LEA ORL'!T236)</f>
        <v>1h30</v>
      </c>
      <c r="U98" s="224">
        <f>IF('[1]M3C LEA ORL'!U236="","",'[1]M3C LEA ORL'!U236)</f>
        <v>1</v>
      </c>
      <c r="V98" s="225" t="str">
        <f>IF('[1]M3C LEA ORL'!V236="","",'[1]M3C LEA ORL'!V236)</f>
        <v>CT</v>
      </c>
      <c r="W98" s="225" t="str">
        <f>IF('[1]M3C LEA ORL'!W236="","",'[1]M3C LEA ORL'!W236)</f>
        <v>écrit</v>
      </c>
      <c r="X98" s="226" t="str">
        <f>IF('[1]M3C LEA ORL'!X236="","",'[1]M3C LEA ORL'!X236)</f>
        <v>1h30</v>
      </c>
      <c r="Y98" s="222">
        <f>IF('[1]M3C LEA ORL'!Y236="","",'[1]M3C LEA ORL'!Y236)</f>
        <v>1</v>
      </c>
      <c r="Z98" s="223" t="str">
        <f>IF('[1]M3C LEA ORL'!Z236="","",'[1]M3C LEA ORL'!Z236)</f>
        <v>CT</v>
      </c>
      <c r="AA98" s="223" t="str">
        <f>IF('[1]M3C LEA ORL'!AA236="","",'[1]M3C LEA ORL'!AA236)</f>
        <v>écrit</v>
      </c>
      <c r="AB98" s="223" t="str">
        <f>IF('[1]M3C LEA ORL'!AB236="","",'[1]M3C LEA ORL'!AB236)</f>
        <v>1h30</v>
      </c>
      <c r="AC98" s="224">
        <f>IF('[1]M3C LEA ORL'!AC236="","",'[1]M3C LEA ORL'!AC236)</f>
        <v>1</v>
      </c>
      <c r="AD98" s="225" t="str">
        <f>IF('[1]M3C LEA ORL'!AD236="","",'[1]M3C LEA ORL'!AD236)</f>
        <v>CT</v>
      </c>
      <c r="AE98" s="225" t="str">
        <f>IF('[1]M3C LEA ORL'!AE236="","",'[1]M3C LEA ORL'!AE236)</f>
        <v>écrit</v>
      </c>
      <c r="AF98" s="226" t="str">
        <f>IF('[1]M3C LEA ORL'!AF236="","",'[1]M3C LEA ORL'!AF236)</f>
        <v>1h30</v>
      </c>
      <c r="AG98" s="259" t="str">
        <f>IF('[1]M3C LEA ORL'!AG236="","",'[1]M3C LEA ORL'!AG236)</f>
        <v>Entraînement à la rédaction en langue espagnole.</v>
      </c>
    </row>
    <row r="99" spans="1:33" ht="26.4" x14ac:dyDescent="0.3">
      <c r="A99" s="96"/>
      <c r="B99" s="96"/>
      <c r="C99" s="97" t="str">
        <f>IF('[1]M3C LEA ORL'!C237="","",'[1]M3C LEA ORL'!C237)</f>
        <v>Civilisation Langue B</v>
      </c>
      <c r="D99" s="98"/>
      <c r="E99" s="98" t="str">
        <f>IF('[1]M3C LEA ORL'!E237="","",'[1]M3C LEA ORL'!E237)</f>
        <v/>
      </c>
      <c r="F99" s="98"/>
      <c r="G99" s="99"/>
      <c r="H99" s="61"/>
      <c r="I99" s="62"/>
      <c r="J99" s="61"/>
      <c r="K99" s="62"/>
      <c r="L99" s="61"/>
      <c r="M99" s="63"/>
      <c r="N99" s="64"/>
      <c r="O99" s="64"/>
      <c r="P99" s="64"/>
      <c r="Q99" s="100"/>
      <c r="R99" s="65"/>
      <c r="S99" s="65"/>
      <c r="T99" s="65"/>
      <c r="U99" s="176"/>
      <c r="V99" s="68"/>
      <c r="W99" s="68"/>
      <c r="X99" s="177"/>
      <c r="Y99" s="176"/>
      <c r="Z99" s="68"/>
      <c r="AA99" s="68"/>
      <c r="AB99" s="68"/>
      <c r="AC99" s="67"/>
      <c r="AD99" s="68"/>
      <c r="AE99" s="68"/>
      <c r="AF99" s="68"/>
      <c r="AG99" s="69"/>
    </row>
    <row r="100" spans="1:33" ht="211.2" x14ac:dyDescent="0.3">
      <c r="A100" s="139"/>
      <c r="B100" s="139" t="s">
        <v>290</v>
      </c>
      <c r="C100" s="257" t="str">
        <f>IF('[1]M3C LEA ORL'!C238="","",'[1]M3C LEA ORL'!C238)</f>
        <v>Civilisation langue B : civilisation espagnole S3</v>
      </c>
      <c r="D100" s="110" t="s">
        <v>291</v>
      </c>
      <c r="E100" s="209" t="str">
        <f>IF('[1]M3C LEA ORL'!E238="","",'[1]M3C LEA ORL'!E238)</f>
        <v>UE TRONC COMMUN</v>
      </c>
      <c r="F100" s="210"/>
      <c r="G100" s="209" t="s">
        <v>246</v>
      </c>
      <c r="H100" s="211"/>
      <c r="I100" s="209">
        <f>IF('[1]M3C LEA ORL'!I238="","",'[1]M3C LEA ORL'!I238)</f>
        <v>2</v>
      </c>
      <c r="J100" s="136">
        <f>IF('[1]M3C LEA ORL'!J238="","",'[1]M3C LEA ORL'!J238)</f>
        <v>2</v>
      </c>
      <c r="K100" s="116" t="str">
        <f>IF('[1]M3C LEA ORL'!K238="","",'[1]M3C LEA ORL'!K238)</f>
        <v>DECOBERT Claire</v>
      </c>
      <c r="L100" s="136">
        <f>IF('[1]M3C LEA ORL'!L238="","",'[1]M3C LEA ORL'!L238)</f>
        <v>14</v>
      </c>
      <c r="M100" s="212"/>
      <c r="N100" s="135" t="str">
        <f>IF('[1]M3C LEA ORL'!N238="","",'[1]M3C LEA ORL'!N238)</f>
        <v/>
      </c>
      <c r="O100" s="135">
        <f>IF('[1]M3C LEA ORL'!O238="","",'[1]M3C LEA ORL'!O238)</f>
        <v>15</v>
      </c>
      <c r="P100" s="135" t="str">
        <f>IF('[1]M3C LEA ORL'!P238="","",'[1]M3C LEA ORL'!P238)</f>
        <v/>
      </c>
      <c r="Q100" s="222">
        <f>IF('[1]M3C LEA ORL'!Q238="","",'[1]M3C LEA ORL'!Q238)</f>
        <v>1</v>
      </c>
      <c r="R100" s="223" t="str">
        <f>IF('[1]M3C LEA ORL'!R238="","",'[1]M3C LEA ORL'!R238)</f>
        <v>CC</v>
      </c>
      <c r="S100" s="223" t="str">
        <f>IF('[1]M3C LEA ORL'!S238="","",'[1]M3C LEA ORL'!S238)</f>
        <v>écrit et oral</v>
      </c>
      <c r="T100" s="223" t="str">
        <f>IF('[1]M3C LEA ORL'!T238="","",'[1]M3C LEA ORL'!T238)</f>
        <v/>
      </c>
      <c r="U100" s="224">
        <f>IF('[1]M3C LEA ORL'!U238="","",'[1]M3C LEA ORL'!U238)</f>
        <v>1</v>
      </c>
      <c r="V100" s="225" t="str">
        <f>IF('[1]M3C LEA ORL'!V238="","",'[1]M3C LEA ORL'!V238)</f>
        <v>CT</v>
      </c>
      <c r="W100" s="225" t="str">
        <f>IF('[1]M3C LEA ORL'!W238="","",'[1]M3C LEA ORL'!W238)</f>
        <v>oral</v>
      </c>
      <c r="X100" s="226" t="str">
        <f>IF('[1]M3C LEA ORL'!X238="","",'[1]M3C LEA ORL'!X238)</f>
        <v>10 min</v>
      </c>
      <c r="Y100" s="222">
        <f>IF('[1]M3C LEA ORL'!Y238="","",'[1]M3C LEA ORL'!Y238)</f>
        <v>1</v>
      </c>
      <c r="Z100" s="223" t="str">
        <f>IF('[1]M3C LEA ORL'!Z238="","",'[1]M3C LEA ORL'!Z238)</f>
        <v>CT</v>
      </c>
      <c r="AA100" s="223" t="str">
        <f>IF('[1]M3C LEA ORL'!AA238="","",'[1]M3C LEA ORL'!AA238)</f>
        <v>oral</v>
      </c>
      <c r="AB100" s="223" t="str">
        <f>IF('[1]M3C LEA ORL'!AB238="","",'[1]M3C LEA ORL'!AB238)</f>
        <v>10 min</v>
      </c>
      <c r="AC100" s="224">
        <f>IF('[1]M3C LEA ORL'!AC238="","",'[1]M3C LEA ORL'!AC238)</f>
        <v>1</v>
      </c>
      <c r="AD100" s="225" t="str">
        <f>IF('[1]M3C LEA ORL'!AD238="","",'[1]M3C LEA ORL'!AD238)</f>
        <v>CT</v>
      </c>
      <c r="AE100" s="225" t="str">
        <f>IF('[1]M3C LEA ORL'!AE238="","",'[1]M3C LEA ORL'!AE238)</f>
        <v>oral</v>
      </c>
      <c r="AF100" s="226" t="str">
        <f>IF('[1]M3C LEA ORL'!AF238="","",'[1]M3C LEA ORL'!AF238)</f>
        <v>10 min</v>
      </c>
      <c r="AG100" s="91" t="str">
        <f>IF('[1]M3C LEA ORL'!AG238="","",'[1]M3C LEA ORL'!AG238)</f>
        <v>Connaissance des principales évolutions historiques en Espagne de 1898 à 1975. Etude de l'évolution politique, les conflits et leur portée pour l'Espagne et pour l'Europe.</v>
      </c>
    </row>
    <row r="101" spans="1:33" ht="79.2" x14ac:dyDescent="0.3">
      <c r="A101" s="26" t="s">
        <v>292</v>
      </c>
      <c r="B101" s="27" t="s">
        <v>293</v>
      </c>
      <c r="C101" s="28" t="s">
        <v>294</v>
      </c>
      <c r="D101" s="29"/>
      <c r="E101" s="27"/>
      <c r="F101" s="27"/>
      <c r="G101" s="30"/>
      <c r="H101" s="27"/>
      <c r="I101" s="27"/>
      <c r="J101" s="27"/>
      <c r="K101" s="27"/>
      <c r="L101" s="27"/>
      <c r="M101" s="31"/>
      <c r="N101" s="32"/>
      <c r="O101" s="32"/>
      <c r="P101" s="32"/>
      <c r="Q101" s="33"/>
      <c r="R101" s="27"/>
      <c r="S101" s="27"/>
      <c r="T101" s="27"/>
      <c r="U101" s="27"/>
      <c r="V101" s="27"/>
      <c r="W101" s="27"/>
      <c r="X101" s="31"/>
      <c r="Y101" s="33"/>
      <c r="Z101" s="27"/>
      <c r="AA101" s="27"/>
      <c r="AB101" s="27"/>
      <c r="AC101" s="27"/>
      <c r="AD101" s="27"/>
      <c r="AE101" s="27"/>
      <c r="AF101" s="27"/>
      <c r="AG101" s="34"/>
    </row>
    <row r="102" spans="1:33" ht="79.2" x14ac:dyDescent="0.3">
      <c r="A102" s="26" t="s">
        <v>295</v>
      </c>
      <c r="B102" s="27" t="s">
        <v>296</v>
      </c>
      <c r="C102" s="28" t="s">
        <v>297</v>
      </c>
      <c r="D102" s="29" t="s">
        <v>298</v>
      </c>
      <c r="E102" s="27" t="s">
        <v>84</v>
      </c>
      <c r="F102" s="27"/>
      <c r="G102" s="30"/>
      <c r="H102" s="27"/>
      <c r="I102" s="27">
        <f>+I103+I108+I110+I$71</f>
        <v>30</v>
      </c>
      <c r="J102" s="27">
        <f>+J103+J108+J110+J$71</f>
        <v>30</v>
      </c>
      <c r="K102" s="27"/>
      <c r="L102" s="27"/>
      <c r="M102" s="31"/>
      <c r="N102" s="32"/>
      <c r="O102" s="32"/>
      <c r="P102" s="32"/>
      <c r="Q102" s="33"/>
      <c r="R102" s="27"/>
      <c r="S102" s="27"/>
      <c r="T102" s="27"/>
      <c r="U102" s="27"/>
      <c r="V102" s="27"/>
      <c r="W102" s="27"/>
      <c r="X102" s="31"/>
      <c r="Y102" s="33"/>
      <c r="Z102" s="27"/>
      <c r="AA102" s="27"/>
      <c r="AB102" s="27"/>
      <c r="AC102" s="27"/>
      <c r="AD102" s="27"/>
      <c r="AE102" s="27"/>
      <c r="AF102" s="27"/>
      <c r="AG102" s="34"/>
    </row>
    <row r="103" spans="1:33" ht="39.6" x14ac:dyDescent="0.3">
      <c r="A103" s="96" t="s">
        <v>299</v>
      </c>
      <c r="B103" s="96" t="s">
        <v>300</v>
      </c>
      <c r="C103" s="97" t="s">
        <v>301</v>
      </c>
      <c r="D103" s="98"/>
      <c r="E103" s="98" t="s">
        <v>35</v>
      </c>
      <c r="F103" s="98"/>
      <c r="G103" s="99"/>
      <c r="H103" s="61"/>
      <c r="I103" s="62">
        <f>+I104+I105+I106</f>
        <v>5</v>
      </c>
      <c r="J103" s="62">
        <f>+J104+J105+J106</f>
        <v>5</v>
      </c>
      <c r="K103" s="62"/>
      <c r="L103" s="61"/>
      <c r="M103" s="63"/>
      <c r="N103" s="64"/>
      <c r="O103" s="65"/>
      <c r="P103" s="65"/>
      <c r="Q103" s="100"/>
      <c r="R103" s="65"/>
      <c r="S103" s="65"/>
      <c r="T103" s="65"/>
      <c r="U103" s="101"/>
      <c r="V103" s="125"/>
      <c r="W103" s="125"/>
      <c r="X103" s="102"/>
      <c r="Y103" s="101"/>
      <c r="Z103" s="125"/>
      <c r="AA103" s="125"/>
      <c r="AB103" s="125"/>
      <c r="AC103" s="126"/>
      <c r="AD103" s="125"/>
      <c r="AE103" s="125"/>
      <c r="AF103" s="125"/>
      <c r="AG103" s="127"/>
    </row>
    <row r="104" spans="1:33" ht="92.4" x14ac:dyDescent="0.3">
      <c r="A104" s="70"/>
      <c r="B104" s="70" t="s">
        <v>302</v>
      </c>
      <c r="C104" s="94" t="s">
        <v>303</v>
      </c>
      <c r="D104" s="72" t="s">
        <v>304</v>
      </c>
      <c r="E104" s="73" t="s">
        <v>91</v>
      </c>
      <c r="F104" s="74"/>
      <c r="G104" s="72" t="s">
        <v>246</v>
      </c>
      <c r="H104" s="128"/>
      <c r="I104" s="132">
        <f>IF(+'[1]M3C LEA ORL'!I252="","",+'[1]M3C LEA ORL'!I252)</f>
        <v>2</v>
      </c>
      <c r="J104" s="260">
        <f>IF(+'[1]M3C LEA ORL'!J252="","",+'[1]M3C LEA ORL'!J252)</f>
        <v>2</v>
      </c>
      <c r="K104" s="260" t="str">
        <f>IF(+'[1]M3C LEA ORL'!K252="","",+'[1]M3C LEA ORL'!K252)</f>
        <v>LUO Xiaoliang</v>
      </c>
      <c r="L104" s="260">
        <f>IF(+'[1]M3C LEA ORL'!L252="","",+'[1]M3C LEA ORL'!L252)</f>
        <v>15</v>
      </c>
      <c r="M104" s="261" t="str">
        <f>IF(+'[1]M3C LEA ORL'!M252="","",+'[1]M3C LEA ORL'!M252)</f>
        <v/>
      </c>
      <c r="N104" s="260" t="str">
        <f>IF(+'[1]M3C LEA ORL'!N252="","",+'[1]M3C LEA ORL'!N252)</f>
        <v/>
      </c>
      <c r="O104" s="260">
        <f>IF(+'[1]M3C LEA ORL'!O252="","",+'[1]M3C LEA ORL'!O252)</f>
        <v>12</v>
      </c>
      <c r="P104" s="260" t="str">
        <f>IF(+'[1]M3C LEA ORL'!P252="","",+'[1]M3C LEA ORL'!P252)</f>
        <v/>
      </c>
      <c r="Q104" s="214">
        <f>IF(+'[1]M3C LEA ORL'!Q252="","",+'[1]M3C LEA ORL'!Q252)</f>
        <v>1</v>
      </c>
      <c r="R104" s="262" t="str">
        <f>IF(+'[1]M3C LEA ORL'!R252="","",+'[1]M3C LEA ORL'!R252)</f>
        <v>CC</v>
      </c>
      <c r="S104" s="262" t="str">
        <f>IF(+'[1]M3C LEA ORL'!S252="","",+'[1]M3C LEA ORL'!S252)</f>
        <v>écrit</v>
      </c>
      <c r="T104" s="215" t="str">
        <f>IF(+'[1]M3C LEA ORL'!T252="","",+'[1]M3C LEA ORL'!T252)</f>
        <v>1h00</v>
      </c>
      <c r="U104" s="216">
        <f>IF(+'[1]M3C LEA ORL'!U252="","",+'[1]M3C LEA ORL'!U252)</f>
        <v>1</v>
      </c>
      <c r="V104" s="217" t="str">
        <f>IF(+'[1]M3C LEA ORL'!V252="","",+'[1]M3C LEA ORL'!V252)</f>
        <v>CT</v>
      </c>
      <c r="W104" s="217" t="str">
        <f>IF(+'[1]M3C LEA ORL'!W252="","",+'[1]M3C LEA ORL'!W252)</f>
        <v>écrit</v>
      </c>
      <c r="X104" s="218" t="str">
        <f>IF(+'[1]M3C LEA ORL'!X252="","",+'[1]M3C LEA ORL'!X252)</f>
        <v>1h00</v>
      </c>
      <c r="Y104" s="214">
        <f>IF(+'[1]M3C LEA ORL'!Y252="","",+'[1]M3C LEA ORL'!Y252)</f>
        <v>1</v>
      </c>
      <c r="Z104" s="215" t="str">
        <f>IF(+'[1]M3C LEA ORL'!Z252="","",+'[1]M3C LEA ORL'!Z252)</f>
        <v>CT</v>
      </c>
      <c r="AA104" s="215" t="str">
        <f>IF(+'[1]M3C LEA ORL'!AA252="","",+'[1]M3C LEA ORL'!AA252)</f>
        <v>écrit</v>
      </c>
      <c r="AB104" s="215" t="str">
        <f>IF(+'[1]M3C LEA ORL'!AB252="","",+'[1]M3C LEA ORL'!AB252)</f>
        <v>1h00</v>
      </c>
      <c r="AC104" s="216">
        <f>IF(+'[1]M3C LEA ORL'!AC252="","",+'[1]M3C LEA ORL'!AC252)</f>
        <v>1</v>
      </c>
      <c r="AD104" s="217" t="str">
        <f>IF(+'[1]M3C LEA ORL'!AD252="","",+'[1]M3C LEA ORL'!AD252)</f>
        <v>CT</v>
      </c>
      <c r="AE104" s="217" t="str">
        <f>IF(+'[1]M3C LEA ORL'!AE252="","",+'[1]M3C LEA ORL'!AE252)</f>
        <v>écrit</v>
      </c>
      <c r="AF104" s="218" t="str">
        <f>IF(+'[1]M3C LEA ORL'!AF252="","",+'[1]M3C LEA ORL'!AF252)</f>
        <v>1h00</v>
      </c>
      <c r="AG104" s="184" t="str">
        <f>IF(+'[1]M3C LEA ORL'!AG252="","",+'[1]M3C LEA ORL'!AG252)</f>
        <v xml:space="preserve">Rédaction de textes courts avec des structures grammaticales simples. </v>
      </c>
    </row>
    <row r="105" spans="1:33" ht="79.2" x14ac:dyDescent="0.3">
      <c r="A105" s="108"/>
      <c r="B105" s="263" t="s">
        <v>305</v>
      </c>
      <c r="C105" s="109" t="s">
        <v>306</v>
      </c>
      <c r="D105" s="110" t="s">
        <v>307</v>
      </c>
      <c r="E105" s="119" t="s">
        <v>91</v>
      </c>
      <c r="F105" s="112"/>
      <c r="G105" s="209" t="s">
        <v>246</v>
      </c>
      <c r="H105" s="211"/>
      <c r="I105" s="260">
        <f>IF(+'[1]M3C LEA ORL'!I253="","",+'[1]M3C LEA ORL'!I253)</f>
        <v>2</v>
      </c>
      <c r="J105" s="260">
        <f>IF(+'[1]M3C LEA ORL'!J253="","",+'[1]M3C LEA ORL'!J253)</f>
        <v>2</v>
      </c>
      <c r="K105" s="260" t="str">
        <f>IF(+'[1]M3C LEA ORL'!K253="","",+'[1]M3C LEA ORL'!K253)</f>
        <v>LUO Xiaoliang</v>
      </c>
      <c r="L105" s="260">
        <f>IF(+'[1]M3C LEA ORL'!L253="","",+'[1]M3C LEA ORL'!L253)</f>
        <v>15</v>
      </c>
      <c r="M105" s="261" t="str">
        <f>IF(+'[1]M3C LEA ORL'!M253="","",+'[1]M3C LEA ORL'!M253)</f>
        <v/>
      </c>
      <c r="N105" s="260" t="str">
        <f>IF(+'[1]M3C LEA ORL'!N253="","",+'[1]M3C LEA ORL'!N253)</f>
        <v/>
      </c>
      <c r="O105" s="260">
        <f>IF(+'[1]M3C LEA ORL'!O253="","",+'[1]M3C LEA ORL'!O253)</f>
        <v>18</v>
      </c>
      <c r="P105" s="260" t="str">
        <f>IF(+'[1]M3C LEA ORL'!P253="","",+'[1]M3C LEA ORL'!P253)</f>
        <v/>
      </c>
      <c r="Q105" s="214">
        <f>IF(+'[1]M3C LEA ORL'!Q253="","",+'[1]M3C LEA ORL'!Q253)</f>
        <v>1</v>
      </c>
      <c r="R105" s="215" t="str">
        <f>IF(+'[1]M3C LEA ORL'!R253="","",+'[1]M3C LEA ORL'!R253)</f>
        <v>CC</v>
      </c>
      <c r="S105" s="215" t="str">
        <f>IF(+'[1]M3C LEA ORL'!S253="","",+'[1]M3C LEA ORL'!S253)</f>
        <v>écrit</v>
      </c>
      <c r="T105" s="215" t="str">
        <f>IF(+'[1]M3C LEA ORL'!T253="","",+'[1]M3C LEA ORL'!T253)</f>
        <v>1h30</v>
      </c>
      <c r="U105" s="216">
        <f>IF(+'[1]M3C LEA ORL'!U253="","",+'[1]M3C LEA ORL'!U253)</f>
        <v>1</v>
      </c>
      <c r="V105" s="217" t="str">
        <f>IF(+'[1]M3C LEA ORL'!V253="","",+'[1]M3C LEA ORL'!V253)</f>
        <v>CT</v>
      </c>
      <c r="W105" s="217" t="str">
        <f>IF(+'[1]M3C LEA ORL'!W253="","",+'[1]M3C LEA ORL'!W253)</f>
        <v>écrit</v>
      </c>
      <c r="X105" s="218" t="str">
        <f>IF(+'[1]M3C LEA ORL'!X253="","",+'[1]M3C LEA ORL'!X253)</f>
        <v>1h30</v>
      </c>
      <c r="Y105" s="214">
        <f>IF(+'[1]M3C LEA ORL'!Y253="","",+'[1]M3C LEA ORL'!Y253)</f>
        <v>1</v>
      </c>
      <c r="Z105" s="215" t="str">
        <f>IF(+'[1]M3C LEA ORL'!Z253="","",+'[1]M3C LEA ORL'!Z253)</f>
        <v>CT</v>
      </c>
      <c r="AA105" s="215" t="str">
        <f>IF(+'[1]M3C LEA ORL'!AA253="","",+'[1]M3C LEA ORL'!AA253)</f>
        <v>écrit</v>
      </c>
      <c r="AB105" s="215" t="str">
        <f>IF(+'[1]M3C LEA ORL'!AB253="","",+'[1]M3C LEA ORL'!AB253)</f>
        <v>1h30</v>
      </c>
      <c r="AC105" s="216">
        <f>IF(+'[1]M3C LEA ORL'!AC253="","",+'[1]M3C LEA ORL'!AC253)</f>
        <v>1</v>
      </c>
      <c r="AD105" s="217" t="str">
        <f>IF(+'[1]M3C LEA ORL'!AD253="","",+'[1]M3C LEA ORL'!AD253)</f>
        <v>CT</v>
      </c>
      <c r="AE105" s="217" t="str">
        <f>IF(+'[1]M3C LEA ORL'!AE253="","",+'[1]M3C LEA ORL'!AE253)</f>
        <v>écrit</v>
      </c>
      <c r="AF105" s="218" t="str">
        <f>IF(+'[1]M3C LEA ORL'!AF253="","",+'[1]M3C LEA ORL'!AF253)</f>
        <v>1h30</v>
      </c>
      <c r="AG105" s="184" t="str">
        <f>IF(+'[1]M3C LEA ORL'!AG253="","",+'[1]M3C LEA ORL'!AG253)</f>
        <v xml:space="preserve">Analyse de textes en chinois et leur traduction en français. </v>
      </c>
    </row>
    <row r="106" spans="1:33" ht="92.4" x14ac:dyDescent="0.3">
      <c r="A106" s="108"/>
      <c r="B106" s="118" t="s">
        <v>308</v>
      </c>
      <c r="C106" s="109" t="s">
        <v>309</v>
      </c>
      <c r="D106" s="110" t="s">
        <v>310</v>
      </c>
      <c r="E106" s="119" t="s">
        <v>91</v>
      </c>
      <c r="F106" s="112"/>
      <c r="G106" s="209" t="s">
        <v>246</v>
      </c>
      <c r="H106" s="211"/>
      <c r="I106" s="136">
        <f>IF(+'[1]M3C LEA ORL'!I254="","",+'[1]M3C LEA ORL'!I254)</f>
        <v>1</v>
      </c>
      <c r="J106" s="136">
        <f>IF(+'[1]M3C LEA ORL'!J254="","",+'[1]M3C LEA ORL'!J254)</f>
        <v>1</v>
      </c>
      <c r="K106" s="136" t="str">
        <f>IF(+'[1]M3C LEA ORL'!K254="","",+'[1]M3C LEA ORL'!K254)</f>
        <v>LUO Xiaoliang</v>
      </c>
      <c r="L106" s="136">
        <f>IF(+'[1]M3C LEA ORL'!L254="","",+'[1]M3C LEA ORL'!L254)</f>
        <v>15</v>
      </c>
      <c r="M106" s="264" t="str">
        <f>IF(+'[1]M3C LEA ORL'!M254="","",+'[1]M3C LEA ORL'!M254)</f>
        <v/>
      </c>
      <c r="N106" s="136" t="str">
        <f>IF(+'[1]M3C LEA ORL'!N254="","",+'[1]M3C LEA ORL'!N254)</f>
        <v/>
      </c>
      <c r="O106" s="136">
        <f>IF(+'[1]M3C LEA ORL'!O254="","",+'[1]M3C LEA ORL'!O254)</f>
        <v>18</v>
      </c>
      <c r="P106" s="136" t="str">
        <f>IF(+'[1]M3C LEA ORL'!P254="","",+'[1]M3C LEA ORL'!P254)</f>
        <v/>
      </c>
      <c r="Q106" s="222">
        <f>IF(+'[1]M3C LEA ORL'!Q254="","",+'[1]M3C LEA ORL'!Q254)</f>
        <v>1</v>
      </c>
      <c r="R106" s="223" t="str">
        <f>IF(+'[1]M3C LEA ORL'!R254="","",+'[1]M3C LEA ORL'!R254)</f>
        <v>CC</v>
      </c>
      <c r="S106" s="223" t="str">
        <f>IF(+'[1]M3C LEA ORL'!S254="","",+'[1]M3C LEA ORL'!S254)</f>
        <v>écrit</v>
      </c>
      <c r="T106" s="223" t="str">
        <f>IF(+'[1]M3C LEA ORL'!T254="","",+'[1]M3C LEA ORL'!T254)</f>
        <v>1h30</v>
      </c>
      <c r="U106" s="224">
        <f>IF(+'[1]M3C LEA ORL'!U254="","",+'[1]M3C LEA ORL'!U254)</f>
        <v>1</v>
      </c>
      <c r="V106" s="225" t="str">
        <f>IF(+'[1]M3C LEA ORL'!V254="","",+'[1]M3C LEA ORL'!V254)</f>
        <v>CT</v>
      </c>
      <c r="W106" s="225" t="str">
        <f>IF(+'[1]M3C LEA ORL'!W254="","",+'[1]M3C LEA ORL'!W254)</f>
        <v>écrit</v>
      </c>
      <c r="X106" s="226" t="str">
        <f>IF(+'[1]M3C LEA ORL'!X254="","",+'[1]M3C LEA ORL'!X254)</f>
        <v>1h00</v>
      </c>
      <c r="Y106" s="222">
        <f>IF(+'[1]M3C LEA ORL'!Y254="","",+'[1]M3C LEA ORL'!Y254)</f>
        <v>1</v>
      </c>
      <c r="Z106" s="223" t="str">
        <f>IF(+'[1]M3C LEA ORL'!Z254="","",+'[1]M3C LEA ORL'!Z254)</f>
        <v>CT</v>
      </c>
      <c r="AA106" s="223" t="str">
        <f>IF(+'[1]M3C LEA ORL'!AA254="","",+'[1]M3C LEA ORL'!AA254)</f>
        <v>écrit</v>
      </c>
      <c r="AB106" s="223" t="str">
        <f>IF(+'[1]M3C LEA ORL'!AB254="","",+'[1]M3C LEA ORL'!AB254)</f>
        <v>1h00</v>
      </c>
      <c r="AC106" s="224">
        <f>IF(+'[1]M3C LEA ORL'!AC254="","",+'[1]M3C LEA ORL'!AC254)</f>
        <v>1</v>
      </c>
      <c r="AD106" s="225" t="str">
        <f>IF(+'[1]M3C LEA ORL'!AD254="","",+'[1]M3C LEA ORL'!AD254)</f>
        <v>CT</v>
      </c>
      <c r="AE106" s="225" t="str">
        <f>IF(+'[1]M3C LEA ORL'!AE254="","",+'[1]M3C LEA ORL'!AE254)</f>
        <v>écrit</v>
      </c>
      <c r="AF106" s="226" t="str">
        <f>IF(+'[1]M3C LEA ORL'!AF254="","",+'[1]M3C LEA ORL'!AF254)</f>
        <v>1h00</v>
      </c>
      <c r="AG106" s="91" t="str">
        <f>IF(+'[1]M3C LEA ORL'!AG254="","",+'[1]M3C LEA ORL'!AG254)</f>
        <v>Apprentissage de la grammaire et des exercices d’application.</v>
      </c>
    </row>
    <row r="107" spans="1:33" x14ac:dyDescent="0.3">
      <c r="A107" s="96"/>
      <c r="B107" s="96"/>
      <c r="C107" s="97" t="s">
        <v>226</v>
      </c>
      <c r="D107" s="98"/>
      <c r="E107" s="98"/>
      <c r="F107" s="98"/>
      <c r="G107" s="99"/>
      <c r="H107" s="61"/>
      <c r="I107" s="62"/>
      <c r="J107" s="61"/>
      <c r="K107" s="62"/>
      <c r="L107" s="61"/>
      <c r="M107" s="63"/>
      <c r="N107" s="64"/>
      <c r="O107" s="64"/>
      <c r="P107" s="64"/>
      <c r="Q107" s="100"/>
      <c r="R107" s="65"/>
      <c r="S107" s="65"/>
      <c r="T107" s="65"/>
      <c r="U107" s="101"/>
      <c r="V107" s="125"/>
      <c r="W107" s="125"/>
      <c r="X107" s="102"/>
      <c r="Y107" s="101"/>
      <c r="Z107" s="125"/>
      <c r="AA107" s="125"/>
      <c r="AB107" s="125"/>
      <c r="AC107" s="126"/>
      <c r="AD107" s="125"/>
      <c r="AE107" s="125"/>
      <c r="AF107" s="125"/>
      <c r="AG107" s="127"/>
    </row>
    <row r="108" spans="1:33" ht="132" x14ac:dyDescent="0.3">
      <c r="A108" s="108"/>
      <c r="B108" s="108" t="s">
        <v>311</v>
      </c>
      <c r="C108" s="109" t="s">
        <v>312</v>
      </c>
      <c r="D108" s="110" t="s">
        <v>313</v>
      </c>
      <c r="E108" s="119" t="s">
        <v>91</v>
      </c>
      <c r="F108" s="112"/>
      <c r="G108" s="209" t="s">
        <v>246</v>
      </c>
      <c r="H108" s="211"/>
      <c r="I108" s="221">
        <f>IF(+'[1]M3C LEA ORL'!I256="","",+'[1]M3C LEA ORL'!I256)</f>
        <v>1</v>
      </c>
      <c r="J108" s="136">
        <f>IF(+'[1]M3C LEA ORL'!J256="","",+'[1]M3C LEA ORL'!J256)</f>
        <v>1</v>
      </c>
      <c r="K108" s="136" t="str">
        <f>IF(+'[1]M3C LEA ORL'!K256="","",+'[1]M3C LEA ORL'!K256)</f>
        <v>LUO Xiaoliang</v>
      </c>
      <c r="L108" s="136">
        <f>IF(+'[1]M3C LEA ORL'!L256="","",+'[1]M3C LEA ORL'!L256)</f>
        <v>15</v>
      </c>
      <c r="M108" s="264" t="str">
        <f>IF(+'[1]M3C LEA ORL'!M256="","",+'[1]M3C LEA ORL'!M256)</f>
        <v/>
      </c>
      <c r="N108" s="136" t="str">
        <f>IF(+'[1]M3C LEA ORL'!N256="","",+'[1]M3C LEA ORL'!N256)</f>
        <v/>
      </c>
      <c r="O108" s="136">
        <f>IF(+'[1]M3C LEA ORL'!O256="","",+'[1]M3C LEA ORL'!O256)</f>
        <v>18</v>
      </c>
      <c r="P108" s="136" t="str">
        <f>IF(+'[1]M3C LEA ORL'!P256="","",+'[1]M3C LEA ORL'!P256)</f>
        <v/>
      </c>
      <c r="Q108" s="222">
        <f>IF(+'[1]M3C LEA ORL'!Q256="","",+'[1]M3C LEA ORL'!Q256)</f>
        <v>1</v>
      </c>
      <c r="R108" s="223" t="str">
        <f>IF(+'[1]M3C LEA ORL'!R256="","",+'[1]M3C LEA ORL'!R256)</f>
        <v>CT</v>
      </c>
      <c r="S108" s="223" t="str">
        <f>IF(+'[1]M3C LEA ORL'!S256="","",+'[1]M3C LEA ORL'!S256)</f>
        <v>oral</v>
      </c>
      <c r="T108" s="223" t="str">
        <f>IF(+'[1]M3C LEA ORL'!T256="","",+'[1]M3C LEA ORL'!T256)</f>
        <v>10 min</v>
      </c>
      <c r="U108" s="224">
        <f>IF(+'[1]M3C LEA ORL'!U256="","",+'[1]M3C LEA ORL'!U256)</f>
        <v>1</v>
      </c>
      <c r="V108" s="225" t="str">
        <f>IF(+'[1]M3C LEA ORL'!V256="","",+'[1]M3C LEA ORL'!V256)</f>
        <v>CT</v>
      </c>
      <c r="W108" s="225" t="str">
        <f>IF(+'[1]M3C LEA ORL'!W256="","",+'[1]M3C LEA ORL'!W256)</f>
        <v>oral</v>
      </c>
      <c r="X108" s="226" t="str">
        <f>IF(+'[1]M3C LEA ORL'!X256="","",+'[1]M3C LEA ORL'!X256)</f>
        <v>10 min</v>
      </c>
      <c r="Y108" s="222">
        <f>IF(+'[1]M3C LEA ORL'!Y256="","",+'[1]M3C LEA ORL'!Y256)</f>
        <v>1</v>
      </c>
      <c r="Z108" s="223" t="str">
        <f>IF(+'[1]M3C LEA ORL'!Z256="","",+'[1]M3C LEA ORL'!Z256)</f>
        <v>CT</v>
      </c>
      <c r="AA108" s="223" t="str">
        <f>IF(+'[1]M3C LEA ORL'!AA256="","",+'[1]M3C LEA ORL'!AA256)</f>
        <v>oral</v>
      </c>
      <c r="AB108" s="223" t="str">
        <f>IF(+'[1]M3C LEA ORL'!AB256="","",+'[1]M3C LEA ORL'!AB256)</f>
        <v>10 min</v>
      </c>
      <c r="AC108" s="224">
        <f>IF(+'[1]M3C LEA ORL'!AC256="","",+'[1]M3C LEA ORL'!AC256)</f>
        <v>1</v>
      </c>
      <c r="AD108" s="225" t="str">
        <f>IF(+'[1]M3C LEA ORL'!AD256="","",+'[1]M3C LEA ORL'!AD256)</f>
        <v>CT</v>
      </c>
      <c r="AE108" s="225" t="str">
        <f>IF(+'[1]M3C LEA ORL'!AE256="","",+'[1]M3C LEA ORL'!AE256)</f>
        <v>oral</v>
      </c>
      <c r="AF108" s="226" t="str">
        <f>IF(+'[1]M3C LEA ORL'!AF256="","",+'[1]M3C LEA ORL'!AF256)</f>
        <v>10 min</v>
      </c>
      <c r="AG108" s="91" t="str">
        <f>IF(+'[1]M3C LEA ORL'!AG256="","",+'[1]M3C LEA ORL'!AG256)</f>
        <v>Compréhension orale à partir d'enregistrements pédagogiques et mise en situation de conversations en chinois.</v>
      </c>
    </row>
    <row r="109" spans="1:33" ht="26.4" x14ac:dyDescent="0.3">
      <c r="A109" s="96"/>
      <c r="B109" s="96"/>
      <c r="C109" s="97" t="s">
        <v>137</v>
      </c>
      <c r="D109" s="98"/>
      <c r="E109" s="98"/>
      <c r="F109" s="98"/>
      <c r="G109" s="99"/>
      <c r="H109" s="61"/>
      <c r="I109" s="62"/>
      <c r="J109" s="61"/>
      <c r="K109" s="62"/>
      <c r="L109" s="61"/>
      <c r="M109" s="63"/>
      <c r="N109" s="64"/>
      <c r="O109" s="64"/>
      <c r="P109" s="64"/>
      <c r="Q109" s="100"/>
      <c r="R109" s="65"/>
      <c r="S109" s="65"/>
      <c r="T109" s="65"/>
      <c r="U109" s="101"/>
      <c r="V109" s="125"/>
      <c r="W109" s="125"/>
      <c r="X109" s="102"/>
      <c r="Y109" s="101"/>
      <c r="Z109" s="125"/>
      <c r="AA109" s="125"/>
      <c r="AB109" s="125"/>
      <c r="AC109" s="126"/>
      <c r="AD109" s="125"/>
      <c r="AE109" s="125"/>
      <c r="AF109" s="125"/>
      <c r="AG109" s="127"/>
    </row>
    <row r="110" spans="1:33" ht="105.6" x14ac:dyDescent="0.3">
      <c r="A110" s="108"/>
      <c r="B110" s="108" t="s">
        <v>314</v>
      </c>
      <c r="C110" s="109" t="s">
        <v>315</v>
      </c>
      <c r="D110" s="110" t="s">
        <v>316</v>
      </c>
      <c r="E110" s="119" t="s">
        <v>91</v>
      </c>
      <c r="F110" s="112"/>
      <c r="G110" s="209" t="s">
        <v>246</v>
      </c>
      <c r="H110" s="211"/>
      <c r="I110" s="221">
        <f>IF(+'[1]M3C LEA ORL'!I258="","",+'[1]M3C LEA ORL'!I258)</f>
        <v>2</v>
      </c>
      <c r="J110" s="260">
        <f>IF(+'[1]M3C LEA ORL'!J258="","",+'[1]M3C LEA ORL'!J258)</f>
        <v>2</v>
      </c>
      <c r="K110" s="132" t="str">
        <f>IF(+'[1]M3C LEA ORL'!K258="","",+'[1]M3C LEA ORL'!K258)</f>
        <v>MCF</v>
      </c>
      <c r="L110" s="260">
        <f>IF(+'[1]M3C LEA ORL'!L258="","",+'[1]M3C LEA ORL'!L258)</f>
        <v>15</v>
      </c>
      <c r="M110" s="261" t="str">
        <f>IF(+'[1]M3C LEA ORL'!M258="","",+'[1]M3C LEA ORL'!M258)</f>
        <v/>
      </c>
      <c r="N110" s="260" t="str">
        <f>IF(+'[1]M3C LEA ORL'!N258="","",+'[1]M3C LEA ORL'!N258)</f>
        <v/>
      </c>
      <c r="O110" s="260">
        <f>IF(+'[1]M3C LEA ORL'!O258="","",+'[1]M3C LEA ORL'!O258)</f>
        <v>15</v>
      </c>
      <c r="P110" s="260" t="str">
        <f>IF(+'[1]M3C LEA ORL'!P258="","",+'[1]M3C LEA ORL'!P258)</f>
        <v/>
      </c>
      <c r="Q110" s="265">
        <f>IF(+'[1]M3C LEA ORL'!Q258="","",+'[1]M3C LEA ORL'!Q258)</f>
        <v>1</v>
      </c>
      <c r="R110" s="162" t="str">
        <f>IF(+'[1]M3C LEA ORL'!R258="","",+'[1]M3C LEA ORL'!R258)</f>
        <v>CC</v>
      </c>
      <c r="S110" s="162" t="str">
        <f>IF(+'[1]M3C LEA ORL'!S258="","",+'[1]M3C LEA ORL'!S258)</f>
        <v>écrit</v>
      </c>
      <c r="T110" s="162" t="str">
        <f>IF(+'[1]M3C LEA ORL'!T258="","",+'[1]M3C LEA ORL'!T258)</f>
        <v>1h30</v>
      </c>
      <c r="U110" s="163">
        <f>IF(+'[1]M3C LEA ORL'!U258="","",+'[1]M3C LEA ORL'!U258)</f>
        <v>1</v>
      </c>
      <c r="V110" s="164" t="str">
        <f>IF(+'[1]M3C LEA ORL'!V258="","",+'[1]M3C LEA ORL'!V258)</f>
        <v>CT</v>
      </c>
      <c r="W110" s="164" t="str">
        <f>IF(+'[1]M3C LEA ORL'!W258="","",+'[1]M3C LEA ORL'!W258)</f>
        <v>écrit</v>
      </c>
      <c r="X110" s="165" t="str">
        <f>IF(+'[1]M3C LEA ORL'!X258="","",+'[1]M3C LEA ORL'!X258)</f>
        <v>2h00</v>
      </c>
      <c r="Y110" s="265">
        <f>IF(+'[1]M3C LEA ORL'!Y258="","",+'[1]M3C LEA ORL'!Y258)</f>
        <v>1</v>
      </c>
      <c r="Z110" s="162" t="str">
        <f>IF(+'[1]M3C LEA ORL'!Z258="","",+'[1]M3C LEA ORL'!Z258)</f>
        <v>CT</v>
      </c>
      <c r="AA110" s="162" t="str">
        <f>IF(+'[1]M3C LEA ORL'!AA258="","",+'[1]M3C LEA ORL'!AA258)</f>
        <v>écrit</v>
      </c>
      <c r="AB110" s="162" t="str">
        <f>IF(+'[1]M3C LEA ORL'!AB258="","",+'[1]M3C LEA ORL'!AB258)</f>
        <v>2h00</v>
      </c>
      <c r="AC110" s="163">
        <f>IF(+'[1]M3C LEA ORL'!AC258="","",+'[1]M3C LEA ORL'!AC258)</f>
        <v>1</v>
      </c>
      <c r="AD110" s="164" t="str">
        <f>IF(+'[1]M3C LEA ORL'!AD258="","",+'[1]M3C LEA ORL'!AD258)</f>
        <v>CT</v>
      </c>
      <c r="AE110" s="164" t="str">
        <f>IF(+'[1]M3C LEA ORL'!AE258="","",+'[1]M3C LEA ORL'!AE258)</f>
        <v>écrit</v>
      </c>
      <c r="AF110" s="165" t="str">
        <f>IF(+'[1]M3C LEA ORL'!AF258="","",+'[1]M3C LEA ORL'!AF258)</f>
        <v>2h00</v>
      </c>
      <c r="AG110" s="184" t="str">
        <f>IF(+'[1]M3C LEA ORL'!AG258="","",+'[1]M3C LEA ORL'!AG258)</f>
        <v>Histoire de la Chine du 18e siècle jusqu’à la fin de la Première Guerre mondiale.</v>
      </c>
    </row>
    <row r="111" spans="1:33" ht="52.8" x14ac:dyDescent="0.3">
      <c r="A111" s="169"/>
      <c r="B111" s="170"/>
      <c r="C111" s="171" t="s">
        <v>317</v>
      </c>
      <c r="D111" s="172"/>
      <c r="E111" s="170"/>
      <c r="F111" s="170"/>
      <c r="G111" s="173"/>
      <c r="H111" s="170"/>
      <c r="I111" s="170"/>
      <c r="J111" s="170"/>
      <c r="K111" s="170"/>
      <c r="L111" s="170"/>
      <c r="M111" s="199"/>
      <c r="N111" s="174"/>
      <c r="O111" s="174"/>
      <c r="P111" s="174"/>
      <c r="Q111" s="200"/>
      <c r="R111" s="170"/>
      <c r="S111" s="170"/>
      <c r="T111" s="170"/>
      <c r="U111" s="170"/>
      <c r="V111" s="170"/>
      <c r="W111" s="170"/>
      <c r="X111" s="199"/>
      <c r="Y111" s="200"/>
      <c r="Z111" s="170"/>
      <c r="AA111" s="170"/>
      <c r="AB111" s="170"/>
      <c r="AC111" s="170"/>
      <c r="AD111" s="170"/>
      <c r="AE111" s="170"/>
      <c r="AF111" s="170"/>
      <c r="AG111" s="175"/>
    </row>
    <row r="112" spans="1:33" ht="26.4" x14ac:dyDescent="0.3">
      <c r="A112" s="201"/>
      <c r="B112" s="201"/>
      <c r="C112" s="202" t="s">
        <v>29</v>
      </c>
      <c r="D112" s="203"/>
      <c r="E112" s="204"/>
      <c r="F112" s="204"/>
      <c r="G112" s="204"/>
      <c r="H112" s="205"/>
      <c r="I112" s="205">
        <v>22</v>
      </c>
      <c r="J112" s="205">
        <v>22</v>
      </c>
      <c r="K112" s="205"/>
      <c r="L112" s="205"/>
      <c r="M112" s="206"/>
      <c r="N112" s="205"/>
      <c r="O112" s="205"/>
      <c r="P112" s="205"/>
      <c r="Q112" s="207"/>
      <c r="R112" s="205"/>
      <c r="S112" s="205"/>
      <c r="T112" s="205"/>
      <c r="U112" s="208"/>
      <c r="V112" s="205"/>
      <c r="W112" s="205"/>
      <c r="X112" s="206"/>
      <c r="Y112" s="207"/>
      <c r="Z112" s="205"/>
      <c r="AA112" s="205"/>
      <c r="AB112" s="205"/>
      <c r="AC112" s="208"/>
      <c r="AD112" s="205"/>
      <c r="AE112" s="205"/>
      <c r="AF112" s="205"/>
      <c r="AG112" s="205"/>
    </row>
    <row r="113" spans="1:33" ht="26.4" x14ac:dyDescent="0.3">
      <c r="A113" s="43"/>
      <c r="B113" s="44"/>
      <c r="C113" s="45" t="s">
        <v>30</v>
      </c>
      <c r="D113" s="46"/>
      <c r="E113" s="47"/>
      <c r="F113" s="48"/>
      <c r="G113" s="49"/>
      <c r="H113" s="50"/>
      <c r="I113" s="48">
        <f>+I114+I117+I121</f>
        <v>8</v>
      </c>
      <c r="J113" s="48">
        <f>+J114+J117+J121</f>
        <v>8</v>
      </c>
      <c r="K113" s="48"/>
      <c r="L113" s="48"/>
      <c r="M113" s="51"/>
      <c r="N113" s="52"/>
      <c r="O113" s="52"/>
      <c r="P113" s="52"/>
      <c r="Q113" s="104"/>
      <c r="R113" s="105"/>
      <c r="S113" s="105"/>
      <c r="T113" s="105"/>
      <c r="U113" s="106"/>
      <c r="V113" s="105"/>
      <c r="W113" s="105"/>
      <c r="X113" s="105"/>
      <c r="Y113" s="104"/>
      <c r="Z113" s="105"/>
      <c r="AA113" s="105"/>
      <c r="AB113" s="105"/>
      <c r="AC113" s="106"/>
      <c r="AD113" s="105"/>
      <c r="AE113" s="105"/>
      <c r="AF113" s="105"/>
      <c r="AG113" s="107"/>
    </row>
    <row r="114" spans="1:33" ht="52.8" x14ac:dyDescent="0.3">
      <c r="A114" s="96" t="s">
        <v>318</v>
      </c>
      <c r="B114" s="96" t="s">
        <v>319</v>
      </c>
      <c r="C114" s="97" t="str">
        <f>IF('[1]M3C LEA ORL'!C286="","",'[1]M3C LEA ORL'!C286)</f>
        <v>Grammaire et traduction Anglais s4</v>
      </c>
      <c r="D114" s="98" t="str">
        <f>IF('[1]M3C LEA ORL'!D286="","",'[1]M3C LEA ORL'!D286)</f>
        <v/>
      </c>
      <c r="E114" s="98" t="str">
        <f>IF('[1]M3C LEA ORL'!E286="","",'[1]M3C LEA ORL'!E286)</f>
        <v>BLOC / CHAPEAU</v>
      </c>
      <c r="F114" s="98"/>
      <c r="G114" s="99"/>
      <c r="H114" s="61"/>
      <c r="I114" s="62">
        <f>+I115+I116</f>
        <v>3</v>
      </c>
      <c r="J114" s="62">
        <f>+J115+J116</f>
        <v>3</v>
      </c>
      <c r="K114" s="62"/>
      <c r="L114" s="61"/>
      <c r="M114" s="63"/>
      <c r="N114" s="64"/>
      <c r="O114" s="65"/>
      <c r="P114" s="65"/>
      <c r="Q114" s="100"/>
      <c r="R114" s="65"/>
      <c r="S114" s="65"/>
      <c r="T114" s="65"/>
      <c r="U114" s="176"/>
      <c r="V114" s="68"/>
      <c r="W114" s="68"/>
      <c r="X114" s="177"/>
      <c r="Y114" s="176"/>
      <c r="Z114" s="68"/>
      <c r="AA114" s="68"/>
      <c r="AB114" s="68"/>
      <c r="AC114" s="67"/>
      <c r="AD114" s="68"/>
      <c r="AE114" s="68"/>
      <c r="AF114" s="68"/>
      <c r="AG114" s="69"/>
    </row>
    <row r="115" spans="1:33" ht="382.8" x14ac:dyDescent="0.3">
      <c r="A115" s="266"/>
      <c r="B115" s="108" t="s">
        <v>320</v>
      </c>
      <c r="C115" s="109" t="str">
        <f>IF('[1]M3C LEA ORL'!C287="","",'[1]M3C LEA ORL'!C287)</f>
        <v>Thème grammatical anglais S4</v>
      </c>
      <c r="D115" s="110" t="s">
        <v>321</v>
      </c>
      <c r="E115" s="119" t="str">
        <f>IF('[1]M3C LEA ORL'!E287="","",'[1]M3C LEA ORL'!E287)</f>
        <v>UE TRONC COMMUN</v>
      </c>
      <c r="F115" s="112"/>
      <c r="G115" s="209" t="s">
        <v>246</v>
      </c>
      <c r="H115" s="211"/>
      <c r="I115" s="221">
        <f>IF('[1]M3C LEA ORL'!I287="","",'[1]M3C LEA ORL'!I287)</f>
        <v>1</v>
      </c>
      <c r="J115" s="260">
        <f>IF('[1]M3C LEA ORL'!J287="","",'[1]M3C LEA ORL'!J287)</f>
        <v>1</v>
      </c>
      <c r="K115" s="260" t="str">
        <f>IF('[1]M3C LEA ORL'!K287="","",'[1]M3C LEA ORL'!K287)</f>
        <v>SOTTEAU-JANTON Emilie</v>
      </c>
      <c r="L115" s="260" t="str">
        <f>IF('[1]M3C LEA ORL'!L287="","",'[1]M3C LEA ORL'!L287)</f>
        <v>11</v>
      </c>
      <c r="M115" s="261"/>
      <c r="N115" s="260" t="str">
        <f>IF('[1]M3C LEA ORL'!N287="","",'[1]M3C LEA ORL'!N287)</f>
        <v/>
      </c>
      <c r="O115" s="260">
        <f>IF('[1]M3C LEA ORL'!O287="","",'[1]M3C LEA ORL'!O287)</f>
        <v>12</v>
      </c>
      <c r="P115" s="260" t="str">
        <f>IF('[1]M3C LEA ORL'!P287="","",'[1]M3C LEA ORL'!P287)</f>
        <v/>
      </c>
      <c r="Q115" s="214">
        <f>IF('[1]M3C LEA ORL'!Q287="","",'[1]M3C LEA ORL'!Q287)</f>
        <v>1</v>
      </c>
      <c r="R115" s="215" t="str">
        <f>IF('[1]M3C LEA ORL'!R287="","",'[1]M3C LEA ORL'!R287)</f>
        <v>CC</v>
      </c>
      <c r="S115" s="215" t="str">
        <f>IF('[1]M3C LEA ORL'!S287="","",'[1]M3C LEA ORL'!S287)</f>
        <v/>
      </c>
      <c r="T115" s="215" t="str">
        <f>IF('[1]M3C LEA ORL'!T287="","",'[1]M3C LEA ORL'!T287)</f>
        <v/>
      </c>
      <c r="U115" s="216">
        <f>IF('[1]M3C LEA ORL'!U287="","",'[1]M3C LEA ORL'!U287)</f>
        <v>1</v>
      </c>
      <c r="V115" s="217" t="str">
        <f>IF('[1]M3C LEA ORL'!V287="","",'[1]M3C LEA ORL'!V287)</f>
        <v>CT</v>
      </c>
      <c r="W115" s="217" t="str">
        <f>IF('[1]M3C LEA ORL'!W287="","",'[1]M3C LEA ORL'!W287)</f>
        <v>écrit</v>
      </c>
      <c r="X115" s="218" t="str">
        <f>IF('[1]M3C LEA ORL'!X287="","",'[1]M3C LEA ORL'!X287)</f>
        <v>1h00</v>
      </c>
      <c r="Y115" s="214">
        <f>IF('[1]M3C LEA ORL'!Y287="","",'[1]M3C LEA ORL'!Y287)</f>
        <v>1</v>
      </c>
      <c r="Z115" s="215" t="str">
        <f>IF('[1]M3C LEA ORL'!Z287="","",'[1]M3C LEA ORL'!Z287)</f>
        <v>CT</v>
      </c>
      <c r="AA115" s="215" t="str">
        <f>IF('[1]M3C LEA ORL'!AA287="","",'[1]M3C LEA ORL'!AA287)</f>
        <v>écrit</v>
      </c>
      <c r="AB115" s="215" t="str">
        <f>IF('[1]M3C LEA ORL'!AB287="","",'[1]M3C LEA ORL'!AB287)</f>
        <v>1h00</v>
      </c>
      <c r="AC115" s="216">
        <f>IF('[1]M3C LEA ORL'!AC287="","",'[1]M3C LEA ORL'!AC287)</f>
        <v>1</v>
      </c>
      <c r="AD115" s="217" t="str">
        <f>IF('[1]M3C LEA ORL'!AD287="","",'[1]M3C LEA ORL'!AD287)</f>
        <v>CT</v>
      </c>
      <c r="AE115" s="217" t="str">
        <f>IF('[1]M3C LEA ORL'!AE287="","",'[1]M3C LEA ORL'!AE287)</f>
        <v>écrit</v>
      </c>
      <c r="AF115" s="218" t="str">
        <f>IF('[1]M3C LEA ORL'!AF287="","",'[1]M3C LEA ORL'!AF287)</f>
        <v>1h00</v>
      </c>
      <c r="AG115" s="184" t="str">
        <f>IF('[1]M3C LEA ORL'!AG287="","",'[1]M3C LEA ORL'!AG287)</f>
        <v>Ce TD porte sur cinq points de grammaire : l'étude des prépositions, des subordonnées de temps, l'expression du contraste (notamment au moyen des concessives), les propositions relatives, et les phrasal verbs. L'accent est mis sur le thème grammatical et traduction français-anglais d'articles de presse.</v>
      </c>
    </row>
    <row r="116" spans="1:33" ht="145.19999999999999" x14ac:dyDescent="0.3">
      <c r="A116" s="266"/>
      <c r="B116" s="108" t="s">
        <v>322</v>
      </c>
      <c r="C116" s="109" t="str">
        <f>IF('[1]M3C LEA ORL'!C288="","",'[1]M3C LEA ORL'!C288)</f>
        <v>Version anglaise S4</v>
      </c>
      <c r="D116" s="110" t="s">
        <v>323</v>
      </c>
      <c r="E116" s="119" t="str">
        <f>IF('[1]M3C LEA ORL'!E288="","",'[1]M3C LEA ORL'!E288)</f>
        <v>UE TRONC COMMUN</v>
      </c>
      <c r="F116" s="112"/>
      <c r="G116" s="209" t="s">
        <v>246</v>
      </c>
      <c r="H116" s="211"/>
      <c r="I116" s="221">
        <f>IF('[1]M3C LEA ORL'!I288="","",'[1]M3C LEA ORL'!I288)</f>
        <v>2</v>
      </c>
      <c r="J116" s="260">
        <f>IF('[1]M3C LEA ORL'!J288="","",'[1]M3C LEA ORL'!J288)</f>
        <v>2</v>
      </c>
      <c r="K116" s="260" t="str">
        <f>IF('[1]M3C LEA ORL'!K288="","",'[1]M3C LEA ORL'!K288)</f>
        <v>SCHMITT Pierre</v>
      </c>
      <c r="L116" s="260" t="str">
        <f>IF('[1]M3C LEA ORL'!L288="","",'[1]M3C LEA ORL'!L288)</f>
        <v>11</v>
      </c>
      <c r="M116" s="261"/>
      <c r="N116" s="260" t="str">
        <f>IF('[1]M3C LEA ORL'!N288="","",'[1]M3C LEA ORL'!N288)</f>
        <v/>
      </c>
      <c r="O116" s="260">
        <f>IF('[1]M3C LEA ORL'!O288="","",'[1]M3C LEA ORL'!O288)</f>
        <v>18</v>
      </c>
      <c r="P116" s="260" t="str">
        <f>IF('[1]M3C LEA ORL'!P288="","",'[1]M3C LEA ORL'!P288)</f>
        <v/>
      </c>
      <c r="Q116" s="214" t="str">
        <f>IF('[1]M3C LEA ORL'!Q288="","",'[1]M3C LEA ORL'!Q288)</f>
        <v>50% CC
50% CT</v>
      </c>
      <c r="R116" s="215" t="str">
        <f>IF('[1]M3C LEA ORL'!R288="","",'[1]M3C LEA ORL'!R288)</f>
        <v>mixte</v>
      </c>
      <c r="S116" s="215" t="str">
        <f>IF('[1]M3C LEA ORL'!S288="","",'[1]M3C LEA ORL'!S288)</f>
        <v>écrit</v>
      </c>
      <c r="T116" s="215" t="str">
        <f>IF('[1]M3C LEA ORL'!T288="","",'[1]M3C LEA ORL'!T288)</f>
        <v>1h30</v>
      </c>
      <c r="U116" s="216">
        <f>IF('[1]M3C LEA ORL'!U288="","",'[1]M3C LEA ORL'!U288)</f>
        <v>1</v>
      </c>
      <c r="V116" s="217" t="str">
        <f>IF('[1]M3C LEA ORL'!V288="","",'[1]M3C LEA ORL'!V288)</f>
        <v>CT</v>
      </c>
      <c r="W116" s="217" t="str">
        <f>IF('[1]M3C LEA ORL'!W288="","",'[1]M3C LEA ORL'!W288)</f>
        <v>écrit</v>
      </c>
      <c r="X116" s="218" t="str">
        <f>IF('[1]M3C LEA ORL'!X288="","",'[1]M3C LEA ORL'!X288)</f>
        <v>1h30</v>
      </c>
      <c r="Y116" s="214">
        <f>IF('[1]M3C LEA ORL'!Y288="","",'[1]M3C LEA ORL'!Y288)</f>
        <v>1</v>
      </c>
      <c r="Z116" s="215" t="str">
        <f>IF('[1]M3C LEA ORL'!Z288="","",'[1]M3C LEA ORL'!Z288)</f>
        <v>CT</v>
      </c>
      <c r="AA116" s="215" t="str">
        <f>IF('[1]M3C LEA ORL'!AA288="","",'[1]M3C LEA ORL'!AA288)</f>
        <v>écrit</v>
      </c>
      <c r="AB116" s="215" t="str">
        <f>IF('[1]M3C LEA ORL'!AB288="","",'[1]M3C LEA ORL'!AB288)</f>
        <v>1h30</v>
      </c>
      <c r="AC116" s="216">
        <f>IF('[1]M3C LEA ORL'!AC288="","",'[1]M3C LEA ORL'!AC288)</f>
        <v>1</v>
      </c>
      <c r="AD116" s="217" t="str">
        <f>IF('[1]M3C LEA ORL'!AD288="","",'[1]M3C LEA ORL'!AD288)</f>
        <v>CT</v>
      </c>
      <c r="AE116" s="217" t="str">
        <f>IF('[1]M3C LEA ORL'!AE288="","",'[1]M3C LEA ORL'!AE288)</f>
        <v>écrit</v>
      </c>
      <c r="AF116" s="218" t="str">
        <f>IF('[1]M3C LEA ORL'!AF288="","",'[1]M3C LEA ORL'!AF288)</f>
        <v>1h30</v>
      </c>
      <c r="AG116" s="184" t="str">
        <f>IF('[1]M3C LEA ORL'!AG288="","",'[1]M3C LEA ORL'!AG288)</f>
        <v>Entraînement à la traduction de l’anglais vers le français à partir de textes essentiellement journalistiques.</v>
      </c>
    </row>
    <row r="117" spans="1:33" ht="26.4" x14ac:dyDescent="0.3">
      <c r="A117" s="57" t="s">
        <v>324</v>
      </c>
      <c r="B117" s="57" t="s">
        <v>325</v>
      </c>
      <c r="C117" s="58" t="str">
        <f>IF('[1]M3C LEA ORL'!C289="","",'[1]M3C LEA ORL'!C289)</f>
        <v>Expression Anglais S4</v>
      </c>
      <c r="D117" s="59"/>
      <c r="E117" s="59" t="str">
        <f>IF('[1]M3C LEA ORL'!E289="","",'[1]M3C LEA ORL'!E289)</f>
        <v>BLOC / CHAPEAU</v>
      </c>
      <c r="F117" s="59"/>
      <c r="G117" s="60"/>
      <c r="H117" s="61"/>
      <c r="I117" s="62">
        <f>+I118+I119</f>
        <v>3</v>
      </c>
      <c r="J117" s="62">
        <f>+J118+J119</f>
        <v>3</v>
      </c>
      <c r="K117" s="62"/>
      <c r="L117" s="61"/>
      <c r="M117" s="63"/>
      <c r="N117" s="64"/>
      <c r="O117" s="64"/>
      <c r="P117" s="64"/>
      <c r="Q117" s="100"/>
      <c r="R117" s="65"/>
      <c r="S117" s="65"/>
      <c r="T117" s="65"/>
      <c r="U117" s="176"/>
      <c r="V117" s="68"/>
      <c r="W117" s="68"/>
      <c r="X117" s="177"/>
      <c r="Y117" s="176"/>
      <c r="Z117" s="68"/>
      <c r="AA117" s="68"/>
      <c r="AB117" s="68"/>
      <c r="AC117" s="67"/>
      <c r="AD117" s="68"/>
      <c r="AE117" s="68"/>
      <c r="AF117" s="68"/>
      <c r="AG117" s="69"/>
    </row>
    <row r="118" spans="1:33" ht="105.6" x14ac:dyDescent="0.3">
      <c r="A118" s="266"/>
      <c r="B118" s="108" t="s">
        <v>326</v>
      </c>
      <c r="C118" s="109" t="str">
        <f>IF('[1]M3C LEA ORL'!C290="","",'[1]M3C LEA ORL'!C290)</f>
        <v>Expression orale Anglais S4</v>
      </c>
      <c r="D118" s="110" t="s">
        <v>327</v>
      </c>
      <c r="E118" s="119" t="str">
        <f>IF('[1]M3C LEA ORL'!E290="","",'[1]M3C LEA ORL'!E290)</f>
        <v>UE TRONC COMMUN</v>
      </c>
      <c r="F118" s="112"/>
      <c r="G118" s="209" t="s">
        <v>246</v>
      </c>
      <c r="H118" s="211"/>
      <c r="I118" s="221">
        <f>IF('[1]M3C LEA ORL'!I290="","",'[1]M3C LEA ORL'!I290)</f>
        <v>1</v>
      </c>
      <c r="J118" s="260" t="str">
        <f>IF('[1]M3C LEA ORL'!J290="","",'[1]M3C LEA ORL'!J290)</f>
        <v>1</v>
      </c>
      <c r="K118" s="132" t="str">
        <f>IF('[1]M3C LEA ORL'!K290="","",'[1]M3C LEA ORL'!K290)</f>
        <v>GALLET Elodie</v>
      </c>
      <c r="L118" s="267" t="str">
        <f>IF('[1]M3C LEA ORL'!L290="","",'[1]M3C LEA ORL'!L290)</f>
        <v>11</v>
      </c>
      <c r="M118" s="212"/>
      <c r="N118" s="213" t="str">
        <f>IF('[1]M3C LEA ORL'!N290="","",'[1]M3C LEA ORL'!N290)</f>
        <v/>
      </c>
      <c r="O118" s="213" t="str">
        <f>IF('[1]M3C LEA ORL'!O290="","",'[1]M3C LEA ORL'!O290)</f>
        <v/>
      </c>
      <c r="P118" s="213" t="str">
        <f>IF('[1]M3C LEA ORL'!P290="","",'[1]M3C LEA ORL'!P290)</f>
        <v/>
      </c>
      <c r="Q118" s="214">
        <f>IF('[1]M3C LEA ORL'!Q290="","",'[1]M3C LEA ORL'!Q290)</f>
        <v>1</v>
      </c>
      <c r="R118" s="215" t="str">
        <f>IF('[1]M3C LEA ORL'!R290="","",'[1]M3C LEA ORL'!R290)</f>
        <v>CC</v>
      </c>
      <c r="S118" s="215" t="str">
        <f>IF('[1]M3C LEA ORL'!S290="","",'[1]M3C LEA ORL'!S290)</f>
        <v>oral</v>
      </c>
      <c r="T118" s="215" t="str">
        <f>IF('[1]M3C LEA ORL'!T290="","",'[1]M3C LEA ORL'!T290)</f>
        <v/>
      </c>
      <c r="U118" s="216">
        <f>IF('[1]M3C LEA ORL'!U290="","",'[1]M3C LEA ORL'!U290)</f>
        <v>1</v>
      </c>
      <c r="V118" s="217" t="str">
        <f>IF('[1]M3C LEA ORL'!V290="","",'[1]M3C LEA ORL'!V290)</f>
        <v>CT</v>
      </c>
      <c r="W118" s="217" t="str">
        <f>IF('[1]M3C LEA ORL'!W290="","",'[1]M3C LEA ORL'!W290)</f>
        <v>oral</v>
      </c>
      <c r="X118" s="218" t="str">
        <f>IF('[1]M3C LEA ORL'!X290="","",'[1]M3C LEA ORL'!X290)</f>
        <v>15 min</v>
      </c>
      <c r="Y118" s="214">
        <f>IF('[1]M3C LEA ORL'!Y290="","",'[1]M3C LEA ORL'!Y290)</f>
        <v>1</v>
      </c>
      <c r="Z118" s="215" t="str">
        <f>IF('[1]M3C LEA ORL'!Z290="","",'[1]M3C LEA ORL'!Z290)</f>
        <v>CT</v>
      </c>
      <c r="AA118" s="215" t="str">
        <f>IF('[1]M3C LEA ORL'!AA290="","",'[1]M3C LEA ORL'!AA290)</f>
        <v>oral</v>
      </c>
      <c r="AB118" s="215" t="str">
        <f>IF('[1]M3C LEA ORL'!AB290="","",'[1]M3C LEA ORL'!AB290)</f>
        <v>15 min</v>
      </c>
      <c r="AC118" s="216">
        <f>IF('[1]M3C LEA ORL'!AC290="","",'[1]M3C LEA ORL'!AC290)</f>
        <v>1</v>
      </c>
      <c r="AD118" s="217" t="str">
        <f>IF('[1]M3C LEA ORL'!AD290="","",'[1]M3C LEA ORL'!AD290)</f>
        <v>CT</v>
      </c>
      <c r="AE118" s="217" t="str">
        <f>IF('[1]M3C LEA ORL'!AE290="","",'[1]M3C LEA ORL'!AE290)</f>
        <v>oral</v>
      </c>
      <c r="AF118" s="218" t="str">
        <f>IF('[1]M3C LEA ORL'!AF290="","",'[1]M3C LEA ORL'!AF290)</f>
        <v>15 min</v>
      </c>
      <c r="AG118" s="184" t="str">
        <f>IF('[1]M3C LEA ORL'!AG290="","",'[1]M3C LEA ORL'!AG290)</f>
        <v>Pratique de l’oral à travers différentes activités proposées par l’enseignant.</v>
      </c>
    </row>
    <row r="119" spans="1:33" ht="66" x14ac:dyDescent="0.3">
      <c r="A119" s="266"/>
      <c r="B119" s="108" t="s">
        <v>328</v>
      </c>
      <c r="C119" s="109" t="str">
        <f>IF('[1]M3C LEA ORL'!C291="","",'[1]M3C LEA ORL'!C291)</f>
        <v>Expression écrite Anglais S4</v>
      </c>
      <c r="D119" s="110" t="s">
        <v>329</v>
      </c>
      <c r="E119" s="119" t="str">
        <f>IF('[1]M3C LEA ORL'!E291="","",'[1]M3C LEA ORL'!E291)</f>
        <v>UE TRONC COMMUN</v>
      </c>
      <c r="F119" s="112"/>
      <c r="G119" s="209" t="s">
        <v>246</v>
      </c>
      <c r="H119" s="211"/>
      <c r="I119" s="221">
        <f>IF('[1]M3C LEA ORL'!I291="","",'[1]M3C LEA ORL'!I291)</f>
        <v>2</v>
      </c>
      <c r="J119" s="260" t="str">
        <f>IF('[1]M3C LEA ORL'!J291="","",'[1]M3C LEA ORL'!J291)</f>
        <v>2</v>
      </c>
      <c r="K119" s="132" t="str">
        <f>IF('[1]M3C LEA ORL'!K291="","",'[1]M3C LEA ORL'!K291)</f>
        <v>MICHEL Alice</v>
      </c>
      <c r="L119" s="267" t="str">
        <f>IF('[1]M3C LEA ORL'!L291="","",'[1]M3C LEA ORL'!L291)</f>
        <v>11</v>
      </c>
      <c r="M119" s="212"/>
      <c r="N119" s="213" t="str">
        <f>IF('[1]M3C LEA ORL'!N291="","",'[1]M3C LEA ORL'!N291)</f>
        <v/>
      </c>
      <c r="O119" s="213">
        <f>IF('[1]M3C LEA ORL'!O291="","",'[1]M3C LEA ORL'!O291)</f>
        <v>18</v>
      </c>
      <c r="P119" s="213" t="str">
        <f>IF('[1]M3C LEA ORL'!P291="","",'[1]M3C LEA ORL'!P291)</f>
        <v/>
      </c>
      <c r="Q119" s="214">
        <f>IF('[1]M3C LEA ORL'!Q291="","",'[1]M3C LEA ORL'!Q291)</f>
        <v>1</v>
      </c>
      <c r="R119" s="215" t="str">
        <f>IF('[1]M3C LEA ORL'!R291="","",'[1]M3C LEA ORL'!R291)</f>
        <v>CC</v>
      </c>
      <c r="S119" s="215" t="str">
        <f>IF('[1]M3C LEA ORL'!S291="","",'[1]M3C LEA ORL'!S291)</f>
        <v>écrit</v>
      </c>
      <c r="T119" s="215" t="str">
        <f>IF('[1]M3C LEA ORL'!T291="","",'[1]M3C LEA ORL'!T291)</f>
        <v>1h30</v>
      </c>
      <c r="U119" s="216">
        <f>IF('[1]M3C LEA ORL'!U291="","",'[1]M3C LEA ORL'!U291)</f>
        <v>1</v>
      </c>
      <c r="V119" s="217" t="str">
        <f>IF('[1]M3C LEA ORL'!V291="","",'[1]M3C LEA ORL'!V291)</f>
        <v>CT</v>
      </c>
      <c r="W119" s="217" t="str">
        <f>IF('[1]M3C LEA ORL'!W291="","",'[1]M3C LEA ORL'!W291)</f>
        <v>écrit</v>
      </c>
      <c r="X119" s="218" t="str">
        <f>IF('[1]M3C LEA ORL'!X291="","",'[1]M3C LEA ORL'!X291)</f>
        <v>1h30</v>
      </c>
      <c r="Y119" s="214">
        <f>IF('[1]M3C LEA ORL'!Y291="","",'[1]M3C LEA ORL'!Y291)</f>
        <v>1</v>
      </c>
      <c r="Z119" s="215" t="str">
        <f>IF('[1]M3C LEA ORL'!Z291="","",'[1]M3C LEA ORL'!Z291)</f>
        <v>CT</v>
      </c>
      <c r="AA119" s="215" t="str">
        <f>IF('[1]M3C LEA ORL'!AA291="","",'[1]M3C LEA ORL'!AA291)</f>
        <v>écrit</v>
      </c>
      <c r="AB119" s="215" t="str">
        <f>IF('[1]M3C LEA ORL'!AB291="","",'[1]M3C LEA ORL'!AB291)</f>
        <v>1h30</v>
      </c>
      <c r="AC119" s="216">
        <f>IF('[1]M3C LEA ORL'!AC291="","",'[1]M3C LEA ORL'!AC291)</f>
        <v>1</v>
      </c>
      <c r="AD119" s="217" t="str">
        <f>IF('[1]M3C LEA ORL'!AD291="","",'[1]M3C LEA ORL'!AD291)</f>
        <v>CT</v>
      </c>
      <c r="AE119" s="217" t="str">
        <f>IF('[1]M3C LEA ORL'!AE291="","",'[1]M3C LEA ORL'!AE291)</f>
        <v>écrit</v>
      </c>
      <c r="AF119" s="218" t="str">
        <f>IF('[1]M3C LEA ORL'!AF291="","",'[1]M3C LEA ORL'!AF291)</f>
        <v>1h30</v>
      </c>
      <c r="AG119" s="184" t="str">
        <f>IF('[1]M3C LEA ORL'!AG291="","",'[1]M3C LEA ORL'!AG291)</f>
        <v>Entraînement à la rédaction en langue anglaise.</v>
      </c>
    </row>
    <row r="120" spans="1:33" ht="26.4" x14ac:dyDescent="0.3">
      <c r="A120" s="57"/>
      <c r="B120" s="57"/>
      <c r="C120" s="58" t="str">
        <f>IF('[1]M3C LEA ORL'!C292="","",'[1]M3C LEA ORL'!C292)</f>
        <v xml:space="preserve">Civilisation langue A </v>
      </c>
      <c r="D120" s="59"/>
      <c r="E120" s="59"/>
      <c r="F120" s="59"/>
      <c r="G120" s="60"/>
      <c r="H120" s="61"/>
      <c r="I120" s="62"/>
      <c r="J120" s="61"/>
      <c r="K120" s="62"/>
      <c r="L120" s="61"/>
      <c r="M120" s="63"/>
      <c r="N120" s="64"/>
      <c r="O120" s="64"/>
      <c r="P120" s="64"/>
      <c r="Q120" s="268"/>
      <c r="R120" s="269"/>
      <c r="S120" s="269"/>
      <c r="T120" s="269"/>
      <c r="U120" s="176"/>
      <c r="V120" s="68"/>
      <c r="W120" s="68"/>
      <c r="X120" s="177"/>
      <c r="Y120" s="176"/>
      <c r="Z120" s="68"/>
      <c r="AA120" s="68"/>
      <c r="AB120" s="68"/>
      <c r="AC120" s="67"/>
      <c r="AD120" s="68"/>
      <c r="AE120" s="68"/>
      <c r="AF120" s="68"/>
      <c r="AG120" s="69"/>
    </row>
    <row r="121" spans="1:33" ht="409.6" x14ac:dyDescent="0.3">
      <c r="A121" s="266"/>
      <c r="B121" s="148" t="s">
        <v>330</v>
      </c>
      <c r="C121" s="149" t="str">
        <f>IF('[1]M3C LEA ORL'!C293="","",'[1]M3C LEA ORL'!C293)</f>
        <v>Civilisation langue A : civilisation britannique S4</v>
      </c>
      <c r="D121" s="110" t="s">
        <v>331</v>
      </c>
      <c r="E121" s="209" t="str">
        <f>IF('[1]M3C LEA ORL'!E293="","",'[1]M3C LEA ORL'!E293)</f>
        <v>UE TRONC COMMUN</v>
      </c>
      <c r="F121" s="210"/>
      <c r="G121" s="209" t="s">
        <v>246</v>
      </c>
      <c r="H121" s="211"/>
      <c r="I121" s="209">
        <f>IF('[1]M3C LEA ORL'!I293="","",'[1]M3C LEA ORL'!I293)</f>
        <v>2</v>
      </c>
      <c r="J121" s="267" t="str">
        <f>IF('[1]M3C LEA ORL'!J293="","",'[1]M3C LEA ORL'!J293)</f>
        <v>2</v>
      </c>
      <c r="K121" s="132" t="str">
        <f>IF('[1]M3C LEA ORL'!K293="","",'[1]M3C LEA ORL'!K293)</f>
        <v>GALLET Elodie</v>
      </c>
      <c r="L121" s="267" t="str">
        <f>IF('[1]M3C LEA ORL'!L293="","",'[1]M3C LEA ORL'!L293)</f>
        <v>11</v>
      </c>
      <c r="M121" s="212"/>
      <c r="N121" s="213" t="str">
        <f>IF('[1]M3C LEA ORL'!N293="","",'[1]M3C LEA ORL'!N293)</f>
        <v/>
      </c>
      <c r="O121" s="213">
        <f>IF('[1]M3C LEA ORL'!O293="","",'[1]M3C LEA ORL'!O293)</f>
        <v>15</v>
      </c>
      <c r="P121" s="213" t="str">
        <f>IF('[1]M3C LEA ORL'!P293="","",'[1]M3C LEA ORL'!P293)</f>
        <v/>
      </c>
      <c r="Q121" s="214">
        <f>IF('[1]M3C LEA ORL'!Q293="","",'[1]M3C LEA ORL'!Q293)</f>
        <v>1</v>
      </c>
      <c r="R121" s="215" t="str">
        <f>IF('[1]M3C LEA ORL'!R293="","",'[1]M3C LEA ORL'!R293)</f>
        <v>CC</v>
      </c>
      <c r="S121" s="215" t="str">
        <f>IF('[1]M3C LEA ORL'!S293="","",'[1]M3C LEA ORL'!S293)</f>
        <v>écrit et oral</v>
      </c>
      <c r="T121" s="215" t="str">
        <f>IF('[1]M3C LEA ORL'!T293="","",'[1]M3C LEA ORL'!T293)</f>
        <v/>
      </c>
      <c r="U121" s="216">
        <f>IF('[1]M3C LEA ORL'!U293="","",'[1]M3C LEA ORL'!U293)</f>
        <v>1</v>
      </c>
      <c r="V121" s="217" t="str">
        <f>IF('[1]M3C LEA ORL'!V293="","",'[1]M3C LEA ORL'!V293)</f>
        <v>CT</v>
      </c>
      <c r="W121" s="217" t="str">
        <f>IF('[1]M3C LEA ORL'!W293="","",'[1]M3C LEA ORL'!W293)</f>
        <v>écrit</v>
      </c>
      <c r="X121" s="218" t="str">
        <f>IF('[1]M3C LEA ORL'!X293="","",'[1]M3C LEA ORL'!X293)</f>
        <v>2h00</v>
      </c>
      <c r="Y121" s="214">
        <f>IF('[1]M3C LEA ORL'!Y293="","",'[1]M3C LEA ORL'!Y293)</f>
        <v>1</v>
      </c>
      <c r="Z121" s="215" t="str">
        <f>IF('[1]M3C LEA ORL'!Z293="","",'[1]M3C LEA ORL'!Z293)</f>
        <v>CT</v>
      </c>
      <c r="AA121" s="215" t="str">
        <f>IF('[1]M3C LEA ORL'!AA293="","",'[1]M3C LEA ORL'!AA293)</f>
        <v>écrit</v>
      </c>
      <c r="AB121" s="215" t="str">
        <f>IF('[1]M3C LEA ORL'!AB293="","",'[1]M3C LEA ORL'!AB293)</f>
        <v>1h30</v>
      </c>
      <c r="AC121" s="216">
        <f>IF('[1]M3C LEA ORL'!AC293="","",'[1]M3C LEA ORL'!AC293)</f>
        <v>1</v>
      </c>
      <c r="AD121" s="217" t="str">
        <f>IF('[1]M3C LEA ORL'!AD293="","",'[1]M3C LEA ORL'!AD293)</f>
        <v>CT</v>
      </c>
      <c r="AE121" s="217" t="str">
        <f>IF('[1]M3C LEA ORL'!AE293="","",'[1]M3C LEA ORL'!AE293)</f>
        <v>écrit</v>
      </c>
      <c r="AF121" s="218" t="str">
        <f>IF('[1]M3C LEA ORL'!AF293="","",'[1]M3C LEA ORL'!AF293)</f>
        <v>1h30</v>
      </c>
      <c r="AG121" s="184" t="str">
        <f>IF('[1]M3C LEA ORL'!AG293="","",'[1]M3C LEA ORL'!AG293)</f>
        <v>A l'heure où le Royaume-Uni négocie les termes de sa sortie de l'Union européenne, ce cours vise à examiner les enjeux auxquels les institutions britanniques sont actuellement confrontées. Les notions des monarchie constitutionnelle, bipartisme, réforme(s) du parlement, séparation des pouvoirs, devolution, seront analysées pendant ce cours à l'aide de sources primaires et secondaires.</v>
      </c>
    </row>
    <row r="122" spans="1:33" ht="39.6" x14ac:dyDescent="0.3">
      <c r="A122" s="57" t="s">
        <v>332</v>
      </c>
      <c r="B122" s="57" t="s">
        <v>333</v>
      </c>
      <c r="C122" s="58" t="str">
        <f>IF('[1]M3C LEA ORL'!C294="","",'[1]M3C LEA ORL'!C294)</f>
        <v>Matières d'application S4</v>
      </c>
      <c r="D122" s="59" t="str">
        <f>IF('[1]M3C LEA ORL'!D294="","",'[1]M3C LEA ORL'!D294)</f>
        <v/>
      </c>
      <c r="E122" s="59" t="str">
        <f>IF('[1]M3C LEA ORL'!E294="","",'[1]M3C LEA ORL'!E294)</f>
        <v>BLOC / CHAPEAU</v>
      </c>
      <c r="F122" s="59"/>
      <c r="G122" s="60"/>
      <c r="H122" s="61"/>
      <c r="I122" s="62">
        <v>8</v>
      </c>
      <c r="J122" s="62">
        <v>8</v>
      </c>
      <c r="K122" s="62"/>
      <c r="L122" s="61"/>
      <c r="M122" s="63"/>
      <c r="N122" s="64"/>
      <c r="O122" s="64"/>
      <c r="P122" s="64"/>
      <c r="Q122" s="100"/>
      <c r="R122" s="65"/>
      <c r="S122" s="65"/>
      <c r="T122" s="65"/>
      <c r="U122" s="176"/>
      <c r="V122" s="68"/>
      <c r="W122" s="68"/>
      <c r="X122" s="177"/>
      <c r="Y122" s="176"/>
      <c r="Z122" s="68"/>
      <c r="AA122" s="68"/>
      <c r="AB122" s="68"/>
      <c r="AC122" s="67"/>
      <c r="AD122" s="68"/>
      <c r="AE122" s="68"/>
      <c r="AF122" s="68"/>
      <c r="AG122" s="69"/>
    </row>
    <row r="123" spans="1:33" ht="39.6" x14ac:dyDescent="0.3">
      <c r="A123" s="266"/>
      <c r="B123" s="148" t="s">
        <v>334</v>
      </c>
      <c r="C123" s="149" t="str">
        <f>'[1]M3C LEA ORL'!C295</f>
        <v>Informatique d'entreprise 2</v>
      </c>
      <c r="D123" s="110" t="s">
        <v>335</v>
      </c>
      <c r="E123" s="209" t="str">
        <f>IF('[2]M3C 2021-22 LEA ORL'!E305="","",'[2]M3C 2021-22 LEA ORL'!E305)</f>
        <v>BLOC / CHAPEAU</v>
      </c>
      <c r="F123" s="112"/>
      <c r="G123" s="209" t="s">
        <v>246</v>
      </c>
      <c r="H123" s="211"/>
      <c r="I123" s="209">
        <f>IF('[2]M3C 2021-22 LEA ORL'!I305="","",'[2]M3C 2021-22 LEA ORL'!I305)</f>
        <v>8</v>
      </c>
      <c r="J123" s="267">
        <f>IF('[2]M3C 2021-22 LEA ORL'!J305="","",'[2]M3C 2021-22 LEA ORL'!J305)</f>
        <v>8</v>
      </c>
      <c r="K123" s="270" t="e">
        <f>IF('[2]M3C 2021-22 LEA ORL'!K305="","",'[2]M3C 2021-22 LEA ORL'!K305)</f>
        <v>#REF!</v>
      </c>
      <c r="L123" s="267" t="e">
        <f>IF('[2]M3C 2021-22 LEA ORL'!L305="","",'[2]M3C 2021-22 LEA ORL'!L305)</f>
        <v>#REF!</v>
      </c>
      <c r="M123" s="271"/>
      <c r="N123" s="272" t="e">
        <f>IF('[2]M3C 2021-22 LEA ORL'!N305="","",'[2]M3C 2021-22 LEA ORL'!N305)</f>
        <v>#REF!</v>
      </c>
      <c r="O123" s="136" t="e">
        <f>IF('[2]M3C 2021-22 LEA ORL'!P305="","",'[2]M3C 2021-22 LEA ORL'!P305)</f>
        <v>#REF!</v>
      </c>
      <c r="P123" s="136" t="e">
        <f>IF('[2]M3C 2021-22 LEA ORL'!R305="","",'[2]M3C 2021-22 LEA ORL'!R305)</f>
        <v>#REF!</v>
      </c>
      <c r="Q123" s="222" t="e">
        <f>IF('[2]M3C 2021-22 LEA ORL'!V305="","",'[2]M3C 2021-22 LEA ORL'!V305)</f>
        <v>#REF!</v>
      </c>
      <c r="R123" s="223" t="e">
        <f>IF('[2]M3C 2021-22 LEA ORL'!W305="","",'[2]M3C 2021-22 LEA ORL'!W305)</f>
        <v>#REF!</v>
      </c>
      <c r="S123" s="223" t="e">
        <f>IF('[2]M3C 2021-22 LEA ORL'!X305="","",'[2]M3C 2021-22 LEA ORL'!X305)</f>
        <v>#REF!</v>
      </c>
      <c r="T123" s="223" t="e">
        <f>IF('[2]M3C 2021-22 LEA ORL'!Y305="","",'[2]M3C 2021-22 LEA ORL'!Y305)</f>
        <v>#REF!</v>
      </c>
      <c r="U123" s="224" t="e">
        <f>IF('[2]M3C 2021-22 LEA ORL'!Z305="","",'[2]M3C 2021-22 LEA ORL'!Z305)</f>
        <v>#REF!</v>
      </c>
      <c r="V123" s="225" t="e">
        <f>IF('[2]M3C 2021-22 LEA ORL'!AA305="","",'[2]M3C 2021-22 LEA ORL'!AA305)</f>
        <v>#REF!</v>
      </c>
      <c r="W123" s="225" t="e">
        <f>IF('[2]M3C 2021-22 LEA ORL'!AB305="","",'[2]M3C 2021-22 LEA ORL'!AB305)</f>
        <v>#REF!</v>
      </c>
      <c r="X123" s="226" t="e">
        <f>IF('[2]M3C 2021-22 LEA ORL'!AC305="","",'[2]M3C 2021-22 LEA ORL'!AC305)</f>
        <v>#REF!</v>
      </c>
      <c r="Y123" s="222" t="e">
        <f>IF('[2]M3C 2021-22 LEA ORL'!AF305="","",'[2]M3C 2021-22 LEA ORL'!AF305)</f>
        <v>#REF!</v>
      </c>
      <c r="Z123" s="223" t="e">
        <f>IF('[2]M3C 2021-22 LEA ORL'!AG305="","",'[2]M3C 2021-22 LEA ORL'!AG305)</f>
        <v>#REF!</v>
      </c>
      <c r="AA123" s="223" t="e">
        <f>IF('[2]M3C 2021-22 LEA ORL'!AH305="","",'[2]M3C 2021-22 LEA ORL'!AH305)</f>
        <v>#REF!</v>
      </c>
      <c r="AB123" s="223" t="e">
        <f>IF('[2]M3C 2021-22 LEA ORL'!AI305="","",'[2]M3C 2021-22 LEA ORL'!AI305)</f>
        <v>#REF!</v>
      </c>
      <c r="AC123" s="224" t="e">
        <f>IF('[2]M3C 2021-22 LEA ORL'!AJ305="","",'[2]M3C 2021-22 LEA ORL'!AJ305)</f>
        <v>#REF!</v>
      </c>
      <c r="AD123" s="225" t="e">
        <f>IF('[2]M3C 2021-22 LEA ORL'!AK305="","",'[2]M3C 2021-22 LEA ORL'!AK305)</f>
        <v>#REF!</v>
      </c>
      <c r="AE123" s="225" t="e">
        <f>IF('[2]M3C 2021-22 LEA ORL'!AL305="","",'[2]M3C 2021-22 LEA ORL'!AL305)</f>
        <v>#REF!</v>
      </c>
      <c r="AF123" s="226" t="e">
        <f>IF('[2]M3C 2021-22 LEA ORL'!AM305="","",'[2]M3C 2021-22 LEA ORL'!AM305)</f>
        <v>#REF!</v>
      </c>
      <c r="AG123" s="91" t="e">
        <f>IF('[2]M3C 2021-22 LEA ORL'!AN305="","",'[2]M3C 2021-22 LEA ORL'!AN305)</f>
        <v>#REF!</v>
      </c>
    </row>
    <row r="124" spans="1:33" ht="158.4" x14ac:dyDescent="0.3">
      <c r="A124" s="273"/>
      <c r="B124" s="148" t="s">
        <v>336</v>
      </c>
      <c r="C124" s="149" t="str">
        <f>IF('[1]M3C LEA ORL'!C296="","",'[1]M3C LEA ORL'!C296)</f>
        <v>Droit européen</v>
      </c>
      <c r="D124" s="72" t="s">
        <v>337</v>
      </c>
      <c r="E124" s="72" t="str">
        <f>IF('[1]M3C LEA ORL'!E296="","",'[1]M3C LEA ORL'!E296)</f>
        <v>UE TRONC COMMUN</v>
      </c>
      <c r="F124" s="74"/>
      <c r="G124" s="72" t="s">
        <v>246</v>
      </c>
      <c r="H124" s="128"/>
      <c r="I124" s="72">
        <f>IF('[1]M3C LEA ORL'!I296="","",'[1]M3C LEA ORL'!I296)</f>
        <v>3</v>
      </c>
      <c r="J124" s="233" t="str">
        <f>IF('[1]M3C LEA ORL'!J296="","",'[1]M3C LEA ORL'!J296)</f>
        <v>3</v>
      </c>
      <c r="K124" s="73" t="str">
        <f>IF('[1]M3C LEA ORL'!K296="","",'[1]M3C LEA ORL'!K296)</f>
        <v>KASWENGI Joseph</v>
      </c>
      <c r="L124" s="274" t="str">
        <f>IF('[1]M3C LEA ORL'!L296="","",'[1]M3C LEA ORL'!L296)</f>
        <v>01 et 02</v>
      </c>
      <c r="M124" s="111"/>
      <c r="N124" s="136">
        <f>IF('[1]M3C LEA ORL'!N296="","",'[1]M3C LEA ORL'!N296)</f>
        <v>18</v>
      </c>
      <c r="O124" s="136">
        <f>IF('[1]M3C LEA ORL'!O296="","",'[1]M3C LEA ORL'!O296)</f>
        <v>12</v>
      </c>
      <c r="P124" s="136" t="str">
        <f>IF('[1]M3C LEA ORL'!P296="","",'[1]M3C LEA ORL'!P296)</f>
        <v/>
      </c>
      <c r="Q124" s="222" t="str">
        <f>IF('[1]M3C LEA ORL'!Q296="","",'[1]M3C LEA ORL'!Q296)</f>
        <v>50% CC
50% CT</v>
      </c>
      <c r="R124" s="223" t="str">
        <f>IF('[1]M3C LEA ORL'!R296="","",'[1]M3C LEA ORL'!R296)</f>
        <v>mixte</v>
      </c>
      <c r="S124" s="223" t="str">
        <f>IF('[1]M3C LEA ORL'!S296="","",'[1]M3C LEA ORL'!S296)</f>
        <v>écrit</v>
      </c>
      <c r="T124" s="222" t="str">
        <f>IF('[1]M3C LEA ORL'!T296="","",'[1]M3C LEA ORL'!T296)</f>
        <v>1h00</v>
      </c>
      <c r="U124" s="224">
        <f>IF('[1]M3C LEA ORL'!U296="","",'[1]M3C LEA ORL'!U296)</f>
        <v>1</v>
      </c>
      <c r="V124" s="225" t="str">
        <f>IF('[1]M3C LEA ORL'!V296="","",'[1]M3C LEA ORL'!V296)</f>
        <v>CT</v>
      </c>
      <c r="W124" s="225" t="str">
        <f>IF('[1]M3C LEA ORL'!W296="","",'[1]M3C LEA ORL'!W296)</f>
        <v>écrit</v>
      </c>
      <c r="X124" s="226" t="str">
        <f>IF('[1]M3C LEA ORL'!X296="","",'[1]M3C LEA ORL'!X296)</f>
        <v>1h00</v>
      </c>
      <c r="Y124" s="222">
        <f>IF('[1]M3C LEA ORL'!Y296="","",'[1]M3C LEA ORL'!Y296)</f>
        <v>1</v>
      </c>
      <c r="Z124" s="223" t="str">
        <f>IF('[1]M3C LEA ORL'!Z296="","",'[1]M3C LEA ORL'!Z296)</f>
        <v>CT</v>
      </c>
      <c r="AA124" s="223" t="str">
        <f>IF('[1]M3C LEA ORL'!AA296="","",'[1]M3C LEA ORL'!AA296)</f>
        <v>écrit</v>
      </c>
      <c r="AB124" s="223" t="str">
        <f>IF('[1]M3C LEA ORL'!AB296="","",'[1]M3C LEA ORL'!AB296)</f>
        <v>1h00</v>
      </c>
      <c r="AC124" s="224">
        <f>IF('[1]M3C LEA ORL'!AC296="","",'[1]M3C LEA ORL'!AC296)</f>
        <v>1</v>
      </c>
      <c r="AD124" s="225" t="str">
        <f>IF('[1]M3C LEA ORL'!AD296="","",'[1]M3C LEA ORL'!AD296)</f>
        <v>CT</v>
      </c>
      <c r="AE124" s="225" t="str">
        <f>IF('[1]M3C LEA ORL'!AE296="","",'[1]M3C LEA ORL'!AE296)</f>
        <v>écrit</v>
      </c>
      <c r="AF124" s="226" t="str">
        <f>IF('[1]M3C LEA ORL'!AF296="","",'[1]M3C LEA ORL'!AF296)</f>
        <v>1h00</v>
      </c>
      <c r="AG124" s="91" t="str">
        <f>IF('[1]M3C LEA ORL'!AG296="","",'[1]M3C LEA ORL'!AG296)</f>
        <v>L’Union  Européenne  et  ses  institutions.  Questions  liées  à  l’intégration.  Les  règles  du  marché commun. L’Europe sociale.</v>
      </c>
    </row>
    <row r="125" spans="1:33" ht="198" x14ac:dyDescent="0.3">
      <c r="A125" s="273"/>
      <c r="B125" s="148" t="s">
        <v>338</v>
      </c>
      <c r="C125" s="149" t="str">
        <f>IF('[1]M3C LEA ORL'!C297="","",'[1]M3C LEA ORL'!C297)</f>
        <v>Marketing fondamental et opérationnel</v>
      </c>
      <c r="D125" s="72" t="s">
        <v>339</v>
      </c>
      <c r="E125" s="72" t="str">
        <f>IF('[1]M3C LEA ORL'!E297="","",'[1]M3C LEA ORL'!E297)</f>
        <v>UE TRONC COMMUN</v>
      </c>
      <c r="F125" s="74"/>
      <c r="G125" s="72" t="s">
        <v>246</v>
      </c>
      <c r="H125" s="128"/>
      <c r="I125" s="72">
        <f>IF('[1]M3C LEA ORL'!I297="","",'[1]M3C LEA ORL'!I297)</f>
        <v>3</v>
      </c>
      <c r="J125" s="233" t="str">
        <f>IF('[1]M3C LEA ORL'!J297="","",'[1]M3C LEA ORL'!J297)</f>
        <v>3</v>
      </c>
      <c r="K125" s="73" t="str">
        <f>IF('[1]M3C LEA ORL'!K297="","",'[1]M3C LEA ORL'!K297)</f>
        <v>KASWENGI Joseph</v>
      </c>
      <c r="L125" s="274" t="str">
        <f>IF('[1]M3C LEA ORL'!L297="","",'[1]M3C LEA ORL'!L297)</f>
        <v>06</v>
      </c>
      <c r="M125" s="275"/>
      <c r="N125" s="115">
        <f>IF('[1]M3C LEA ORL'!N297="","",'[1]M3C LEA ORL'!N297)</f>
        <v>18</v>
      </c>
      <c r="O125" s="115">
        <f>IF('[1]M3C LEA ORL'!O297="","",'[1]M3C LEA ORL'!O297)</f>
        <v>12</v>
      </c>
      <c r="P125" s="115" t="str">
        <f>IF('[1]M3C LEA ORL'!P297="","",'[1]M3C LEA ORL'!P297)</f>
        <v/>
      </c>
      <c r="Q125" s="222" t="str">
        <f>IF('[1]M3C LEA ORL'!Q297="","",'[1]M3C LEA ORL'!Q297)</f>
        <v>50% CC (projet, oral, écrit)
50% CT</v>
      </c>
      <c r="R125" s="223" t="str">
        <f>IF('[1]M3C LEA ORL'!R297="","",'[1]M3C LEA ORL'!R297)</f>
        <v>mixte</v>
      </c>
      <c r="S125" s="223" t="str">
        <f>IF('[1]M3C LEA ORL'!S297="","",'[1]M3C LEA ORL'!S297)</f>
        <v>écrit et oral</v>
      </c>
      <c r="T125" s="223" t="str">
        <f>IF('[1]M3C LEA ORL'!T297="","",'[1]M3C LEA ORL'!T297)</f>
        <v>1h30</v>
      </c>
      <c r="U125" s="224">
        <f>IF('[1]M3C LEA ORL'!U297="","",'[1]M3C LEA ORL'!U297)</f>
        <v>1</v>
      </c>
      <c r="V125" s="225" t="str">
        <f>IF('[1]M3C LEA ORL'!V297="","",'[1]M3C LEA ORL'!V297)</f>
        <v>CT</v>
      </c>
      <c r="W125" s="225" t="str">
        <f>IF('[1]M3C LEA ORL'!W297="","",'[1]M3C LEA ORL'!W297)</f>
        <v>écrit</v>
      </c>
      <c r="X125" s="226" t="str">
        <f>IF('[1]M3C LEA ORL'!X297="","",'[1]M3C LEA ORL'!X297)</f>
        <v>1h30</v>
      </c>
      <c r="Y125" s="222">
        <f>IF('[1]M3C LEA ORL'!Y297="","",'[1]M3C LEA ORL'!Y297)</f>
        <v>1</v>
      </c>
      <c r="Z125" s="223" t="str">
        <f>IF('[1]M3C LEA ORL'!Z297="","",'[1]M3C LEA ORL'!Z297)</f>
        <v>CT</v>
      </c>
      <c r="AA125" s="223" t="str">
        <f>IF('[1]M3C LEA ORL'!AA297="","",'[1]M3C LEA ORL'!AA297)</f>
        <v>écrit</v>
      </c>
      <c r="AB125" s="223" t="str">
        <f>IF('[1]M3C LEA ORL'!AB297="","",'[1]M3C LEA ORL'!AB297)</f>
        <v>1h30</v>
      </c>
      <c r="AC125" s="224">
        <f>IF('[1]M3C LEA ORL'!AC297="","",'[1]M3C LEA ORL'!AC297)</f>
        <v>1</v>
      </c>
      <c r="AD125" s="225" t="str">
        <f>IF('[1]M3C LEA ORL'!AD297="","",'[1]M3C LEA ORL'!AD297)</f>
        <v>CT</v>
      </c>
      <c r="AE125" s="225" t="str">
        <f>IF('[1]M3C LEA ORL'!AE297="","",'[1]M3C LEA ORL'!AE297)</f>
        <v>écrit</v>
      </c>
      <c r="AF125" s="226" t="str">
        <f>IF('[1]M3C LEA ORL'!AF297="","",'[1]M3C LEA ORL'!AF297)</f>
        <v>1h30</v>
      </c>
      <c r="AG125" s="91" t="str">
        <f>IF('[1]M3C LEA ORL'!AG297="","",'[1]M3C LEA ORL'!AG297)</f>
        <v>Ce cours consiste en deux cours en un. Plus particulièrement, si la première partie est consacrée au marketing fondamental, la deuxième approfondit le marketing opérationnel.</v>
      </c>
    </row>
    <row r="126" spans="1:33" ht="52.8" x14ac:dyDescent="0.3">
      <c r="A126" s="276"/>
      <c r="B126" s="276"/>
      <c r="C126" s="277" t="s">
        <v>264</v>
      </c>
      <c r="D126" s="278"/>
      <c r="E126" s="237"/>
      <c r="F126" s="237"/>
      <c r="G126" s="237"/>
      <c r="H126" s="238"/>
      <c r="I126" s="239"/>
      <c r="J126" s="240"/>
      <c r="K126" s="239"/>
      <c r="L126" s="240"/>
      <c r="M126" s="241"/>
      <c r="N126" s="242"/>
      <c r="O126" s="242"/>
      <c r="P126" s="242"/>
      <c r="Q126" s="243"/>
      <c r="R126" s="244"/>
      <c r="S126" s="244"/>
      <c r="T126" s="244"/>
      <c r="U126" s="245"/>
      <c r="V126" s="236"/>
      <c r="W126" s="246"/>
      <c r="X126" s="247"/>
      <c r="Y126" s="248"/>
      <c r="Z126" s="246"/>
      <c r="AA126" s="246"/>
      <c r="AB126" s="246"/>
      <c r="AC126" s="249"/>
      <c r="AD126" s="246"/>
      <c r="AE126" s="246"/>
      <c r="AF126" s="246"/>
      <c r="AG126" s="250"/>
    </row>
    <row r="127" spans="1:33" ht="92.4" x14ac:dyDescent="0.3">
      <c r="A127" s="96" t="s">
        <v>340</v>
      </c>
      <c r="B127" s="96" t="s">
        <v>341</v>
      </c>
      <c r="C127" s="97" t="s">
        <v>342</v>
      </c>
      <c r="D127" s="98"/>
      <c r="E127" s="98" t="s">
        <v>35</v>
      </c>
      <c r="F127" s="98"/>
      <c r="G127" s="99"/>
      <c r="H127" s="61"/>
      <c r="I127" s="62">
        <f>+I128+I129</f>
        <v>6</v>
      </c>
      <c r="J127" s="62">
        <f>SUM(J128:J129)</f>
        <v>6</v>
      </c>
      <c r="K127" s="62"/>
      <c r="L127" s="61"/>
      <c r="M127" s="279"/>
      <c r="N127" s="280"/>
      <c r="O127" s="65"/>
      <c r="P127" s="65"/>
      <c r="Q127" s="100"/>
      <c r="R127" s="65"/>
      <c r="S127" s="65"/>
      <c r="T127" s="65"/>
      <c r="U127" s="176"/>
      <c r="V127" s="68"/>
      <c r="W127" s="68"/>
      <c r="X127" s="177"/>
      <c r="Y127" s="176"/>
      <c r="Z127" s="68"/>
      <c r="AA127" s="68"/>
      <c r="AB127" s="68"/>
      <c r="AC127" s="67"/>
      <c r="AD127" s="68"/>
      <c r="AE127" s="68"/>
      <c r="AF127" s="68"/>
      <c r="AG127" s="69"/>
    </row>
    <row r="128" spans="1:33" ht="409.6" x14ac:dyDescent="0.3">
      <c r="A128" s="273"/>
      <c r="B128" s="148" t="s">
        <v>343</v>
      </c>
      <c r="C128" s="94" t="str">
        <f>IF(OR('[1]M3C LEA ORL'!C360=0,'[1]M3C LEA ORL'!C360=""),"",'[1]M3C LEA ORL'!C360)</f>
        <v>Comportement du consommateur</v>
      </c>
      <c r="D128" s="72"/>
      <c r="E128" s="72" t="str">
        <f>IF(OR('[1]M3C LEA ORL'!E360=0,'[1]M3C LEA ORL'!E360=""),"",'[1]M3C LEA ORL'!E360)</f>
        <v>UE spécialisation</v>
      </c>
      <c r="F128" s="72"/>
      <c r="G128" s="72" t="str">
        <f>IF(OR('[1]M3C LEA ORL'!G360=0,'[1]M3C LEA ORL'!G360=""),"",'[1]M3C LEA ORL'!G360)</f>
        <v>LEA</v>
      </c>
      <c r="H128" s="128"/>
      <c r="I128" s="233" t="str">
        <f>IF(OR('[1]M3C LEA ORL'!I360=0,'[1]M3C LEA ORL'!I360=""),"",'[1]M3C LEA ORL'!I360)</f>
        <v>3</v>
      </c>
      <c r="J128" s="281">
        <f>IF(OR('[1]M3C LEA ORL'!J360=0,'[1]M3C LEA ORL'!J360=""),"",'[1]M3C LEA ORL'!J360)</f>
        <v>3</v>
      </c>
      <c r="K128" s="185" t="str">
        <f>IF(OR('[1]M3C LEA ORL'!K360=0,'[1]M3C LEA ORL'!K360=""),"",'[1]M3C LEA ORL'!K360)</f>
        <v>KASWENGI Joseph</v>
      </c>
      <c r="L128" s="185" t="str">
        <f>IF(OR('[1]M3C LEA ORL'!L360=0,'[1]M3C LEA ORL'!L360=""),"",'[1]M3C LEA ORL'!L360)</f>
        <v>06</v>
      </c>
      <c r="M128" s="136"/>
      <c r="N128" s="135">
        <f>IF(OR('[1]M3C LEA ORL'!N360=0,'[1]M3C LEA ORL'!N360=""),"",'[1]M3C LEA ORL'!N360)</f>
        <v>10</v>
      </c>
      <c r="O128" s="135">
        <f>IF(OR('[1]M3C LEA ORL'!O360=0,'[1]M3C LEA ORL'!O360=""),"",'[1]M3C LEA ORL'!O360)</f>
        <v>10</v>
      </c>
      <c r="P128" s="135" t="str">
        <f>IF(OR('[1]M3C LEA ORL'!P360=0,'[1]M3C LEA ORL'!P360=""),"",'[1]M3C LEA ORL'!P360)</f>
        <v/>
      </c>
      <c r="Q128" s="282">
        <f>IF(OR('[1]M3C LEA ORL'!Q360=0,'[1]M3C LEA ORL'!Q360=""),"",'[1]M3C LEA ORL'!Q360)</f>
        <v>1</v>
      </c>
      <c r="R128" s="283" t="str">
        <f>IF(OR('[1]M3C LEA ORL'!R360=0,'[1]M3C LEA ORL'!R360=""),"",'[1]M3C LEA ORL'!R360)</f>
        <v>CC</v>
      </c>
      <c r="S128" s="283" t="str">
        <f>IF(OR('[1]M3C LEA ORL'!S360=0,'[1]M3C LEA ORL'!S360=""),"",'[1]M3C LEA ORL'!S360)</f>
        <v>écrit et oral</v>
      </c>
      <c r="T128" s="283" t="str">
        <f>IF(OR('[1]M3C LEA ORL'!T360=0,'[1]M3C LEA ORL'!T360=""),"",'[1]M3C LEA ORL'!T360)</f>
        <v/>
      </c>
      <c r="U128" s="284">
        <f>IF(OR('[1]M3C LEA ORL'!U360=0,'[1]M3C LEA ORL'!U360=""),"",'[1]M3C LEA ORL'!U360)</f>
        <v>1</v>
      </c>
      <c r="V128" s="285" t="str">
        <f>IF(OR('[1]M3C LEA ORL'!V360=0,'[1]M3C LEA ORL'!V360=""),"",'[1]M3C LEA ORL'!V360)</f>
        <v>CT</v>
      </c>
      <c r="W128" s="284" t="str">
        <f>IF(OR('[1]M3C LEA ORL'!W360=0,'[1]M3C LEA ORL'!W360=""),"",'[1]M3C LEA ORL'!W360)</f>
        <v>écrit</v>
      </c>
      <c r="X128" s="286" t="str">
        <f>IF(OR('[1]M3C LEA ORL'!X360=0,'[1]M3C LEA ORL'!X360=""),"",'[1]M3C LEA ORL'!X360)</f>
        <v>1h00</v>
      </c>
      <c r="Y128" s="282">
        <f>IF(OR('[1]M3C LEA ORL'!Y360=0,'[1]M3C LEA ORL'!Y360=""),"",'[1]M3C LEA ORL'!Y360)</f>
        <v>1</v>
      </c>
      <c r="Z128" s="287" t="str">
        <f>IF(OR('[1]M3C LEA ORL'!Z360=0,'[1]M3C LEA ORL'!Z360=""),"",'[1]M3C LEA ORL'!Z360)</f>
        <v>CT</v>
      </c>
      <c r="AA128" s="287" t="str">
        <f>IF(OR('[1]M3C LEA ORL'!AA360=0,'[1]M3C LEA ORL'!AA360=""),"",'[1]M3C LEA ORL'!AA360)</f>
        <v>écrit</v>
      </c>
      <c r="AB128" s="287" t="str">
        <f>IF(OR('[1]M3C LEA ORL'!AB360=0,'[1]M3C LEA ORL'!AB360=""),"",'[1]M3C LEA ORL'!AB360)</f>
        <v>1h00</v>
      </c>
      <c r="AC128" s="284">
        <f>IF(OR('[1]M3C LEA ORL'!AC360=0,'[1]M3C LEA ORL'!AC360=""),"",'[1]M3C LEA ORL'!AC360)</f>
        <v>1</v>
      </c>
      <c r="AD128" s="288" t="str">
        <f>IF(OR('[1]M3C LEA ORL'!AD360=0,'[1]M3C LEA ORL'!AD360=""),"",'[1]M3C LEA ORL'!AD360)</f>
        <v>CT</v>
      </c>
      <c r="AE128" s="288" t="str">
        <f>IF(OR('[1]M3C LEA ORL'!AE360=0,'[1]M3C LEA ORL'!AE360=""),"",'[1]M3C LEA ORL'!AE360)</f>
        <v>écrit</v>
      </c>
      <c r="AF128" s="288" t="str">
        <f>IF(OR('[1]M3C LEA ORL'!AF360=0,'[1]M3C LEA ORL'!AF360=""),"",'[1]M3C LEA ORL'!AF360)</f>
        <v>1h00</v>
      </c>
      <c r="AG128" s="289" t="str">
        <f>IF(OR('[1]M3C LEA ORL'!AG360=0,'[1]M3C LEA ORL'!AG360=""),"",'[1]M3C LEA ORL'!AG360)</f>
        <v>Ce cours a pour objectif d'éclairer les comportements du consommateur dans l'univers marchand. Le processus de décision du consommateur sera étudié en détail, et ses étapes seront analysées.
Le cours permettra également de présenter les concepts clés du comportement du consommateur : les besoins et motivations, l'attitude, les émotions, la satisfaction, la fidélité, etc. Par ailleurs, à l'heure où la consommation et l'acte d'achat se font fréquemment en ligne (internet, mobile, ...), le cours traitera spécifiquement du comportement de l'internaute, et présentera les enjeux liés au cross-canal.</v>
      </c>
    </row>
    <row r="129" spans="1:33" ht="409.6" x14ac:dyDescent="0.3">
      <c r="A129" s="273"/>
      <c r="B129" s="148" t="s">
        <v>344</v>
      </c>
      <c r="C129" s="94" t="str">
        <f>IF(OR('[1]M3C LEA ORL'!C361=0,'[1]M3C LEA ORL'!C361=""),"",'[1]M3C LEA ORL'!C361)</f>
        <v>Communication for international tourism</v>
      </c>
      <c r="D129" s="72"/>
      <c r="E129" s="72" t="str">
        <f>IF(OR('[1]M3C LEA ORL'!E361=0,'[1]M3C LEA ORL'!E361=""),"",'[1]M3C LEA ORL'!E361)</f>
        <v>UE spécialisation</v>
      </c>
      <c r="F129" s="72"/>
      <c r="G129" s="72" t="str">
        <f>IF(OR('[1]M3C LEA ORL'!G361=0,'[1]M3C LEA ORL'!G361=""),"",'[1]M3C LEA ORL'!G361)</f>
        <v>LEA</v>
      </c>
      <c r="H129" s="128"/>
      <c r="I129" s="233" t="str">
        <f>IF(OR('[1]M3C LEA ORL'!I361=0,'[1]M3C LEA ORL'!I361=""),"",'[1]M3C LEA ORL'!I361)</f>
        <v>3</v>
      </c>
      <c r="J129" s="281">
        <f>IF(OR('[1]M3C LEA ORL'!J361=0,'[1]M3C LEA ORL'!J361=""),"",'[1]M3C LEA ORL'!J361)</f>
        <v>3</v>
      </c>
      <c r="K129" s="185" t="str">
        <f>IF(OR('[1]M3C LEA ORL'!K361=0,'[1]M3C LEA ORL'!K361=""),"",'[1]M3C LEA ORL'!K361)</f>
        <v>MICHEL Alice</v>
      </c>
      <c r="L129" s="185">
        <f>IF(OR('[1]M3C LEA ORL'!L361=0,'[1]M3C LEA ORL'!L361=""),"",'[1]M3C LEA ORL'!L361)</f>
        <v>11</v>
      </c>
      <c r="M129" s="79"/>
      <c r="N129" s="290">
        <f>IF(OR('[1]M3C LEA ORL'!N361=0,'[1]M3C LEA ORL'!N361=""),"",'[1]M3C LEA ORL'!N361)</f>
        <v>12</v>
      </c>
      <c r="O129" s="290">
        <f>IF(OR('[1]M3C LEA ORL'!O361=0,'[1]M3C LEA ORL'!O361=""),"",'[1]M3C LEA ORL'!O361)</f>
        <v>12</v>
      </c>
      <c r="P129" s="135" t="str">
        <f>IF(OR('[1]M3C LEA ORL'!P361=0,'[1]M3C LEA ORL'!P361=""),"",'[1]M3C LEA ORL'!P361)</f>
        <v/>
      </c>
      <c r="Q129" s="282">
        <f>IF(OR('[1]M3C LEA ORL'!Q361=0,'[1]M3C LEA ORL'!Q361=""),"",'[1]M3C LEA ORL'!Q361)</f>
        <v>1</v>
      </c>
      <c r="R129" s="283" t="str">
        <f>IF(OR('[1]M3C LEA ORL'!R361=0,'[1]M3C LEA ORL'!R361=""),"",'[1]M3C LEA ORL'!R361)</f>
        <v>CC</v>
      </c>
      <c r="S129" s="283"/>
      <c r="T129" s="283"/>
      <c r="U129" s="284">
        <v>1</v>
      </c>
      <c r="V129" s="285" t="s">
        <v>44</v>
      </c>
      <c r="W129" s="284" t="s">
        <v>345</v>
      </c>
      <c r="X129" s="286" t="s">
        <v>160</v>
      </c>
      <c r="Y129" s="282">
        <v>1</v>
      </c>
      <c r="Z129" s="287" t="s">
        <v>44</v>
      </c>
      <c r="AA129" s="287" t="s">
        <v>42</v>
      </c>
      <c r="AB129" s="287" t="s">
        <v>160</v>
      </c>
      <c r="AC129" s="284">
        <v>1</v>
      </c>
      <c r="AD129" s="288" t="s">
        <v>44</v>
      </c>
      <c r="AE129" s="288" t="s">
        <v>42</v>
      </c>
      <c r="AF129" s="288" t="s">
        <v>160</v>
      </c>
      <c r="AG129" s="289" t="s">
        <v>346</v>
      </c>
    </row>
    <row r="130" spans="1:33" ht="52.8" x14ac:dyDescent="0.3">
      <c r="A130" s="43"/>
      <c r="B130" s="44"/>
      <c r="C130" s="45" t="s">
        <v>76</v>
      </c>
      <c r="D130" s="46"/>
      <c r="E130" s="47"/>
      <c r="F130" s="48"/>
      <c r="G130" s="49"/>
      <c r="H130" s="50"/>
      <c r="I130" s="48">
        <f>+I132+I135+I139</f>
        <v>8</v>
      </c>
      <c r="J130" s="48">
        <f>+J132+J135+J139</f>
        <v>8</v>
      </c>
      <c r="K130" s="48"/>
      <c r="L130" s="48"/>
      <c r="M130" s="51"/>
      <c r="N130" s="52"/>
      <c r="O130" s="52"/>
      <c r="P130" s="52"/>
      <c r="Q130" s="104"/>
      <c r="R130" s="105"/>
      <c r="S130" s="105"/>
      <c r="T130" s="105"/>
      <c r="U130" s="106"/>
      <c r="V130" s="105"/>
      <c r="W130" s="105"/>
      <c r="X130" s="105"/>
      <c r="Y130" s="104"/>
      <c r="Z130" s="105"/>
      <c r="AA130" s="105"/>
      <c r="AB130" s="105"/>
      <c r="AC130" s="106"/>
      <c r="AD130" s="105"/>
      <c r="AE130" s="105"/>
      <c r="AF130" s="105"/>
      <c r="AG130" s="168"/>
    </row>
    <row r="131" spans="1:33" ht="79.2" x14ac:dyDescent="0.3">
      <c r="A131" s="169" t="s">
        <v>347</v>
      </c>
      <c r="B131" s="170" t="s">
        <v>348</v>
      </c>
      <c r="C131" s="171" t="s">
        <v>349</v>
      </c>
      <c r="D131" s="172" t="s">
        <v>350</v>
      </c>
      <c r="E131" s="170" t="s">
        <v>84</v>
      </c>
      <c r="F131" s="170"/>
      <c r="G131" s="173"/>
      <c r="H131" s="170"/>
      <c r="I131" s="170">
        <f>+I132+I135+I139+I112</f>
        <v>30</v>
      </c>
      <c r="J131" s="170">
        <f>+J132+J135+J139+J112</f>
        <v>30</v>
      </c>
      <c r="K131" s="170"/>
      <c r="L131" s="170"/>
      <c r="M131" s="199"/>
      <c r="N131" s="174"/>
      <c r="O131" s="174"/>
      <c r="P131" s="174"/>
      <c r="Q131" s="200"/>
      <c r="R131" s="170"/>
      <c r="S131" s="170"/>
      <c r="T131" s="170"/>
      <c r="U131" s="170"/>
      <c r="V131" s="170"/>
      <c r="W131" s="170"/>
      <c r="X131" s="199"/>
      <c r="Y131" s="200"/>
      <c r="Z131" s="170"/>
      <c r="AA131" s="170"/>
      <c r="AB131" s="170"/>
      <c r="AC131" s="170"/>
      <c r="AD131" s="170"/>
      <c r="AE131" s="170"/>
      <c r="AF131" s="170"/>
      <c r="AG131" s="175"/>
    </row>
    <row r="132" spans="1:33" ht="66" x14ac:dyDescent="0.3">
      <c r="A132" s="57" t="s">
        <v>351</v>
      </c>
      <c r="B132" s="57" t="s">
        <v>352</v>
      </c>
      <c r="C132" s="58" t="s">
        <v>353</v>
      </c>
      <c r="D132" s="59"/>
      <c r="E132" s="59"/>
      <c r="F132" s="59"/>
      <c r="G132" s="60"/>
      <c r="H132" s="61"/>
      <c r="I132" s="62">
        <v>4</v>
      </c>
      <c r="J132" s="62">
        <v>4</v>
      </c>
      <c r="K132" s="62"/>
      <c r="L132" s="61"/>
      <c r="M132" s="63"/>
      <c r="N132" s="64"/>
      <c r="O132" s="65"/>
      <c r="P132" s="65"/>
      <c r="Q132" s="100"/>
      <c r="R132" s="65"/>
      <c r="S132" s="65"/>
      <c r="T132" s="65"/>
      <c r="U132" s="176"/>
      <c r="V132" s="68"/>
      <c r="W132" s="68"/>
      <c r="X132" s="177"/>
      <c r="Y132" s="176"/>
      <c r="Z132" s="68"/>
      <c r="AA132" s="68"/>
      <c r="AB132" s="68"/>
      <c r="AC132" s="67"/>
      <c r="AD132" s="68"/>
      <c r="AE132" s="68"/>
      <c r="AF132" s="68"/>
      <c r="AG132" s="69"/>
    </row>
    <row r="133" spans="1:33" ht="105.6" x14ac:dyDescent="0.3">
      <c r="A133" s="273"/>
      <c r="B133" s="148" t="s">
        <v>354</v>
      </c>
      <c r="C133" s="149" t="str">
        <f>IF(+'[1]M3C LEA ORL'!C332="","",+'[1]M3C LEA ORL'!C332)</f>
        <v>Thème Espagnol S4</v>
      </c>
      <c r="D133" s="72" t="s">
        <v>355</v>
      </c>
      <c r="E133" s="209" t="str">
        <f>IF(+'[1]M3C LEA ORL'!E332="","",+'[1]M3C LEA ORL'!E332)</f>
        <v>UE TRONC COMMUN</v>
      </c>
      <c r="F133" s="112"/>
      <c r="G133" s="209" t="s">
        <v>246</v>
      </c>
      <c r="H133" s="211"/>
      <c r="I133" s="209">
        <f>IF(+'[1]M3C LEA ORL'!I332="","",+'[1]M3C LEA ORL'!I332)</f>
        <v>2</v>
      </c>
      <c r="J133" s="267" t="str">
        <f>IF(+'[1]M3C LEA ORL'!J332="","",+'[1]M3C LEA ORL'!J332)</f>
        <v>2</v>
      </c>
      <c r="K133" s="291" t="str">
        <f>IF(+'[1]M3C LEA ORL'!K332="","",+'[1]M3C LEA ORL'!K332)</f>
        <v>BACCON Annie</v>
      </c>
      <c r="L133" s="267" t="str">
        <f>IF(+'[1]M3C LEA ORL'!L332="","",+'[1]M3C LEA ORL'!L332)</f>
        <v>14</v>
      </c>
      <c r="M133" s="212"/>
      <c r="N133" s="260" t="str">
        <f>IF(+'[1]M3C LEA ORL'!N332="","",+'[1]M3C LEA ORL'!N332)</f>
        <v/>
      </c>
      <c r="O133" s="260">
        <f>IF(+'[1]M3C LEA ORL'!O332="","",+'[1]M3C LEA ORL'!O332)</f>
        <v>18</v>
      </c>
      <c r="P133" s="260" t="str">
        <f>IF(+'[1]M3C LEA ORL'!P332="","",+'[1]M3C LEA ORL'!P332)</f>
        <v/>
      </c>
      <c r="Q133" s="214">
        <f>IF(+'[1]M3C LEA ORL'!Q332="","",+'[1]M3C LEA ORL'!Q332)</f>
        <v>1</v>
      </c>
      <c r="R133" s="215" t="str">
        <f>IF(+'[1]M3C LEA ORL'!R332="","",+'[1]M3C LEA ORL'!R332)</f>
        <v>CC</v>
      </c>
      <c r="S133" s="215" t="str">
        <f>IF(+'[1]M3C LEA ORL'!S332="","",+'[1]M3C LEA ORL'!S332)</f>
        <v>écrit et oral</v>
      </c>
      <c r="T133" s="215" t="str">
        <f>IF(+'[1]M3C LEA ORL'!T332="","",+'[1]M3C LEA ORL'!T332)</f>
        <v/>
      </c>
      <c r="U133" s="216">
        <f>IF(+'[1]M3C LEA ORL'!U332="","",+'[1]M3C LEA ORL'!U332)</f>
        <v>1</v>
      </c>
      <c r="V133" s="217" t="str">
        <f>IF(+'[1]M3C LEA ORL'!V332="","",+'[1]M3C LEA ORL'!V332)</f>
        <v>CT</v>
      </c>
      <c r="W133" s="217" t="str">
        <f>IF(+'[1]M3C LEA ORL'!W332="","",+'[1]M3C LEA ORL'!W332)</f>
        <v>écrit</v>
      </c>
      <c r="X133" s="218" t="str">
        <f>IF(+'[1]M3C LEA ORL'!X332="","",+'[1]M3C LEA ORL'!X332)</f>
        <v>1h30</v>
      </c>
      <c r="Y133" s="214">
        <f>IF(+'[1]M3C LEA ORL'!Y332="","",+'[1]M3C LEA ORL'!Y332)</f>
        <v>1</v>
      </c>
      <c r="Z133" s="215" t="str">
        <f>IF(+'[1]M3C LEA ORL'!Z332="","",+'[1]M3C LEA ORL'!Z332)</f>
        <v>CT</v>
      </c>
      <c r="AA133" s="215" t="str">
        <f>IF(+'[1]M3C LEA ORL'!AA332="","",+'[1]M3C LEA ORL'!AA332)</f>
        <v>écrit</v>
      </c>
      <c r="AB133" s="215" t="str">
        <f>IF(+'[1]M3C LEA ORL'!AB332="","",+'[1]M3C LEA ORL'!AB332)</f>
        <v>1h30</v>
      </c>
      <c r="AC133" s="216">
        <f>IF(+'[1]M3C LEA ORL'!AC332="","",+'[1]M3C LEA ORL'!AC332)</f>
        <v>1</v>
      </c>
      <c r="AD133" s="217" t="str">
        <f>IF(+'[1]M3C LEA ORL'!AD332="","",+'[1]M3C LEA ORL'!AD332)</f>
        <v>CT</v>
      </c>
      <c r="AE133" s="217" t="str">
        <f>IF(+'[1]M3C LEA ORL'!AE332="","",+'[1]M3C LEA ORL'!AE332)</f>
        <v>écrit</v>
      </c>
      <c r="AF133" s="218" t="str">
        <f>IF(+'[1]M3C LEA ORL'!AF332="","",+'[1]M3C LEA ORL'!AF332)</f>
        <v>1h30</v>
      </c>
      <c r="AG133" s="184" t="str">
        <f>IF(+'[1]M3C LEA ORL'!AG332="","",+'[1]M3C LEA ORL'!AG332)</f>
        <v>Entraînement à la traduction du français vers l’espagnol de textes journalistiques.</v>
      </c>
    </row>
    <row r="134" spans="1:33" ht="211.2" x14ac:dyDescent="0.3">
      <c r="A134" s="273"/>
      <c r="B134" s="148" t="s">
        <v>356</v>
      </c>
      <c r="C134" s="149" t="str">
        <f>IF(+'[1]M3C LEA ORL'!C333="","",+'[1]M3C LEA ORL'!C333)</f>
        <v>Version Espagnol S4</v>
      </c>
      <c r="D134" s="72" t="s">
        <v>357</v>
      </c>
      <c r="E134" s="72" t="str">
        <f>IF(+'[1]M3C LEA ORL'!E333="","",+'[1]M3C LEA ORL'!E333)</f>
        <v>UE TRONC COMMUN</v>
      </c>
      <c r="F134" s="74"/>
      <c r="G134" s="72" t="s">
        <v>246</v>
      </c>
      <c r="H134" s="128"/>
      <c r="I134" s="209">
        <f>IF(+'[1]M3C LEA ORL'!I333="","",+'[1]M3C LEA ORL'!I333)</f>
        <v>2</v>
      </c>
      <c r="J134" s="267" t="str">
        <f>IF(+'[1]M3C LEA ORL'!J333="","",+'[1]M3C LEA ORL'!J333)</f>
        <v>2</v>
      </c>
      <c r="K134" s="291" t="str">
        <f>IF(+'[1]M3C LEA ORL'!K333="","",+'[1]M3C LEA ORL'!K333)</f>
        <v>FOURNIE-CHABOCHE Sylvie</v>
      </c>
      <c r="L134" s="267" t="str">
        <f>IF(+'[1]M3C LEA ORL'!L333="","",+'[1]M3C LEA ORL'!L333)</f>
        <v>14</v>
      </c>
      <c r="M134" s="212"/>
      <c r="N134" s="136" t="str">
        <f>IF(+'[1]M3C LEA ORL'!N333="","",+'[1]M3C LEA ORL'!N333)</f>
        <v/>
      </c>
      <c r="O134" s="136">
        <f>IF(+'[1]M3C LEA ORL'!O333="","",+'[1]M3C LEA ORL'!O333)</f>
        <v>18</v>
      </c>
      <c r="P134" s="136" t="str">
        <f>IF(+'[1]M3C LEA ORL'!P333="","",+'[1]M3C LEA ORL'!P333)</f>
        <v/>
      </c>
      <c r="Q134" s="222">
        <f>IF(+'[1]M3C LEA ORL'!Q333="","",+'[1]M3C LEA ORL'!Q333)</f>
        <v>1</v>
      </c>
      <c r="R134" s="223" t="str">
        <f>IF(+'[1]M3C LEA ORL'!R333="","",+'[1]M3C LEA ORL'!R333)</f>
        <v>CC</v>
      </c>
      <c r="S134" s="223" t="str">
        <f>IF(+'[1]M3C LEA ORL'!S333="","",+'[1]M3C LEA ORL'!S333)</f>
        <v>écrit et oral</v>
      </c>
      <c r="T134" s="223" t="str">
        <f>IF(+'[1]M3C LEA ORL'!T333="","",+'[1]M3C LEA ORL'!T333)</f>
        <v/>
      </c>
      <c r="U134" s="224">
        <f>IF(+'[1]M3C LEA ORL'!U333="","",+'[1]M3C LEA ORL'!U333)</f>
        <v>1</v>
      </c>
      <c r="V134" s="225" t="str">
        <f>IF(+'[1]M3C LEA ORL'!V333="","",+'[1]M3C LEA ORL'!V333)</f>
        <v>CT</v>
      </c>
      <c r="W134" s="225" t="str">
        <f>IF(+'[1]M3C LEA ORL'!W333="","",+'[1]M3C LEA ORL'!W333)</f>
        <v>écrit</v>
      </c>
      <c r="X134" s="226" t="str">
        <f>IF(+'[1]M3C LEA ORL'!X333="","",+'[1]M3C LEA ORL'!X333)</f>
        <v>1h00</v>
      </c>
      <c r="Y134" s="222">
        <f>IF(+'[1]M3C LEA ORL'!Y333="","",+'[1]M3C LEA ORL'!Y333)</f>
        <v>1</v>
      </c>
      <c r="Z134" s="223" t="str">
        <f>IF(+'[1]M3C LEA ORL'!Z333="","",+'[1]M3C LEA ORL'!Z333)</f>
        <v>CT</v>
      </c>
      <c r="AA134" s="223" t="str">
        <f>IF(+'[1]M3C LEA ORL'!AA333="","",+'[1]M3C LEA ORL'!AA333)</f>
        <v>écrit</v>
      </c>
      <c r="AB134" s="223" t="str">
        <f>IF(+'[1]M3C LEA ORL'!AB333="","",+'[1]M3C LEA ORL'!AB333)</f>
        <v>1h00</v>
      </c>
      <c r="AC134" s="224">
        <f>IF(+'[1]M3C LEA ORL'!AC333="","",+'[1]M3C LEA ORL'!AC333)</f>
        <v>1</v>
      </c>
      <c r="AD134" s="225" t="str">
        <f>IF(+'[1]M3C LEA ORL'!AD333="","",+'[1]M3C LEA ORL'!AD333)</f>
        <v>CT</v>
      </c>
      <c r="AE134" s="225" t="str">
        <f>IF(+'[1]M3C LEA ORL'!AE333="","",+'[1]M3C LEA ORL'!AE333)</f>
        <v>écrit</v>
      </c>
      <c r="AF134" s="226" t="str">
        <f>IF(+'[1]M3C LEA ORL'!AF333="","",+'[1]M3C LEA ORL'!AF333)</f>
        <v>1h00</v>
      </c>
      <c r="AG134" s="91" t="str">
        <f>IF(+'[1]M3C LEA ORL'!AG333="","",+'[1]M3C LEA ORL'!AG333)</f>
        <v>Entraînement  à  la  traduction  de  l’espagnol  vers  le  français  de  textes  écrits  dans  une  langue courante actuelle (textes journalistiques, publicités, etc).</v>
      </c>
    </row>
    <row r="135" spans="1:33" ht="66" x14ac:dyDescent="0.3">
      <c r="A135" s="96" t="s">
        <v>358</v>
      </c>
      <c r="B135" s="96" t="s">
        <v>359</v>
      </c>
      <c r="C135" s="97" t="s">
        <v>360</v>
      </c>
      <c r="D135" s="98"/>
      <c r="E135" s="98"/>
      <c r="F135" s="98"/>
      <c r="G135" s="99"/>
      <c r="H135" s="61"/>
      <c r="I135" s="62">
        <f>+I136+I137</f>
        <v>2</v>
      </c>
      <c r="J135" s="62">
        <f>+J136+J137</f>
        <v>2</v>
      </c>
      <c r="K135" s="62"/>
      <c r="L135" s="61"/>
      <c r="M135" s="63"/>
      <c r="N135" s="64"/>
      <c r="O135" s="65"/>
      <c r="P135" s="65"/>
      <c r="Q135" s="100"/>
      <c r="R135" s="65"/>
      <c r="S135" s="65"/>
      <c r="T135" s="65"/>
      <c r="U135" s="176"/>
      <c r="V135" s="68"/>
      <c r="W135" s="68"/>
      <c r="X135" s="177"/>
      <c r="Y135" s="176"/>
      <c r="Z135" s="68"/>
      <c r="AA135" s="68"/>
      <c r="AB135" s="68"/>
      <c r="AC135" s="67"/>
      <c r="AD135" s="68"/>
      <c r="AE135" s="68"/>
      <c r="AF135" s="68"/>
      <c r="AG135" s="69"/>
    </row>
    <row r="136" spans="1:33" ht="105.6" x14ac:dyDescent="0.3">
      <c r="A136" s="273"/>
      <c r="B136" s="148" t="s">
        <v>361</v>
      </c>
      <c r="C136" s="258" t="str">
        <f>IF(+'[1]M3C LEA ORL'!C335="","",+'[1]M3C LEA ORL'!C335)</f>
        <v>Expression orale Espagnol S4</v>
      </c>
      <c r="D136" s="110" t="s">
        <v>362</v>
      </c>
      <c r="E136" s="209" t="str">
        <f>IF(+'[1]M3C LEA ORL'!E335="","",+'[1]M3C LEA ORL'!E335)</f>
        <v>UE TRONC COMMUN</v>
      </c>
      <c r="F136" s="210"/>
      <c r="G136" s="209" t="s">
        <v>246</v>
      </c>
      <c r="H136" s="211"/>
      <c r="I136" s="209">
        <f>IF(+'[1]M3C LEA ORL'!I335="","",+'[1]M3C LEA ORL'!I335)</f>
        <v>1</v>
      </c>
      <c r="J136" s="267" t="str">
        <f>IF(+'[1]M3C LEA ORL'!J335="","",+'[1]M3C LEA ORL'!J335)</f>
        <v>1</v>
      </c>
      <c r="K136" s="209" t="str">
        <f>IF(+'[1]M3C LEA ORL'!K335="","",+'[1]M3C LEA ORL'!K335)</f>
        <v>NATANSON Brigitte</v>
      </c>
      <c r="L136" s="267" t="str">
        <f>IF(+'[1]M3C LEA ORL'!L335="","",+'[1]M3C LEA ORL'!L335)</f>
        <v>14</v>
      </c>
      <c r="M136" s="212"/>
      <c r="N136" s="213" t="str">
        <f>IF(+'[1]M3C LEA ORL'!N335="","",+'[1]M3C LEA ORL'!N335)</f>
        <v/>
      </c>
      <c r="O136" s="213" t="str">
        <f>IF(+'[1]M3C LEA ORL'!O335="","",+'[1]M3C LEA ORL'!O335)</f>
        <v/>
      </c>
      <c r="P136" s="213" t="str">
        <f>IF(+'[1]M3C LEA ORL'!P335="","",+'[1]M3C LEA ORL'!P335)</f>
        <v/>
      </c>
      <c r="Q136" s="214">
        <f>IF(+'[1]M3C LEA ORL'!Q335="","",+'[1]M3C LEA ORL'!Q335)</f>
        <v>1</v>
      </c>
      <c r="R136" s="215" t="str">
        <f>IF(+'[1]M3C LEA ORL'!R335="","",+'[1]M3C LEA ORL'!R335)</f>
        <v>CC</v>
      </c>
      <c r="S136" s="215" t="str">
        <f>IF(+'[1]M3C LEA ORL'!S335="","",+'[1]M3C LEA ORL'!S335)</f>
        <v>oral</v>
      </c>
      <c r="T136" s="215" t="str">
        <f>IF(+'[1]M3C LEA ORL'!T335="","",+'[1]M3C LEA ORL'!T335)</f>
        <v/>
      </c>
      <c r="U136" s="216">
        <f>IF(+'[1]M3C LEA ORL'!U335="","",+'[1]M3C LEA ORL'!U335)</f>
        <v>1</v>
      </c>
      <c r="V136" s="217" t="str">
        <f>IF(+'[1]M3C LEA ORL'!V335="","",+'[1]M3C LEA ORL'!V335)</f>
        <v>CT</v>
      </c>
      <c r="W136" s="217" t="str">
        <f>IF(+'[1]M3C LEA ORL'!W335="","",+'[1]M3C LEA ORL'!W335)</f>
        <v>oral</v>
      </c>
      <c r="X136" s="218" t="str">
        <f>IF(+'[1]M3C LEA ORL'!X335="","",+'[1]M3C LEA ORL'!X335)</f>
        <v>15 min</v>
      </c>
      <c r="Y136" s="214">
        <f>IF(+'[1]M3C LEA ORL'!Y335="","",+'[1]M3C LEA ORL'!Y335)</f>
        <v>1</v>
      </c>
      <c r="Z136" s="215" t="str">
        <f>IF(+'[1]M3C LEA ORL'!Z335="","",+'[1]M3C LEA ORL'!Z335)</f>
        <v>CT</v>
      </c>
      <c r="AA136" s="215" t="str">
        <f>IF(+'[1]M3C LEA ORL'!AA335="","",+'[1]M3C LEA ORL'!AA335)</f>
        <v>oral</v>
      </c>
      <c r="AB136" s="215" t="str">
        <f>IF(+'[1]M3C LEA ORL'!AB335="","",+'[1]M3C LEA ORL'!AB335)</f>
        <v>15 min</v>
      </c>
      <c r="AC136" s="216">
        <f>IF(+'[1]M3C LEA ORL'!AC335="","",+'[1]M3C LEA ORL'!AC335)</f>
        <v>1</v>
      </c>
      <c r="AD136" s="217" t="str">
        <f>IF(+'[1]M3C LEA ORL'!AD335="","",+'[1]M3C LEA ORL'!AD335)</f>
        <v>CT</v>
      </c>
      <c r="AE136" s="217" t="str">
        <f>IF(+'[1]M3C LEA ORL'!AE335="","",+'[1]M3C LEA ORL'!AE335)</f>
        <v>oral</v>
      </c>
      <c r="AF136" s="218" t="str">
        <f>IF(+'[1]M3C LEA ORL'!AF335="","",+'[1]M3C LEA ORL'!AF335)</f>
        <v>15 min</v>
      </c>
      <c r="AG136" s="292" t="str">
        <f>IF(+'[1]M3C LEA ORL'!AG335="","",+'[1]M3C LEA ORL'!AG335)</f>
        <v>Pratique de l’oral à travers différentes activités proposées par l’enseignant.</v>
      </c>
    </row>
    <row r="137" spans="1:33" ht="66" x14ac:dyDescent="0.3">
      <c r="A137" s="273"/>
      <c r="B137" s="148" t="s">
        <v>363</v>
      </c>
      <c r="C137" s="258" t="str">
        <f>IF(+'[1]M3C LEA ORL'!C336="","",+'[1]M3C LEA ORL'!C336)</f>
        <v>Expression écrite Espagnol S4</v>
      </c>
      <c r="D137" s="110" t="s">
        <v>364</v>
      </c>
      <c r="E137" s="209" t="str">
        <f>IF(+'[1]M3C LEA ORL'!E336="","",+'[1]M3C LEA ORL'!E336)</f>
        <v>UE TRONC COMMUN</v>
      </c>
      <c r="F137" s="112"/>
      <c r="G137" s="209" t="s">
        <v>246</v>
      </c>
      <c r="H137" s="211"/>
      <c r="I137" s="209">
        <f>IF(+'[1]M3C LEA ORL'!I336="","",+'[1]M3C LEA ORL'!I336)</f>
        <v>1</v>
      </c>
      <c r="J137" s="267" t="str">
        <f>IF(+'[1]M3C LEA ORL'!J336="","",+'[1]M3C LEA ORL'!J336)</f>
        <v>1</v>
      </c>
      <c r="K137" s="209" t="str">
        <f>IF(+'[1]M3C LEA ORL'!K336="","",+'[1]M3C LEA ORL'!K336)</f>
        <v>NATANSON Brigitte</v>
      </c>
      <c r="L137" s="267" t="str">
        <f>IF(+'[1]M3C LEA ORL'!L336="","",+'[1]M3C LEA ORL'!L336)</f>
        <v>14</v>
      </c>
      <c r="M137" s="212"/>
      <c r="N137" s="213" t="str">
        <f>IF(+'[1]M3C LEA ORL'!N336="","",+'[1]M3C LEA ORL'!N336)</f>
        <v/>
      </c>
      <c r="O137" s="213">
        <f>IF(+'[1]M3C LEA ORL'!O336="","",+'[1]M3C LEA ORL'!O336)</f>
        <v>12</v>
      </c>
      <c r="P137" s="213" t="str">
        <f>IF(+'[1]M3C LEA ORL'!P336="","",+'[1]M3C LEA ORL'!P336)</f>
        <v/>
      </c>
      <c r="Q137" s="214">
        <f>IF(+'[1]M3C LEA ORL'!Q336="","",+'[1]M3C LEA ORL'!Q336)</f>
        <v>1</v>
      </c>
      <c r="R137" s="215" t="str">
        <f>IF(+'[1]M3C LEA ORL'!R336="","",+'[1]M3C LEA ORL'!R336)</f>
        <v>CC</v>
      </c>
      <c r="S137" s="215" t="str">
        <f>IF(+'[1]M3C LEA ORL'!S336="","",+'[1]M3C LEA ORL'!S336)</f>
        <v>écrit</v>
      </c>
      <c r="T137" s="215" t="str">
        <f>IF(+'[1]M3C LEA ORL'!T336="","",+'[1]M3C LEA ORL'!T336)</f>
        <v>1h00</v>
      </c>
      <c r="U137" s="216">
        <f>IF(+'[1]M3C LEA ORL'!U336="","",+'[1]M3C LEA ORL'!U336)</f>
        <v>1</v>
      </c>
      <c r="V137" s="217" t="str">
        <f>IF(+'[1]M3C LEA ORL'!V336="","",+'[1]M3C LEA ORL'!V336)</f>
        <v>CT</v>
      </c>
      <c r="W137" s="217" t="str">
        <f>IF(+'[1]M3C LEA ORL'!W336="","",+'[1]M3C LEA ORL'!W336)</f>
        <v>écrit</v>
      </c>
      <c r="X137" s="218" t="str">
        <f>IF(+'[1]M3C LEA ORL'!X336="","",+'[1]M3C LEA ORL'!X336)</f>
        <v>1h00</v>
      </c>
      <c r="Y137" s="214">
        <f>IF(+'[1]M3C LEA ORL'!Y336="","",+'[1]M3C LEA ORL'!Y336)</f>
        <v>1</v>
      </c>
      <c r="Z137" s="215" t="str">
        <f>IF(+'[1]M3C LEA ORL'!Z336="","",+'[1]M3C LEA ORL'!Z336)</f>
        <v>CT</v>
      </c>
      <c r="AA137" s="215" t="str">
        <f>IF(+'[1]M3C LEA ORL'!AA336="","",+'[1]M3C LEA ORL'!AA336)</f>
        <v>écrit</v>
      </c>
      <c r="AB137" s="215" t="str">
        <f>IF(+'[1]M3C LEA ORL'!AB336="","",+'[1]M3C LEA ORL'!AB336)</f>
        <v>1h00</v>
      </c>
      <c r="AC137" s="216">
        <f>IF(+'[1]M3C LEA ORL'!AC336="","",+'[1]M3C LEA ORL'!AC336)</f>
        <v>1</v>
      </c>
      <c r="AD137" s="217" t="str">
        <f>IF(+'[1]M3C LEA ORL'!AD336="","",+'[1]M3C LEA ORL'!AD336)</f>
        <v>CT</v>
      </c>
      <c r="AE137" s="217" t="str">
        <f>IF(+'[1]M3C LEA ORL'!AE336="","",+'[1]M3C LEA ORL'!AE336)</f>
        <v>écrit</v>
      </c>
      <c r="AF137" s="218" t="str">
        <f>IF(+'[1]M3C LEA ORL'!AF336="","",+'[1]M3C LEA ORL'!AF336)</f>
        <v>1h00</v>
      </c>
      <c r="AG137" s="184" t="str">
        <f>IF(+'[1]M3C LEA ORL'!AG336="","",+'[1]M3C LEA ORL'!AG336)</f>
        <v>Entraînement à la rédaction en langue espagnole.</v>
      </c>
    </row>
    <row r="138" spans="1:33" ht="26.4" x14ac:dyDescent="0.3">
      <c r="A138" s="57"/>
      <c r="B138" s="57"/>
      <c r="C138" s="58" t="s">
        <v>137</v>
      </c>
      <c r="D138" s="59"/>
      <c r="E138" s="59"/>
      <c r="F138" s="59"/>
      <c r="G138" s="60"/>
      <c r="H138" s="61"/>
      <c r="I138" s="62"/>
      <c r="J138" s="61"/>
      <c r="K138" s="62"/>
      <c r="L138" s="61"/>
      <c r="M138" s="63"/>
      <c r="N138" s="64"/>
      <c r="O138" s="64"/>
      <c r="P138" s="64"/>
      <c r="Q138" s="100"/>
      <c r="R138" s="65"/>
      <c r="S138" s="65"/>
      <c r="T138" s="65"/>
      <c r="U138" s="176"/>
      <c r="V138" s="68"/>
      <c r="W138" s="68"/>
      <c r="X138" s="177"/>
      <c r="Y138" s="176"/>
      <c r="Z138" s="68"/>
      <c r="AA138" s="68"/>
      <c r="AB138" s="68"/>
      <c r="AC138" s="67"/>
      <c r="AD138" s="68"/>
      <c r="AE138" s="68"/>
      <c r="AF138" s="68"/>
      <c r="AG138" s="69"/>
    </row>
    <row r="139" spans="1:33" ht="224.4" x14ac:dyDescent="0.3">
      <c r="A139" s="266"/>
      <c r="B139" s="148" t="s">
        <v>365</v>
      </c>
      <c r="C139" s="149" t="str">
        <f>IF(+'[1]M3C LEA ORL'!C338="","",+'[1]M3C LEA ORL'!C338)</f>
        <v>Civilisation latino-américaine S4</v>
      </c>
      <c r="D139" s="110" t="s">
        <v>366</v>
      </c>
      <c r="E139" s="209" t="str">
        <f>IF(+'[1]M3C LEA ORL'!E338="","",+'[1]M3C LEA ORL'!E338)</f>
        <v>UE TRONC COMMUN</v>
      </c>
      <c r="F139" s="210"/>
      <c r="G139" s="209" t="s">
        <v>246</v>
      </c>
      <c r="H139" s="211"/>
      <c r="I139" s="209">
        <f>IF(+'[1]M3C LEA ORL'!I338="","",+'[1]M3C LEA ORL'!I338)</f>
        <v>2</v>
      </c>
      <c r="J139" s="267" t="str">
        <f>IF(+'[1]M3C LEA ORL'!J338="","",+'[1]M3C LEA ORL'!J338)</f>
        <v>2</v>
      </c>
      <c r="K139" s="209" t="str">
        <f>IF(+'[1]M3C LEA ORL'!K338="","",+'[1]M3C LEA ORL'!K338)</f>
        <v>EYMAR Marcos</v>
      </c>
      <c r="L139" s="267" t="str">
        <f>IF(+'[1]M3C LEA ORL'!L338="","",+'[1]M3C LEA ORL'!L338)</f>
        <v>14</v>
      </c>
      <c r="M139" s="212"/>
      <c r="N139" s="135" t="str">
        <f>IF(+'[1]M3C LEA ORL'!N338="","",+'[1]M3C LEA ORL'!N338)</f>
        <v/>
      </c>
      <c r="O139" s="135">
        <f>IF(+'[1]M3C LEA ORL'!O338="","",+'[1]M3C LEA ORL'!O338)</f>
        <v>15</v>
      </c>
      <c r="P139" s="135" t="str">
        <f>IF(+'[1]M3C LEA ORL'!P338="","",+'[1]M3C LEA ORL'!P338)</f>
        <v/>
      </c>
      <c r="Q139" s="222">
        <f>IF(+'[1]M3C LEA ORL'!Q338="","",+'[1]M3C LEA ORL'!Q338)</f>
        <v>1</v>
      </c>
      <c r="R139" s="223" t="str">
        <f>IF(+'[1]M3C LEA ORL'!R338="","",+'[1]M3C LEA ORL'!R338)</f>
        <v>CC</v>
      </c>
      <c r="S139" s="223" t="str">
        <f>IF(+'[1]M3C LEA ORL'!S338="","",+'[1]M3C LEA ORL'!S338)</f>
        <v>écrit et oral</v>
      </c>
      <c r="T139" s="223" t="str">
        <f>IF(+'[1]M3C LEA ORL'!T338="","",+'[1]M3C LEA ORL'!T338)</f>
        <v/>
      </c>
      <c r="U139" s="224">
        <f>IF(+'[1]M3C LEA ORL'!U338="","",+'[1]M3C LEA ORL'!U338)</f>
        <v>1</v>
      </c>
      <c r="V139" s="225" t="str">
        <f>IF(+'[1]M3C LEA ORL'!V338="","",+'[1]M3C LEA ORL'!V338)</f>
        <v>CT</v>
      </c>
      <c r="W139" s="225" t="str">
        <f>IF(+'[1]M3C LEA ORL'!W338="","",+'[1]M3C LEA ORL'!W338)</f>
        <v>écrit</v>
      </c>
      <c r="X139" s="226" t="str">
        <f>IF(+'[1]M3C LEA ORL'!X338="","",+'[1]M3C LEA ORL'!X338)</f>
        <v>2h00</v>
      </c>
      <c r="Y139" s="222">
        <f>IF(+'[1]M3C LEA ORL'!Y338="","",+'[1]M3C LEA ORL'!Y338)</f>
        <v>1</v>
      </c>
      <c r="Z139" s="223" t="str">
        <f>IF(+'[1]M3C LEA ORL'!Z338="","",+'[1]M3C LEA ORL'!Z338)</f>
        <v>CT</v>
      </c>
      <c r="AA139" s="223" t="str">
        <f>IF(+'[1]M3C LEA ORL'!AA338="","",+'[1]M3C LEA ORL'!AA338)</f>
        <v>écrit</v>
      </c>
      <c r="AB139" s="223" t="str">
        <f>IF(+'[1]M3C LEA ORL'!AB338="","",+'[1]M3C LEA ORL'!AB338)</f>
        <v>2h00</v>
      </c>
      <c r="AC139" s="224">
        <f>IF(+'[1]M3C LEA ORL'!AC338="","",+'[1]M3C LEA ORL'!AC338)</f>
        <v>1</v>
      </c>
      <c r="AD139" s="225" t="str">
        <f>IF(+'[1]M3C LEA ORL'!AD338="","",+'[1]M3C LEA ORL'!AD338)</f>
        <v>CT</v>
      </c>
      <c r="AE139" s="225" t="str">
        <f>IF(+'[1]M3C LEA ORL'!AE338="","",+'[1]M3C LEA ORL'!AE338)</f>
        <v>écrit</v>
      </c>
      <c r="AF139" s="226" t="str">
        <f>IF(+'[1]M3C LEA ORL'!AF338="","",+'[1]M3C LEA ORL'!AF338)</f>
        <v>2h00</v>
      </c>
      <c r="AG139" s="91" t="str">
        <f>IF(+'[1]M3C LEA ORL'!AG338="","",+'[1]M3C LEA ORL'!AG338)</f>
        <v>Etude de la période coloniale, notamment des relations entres les colonisateurs et les indigènes, et de sa répercussion aujourd'hui dans la configuration des sociétés latino-américaines.</v>
      </c>
    </row>
    <row r="140" spans="1:33" ht="79.2" x14ac:dyDescent="0.3">
      <c r="A140" s="26" t="s">
        <v>367</v>
      </c>
      <c r="B140" s="27" t="s">
        <v>368</v>
      </c>
      <c r="C140" s="28" t="s">
        <v>369</v>
      </c>
      <c r="D140" s="29"/>
      <c r="E140" s="27" t="s">
        <v>84</v>
      </c>
      <c r="F140" s="27"/>
      <c r="G140" s="30"/>
      <c r="H140" s="27"/>
      <c r="I140" s="27">
        <f>+I141+I146+I148+I112</f>
        <v>30</v>
      </c>
      <c r="J140" s="27">
        <f>+J141+J146+J148+J112</f>
        <v>30</v>
      </c>
      <c r="K140" s="27"/>
      <c r="L140" s="27"/>
      <c r="M140" s="31"/>
      <c r="N140" s="32"/>
      <c r="O140" s="32"/>
      <c r="P140" s="32"/>
      <c r="Q140" s="33"/>
      <c r="R140" s="27"/>
      <c r="S140" s="27"/>
      <c r="T140" s="27"/>
      <c r="U140" s="27"/>
      <c r="V140" s="27"/>
      <c r="W140" s="27"/>
      <c r="X140" s="31"/>
      <c r="Y140" s="33"/>
      <c r="Z140" s="27"/>
      <c r="AA140" s="27"/>
      <c r="AB140" s="27"/>
      <c r="AC140" s="27"/>
      <c r="AD140" s="27"/>
      <c r="AE140" s="27"/>
      <c r="AF140" s="27"/>
      <c r="AG140" s="34"/>
    </row>
    <row r="141" spans="1:33" ht="39.6" x14ac:dyDescent="0.3">
      <c r="A141" s="96" t="s">
        <v>370</v>
      </c>
      <c r="B141" s="96" t="s">
        <v>371</v>
      </c>
      <c r="C141" s="97" t="s">
        <v>301</v>
      </c>
      <c r="D141" s="98"/>
      <c r="E141" s="98" t="s">
        <v>35</v>
      </c>
      <c r="F141" s="98"/>
      <c r="G141" s="99"/>
      <c r="H141" s="61"/>
      <c r="I141" s="62">
        <f>+I142+I143+I144</f>
        <v>5</v>
      </c>
      <c r="J141" s="62">
        <f>+J142+J143+J144</f>
        <v>5</v>
      </c>
      <c r="K141" s="62"/>
      <c r="L141" s="61"/>
      <c r="M141" s="63"/>
      <c r="N141" s="64"/>
      <c r="O141" s="65"/>
      <c r="P141" s="65"/>
      <c r="Q141" s="100"/>
      <c r="R141" s="65"/>
      <c r="S141" s="65"/>
      <c r="T141" s="65"/>
      <c r="U141" s="176"/>
      <c r="V141" s="68"/>
      <c r="W141" s="68"/>
      <c r="X141" s="177"/>
      <c r="Y141" s="176"/>
      <c r="Z141" s="68"/>
      <c r="AA141" s="68"/>
      <c r="AB141" s="68"/>
      <c r="AC141" s="67"/>
      <c r="AD141" s="68"/>
      <c r="AE141" s="68"/>
      <c r="AF141" s="68"/>
      <c r="AG141" s="69"/>
    </row>
    <row r="142" spans="1:33" ht="105.6" x14ac:dyDescent="0.3">
      <c r="A142" s="266"/>
      <c r="B142" s="148" t="s">
        <v>372</v>
      </c>
      <c r="C142" s="149" t="s">
        <v>373</v>
      </c>
      <c r="D142" s="110" t="s">
        <v>374</v>
      </c>
      <c r="E142" s="209" t="s">
        <v>91</v>
      </c>
      <c r="F142" s="210"/>
      <c r="G142" s="209" t="s">
        <v>246</v>
      </c>
      <c r="H142" s="211"/>
      <c r="I142" s="209">
        <f>IF(+'[1]M3C LEA ORL'!I350="","",+'[1]M3C LEA ORL'!I350)</f>
        <v>2</v>
      </c>
      <c r="J142" s="267" t="str">
        <f>IF(+'[1]M3C LEA ORL'!J350="","",+'[1]M3C LEA ORL'!J350)</f>
        <v>2</v>
      </c>
      <c r="K142" s="209" t="str">
        <f>IF(+'[1]M3C LEA ORL'!K350="","",+'[1]M3C LEA ORL'!K350)</f>
        <v>LUO Xiaoliang</v>
      </c>
      <c r="L142" s="267" t="str">
        <f>IF(+'[1]M3C LEA ORL'!L350="","",+'[1]M3C LEA ORL'!L350)</f>
        <v>15</v>
      </c>
      <c r="M142" s="212" t="str">
        <f>IF(+'[1]M3C LEA ORL'!M350="","",+'[1]M3C LEA ORL'!M350)</f>
        <v/>
      </c>
      <c r="N142" s="213" t="str">
        <f>IF(+'[1]M3C LEA ORL'!N350="","",+'[1]M3C LEA ORL'!N350)</f>
        <v/>
      </c>
      <c r="O142" s="213">
        <f>IF(+'[1]M3C LEA ORL'!O350="","",+'[1]M3C LEA ORL'!O350)</f>
        <v>12</v>
      </c>
      <c r="P142" s="213" t="str">
        <f>IF(+'[1]M3C LEA ORL'!P350="","",+'[1]M3C LEA ORL'!P350)</f>
        <v/>
      </c>
      <c r="Q142" s="222">
        <f>IF(+'[1]M3C LEA ORL'!Q350="","",+'[1]M3C LEA ORL'!Q350)</f>
        <v>1</v>
      </c>
      <c r="R142" s="215" t="str">
        <f>IF(+'[1]M3C LEA ORL'!R350="","",+'[1]M3C LEA ORL'!R350)</f>
        <v>CT</v>
      </c>
      <c r="S142" s="215" t="str">
        <f>IF(+'[1]M3C LEA ORL'!S350="","",+'[1]M3C LEA ORL'!S350)</f>
        <v>écrit</v>
      </c>
      <c r="T142" s="215" t="str">
        <f>IF(+'[1]M3C LEA ORL'!T350="","",+'[1]M3C LEA ORL'!T350)</f>
        <v>1h00</v>
      </c>
      <c r="U142" s="216">
        <f>IF(+'[1]M3C LEA ORL'!U350="","",+'[1]M3C LEA ORL'!U350)</f>
        <v>1</v>
      </c>
      <c r="V142" s="217" t="str">
        <f>IF(+'[1]M3C LEA ORL'!V350="","",+'[1]M3C LEA ORL'!V350)</f>
        <v>CT</v>
      </c>
      <c r="W142" s="217" t="str">
        <f>IF(+'[1]M3C LEA ORL'!W350="","",+'[1]M3C LEA ORL'!W350)</f>
        <v>écrit</v>
      </c>
      <c r="X142" s="218" t="str">
        <f>IF(+'[1]M3C LEA ORL'!X350="","",+'[1]M3C LEA ORL'!X350)</f>
        <v>1h00</v>
      </c>
      <c r="Y142" s="222">
        <f>IF(+'[1]M3C LEA ORL'!Y350="","",+'[1]M3C LEA ORL'!Y350)</f>
        <v>1</v>
      </c>
      <c r="Z142" s="215" t="str">
        <f>IF(+'[1]M3C LEA ORL'!Z350="","",+'[1]M3C LEA ORL'!Z350)</f>
        <v>CT</v>
      </c>
      <c r="AA142" s="215" t="str">
        <f>IF(+'[1]M3C LEA ORL'!AA350="","",+'[1]M3C LEA ORL'!AA350)</f>
        <v>écrit</v>
      </c>
      <c r="AB142" s="215" t="str">
        <f>IF(+'[1]M3C LEA ORL'!AB350="","",+'[1]M3C LEA ORL'!AB350)</f>
        <v>1h00</v>
      </c>
      <c r="AC142" s="216">
        <f>IF(+'[1]M3C LEA ORL'!AC350="","",+'[1]M3C LEA ORL'!AC350)</f>
        <v>1</v>
      </c>
      <c r="AD142" s="217" t="str">
        <f>IF(+'[1]M3C LEA ORL'!AD350="","",+'[1]M3C LEA ORL'!AD350)</f>
        <v>CT</v>
      </c>
      <c r="AE142" s="217" t="str">
        <f>IF(+'[1]M3C LEA ORL'!AE350="","",+'[1]M3C LEA ORL'!AE350)</f>
        <v>écrit</v>
      </c>
      <c r="AF142" s="218" t="str">
        <f>IF(+'[1]M3C LEA ORL'!AF350="","",+'[1]M3C LEA ORL'!AF350)</f>
        <v>1h00</v>
      </c>
      <c r="AG142" s="184" t="str">
        <f>IF(+'[1]M3C LEA ORL'!AG350="","",+'[1]M3C LEA ORL'!AG350)</f>
        <v>Rédaction de textes avec des structures grammaticales intermédiaires.</v>
      </c>
    </row>
    <row r="143" spans="1:33" ht="79.2" x14ac:dyDescent="0.3">
      <c r="A143" s="266"/>
      <c r="B143" s="148" t="s">
        <v>375</v>
      </c>
      <c r="C143" s="149" t="s">
        <v>376</v>
      </c>
      <c r="D143" s="110" t="s">
        <v>377</v>
      </c>
      <c r="E143" s="209" t="s">
        <v>91</v>
      </c>
      <c r="F143" s="210"/>
      <c r="G143" s="209" t="s">
        <v>246</v>
      </c>
      <c r="H143" s="211"/>
      <c r="I143" s="209" t="str">
        <f>IF(+'[1]M3C LEA ORL'!I351="","",+'[1]M3C LEA ORL'!I351)</f>
        <v>2</v>
      </c>
      <c r="J143" s="267" t="str">
        <f>IF(+'[1]M3C LEA ORL'!J351="","",+'[1]M3C LEA ORL'!J351)</f>
        <v>2</v>
      </c>
      <c r="K143" s="209" t="str">
        <f>IF(+'[1]M3C LEA ORL'!K351="","",+'[1]M3C LEA ORL'!K351)</f>
        <v>LUO Xiaoliang</v>
      </c>
      <c r="L143" s="267" t="str">
        <f>IF(+'[1]M3C LEA ORL'!L351="","",+'[1]M3C LEA ORL'!L351)</f>
        <v>15</v>
      </c>
      <c r="M143" s="212" t="str">
        <f>IF(+'[1]M3C LEA ORL'!M351="","",+'[1]M3C LEA ORL'!M351)</f>
        <v/>
      </c>
      <c r="N143" s="213" t="str">
        <f>IF(+'[1]M3C LEA ORL'!N351="","",+'[1]M3C LEA ORL'!N351)</f>
        <v/>
      </c>
      <c r="O143" s="213">
        <f>IF(+'[1]M3C LEA ORL'!O351="","",+'[1]M3C LEA ORL'!O351)</f>
        <v>18</v>
      </c>
      <c r="P143" s="213" t="str">
        <f>IF(+'[1]M3C LEA ORL'!P351="","",+'[1]M3C LEA ORL'!P351)</f>
        <v/>
      </c>
      <c r="Q143" s="222">
        <f>IF(+'[1]M3C LEA ORL'!Q351="","",+'[1]M3C LEA ORL'!Q351)</f>
        <v>1</v>
      </c>
      <c r="R143" s="215" t="str">
        <f>IF(+'[1]M3C LEA ORL'!R351="","",+'[1]M3C LEA ORL'!R351)</f>
        <v>CT</v>
      </c>
      <c r="S143" s="215" t="str">
        <f>IF(+'[1]M3C LEA ORL'!S351="","",+'[1]M3C LEA ORL'!S351)</f>
        <v>écrit</v>
      </c>
      <c r="T143" s="215" t="str">
        <f>IF(+'[1]M3C LEA ORL'!T351="","",+'[1]M3C LEA ORL'!T351)</f>
        <v>1h30</v>
      </c>
      <c r="U143" s="216">
        <f>IF(+'[1]M3C LEA ORL'!U351="","",+'[1]M3C LEA ORL'!U351)</f>
        <v>1</v>
      </c>
      <c r="V143" s="217" t="str">
        <f>IF(+'[1]M3C LEA ORL'!V351="","",+'[1]M3C LEA ORL'!V351)</f>
        <v>CT</v>
      </c>
      <c r="W143" s="217" t="str">
        <f>IF(+'[1]M3C LEA ORL'!W351="","",+'[1]M3C LEA ORL'!W351)</f>
        <v>écrit</v>
      </c>
      <c r="X143" s="218" t="str">
        <f>IF(+'[1]M3C LEA ORL'!X351="","",+'[1]M3C LEA ORL'!X351)</f>
        <v>1h30</v>
      </c>
      <c r="Y143" s="222">
        <f>IF(+'[1]M3C LEA ORL'!Y351="","",+'[1]M3C LEA ORL'!Y351)</f>
        <v>1</v>
      </c>
      <c r="Z143" s="215" t="str">
        <f>IF(+'[1]M3C LEA ORL'!Z351="","",+'[1]M3C LEA ORL'!Z351)</f>
        <v>CT</v>
      </c>
      <c r="AA143" s="215" t="str">
        <f>IF(+'[1]M3C LEA ORL'!AA351="","",+'[1]M3C LEA ORL'!AA351)</f>
        <v>écrit</v>
      </c>
      <c r="AB143" s="215" t="str">
        <f>IF(+'[1]M3C LEA ORL'!AB351="","",+'[1]M3C LEA ORL'!AB351)</f>
        <v>1h30</v>
      </c>
      <c r="AC143" s="216">
        <f>IF(+'[1]M3C LEA ORL'!AC351="","",+'[1]M3C LEA ORL'!AC351)</f>
        <v>1</v>
      </c>
      <c r="AD143" s="217" t="str">
        <f>IF(+'[1]M3C LEA ORL'!AD351="","",+'[1]M3C LEA ORL'!AD351)</f>
        <v>CT</v>
      </c>
      <c r="AE143" s="217" t="str">
        <f>IF(+'[1]M3C LEA ORL'!AE351="","",+'[1]M3C LEA ORL'!AE351)</f>
        <v>écrit</v>
      </c>
      <c r="AF143" s="218" t="str">
        <f>IF(+'[1]M3C LEA ORL'!AF351="","",+'[1]M3C LEA ORL'!AF351)</f>
        <v>1h30</v>
      </c>
      <c r="AG143" s="184" t="str">
        <f>IF(+'[1]M3C LEA ORL'!AG351="","",+'[1]M3C LEA ORL'!AG351)</f>
        <v>Analyse de textes en chinois et leur traduction en français.</v>
      </c>
    </row>
    <row r="144" spans="1:33" ht="79.2" x14ac:dyDescent="0.3">
      <c r="A144" s="266"/>
      <c r="B144" s="148" t="s">
        <v>378</v>
      </c>
      <c r="C144" s="149" t="s">
        <v>379</v>
      </c>
      <c r="D144" s="110" t="s">
        <v>380</v>
      </c>
      <c r="E144" s="209" t="s">
        <v>91</v>
      </c>
      <c r="F144" s="210"/>
      <c r="G144" s="209" t="s">
        <v>246</v>
      </c>
      <c r="H144" s="211"/>
      <c r="I144" s="209" t="str">
        <f>IF(+'[1]M3C LEA ORL'!I352="","",+'[1]M3C LEA ORL'!I352)</f>
        <v>1</v>
      </c>
      <c r="J144" s="267" t="str">
        <f>IF(+'[1]M3C LEA ORL'!J352="","",+'[1]M3C LEA ORL'!J352)</f>
        <v>1</v>
      </c>
      <c r="K144" s="209" t="str">
        <f>IF(+'[1]M3C LEA ORL'!K352="","",+'[1]M3C LEA ORL'!K352)</f>
        <v>LUO Xiaoliang</v>
      </c>
      <c r="L144" s="267" t="str">
        <f>IF(+'[1]M3C LEA ORL'!L352="","",+'[1]M3C LEA ORL'!L352)</f>
        <v>15</v>
      </c>
      <c r="M144" s="212" t="str">
        <f>IF(+'[1]M3C LEA ORL'!M352="","",+'[1]M3C LEA ORL'!M352)</f>
        <v/>
      </c>
      <c r="N144" s="213" t="str">
        <f>IF(+'[1]M3C LEA ORL'!N352="","",+'[1]M3C LEA ORL'!N352)</f>
        <v/>
      </c>
      <c r="O144" s="213">
        <f>IF(+'[1]M3C LEA ORL'!O352="","",+'[1]M3C LEA ORL'!O352)</f>
        <v>18</v>
      </c>
      <c r="P144" s="213" t="str">
        <f>IF(+'[1]M3C LEA ORL'!P352="","",+'[1]M3C LEA ORL'!P352)</f>
        <v/>
      </c>
      <c r="Q144" s="222">
        <f>IF(+'[1]M3C LEA ORL'!Q352="","",+'[1]M3C LEA ORL'!Q352)</f>
        <v>1</v>
      </c>
      <c r="R144" s="215" t="str">
        <f>IF(+'[1]M3C LEA ORL'!R352="","",+'[1]M3C LEA ORL'!R352)</f>
        <v>CT</v>
      </c>
      <c r="S144" s="215" t="str">
        <f>IF(+'[1]M3C LEA ORL'!S352="","",+'[1]M3C LEA ORL'!S352)</f>
        <v>écrit</v>
      </c>
      <c r="T144" s="215" t="str">
        <f>IF(+'[1]M3C LEA ORL'!T352="","",+'[1]M3C LEA ORL'!T352)</f>
        <v>1h30</v>
      </c>
      <c r="U144" s="216">
        <f>IF(+'[1]M3C LEA ORL'!U352="","",+'[1]M3C LEA ORL'!U352)</f>
        <v>1</v>
      </c>
      <c r="V144" s="217" t="str">
        <f>IF(+'[1]M3C LEA ORL'!V352="","",+'[1]M3C LEA ORL'!V352)</f>
        <v>CT</v>
      </c>
      <c r="W144" s="217" t="str">
        <f>IF(+'[1]M3C LEA ORL'!W352="","",+'[1]M3C LEA ORL'!W352)</f>
        <v>écrit</v>
      </c>
      <c r="X144" s="226" t="str">
        <f>IF(+'[1]M3C LEA ORL'!X352="","",+'[1]M3C LEA ORL'!X352)</f>
        <v>1h00</v>
      </c>
      <c r="Y144" s="222">
        <f>IF(+'[1]M3C LEA ORL'!Y352="","",+'[1]M3C LEA ORL'!Y352)</f>
        <v>1</v>
      </c>
      <c r="Z144" s="215" t="str">
        <f>IF(+'[1]M3C LEA ORL'!Z352="","",+'[1]M3C LEA ORL'!Z352)</f>
        <v>CT</v>
      </c>
      <c r="AA144" s="215" t="str">
        <f>IF(+'[1]M3C LEA ORL'!AA352="","",+'[1]M3C LEA ORL'!AA352)</f>
        <v>écrit</v>
      </c>
      <c r="AB144" s="215" t="str">
        <f>IF(+'[1]M3C LEA ORL'!AB352="","",+'[1]M3C LEA ORL'!AB352)</f>
        <v>1h00</v>
      </c>
      <c r="AC144" s="216">
        <f>IF(+'[1]M3C LEA ORL'!AC352="","",+'[1]M3C LEA ORL'!AC352)</f>
        <v>1</v>
      </c>
      <c r="AD144" s="217" t="str">
        <f>IF(+'[1]M3C LEA ORL'!AD352="","",+'[1]M3C LEA ORL'!AD352)</f>
        <v>CT</v>
      </c>
      <c r="AE144" s="217" t="str">
        <f>IF(+'[1]M3C LEA ORL'!AE352="","",+'[1]M3C LEA ORL'!AE352)</f>
        <v>écrit</v>
      </c>
      <c r="AF144" s="226" t="str">
        <f>IF(+'[1]M3C LEA ORL'!AF352="","",+'[1]M3C LEA ORL'!AF352)</f>
        <v>1h00</v>
      </c>
      <c r="AG144" s="184" t="str">
        <f>IF(+'[1]M3C LEA ORL'!AG352="","",+'[1]M3C LEA ORL'!AG352)</f>
        <v>Apprentissage de la grammaire et exercices d’application.</v>
      </c>
    </row>
    <row r="145" spans="1:33" x14ac:dyDescent="0.3">
      <c r="A145" s="57"/>
      <c r="B145" s="57"/>
      <c r="C145" s="58" t="s">
        <v>226</v>
      </c>
      <c r="D145" s="59"/>
      <c r="E145" s="59"/>
      <c r="F145" s="59"/>
      <c r="G145" s="60"/>
      <c r="H145" s="61"/>
      <c r="I145" s="62"/>
      <c r="J145" s="61"/>
      <c r="K145" s="62"/>
      <c r="L145" s="61"/>
      <c r="M145" s="63"/>
      <c r="N145" s="64"/>
      <c r="O145" s="64"/>
      <c r="P145" s="64"/>
      <c r="Q145" s="100"/>
      <c r="R145" s="65"/>
      <c r="S145" s="65"/>
      <c r="T145" s="65"/>
      <c r="U145" s="176"/>
      <c r="V145" s="68"/>
      <c r="W145" s="68"/>
      <c r="X145" s="177"/>
      <c r="Y145" s="176"/>
      <c r="Z145" s="68"/>
      <c r="AA145" s="68"/>
      <c r="AB145" s="68"/>
      <c r="AC145" s="67"/>
      <c r="AD145" s="68"/>
      <c r="AE145" s="68"/>
      <c r="AF145" s="68"/>
      <c r="AG145" s="69"/>
    </row>
    <row r="146" spans="1:33" ht="158.4" x14ac:dyDescent="0.3">
      <c r="A146" s="293"/>
      <c r="B146" s="139" t="s">
        <v>381</v>
      </c>
      <c r="C146" s="140" t="s">
        <v>382</v>
      </c>
      <c r="D146" s="119" t="s">
        <v>383</v>
      </c>
      <c r="E146" s="119" t="s">
        <v>91</v>
      </c>
      <c r="F146" s="294"/>
      <c r="G146" s="209" t="s">
        <v>246</v>
      </c>
      <c r="H146" s="192"/>
      <c r="I146" s="209">
        <f>IF(+'[1]M3C LEA ORL'!I354="","",+'[1]M3C LEA ORL'!I354)</f>
        <v>1</v>
      </c>
      <c r="J146" s="267" t="str">
        <f>IF(+'[1]M3C LEA ORL'!J354="","",+'[1]M3C LEA ORL'!J354)</f>
        <v>1</v>
      </c>
      <c r="K146" s="209" t="str">
        <f>IF(+'[1]M3C LEA ORL'!K354="","",+'[1]M3C LEA ORL'!K354)</f>
        <v>LUO Xiaoliang</v>
      </c>
      <c r="L146" s="267" t="str">
        <f>IF(+'[1]M3C LEA ORL'!L354="","",+'[1]M3C LEA ORL'!L354)</f>
        <v>15</v>
      </c>
      <c r="M146" s="212" t="str">
        <f>IF(+'[1]M3C LEA ORL'!M354="","",+'[1]M3C LEA ORL'!M354)</f>
        <v/>
      </c>
      <c r="N146" s="213" t="str">
        <f>IF(+'[1]M3C LEA ORL'!N354="","",+'[1]M3C LEA ORL'!N354)</f>
        <v/>
      </c>
      <c r="O146" s="213">
        <f>IF(+'[1]M3C LEA ORL'!O354="","",+'[1]M3C LEA ORL'!O354)</f>
        <v>18</v>
      </c>
      <c r="P146" s="213" t="str">
        <f>IF(+'[1]M3C LEA ORL'!P354="","",+'[1]M3C LEA ORL'!P354)</f>
        <v/>
      </c>
      <c r="Q146" s="214">
        <f>IF(+'[1]M3C LEA ORL'!Q354="","",+'[1]M3C LEA ORL'!Q354)</f>
        <v>1</v>
      </c>
      <c r="R146" s="215" t="str">
        <f>IF(+'[1]M3C LEA ORL'!R354="","",+'[1]M3C LEA ORL'!R354)</f>
        <v>CT</v>
      </c>
      <c r="S146" s="215" t="str">
        <f>IF(+'[1]M3C LEA ORL'!S354="","",+'[1]M3C LEA ORL'!S354)</f>
        <v>oral</v>
      </c>
      <c r="T146" s="215" t="str">
        <f>IF(+'[1]M3C LEA ORL'!T354="","",+'[1]M3C LEA ORL'!T354)</f>
        <v>10 min</v>
      </c>
      <c r="U146" s="216">
        <f>IF(+'[1]M3C LEA ORL'!U354="","",+'[1]M3C LEA ORL'!U354)</f>
        <v>1</v>
      </c>
      <c r="V146" s="217" t="str">
        <f>IF(+'[1]M3C LEA ORL'!V354="","",+'[1]M3C LEA ORL'!V354)</f>
        <v>CT</v>
      </c>
      <c r="W146" s="217" t="str">
        <f>IF(+'[1]M3C LEA ORL'!W354="","",+'[1]M3C LEA ORL'!W354)</f>
        <v>oral</v>
      </c>
      <c r="X146" s="218" t="str">
        <f>IF(+'[1]M3C LEA ORL'!X354="","",+'[1]M3C LEA ORL'!X354)</f>
        <v>10 min</v>
      </c>
      <c r="Y146" s="214">
        <f>IF(+'[1]M3C LEA ORL'!Y354="","",+'[1]M3C LEA ORL'!Y354)</f>
        <v>1</v>
      </c>
      <c r="Z146" s="215" t="str">
        <f>IF(+'[1]M3C LEA ORL'!Z354="","",+'[1]M3C LEA ORL'!Z354)</f>
        <v>CT</v>
      </c>
      <c r="AA146" s="215" t="str">
        <f>IF(+'[1]M3C LEA ORL'!AA354="","",+'[1]M3C LEA ORL'!AA354)</f>
        <v>oral</v>
      </c>
      <c r="AB146" s="215" t="str">
        <f>IF(+'[1]M3C LEA ORL'!AB354="","",+'[1]M3C LEA ORL'!AB354)</f>
        <v>10 min</v>
      </c>
      <c r="AC146" s="216">
        <f>IF(+'[1]M3C LEA ORL'!AC354="","",+'[1]M3C LEA ORL'!AC354)</f>
        <v>1</v>
      </c>
      <c r="AD146" s="217" t="str">
        <f>IF(+'[1]M3C LEA ORL'!AD354="","",+'[1]M3C LEA ORL'!AD354)</f>
        <v>CT</v>
      </c>
      <c r="AE146" s="217" t="str">
        <f>IF(+'[1]M3C LEA ORL'!AE354="","",+'[1]M3C LEA ORL'!AE354)</f>
        <v>oral</v>
      </c>
      <c r="AF146" s="218" t="str">
        <f>IF(+'[1]M3C LEA ORL'!AF354="","",+'[1]M3C LEA ORL'!AF354)</f>
        <v>10 min</v>
      </c>
      <c r="AG146" s="184" t="str">
        <f>IF(+'[1]M3C LEA ORL'!AG354="","",+'[1]M3C LEA ORL'!AG354)</f>
        <v>Compréhension orale à partir d'enregistrements pédagogiques et authentiques et mise en situation de conversations en chinois.</v>
      </c>
    </row>
    <row r="147" spans="1:33" ht="26.4" x14ac:dyDescent="0.3">
      <c r="A147" s="57"/>
      <c r="B147" s="57"/>
      <c r="C147" s="58" t="s">
        <v>137</v>
      </c>
      <c r="D147" s="59"/>
      <c r="E147" s="59"/>
      <c r="F147" s="59"/>
      <c r="G147" s="60"/>
      <c r="H147" s="61"/>
      <c r="I147" s="62"/>
      <c r="J147" s="61"/>
      <c r="K147" s="62"/>
      <c r="L147" s="61"/>
      <c r="M147" s="63"/>
      <c r="N147" s="64"/>
      <c r="O147" s="64"/>
      <c r="P147" s="64"/>
      <c r="Q147" s="100"/>
      <c r="R147" s="65"/>
      <c r="S147" s="65"/>
      <c r="T147" s="65"/>
      <c r="U147" s="176"/>
      <c r="V147" s="68"/>
      <c r="W147" s="68"/>
      <c r="X147" s="177"/>
      <c r="Y147" s="176"/>
      <c r="Z147" s="68"/>
      <c r="AA147" s="68"/>
      <c r="AB147" s="68"/>
      <c r="AC147" s="67"/>
      <c r="AD147" s="68"/>
      <c r="AE147" s="68"/>
      <c r="AF147" s="68"/>
      <c r="AG147" s="69"/>
    </row>
    <row r="148" spans="1:33" ht="52.8" x14ac:dyDescent="0.3">
      <c r="A148" s="293"/>
      <c r="B148" s="139" t="s">
        <v>384</v>
      </c>
      <c r="C148" s="140" t="s">
        <v>385</v>
      </c>
      <c r="D148" s="119" t="s">
        <v>386</v>
      </c>
      <c r="E148" s="119" t="s">
        <v>91</v>
      </c>
      <c r="F148" s="294"/>
      <c r="G148" s="209" t="s">
        <v>246</v>
      </c>
      <c r="H148" s="192"/>
      <c r="I148" s="209">
        <f>IF(+'[1]M3C LEA ORL'!I356="","",+'[1]M3C LEA ORL'!I356)</f>
        <v>2</v>
      </c>
      <c r="J148" s="267" t="str">
        <f>IF(+'[1]M3C LEA ORL'!J356="","",+'[1]M3C LEA ORL'!J356)</f>
        <v>2</v>
      </c>
      <c r="K148" s="209" t="str">
        <f>IF(+'[1]M3C LEA ORL'!K356="","",+'[1]M3C LEA ORL'!K356)</f>
        <v>MCF</v>
      </c>
      <c r="L148" s="267" t="str">
        <f>IF(+'[1]M3C LEA ORL'!L356="","",+'[1]M3C LEA ORL'!L356)</f>
        <v>15</v>
      </c>
      <c r="M148" s="212" t="str">
        <f>IF(+'[1]M3C LEA ORL'!M356="","",+'[1]M3C LEA ORL'!M356)</f>
        <v/>
      </c>
      <c r="N148" s="135" t="str">
        <f>IF(+'[1]M3C LEA ORL'!N356="","",+'[1]M3C LEA ORL'!N356)</f>
        <v/>
      </c>
      <c r="O148" s="135">
        <f>IF(+'[1]M3C LEA ORL'!O356="","",+'[1]M3C LEA ORL'!O356)</f>
        <v>15</v>
      </c>
      <c r="P148" s="135" t="str">
        <f>IF(+'[1]M3C LEA ORL'!P356="","",+'[1]M3C LEA ORL'!P356)</f>
        <v/>
      </c>
      <c r="Q148" s="222">
        <f>IF(+'[1]M3C LEA ORL'!Q356="","",+'[1]M3C LEA ORL'!Q356)</f>
        <v>1</v>
      </c>
      <c r="R148" s="223" t="str">
        <f>IF(+'[1]M3C LEA ORL'!R356="","",+'[1]M3C LEA ORL'!R356)</f>
        <v>CC</v>
      </c>
      <c r="S148" s="223" t="str">
        <f>IF(+'[1]M3C LEA ORL'!S356="","",+'[1]M3C LEA ORL'!S356)</f>
        <v>écrit</v>
      </c>
      <c r="T148" s="223" t="str">
        <f>IF(+'[1]M3C LEA ORL'!T356="","",+'[1]M3C LEA ORL'!T356)</f>
        <v>1h30</v>
      </c>
      <c r="U148" s="224">
        <f>IF(+'[1]M3C LEA ORL'!U356="","",+'[1]M3C LEA ORL'!U356)</f>
        <v>1</v>
      </c>
      <c r="V148" s="225" t="str">
        <f>IF(+'[1]M3C LEA ORL'!V356="","",+'[1]M3C LEA ORL'!V356)</f>
        <v>CT</v>
      </c>
      <c r="W148" s="225" t="str">
        <f>IF(+'[1]M3C LEA ORL'!W356="","",+'[1]M3C LEA ORL'!W356)</f>
        <v>écrit</v>
      </c>
      <c r="X148" s="226" t="str">
        <f>IF(+'[1]M3C LEA ORL'!X356="","",+'[1]M3C LEA ORL'!X356)</f>
        <v>2h00</v>
      </c>
      <c r="Y148" s="222">
        <f>IF(+'[1]M3C LEA ORL'!Y356="","",+'[1]M3C LEA ORL'!Y356)</f>
        <v>1</v>
      </c>
      <c r="Z148" s="223" t="str">
        <f>IF(+'[1]M3C LEA ORL'!Z356="","",+'[1]M3C LEA ORL'!Z356)</f>
        <v>CT</v>
      </c>
      <c r="AA148" s="223" t="str">
        <f>IF(+'[1]M3C LEA ORL'!AA356="","",+'[1]M3C LEA ORL'!AA356)</f>
        <v>écrit</v>
      </c>
      <c r="AB148" s="223" t="str">
        <f>IF(+'[1]M3C LEA ORL'!AB356="","",+'[1]M3C LEA ORL'!AB356)</f>
        <v>2h00</v>
      </c>
      <c r="AC148" s="224">
        <f>IF(+'[1]M3C LEA ORL'!AC356="","",+'[1]M3C LEA ORL'!AC356)</f>
        <v>1</v>
      </c>
      <c r="AD148" s="225" t="str">
        <f>IF(+'[1]M3C LEA ORL'!AD356="","",+'[1]M3C LEA ORL'!AD356)</f>
        <v>CT</v>
      </c>
      <c r="AE148" s="225" t="str">
        <f>IF(+'[1]M3C LEA ORL'!AE356="","",+'[1]M3C LEA ORL'!AE356)</f>
        <v>écrit</v>
      </c>
      <c r="AF148" s="226" t="str">
        <f>IF(+'[1]M3C LEA ORL'!AF356="","",+'[1]M3C LEA ORL'!AF356)</f>
        <v>2h00</v>
      </c>
      <c r="AG148" s="91" t="str">
        <f>IF(+'[1]M3C LEA ORL'!AG356="","",+'[1]M3C LEA ORL'!AG356)</f>
        <v>Histoire et géographie chinoises</v>
      </c>
    </row>
    <row r="149" spans="1:33" ht="52.8" x14ac:dyDescent="0.3">
      <c r="A149" s="26"/>
      <c r="B149" s="27"/>
      <c r="C149" s="28" t="s">
        <v>387</v>
      </c>
      <c r="D149" s="29"/>
      <c r="E149" s="27"/>
      <c r="F149" s="27"/>
      <c r="G149" s="30"/>
      <c r="H149" s="27"/>
      <c r="I149" s="27"/>
      <c r="J149" s="27"/>
      <c r="K149" s="27"/>
      <c r="L149" s="27"/>
      <c r="M149" s="31"/>
      <c r="N149" s="32"/>
      <c r="O149" s="32"/>
      <c r="P149" s="32"/>
      <c r="Q149" s="33"/>
      <c r="R149" s="27"/>
      <c r="S149" s="27"/>
      <c r="T149" s="27"/>
      <c r="U149" s="27"/>
      <c r="V149" s="27"/>
      <c r="W149" s="27"/>
      <c r="X149" s="31"/>
      <c r="Y149" s="33"/>
      <c r="Z149" s="27"/>
      <c r="AA149" s="27"/>
      <c r="AB149" s="27"/>
      <c r="AC149" s="27"/>
      <c r="AD149" s="27"/>
      <c r="AE149" s="27"/>
      <c r="AF149" s="27"/>
      <c r="AG149" s="34"/>
    </row>
    <row r="150" spans="1:33" ht="52.8" x14ac:dyDescent="0.3">
      <c r="A150" s="26"/>
      <c r="B150" s="27"/>
      <c r="C150" s="28" t="s">
        <v>388</v>
      </c>
      <c r="D150" s="29"/>
      <c r="E150" s="27" t="s">
        <v>84</v>
      </c>
      <c r="F150" s="27"/>
      <c r="G150" s="30"/>
      <c r="H150" s="27"/>
      <c r="I150" s="27">
        <f>+I151+I162+I181</f>
        <v>30</v>
      </c>
      <c r="J150" s="27">
        <f>+J151+J162+J181</f>
        <v>30</v>
      </c>
      <c r="K150" s="27"/>
      <c r="L150" s="27"/>
      <c r="M150" s="31"/>
      <c r="N150" s="32"/>
      <c r="O150" s="32"/>
      <c r="P150" s="32"/>
      <c r="Q150" s="33"/>
      <c r="R150" s="27"/>
      <c r="S150" s="27"/>
      <c r="T150" s="27"/>
      <c r="U150" s="27"/>
      <c r="V150" s="27"/>
      <c r="W150" s="27"/>
      <c r="X150" s="31"/>
      <c r="Y150" s="33"/>
      <c r="Z150" s="27"/>
      <c r="AA150" s="27"/>
      <c r="AB150" s="27"/>
      <c r="AC150" s="27"/>
      <c r="AD150" s="27"/>
      <c r="AE150" s="27"/>
      <c r="AF150" s="27"/>
      <c r="AG150" s="34"/>
    </row>
    <row r="151" spans="1:33" ht="26.4" x14ac:dyDescent="0.3">
      <c r="A151" s="35"/>
      <c r="B151" s="35"/>
      <c r="C151" s="36" t="s">
        <v>29</v>
      </c>
      <c r="D151" s="37"/>
      <c r="E151" s="38"/>
      <c r="F151" s="38"/>
      <c r="G151" s="38"/>
      <c r="H151" s="39"/>
      <c r="I151" s="39">
        <f>+I152+I157</f>
        <v>17</v>
      </c>
      <c r="J151" s="39">
        <f>+J152+J157</f>
        <v>17</v>
      </c>
      <c r="K151" s="39"/>
      <c r="L151" s="39"/>
      <c r="M151" s="40"/>
      <c r="N151" s="39"/>
      <c r="O151" s="39"/>
      <c r="P151" s="39"/>
      <c r="Q151" s="41"/>
      <c r="R151" s="39"/>
      <c r="S151" s="39"/>
      <c r="T151" s="39"/>
      <c r="U151" s="42"/>
      <c r="V151" s="39"/>
      <c r="W151" s="39"/>
      <c r="X151" s="40"/>
      <c r="Y151" s="41"/>
      <c r="Z151" s="39"/>
      <c r="AA151" s="39"/>
      <c r="AB151" s="39"/>
      <c r="AC151" s="42"/>
      <c r="AD151" s="39"/>
      <c r="AE151" s="39"/>
      <c r="AF151" s="39"/>
      <c r="AG151" s="39"/>
    </row>
    <row r="152" spans="1:33" ht="26.4" x14ac:dyDescent="0.3">
      <c r="A152" s="43"/>
      <c r="B152" s="44"/>
      <c r="C152" s="45" t="s">
        <v>30</v>
      </c>
      <c r="D152" s="46"/>
      <c r="E152" s="47"/>
      <c r="F152" s="48"/>
      <c r="G152" s="49"/>
      <c r="H152" s="50"/>
      <c r="I152" s="48">
        <f>+I153+I154+I156</f>
        <v>7</v>
      </c>
      <c r="J152" s="48">
        <f>+J153+J154+J156</f>
        <v>7</v>
      </c>
      <c r="K152" s="48"/>
      <c r="L152" s="48"/>
      <c r="M152" s="51"/>
      <c r="N152" s="52"/>
      <c r="O152" s="52"/>
      <c r="P152" s="52"/>
      <c r="Q152" s="104"/>
      <c r="R152" s="105"/>
      <c r="S152" s="105"/>
      <c r="T152" s="105"/>
      <c r="U152" s="106"/>
      <c r="V152" s="105"/>
      <c r="W152" s="105"/>
      <c r="X152" s="105"/>
      <c r="Y152" s="104"/>
      <c r="Z152" s="105"/>
      <c r="AA152" s="105"/>
      <c r="AB152" s="105"/>
      <c r="AC152" s="106"/>
      <c r="AD152" s="105"/>
      <c r="AE152" s="105"/>
      <c r="AF152" s="105"/>
      <c r="AG152" s="168"/>
    </row>
    <row r="153" spans="1:33" ht="105.6" x14ac:dyDescent="0.3">
      <c r="A153" s="139"/>
      <c r="B153" s="139" t="s">
        <v>389</v>
      </c>
      <c r="C153" s="256" t="str">
        <f>IF('[1]M3C LEA ORL'!C388="","",'[1]M3C LEA ORL'!C388)</f>
        <v>Traduction Anglais S5 LEA</v>
      </c>
      <c r="D153" s="110" t="s">
        <v>390</v>
      </c>
      <c r="E153" s="209" t="str">
        <f>IF('[1]M3C LEA ORL'!E388="","",'[1]M3C LEA ORL'!E388)</f>
        <v>UE TRONC COMMUN</v>
      </c>
      <c r="F153" s="210"/>
      <c r="G153" s="209" t="s">
        <v>246</v>
      </c>
      <c r="H153" s="211"/>
      <c r="I153" s="209">
        <f>IF('[1]M3C LEA ORL'!I388="","",'[1]M3C LEA ORL'!I388)</f>
        <v>3</v>
      </c>
      <c r="J153" s="267" t="str">
        <f>IF('[1]M3C LEA ORL'!J388="","",'[1]M3C LEA ORL'!J388)</f>
        <v>3</v>
      </c>
      <c r="K153" s="221" t="str">
        <f>IF('[1]M3C LEA ORL'!K388="","",'[1]M3C LEA ORL'!K388)</f>
        <v>MICHEL Alice</v>
      </c>
      <c r="L153" s="267" t="str">
        <f>IF('[1]M3C LEA ORL'!L388="","",'[1]M3C LEA ORL'!L388)</f>
        <v>11</v>
      </c>
      <c r="M153" s="212"/>
      <c r="N153" s="213" t="str">
        <f>IF('[1]M3C LEA ORL'!N388="","",'[1]M3C LEA ORL'!N388)</f>
        <v/>
      </c>
      <c r="O153" s="213">
        <f>IF('[1]M3C LEA ORL'!O388="","",'[1]M3C LEA ORL'!O388)</f>
        <v>24</v>
      </c>
      <c r="P153" s="213" t="str">
        <f>IF('[1]M3C LEA ORL'!P388="","",'[1]M3C LEA ORL'!P388)</f>
        <v/>
      </c>
      <c r="Q153" s="214">
        <f>IF('[1]M3C LEA ORL'!Q388="","",'[1]M3C LEA ORL'!Q388)</f>
        <v>1</v>
      </c>
      <c r="R153" s="215" t="str">
        <f>IF('[1]M3C LEA ORL'!R388="","",'[1]M3C LEA ORL'!R388)</f>
        <v>CT</v>
      </c>
      <c r="S153" s="215" t="str">
        <f>IF('[1]M3C LEA ORL'!S388="","",'[1]M3C LEA ORL'!S388)</f>
        <v>écrit</v>
      </c>
      <c r="T153" s="215" t="str">
        <f>IF('[1]M3C LEA ORL'!T388="","",'[1]M3C LEA ORL'!T388)</f>
        <v>2h00</v>
      </c>
      <c r="U153" s="216">
        <f>IF('[1]M3C LEA ORL'!U388="","",'[1]M3C LEA ORL'!U388)</f>
        <v>1</v>
      </c>
      <c r="V153" s="217" t="str">
        <f>IF('[1]M3C LEA ORL'!V388="","",'[1]M3C LEA ORL'!V388)</f>
        <v>CT</v>
      </c>
      <c r="W153" s="217" t="str">
        <f>IF('[1]M3C LEA ORL'!W388="","",'[1]M3C LEA ORL'!W388)</f>
        <v>écrit</v>
      </c>
      <c r="X153" s="218" t="str">
        <f>IF('[1]M3C LEA ORL'!X388="","",'[1]M3C LEA ORL'!X388)</f>
        <v>2h00</v>
      </c>
      <c r="Y153" s="214">
        <f>IF('[1]M3C LEA ORL'!Y388="","",'[1]M3C LEA ORL'!Y388)</f>
        <v>1</v>
      </c>
      <c r="Z153" s="215" t="str">
        <f>IF('[1]M3C LEA ORL'!Z388="","",'[1]M3C LEA ORL'!Z388)</f>
        <v>CT</v>
      </c>
      <c r="AA153" s="215" t="str">
        <f>IF('[1]M3C LEA ORL'!AA388="","",'[1]M3C LEA ORL'!AA388)</f>
        <v>écrit</v>
      </c>
      <c r="AB153" s="215" t="str">
        <f>IF('[1]M3C LEA ORL'!AB388="","",'[1]M3C LEA ORL'!AB388)</f>
        <v>2h00</v>
      </c>
      <c r="AC153" s="216">
        <f>IF('[1]M3C LEA ORL'!AC388="","",'[1]M3C LEA ORL'!AC388)</f>
        <v>1</v>
      </c>
      <c r="AD153" s="217" t="str">
        <f>IF('[1]M3C LEA ORL'!AD388="","",'[1]M3C LEA ORL'!AD388)</f>
        <v>CT</v>
      </c>
      <c r="AE153" s="217" t="str">
        <f>IF('[1]M3C LEA ORL'!AE388="","",'[1]M3C LEA ORL'!AE388)</f>
        <v>écrit</v>
      </c>
      <c r="AF153" s="218" t="str">
        <f>IF('[1]M3C LEA ORL'!AF388="","",'[1]M3C LEA ORL'!AF388)</f>
        <v>2h00</v>
      </c>
      <c r="AG153" s="184" t="str">
        <f>IF('[1]M3C LEA ORL'!AG388="","",'[1]M3C LEA ORL'!AG388)</f>
        <v>Traduction d’articles de la presse (Le Monde, Libération, Le Point etc) français-anglais.</v>
      </c>
    </row>
    <row r="154" spans="1:33" ht="409.6" x14ac:dyDescent="0.3">
      <c r="A154" s="139"/>
      <c r="B154" s="139" t="s">
        <v>391</v>
      </c>
      <c r="C154" s="256" t="str">
        <f>IF('[1]M3C LEA ORL'!C389="","",'[1]M3C LEA ORL'!C389)</f>
        <v>Anglais économique et commercial 1</v>
      </c>
      <c r="D154" s="110" t="s">
        <v>392</v>
      </c>
      <c r="E154" s="209" t="str">
        <f>IF('[1]M3C LEA ORL'!E389="","",'[1]M3C LEA ORL'!E389)</f>
        <v>UE TRONC COMMUN</v>
      </c>
      <c r="F154" s="210"/>
      <c r="G154" s="209" t="s">
        <v>246</v>
      </c>
      <c r="H154" s="211"/>
      <c r="I154" s="221">
        <f>IF('[1]M3C LEA ORL'!I389="","",'[1]M3C LEA ORL'!I389)</f>
        <v>3</v>
      </c>
      <c r="J154" s="267" t="str">
        <f>IF('[1]M3C LEA ORL'!J389="","",'[1]M3C LEA ORL'!J389)</f>
        <v>3</v>
      </c>
      <c r="K154" s="221" t="str">
        <f>IF('[1]M3C LEA ORL'!K389="","",'[1]M3C LEA ORL'!K389)</f>
        <v>MICHEL Alice</v>
      </c>
      <c r="L154" s="267" t="str">
        <f>IF('[1]M3C LEA ORL'!L389="","",'[1]M3C LEA ORL'!L389)</f>
        <v>11</v>
      </c>
      <c r="M154" s="134"/>
      <c r="N154" s="135" t="str">
        <f>IF('[1]M3C LEA ORL'!N389="","",'[1]M3C LEA ORL'!N389)</f>
        <v/>
      </c>
      <c r="O154" s="135">
        <f>IF('[1]M3C LEA ORL'!O389="","",'[1]M3C LEA ORL'!O389)</f>
        <v>18</v>
      </c>
      <c r="P154" s="135" t="str">
        <f>IF('[1]M3C LEA ORL'!P389="","",'[1]M3C LEA ORL'!P389)</f>
        <v/>
      </c>
      <c r="Q154" s="222">
        <f>IF('[1]M3C LEA ORL'!Q389="","",'[1]M3C LEA ORL'!Q389)</f>
        <v>1</v>
      </c>
      <c r="R154" s="223" t="str">
        <f>IF('[1]M3C LEA ORL'!R389="","",'[1]M3C LEA ORL'!R389)</f>
        <v>CC</v>
      </c>
      <c r="S154" s="223"/>
      <c r="T154" s="223"/>
      <c r="U154" s="224">
        <v>1</v>
      </c>
      <c r="V154" s="225" t="s">
        <v>44</v>
      </c>
      <c r="W154" s="225" t="s">
        <v>345</v>
      </c>
      <c r="X154" s="226" t="s">
        <v>43</v>
      </c>
      <c r="Y154" s="222">
        <f>IF('[1]M3C LEA ORL'!Y389="","",'[1]M3C LEA ORL'!Y389)</f>
        <v>1</v>
      </c>
      <c r="Z154" s="223" t="str">
        <f>IF('[1]M3C LEA ORL'!Z389="","",'[1]M3C LEA ORL'!Z389)</f>
        <v>CT</v>
      </c>
      <c r="AA154" s="223" t="str">
        <f>IF('[1]M3C LEA ORL'!AA389="","",'[1]M3C LEA ORL'!AA389)</f>
        <v>écrit</v>
      </c>
      <c r="AB154" s="223" t="str">
        <f>IF('[1]M3C LEA ORL'!AB389="","",'[1]M3C LEA ORL'!AB389)</f>
        <v>1h30</v>
      </c>
      <c r="AC154" s="224">
        <f>IF('[1]M3C LEA ORL'!AC389="","",'[1]M3C LEA ORL'!AC389)</f>
        <v>1</v>
      </c>
      <c r="AD154" s="225" t="str">
        <f>IF('[1]M3C LEA ORL'!AD389="","",'[1]M3C LEA ORL'!AD389)</f>
        <v>CT</v>
      </c>
      <c r="AE154" s="225" t="str">
        <f>IF('[1]M3C LEA ORL'!AE389="","",'[1]M3C LEA ORL'!AE389)</f>
        <v>écrit</v>
      </c>
      <c r="AF154" s="226" t="str">
        <f>IF('[1]M3C LEA ORL'!AF389="","",'[1]M3C LEA ORL'!AF389)</f>
        <v>1h30</v>
      </c>
      <c r="AG154" s="91" t="str">
        <f>IF('[1]M3C LEA ORL'!AG389="","",'[1]M3C LEA ORL'!AG389)</f>
        <v>Comprendre et produire différents types de documents professionnels, lettres et emails, avec un vocabulaire du monde socio-économique riche et précisn, ainsi qu'une grammaire adéquate, sur les thèmes et  notions tels que : business letters related to orders, offers and enquiries, payment and debt collection, claims, complaints and replies to complaints...</v>
      </c>
    </row>
    <row r="155" spans="1:33" ht="26.4" x14ac:dyDescent="0.3">
      <c r="A155" s="96"/>
      <c r="B155" s="96"/>
      <c r="C155" s="97" t="s">
        <v>393</v>
      </c>
      <c r="D155" s="98"/>
      <c r="E155" s="98"/>
      <c r="F155" s="98"/>
      <c r="G155" s="99"/>
      <c r="H155" s="61"/>
      <c r="I155" s="62"/>
      <c r="J155" s="61"/>
      <c r="K155" s="62"/>
      <c r="L155" s="61"/>
      <c r="M155" s="63"/>
      <c r="N155" s="64"/>
      <c r="O155" s="64"/>
      <c r="P155" s="64"/>
      <c r="Q155" s="100"/>
      <c r="R155" s="65"/>
      <c r="S155" s="65"/>
      <c r="T155" s="65"/>
      <c r="U155" s="176"/>
      <c r="V155" s="68"/>
      <c r="W155" s="68"/>
      <c r="X155" s="177"/>
      <c r="Y155" s="176"/>
      <c r="Z155" s="68"/>
      <c r="AA155" s="68"/>
      <c r="AB155" s="68"/>
      <c r="AC155" s="67"/>
      <c r="AD155" s="68"/>
      <c r="AE155" s="68"/>
      <c r="AF155" s="68"/>
      <c r="AG155" s="69"/>
    </row>
    <row r="156" spans="1:33" ht="303.60000000000002" x14ac:dyDescent="0.3">
      <c r="A156" s="139"/>
      <c r="B156" s="139" t="s">
        <v>394</v>
      </c>
      <c r="C156" s="140" t="str">
        <f>IF('[1]M3C LEA ORL'!C391="","",'[1]M3C LEA ORL'!C391)</f>
        <v>Civilisation langue A : civilisation britannique S5</v>
      </c>
      <c r="D156" s="110" t="s">
        <v>395</v>
      </c>
      <c r="E156" s="209" t="str">
        <f>IF('[1]M3C LEA ORL'!E391="","",'[1]M3C LEA ORL'!E391)</f>
        <v>UE TRONC COMMUN</v>
      </c>
      <c r="F156" s="295"/>
      <c r="G156" s="296" t="s">
        <v>246</v>
      </c>
      <c r="H156" s="297"/>
      <c r="I156" s="298">
        <f>IF('[1]M3C LEA ORL'!I391="","",'[1]M3C LEA ORL'!I391)</f>
        <v>1</v>
      </c>
      <c r="J156" s="299" t="str">
        <f>IF('[1]M3C LEA ORL'!J391="","",'[1]M3C LEA ORL'!J391)</f>
        <v>1</v>
      </c>
      <c r="K156" s="298" t="str">
        <f>IF('[1]M3C LEA ORL'!K391="","",'[1]M3C LEA ORL'!K391)</f>
        <v>RIVIERE DE FRANCO Karine</v>
      </c>
      <c r="L156" s="299" t="str">
        <f>IF('[1]M3C LEA ORL'!L391="","",'[1]M3C LEA ORL'!L391)</f>
        <v>11</v>
      </c>
      <c r="M156" s="300" t="str">
        <f>IF('[1]M3C LEA ORL'!M391="","",'[1]M3C LEA ORL'!M391)</f>
        <v/>
      </c>
      <c r="N156" s="301">
        <f>IF('[1]M3C LEA ORL'!N391="","",'[1]M3C LEA ORL'!N391)</f>
        <v>12</v>
      </c>
      <c r="O156" s="301">
        <f>IF('[1]M3C LEA ORL'!O391="","",'[1]M3C LEA ORL'!O391)</f>
        <v>12</v>
      </c>
      <c r="P156" s="301" t="str">
        <f>IF('[1]M3C LEA ORL'!P391="","",'[1]M3C LEA ORL'!P391)</f>
        <v/>
      </c>
      <c r="Q156" s="222">
        <f>IF('[1]M3C LEA ORL'!Q391="","",'[1]M3C LEA ORL'!Q391)</f>
        <v>1</v>
      </c>
      <c r="R156" s="223" t="str">
        <f>IF('[1]M3C LEA ORL'!R391="","",'[1]M3C LEA ORL'!R391)</f>
        <v>CC</v>
      </c>
      <c r="S156" s="223" t="str">
        <f>IF('[1]M3C LEA ORL'!S391="","",'[1]M3C LEA ORL'!S391)</f>
        <v>écrit</v>
      </c>
      <c r="T156" s="223" t="str">
        <f>IF('[1]M3C LEA ORL'!T391="","",'[1]M3C LEA ORL'!T391)</f>
        <v>1h00</v>
      </c>
      <c r="U156" s="224">
        <f>IF('[1]M3C LEA ORL'!U391="","",'[1]M3C LEA ORL'!U391)</f>
        <v>1</v>
      </c>
      <c r="V156" s="225" t="str">
        <f>IF('[1]M3C LEA ORL'!V391="","",'[1]M3C LEA ORL'!V391)</f>
        <v>CT</v>
      </c>
      <c r="W156" s="225" t="str">
        <f>IF('[1]M3C LEA ORL'!W391="","",'[1]M3C LEA ORL'!W391)</f>
        <v>écrit</v>
      </c>
      <c r="X156" s="226" t="str">
        <f>IF('[1]M3C LEA ORL'!X391="","",'[1]M3C LEA ORL'!X391)</f>
        <v>2h00</v>
      </c>
      <c r="Y156" s="222">
        <f>IF('[1]M3C LEA ORL'!Y391="","",'[1]M3C LEA ORL'!Y391)</f>
        <v>1</v>
      </c>
      <c r="Z156" s="223" t="str">
        <f>IF('[1]M3C LEA ORL'!Z391="","",'[1]M3C LEA ORL'!Z391)</f>
        <v>CT</v>
      </c>
      <c r="AA156" s="223" t="str">
        <f>IF('[1]M3C LEA ORL'!AA391="","",'[1]M3C LEA ORL'!AA391)</f>
        <v>écrit</v>
      </c>
      <c r="AB156" s="223" t="str">
        <f>IF('[1]M3C LEA ORL'!AB391="","",'[1]M3C LEA ORL'!AB391)</f>
        <v>2h00</v>
      </c>
      <c r="AC156" s="224">
        <f>IF('[1]M3C LEA ORL'!AC391="","",'[1]M3C LEA ORL'!AC391)</f>
        <v>1</v>
      </c>
      <c r="AD156" s="225" t="str">
        <f>IF('[1]M3C LEA ORL'!AD391="","",'[1]M3C LEA ORL'!AD391)</f>
        <v>CT</v>
      </c>
      <c r="AE156" s="225" t="str">
        <f>IF('[1]M3C LEA ORL'!AE391="","",'[1]M3C LEA ORL'!AE391)</f>
        <v xml:space="preserve">écrit </v>
      </c>
      <c r="AF156" s="226" t="str">
        <f>IF('[1]M3C LEA ORL'!AF391="","",'[1]M3C LEA ORL'!AF391)</f>
        <v>2h00</v>
      </c>
      <c r="AG156" s="91" t="str">
        <f>IF('[1]M3C LEA ORL'!AG391="","",'[1]M3C LEA ORL'!AG391)</f>
        <v>La Grande-Bretagne de 1945 à nos jours : aspects politiques, économiques et sociaux (le consensus de l'après-guerre, le Thatchérisme, le New Labour, les politiques économiques, le Welfare state, le système de santé, le système éducatif…).</v>
      </c>
    </row>
    <row r="157" spans="1:33" ht="39.6" x14ac:dyDescent="0.3">
      <c r="A157" s="96" t="s">
        <v>396</v>
      </c>
      <c r="B157" s="96" t="s">
        <v>397</v>
      </c>
      <c r="C157" s="97" t="s">
        <v>398</v>
      </c>
      <c r="D157" s="98"/>
      <c r="E157" s="98" t="s">
        <v>35</v>
      </c>
      <c r="F157" s="98"/>
      <c r="G157" s="99"/>
      <c r="H157" s="61"/>
      <c r="I157" s="62">
        <f>+I158+I159+I160+I161</f>
        <v>10</v>
      </c>
      <c r="J157" s="62">
        <f>+J158+J159+J160+J161</f>
        <v>10</v>
      </c>
      <c r="K157" s="62"/>
      <c r="L157" s="61"/>
      <c r="M157" s="63"/>
      <c r="N157" s="302"/>
      <c r="O157" s="302"/>
      <c r="P157" s="302"/>
      <c r="Q157" s="100"/>
      <c r="R157" s="65"/>
      <c r="S157" s="65"/>
      <c r="T157" s="65"/>
      <c r="U157" s="176"/>
      <c r="V157" s="68"/>
      <c r="W157" s="68"/>
      <c r="X157" s="177"/>
      <c r="Y157" s="176"/>
      <c r="Z157" s="68"/>
      <c r="AA157" s="68"/>
      <c r="AB157" s="68"/>
      <c r="AC157" s="67"/>
      <c r="AD157" s="68"/>
      <c r="AE157" s="68"/>
      <c r="AF157" s="68"/>
      <c r="AG157" s="69"/>
    </row>
    <row r="158" spans="1:33" ht="409.6" x14ac:dyDescent="0.3">
      <c r="A158" s="139"/>
      <c r="B158" s="139" t="s">
        <v>399</v>
      </c>
      <c r="C158" s="257" t="str">
        <f>IF('[1]M3C LEA ORL'!C393="","",'[1]M3C LEA ORL'!C393)</f>
        <v>Comptabilité générale S5</v>
      </c>
      <c r="D158" s="72" t="s">
        <v>400</v>
      </c>
      <c r="E158" s="72" t="str">
        <f>IF('[1]M3C LEA ORL'!E393="","",'[1]M3C LEA ORL'!E393)</f>
        <v>UE TRONC COMMUN</v>
      </c>
      <c r="F158" s="229"/>
      <c r="G158" s="72" t="s">
        <v>246</v>
      </c>
      <c r="H158" s="128"/>
      <c r="I158" s="72">
        <f>IF('[1]M3C LEA ORL'!I393="","",'[1]M3C LEA ORL'!I393)</f>
        <v>3</v>
      </c>
      <c r="J158" s="72">
        <f>IF('[1]M3C LEA ORL'!J393="","",'[1]M3C LEA ORL'!J393)</f>
        <v>3</v>
      </c>
      <c r="K158" s="73" t="str">
        <f>IF('[1]M3C LEA ORL'!K393="","",'[1]M3C LEA ORL'!K393)</f>
        <v>NOEL Isabelle</v>
      </c>
      <c r="L158" s="72" t="str">
        <f>IF('[1]M3C LEA ORL'!L393="","",'[1]M3C LEA ORL'!L393)</f>
        <v>06</v>
      </c>
      <c r="M158" s="231"/>
      <c r="N158" s="79">
        <f>IF('[1]M3C LEA ORL'!N393="","",'[1]M3C LEA ORL'!N393)</f>
        <v>15</v>
      </c>
      <c r="O158" s="79">
        <f>IF('[1]M3C LEA ORL'!O393="","",'[1]M3C LEA ORL'!O393)</f>
        <v>15</v>
      </c>
      <c r="P158" s="79" t="str">
        <f>IF('[1]M3C LEA ORL'!P393="","",'[1]M3C LEA ORL'!P393)</f>
        <v/>
      </c>
      <c r="Q158" s="222" t="str">
        <f>IF('[1]M3C LEA ORL'!Q393="","",'[1]M3C LEA ORL'!Q393)</f>
        <v>50% CC
50% CT</v>
      </c>
      <c r="R158" s="223" t="str">
        <f>IF('[1]M3C LEA ORL'!R393="","",'[1]M3C LEA ORL'!R393)</f>
        <v>mixte</v>
      </c>
      <c r="S158" s="223" t="str">
        <f>IF('[1]M3C LEA ORL'!S393="","",'[1]M3C LEA ORL'!S393)</f>
        <v>écrit</v>
      </c>
      <c r="T158" s="223" t="str">
        <f>IF('[1]M3C LEA ORL'!T393="","",'[1]M3C LEA ORL'!T393)</f>
        <v>CC 1h00
CT 2h00</v>
      </c>
      <c r="U158" s="224">
        <f>IF('[1]M3C LEA ORL'!U393="","",'[1]M3C LEA ORL'!U393)</f>
        <v>1</v>
      </c>
      <c r="V158" s="225" t="str">
        <f>IF('[1]M3C LEA ORL'!V393="","",'[1]M3C LEA ORL'!V393)</f>
        <v>CT</v>
      </c>
      <c r="W158" s="225" t="str">
        <f>IF('[1]M3C LEA ORL'!W393="","",'[1]M3C LEA ORL'!W393)</f>
        <v>écrit</v>
      </c>
      <c r="X158" s="226" t="str">
        <f>IF('[1]M3C LEA ORL'!X393="","",'[1]M3C LEA ORL'!X393)</f>
        <v>2h00</v>
      </c>
      <c r="Y158" s="222">
        <f>IF('[1]M3C LEA ORL'!Y393="","",'[1]M3C LEA ORL'!Y393)</f>
        <v>1</v>
      </c>
      <c r="Z158" s="223" t="str">
        <f>IF('[1]M3C LEA ORL'!Z393="","",'[1]M3C LEA ORL'!Z393)</f>
        <v>CT</v>
      </c>
      <c r="AA158" s="223" t="str">
        <f>IF('[1]M3C LEA ORL'!AA393="","",'[1]M3C LEA ORL'!AA393)</f>
        <v>écrit</v>
      </c>
      <c r="AB158" s="223" t="str">
        <f>IF('[1]M3C LEA ORL'!AB393="","",'[1]M3C LEA ORL'!AB393)</f>
        <v>2h00</v>
      </c>
      <c r="AC158" s="224">
        <f>IF('[1]M3C LEA ORL'!AC393="","",'[1]M3C LEA ORL'!AC393)</f>
        <v>1</v>
      </c>
      <c r="AD158" s="225" t="str">
        <f>IF('[1]M3C LEA ORL'!AD393="","",'[1]M3C LEA ORL'!AD393)</f>
        <v>CT</v>
      </c>
      <c r="AE158" s="225" t="str">
        <f>IF('[1]M3C LEA ORL'!AE393="","",'[1]M3C LEA ORL'!AE393)</f>
        <v>écrit</v>
      </c>
      <c r="AF158" s="226" t="str">
        <f>IF('[1]M3C LEA ORL'!AF393="","",'[1]M3C LEA ORL'!AF393)</f>
        <v>2h00</v>
      </c>
      <c r="AG158" s="91" t="str">
        <f>IF('[1]M3C LEA ORL'!AG393="","",'[1]M3C LEA ORL'!AG393)</f>
        <v>Les principes généraux de la comptabilité générale et l'enregistrement des opérations comptables.
Les opérations courantes : ventes et achat ; charges et produits ; frais accessoires d'achat et de vente ; les charges de personnel.
Les opérations d'inventaires : amortissements ; provisions ; régularisations.</v>
      </c>
    </row>
    <row r="159" spans="1:33" ht="250.8" x14ac:dyDescent="0.3">
      <c r="A159" s="148"/>
      <c r="B159" s="148" t="s">
        <v>401</v>
      </c>
      <c r="C159" s="258" t="str">
        <f>IF('[1]M3C LEA ORL'!C394="","",'[1]M3C LEA ORL'!C394)</f>
        <v>Techniques du commerce international (niveau 1) S5</v>
      </c>
      <c r="D159" s="72" t="s">
        <v>402</v>
      </c>
      <c r="E159" s="72" t="str">
        <f>IF('[1]M3C LEA ORL'!E394="","",'[1]M3C LEA ORL'!E394)</f>
        <v>UE TRONC COMMUN</v>
      </c>
      <c r="F159" s="229"/>
      <c r="G159" s="72" t="s">
        <v>246</v>
      </c>
      <c r="H159" s="128"/>
      <c r="I159" s="72">
        <f>IF('[1]M3C LEA ORL'!I394="","",'[1]M3C LEA ORL'!I394)</f>
        <v>3</v>
      </c>
      <c r="J159" s="72">
        <f>IF('[1]M3C LEA ORL'!J394="","",'[1]M3C LEA ORL'!J394)</f>
        <v>3</v>
      </c>
      <c r="K159" s="73" t="str">
        <f>IF('[1]M3C LEA ORL'!K394="","",'[1]M3C LEA ORL'!K394)</f>
        <v>NOEL Isabelle</v>
      </c>
      <c r="L159" s="72" t="str">
        <f>IF('[1]M3C LEA ORL'!L394="","",'[1]M3C LEA ORL'!L394)</f>
        <v>06</v>
      </c>
      <c r="M159" s="231"/>
      <c r="N159" s="260" t="str">
        <f>IF('[1]M3C LEA ORL'!N394="","",'[1]M3C LEA ORL'!N394)</f>
        <v/>
      </c>
      <c r="O159" s="260">
        <f>IF('[1]M3C LEA ORL'!O394="","",'[1]M3C LEA ORL'!O394)</f>
        <v>24</v>
      </c>
      <c r="P159" s="260" t="str">
        <f>IF('[1]M3C LEA ORL'!P394="","",'[1]M3C LEA ORL'!P394)</f>
        <v/>
      </c>
      <c r="Q159" s="214">
        <f>IF('[1]M3C LEA ORL'!Q394="","",'[1]M3C LEA ORL'!Q394)</f>
        <v>1</v>
      </c>
      <c r="R159" s="215" t="str">
        <f>IF('[1]M3C LEA ORL'!R394="","",'[1]M3C LEA ORL'!R394)</f>
        <v>CC</v>
      </c>
      <c r="S159" s="215" t="str">
        <f>IF('[1]M3C LEA ORL'!S394="","",'[1]M3C LEA ORL'!S394)</f>
        <v>écrit</v>
      </c>
      <c r="T159" s="215" t="str">
        <f>IF('[1]M3C LEA ORL'!T394="","",'[1]M3C LEA ORL'!T394)</f>
        <v>2 x 1h00</v>
      </c>
      <c r="U159" s="216">
        <f>IF('[1]M3C LEA ORL'!U394="","",'[1]M3C LEA ORL'!U394)</f>
        <v>1</v>
      </c>
      <c r="V159" s="217" t="str">
        <f>IF('[1]M3C LEA ORL'!V394="","",'[1]M3C LEA ORL'!V394)</f>
        <v>CT</v>
      </c>
      <c r="W159" s="217" t="str">
        <f>IF('[1]M3C LEA ORL'!W394="","",'[1]M3C LEA ORL'!W394)</f>
        <v>écrit</v>
      </c>
      <c r="X159" s="218" t="str">
        <f>IF('[1]M3C LEA ORL'!X394="","",'[1]M3C LEA ORL'!X394)</f>
        <v>2h00</v>
      </c>
      <c r="Y159" s="214">
        <f>IF('[1]M3C LEA ORL'!Y394="","",'[1]M3C LEA ORL'!Y394)</f>
        <v>1</v>
      </c>
      <c r="Z159" s="215" t="str">
        <f>IF('[1]M3C LEA ORL'!Z394="","",'[1]M3C LEA ORL'!Z394)</f>
        <v>CT</v>
      </c>
      <c r="AA159" s="215" t="str">
        <f>IF('[1]M3C LEA ORL'!AA394="","",'[1]M3C LEA ORL'!AA394)</f>
        <v>écrit</v>
      </c>
      <c r="AB159" s="215" t="str">
        <f>IF('[1]M3C LEA ORL'!AB394="","",'[1]M3C LEA ORL'!AB394)</f>
        <v>2h00</v>
      </c>
      <c r="AC159" s="216">
        <f>IF('[1]M3C LEA ORL'!AC394="","",'[1]M3C LEA ORL'!AC394)</f>
        <v>1</v>
      </c>
      <c r="AD159" s="217" t="str">
        <f>IF('[1]M3C LEA ORL'!AD394="","",'[1]M3C LEA ORL'!AD394)</f>
        <v>CT</v>
      </c>
      <c r="AE159" s="217" t="str">
        <f>IF('[1]M3C LEA ORL'!AE394="","",'[1]M3C LEA ORL'!AE394)</f>
        <v>écrit</v>
      </c>
      <c r="AF159" s="218" t="str">
        <f>IF('[1]M3C LEA ORL'!AF394="","",'[1]M3C LEA ORL'!AF394)</f>
        <v>2h00</v>
      </c>
      <c r="AG159" s="184" t="str">
        <f>IF('[1]M3C LEA ORL'!AG394="","",'[1]M3C LEA ORL'!AG394)</f>
        <v>Etudes des principaux concepts nécessaires à une bonne maîtrise des pratiques du commerce international :
- Incoterms
- Logistique et supply chain
- Moyens de paiement
- Gestion documentaire</v>
      </c>
    </row>
    <row r="160" spans="1:33" ht="277.2" x14ac:dyDescent="0.3">
      <c r="A160" s="303"/>
      <c r="B160" s="303" t="s">
        <v>403</v>
      </c>
      <c r="C160" s="304" t="str">
        <f>IF('[1]M3C LEA ORL'!C395="","",'[1]M3C LEA ORL'!C395)</f>
        <v>Rédaction de documents universitaires - S5 LEA (salle informatique - gpe 25 étudiants)</v>
      </c>
      <c r="D160" s="251"/>
      <c r="E160" s="251" t="str">
        <f>IF('[1]M3C LEA ORL'!E395="","",'[1]M3C LEA ORL'!E395)</f>
        <v>UE TRONC COMMUN</v>
      </c>
      <c r="F160" s="229"/>
      <c r="G160" s="72" t="s">
        <v>246</v>
      </c>
      <c r="H160" s="128"/>
      <c r="I160" s="72">
        <f>IF('[1]M3C LEA ORL'!I395="","",'[1]M3C LEA ORL'!I395)</f>
        <v>2</v>
      </c>
      <c r="J160" s="72">
        <f>IF('[1]M3C LEA ORL'!J395="","",'[1]M3C LEA ORL'!J395)</f>
        <v>2</v>
      </c>
      <c r="K160" s="73" t="str">
        <f>IF('[1]M3C LEA ORL'!K395="","",'[1]M3C LEA ORL'!K395)</f>
        <v>TESSON-MARTEAU Sonia</v>
      </c>
      <c r="L160" s="72" t="str">
        <f>IF('[1]M3C LEA ORL'!L395="","",'[1]M3C LEA ORL'!L395)</f>
        <v>09</v>
      </c>
      <c r="M160" s="231"/>
      <c r="N160" s="260" t="str">
        <f>IF('[1]M3C LEA ORL'!N395="","",'[1]M3C LEA ORL'!N395)</f>
        <v xml:space="preserve"> </v>
      </c>
      <c r="O160" s="260" t="str">
        <f>IF('[1]M3C LEA ORL'!O395="","",'[1]M3C LEA ORL'!O395)</f>
        <v>18 HTD dont 3h accompagnement collectif</v>
      </c>
      <c r="P160" s="260" t="str">
        <f>IF('[1]M3C LEA ORL'!P395="","",'[1]M3C LEA ORL'!P395)</f>
        <v/>
      </c>
      <c r="Q160" s="214">
        <f>IF('[1]M3C LEA ORL'!Q395="","",'[1]M3C LEA ORL'!Q395)</f>
        <v>1</v>
      </c>
      <c r="R160" s="215" t="str">
        <f>IF('[1]M3C LEA ORL'!R395="","",'[1]M3C LEA ORL'!R395)</f>
        <v>CC</v>
      </c>
      <c r="S160" s="215" t="str">
        <f>IF('[1]M3C LEA ORL'!S395="","",'[1]M3C LEA ORL'!S395)</f>
        <v>écrit</v>
      </c>
      <c r="T160" s="215" t="str">
        <f>IF('[1]M3C LEA ORL'!T395="","",'[1]M3C LEA ORL'!T395)</f>
        <v/>
      </c>
      <c r="U160" s="216">
        <f>IF('[1]M3C LEA ORL'!U395="","",'[1]M3C LEA ORL'!U395)</f>
        <v>1</v>
      </c>
      <c r="V160" s="217" t="str">
        <f>IF('[1]M3C LEA ORL'!V395="","",'[1]M3C LEA ORL'!V395)</f>
        <v>CT</v>
      </c>
      <c r="W160" s="217" t="str">
        <f>IF('[1]M3C LEA ORL'!W395="","",'[1]M3C LEA ORL'!W395)</f>
        <v>rapport</v>
      </c>
      <c r="X160" s="218" t="str">
        <f>IF('[1]M3C LEA ORL'!X395="","",'[1]M3C LEA ORL'!X395)</f>
        <v/>
      </c>
      <c r="Y160" s="214">
        <f>IF('[1]M3C LEA ORL'!Y395="","",'[1]M3C LEA ORL'!Y395)</f>
        <v>1</v>
      </c>
      <c r="Z160" s="215" t="str">
        <f>IF('[1]M3C LEA ORL'!Z395="","",'[1]M3C LEA ORL'!Z395)</f>
        <v>CT</v>
      </c>
      <c r="AA160" s="215" t="str">
        <f>IF('[1]M3C LEA ORL'!AA395="","",'[1]M3C LEA ORL'!AA395)</f>
        <v/>
      </c>
      <c r="AB160" s="215" t="str">
        <f>IF('[1]M3C LEA ORL'!AB395="","",'[1]M3C LEA ORL'!AB395)</f>
        <v>rapport</v>
      </c>
      <c r="AC160" s="216">
        <f>IF('[1]M3C LEA ORL'!AC395="","",'[1]M3C LEA ORL'!AC395)</f>
        <v>1</v>
      </c>
      <c r="AD160" s="217" t="str">
        <f>IF('[1]M3C LEA ORL'!AD395="","",'[1]M3C LEA ORL'!AD395)</f>
        <v>CT</v>
      </c>
      <c r="AE160" s="217" t="str">
        <f>IF('[1]M3C LEA ORL'!AE395="","",'[1]M3C LEA ORL'!AE395)</f>
        <v>rapport</v>
      </c>
      <c r="AF160" s="218" t="str">
        <f>IF('[1]M3C LEA ORL'!AF395="","",'[1]M3C LEA ORL'!AF395)</f>
        <v/>
      </c>
      <c r="AG160" s="184" t="str">
        <f>IF('[1]M3C LEA ORL'!AG395="","",'[1]M3C LEA ORL'!AG395)</f>
        <v>A partir de l'expérience vécue dans le cadre du cours sur les projets de communication, l'étudiant travaille les différentes étapes essentielles du rapport d'expérience de façon à se préparer à la rédaction de son rapport de stage de fin d'année.</v>
      </c>
    </row>
    <row r="161" spans="1:33" ht="343.2" x14ac:dyDescent="0.3">
      <c r="A161" s="139"/>
      <c r="B161" s="139" t="s">
        <v>404</v>
      </c>
      <c r="C161" s="219" t="str">
        <f>IF('[1]M3C LEA ORL'!C396="","",'[1]M3C LEA ORL'!C396)</f>
        <v>Gestion de projet S5 LEA (CM non présentiel)</v>
      </c>
      <c r="D161" s="305" t="s">
        <v>405</v>
      </c>
      <c r="E161" s="73" t="str">
        <f>IF('[1]M3C LEA ORL'!E396="","",'[1]M3C LEA ORL'!E396)</f>
        <v>UE TRONC COMMUN</v>
      </c>
      <c r="F161" s="306"/>
      <c r="G161" s="72" t="s">
        <v>246</v>
      </c>
      <c r="H161" s="74"/>
      <c r="I161" s="72">
        <f>IF('[1]M3C LEA ORL'!I396="","",'[1]M3C LEA ORL'!I396)</f>
        <v>2</v>
      </c>
      <c r="J161" s="72">
        <f>IF('[1]M3C LEA ORL'!J396="","",'[1]M3C LEA ORL'!J396)</f>
        <v>2</v>
      </c>
      <c r="K161" s="73" t="str">
        <f>IF('[1]M3C LEA ORL'!K396="","",'[1]M3C LEA ORL'!K396)</f>
        <v xml:space="preserve">ROBERT Christine (resp UE et contact étudiants)
TESSON-MARTEAU Sonia (coordinatrice)
</v>
      </c>
      <c r="L161" s="231">
        <f>IF('[1]M3C LEA ORL'!L396="","",'[1]M3C LEA ORL'!L396)</f>
        <v>71</v>
      </c>
      <c r="M161" s="307"/>
      <c r="N161" s="116">
        <f>IF('[1]M3C LEA ORL'!N396="","",'[1]M3C LEA ORL'!N396)</f>
        <v>6</v>
      </c>
      <c r="O161" s="116">
        <f>IF('[1]M3C LEA ORL'!O396="","",'[1]M3C LEA ORL'!O396)</f>
        <v>18</v>
      </c>
      <c r="P161" s="116" t="str">
        <f>IF('[1]M3C LEA ORL'!P396="","",'[1]M3C LEA ORL'!P396)</f>
        <v/>
      </c>
      <c r="Q161" s="222">
        <f>IF('[1]M3C LEA ORL'!Q396="","",'[1]M3C LEA ORL'!Q396)</f>
        <v>1</v>
      </c>
      <c r="R161" s="223" t="str">
        <f>IF('[1]M3C LEA ORL'!R396="","",'[1]M3C LEA ORL'!R396)</f>
        <v>CT</v>
      </c>
      <c r="S161" s="223" t="str">
        <f>IF('[1]M3C LEA ORL'!S396="","",'[1]M3C LEA ORL'!S396)</f>
        <v>projet</v>
      </c>
      <c r="T161" s="223" t="str">
        <f>IF('[1]M3C LEA ORL'!T396="","",'[1]M3C LEA ORL'!T396)</f>
        <v>projet + soutenance</v>
      </c>
      <c r="U161" s="308" t="str">
        <f>IF('[1]M3C LEA ORL'!U396="","",'[1]M3C LEA ORL'!U396)</f>
        <v>Session unique - statut RSE impossible</v>
      </c>
      <c r="V161" s="309" t="e">
        <f>IF(#REF!="","",#REF!)</f>
        <v>#REF!</v>
      </c>
      <c r="W161" s="309" t="e">
        <f>IF(#REF!="","",#REF!)</f>
        <v>#REF!</v>
      </c>
      <c r="X161" s="309" t="e">
        <f>IF(#REF!="","",#REF!)</f>
        <v>#REF!</v>
      </c>
      <c r="Y161" s="309" t="e">
        <f>IF(#REF!="","",#REF!)</f>
        <v>#REF!</v>
      </c>
      <c r="Z161" s="309" t="e">
        <f>IF(#REF!="","",#REF!)</f>
        <v>#REF!</v>
      </c>
      <c r="AA161" s="309" t="e">
        <f>IF(#REF!="","",#REF!)</f>
        <v>#REF!</v>
      </c>
      <c r="AB161" s="309" t="e">
        <f>IF(#REF!="","",#REF!)</f>
        <v>#REF!</v>
      </c>
      <c r="AC161" s="309" t="e">
        <f>IF(#REF!="","",#REF!)</f>
        <v>#REF!</v>
      </c>
      <c r="AD161" s="309" t="e">
        <f>IF(#REF!="","",#REF!)</f>
        <v>#REF!</v>
      </c>
      <c r="AE161" s="309" t="e">
        <f>IF(#REF!="","",#REF!)</f>
        <v>#REF!</v>
      </c>
      <c r="AF161" s="310" t="e">
        <f>IF(#REF!="","",#REF!)</f>
        <v>#REF!</v>
      </c>
      <c r="AG161" s="91" t="str">
        <f>IF('[1]M3C LEA ORL'!AG396="","",'[1]M3C LEA ORL'!AG396)</f>
        <v>L'étudiant est amené dans ce cours à percevoir et à savoir tenir compte des enjeux propres à la gestion d'un projet de communication. Le cours présente pour cela des aspects théoriques, et demande une application concrète de ces connaissances dans un projet défini au début du semestre.</v>
      </c>
    </row>
    <row r="162" spans="1:33" ht="52.8" x14ac:dyDescent="0.3">
      <c r="A162" s="43"/>
      <c r="B162" s="44"/>
      <c r="C162" s="45" t="s">
        <v>76</v>
      </c>
      <c r="D162" s="46"/>
      <c r="E162" s="47"/>
      <c r="F162" s="48"/>
      <c r="G162" s="49"/>
      <c r="H162" s="50"/>
      <c r="I162" s="48">
        <f>+I165+I170</f>
        <v>7</v>
      </c>
      <c r="J162" s="48">
        <f>+J165+J170</f>
        <v>7</v>
      </c>
      <c r="K162" s="48"/>
      <c r="L162" s="48"/>
      <c r="M162" s="51"/>
      <c r="N162" s="52"/>
      <c r="O162" s="52"/>
      <c r="P162" s="52"/>
      <c r="Q162" s="104"/>
      <c r="R162" s="105"/>
      <c r="S162" s="105"/>
      <c r="T162" s="105"/>
      <c r="U162" s="106"/>
      <c r="V162" s="105"/>
      <c r="W162" s="105"/>
      <c r="X162" s="105"/>
      <c r="Y162" s="104"/>
      <c r="Z162" s="105"/>
      <c r="AA162" s="105"/>
      <c r="AB162" s="105"/>
      <c r="AC162" s="106"/>
      <c r="AD162" s="105"/>
      <c r="AE162" s="105"/>
      <c r="AF162" s="105"/>
      <c r="AG162" s="168"/>
    </row>
    <row r="163" spans="1:33" ht="79.2" x14ac:dyDescent="0.3">
      <c r="A163" s="169" t="s">
        <v>406</v>
      </c>
      <c r="B163" s="170" t="s">
        <v>407</v>
      </c>
      <c r="C163" s="171" t="s">
        <v>408</v>
      </c>
      <c r="D163" s="172"/>
      <c r="E163" s="170"/>
      <c r="F163" s="170"/>
      <c r="G163" s="173"/>
      <c r="H163" s="170"/>
      <c r="I163" s="170"/>
      <c r="J163" s="170"/>
      <c r="K163" s="170"/>
      <c r="L163" s="170"/>
      <c r="M163" s="199"/>
      <c r="N163" s="174"/>
      <c r="O163" s="174"/>
      <c r="P163" s="174"/>
      <c r="Q163" s="200"/>
      <c r="R163" s="170"/>
      <c r="S163" s="170"/>
      <c r="T163" s="170"/>
      <c r="U163" s="170"/>
      <c r="V163" s="170"/>
      <c r="W163" s="170"/>
      <c r="X163" s="199"/>
      <c r="Y163" s="200"/>
      <c r="Z163" s="170"/>
      <c r="AA163" s="170"/>
      <c r="AB163" s="170"/>
      <c r="AC163" s="170"/>
      <c r="AD163" s="170"/>
      <c r="AE163" s="170"/>
      <c r="AF163" s="170"/>
      <c r="AG163" s="175"/>
    </row>
    <row r="164" spans="1:33" ht="79.2" x14ac:dyDescent="0.3">
      <c r="A164" s="169" t="s">
        <v>409</v>
      </c>
      <c r="B164" s="170" t="s">
        <v>410</v>
      </c>
      <c r="C164" s="171" t="s">
        <v>411</v>
      </c>
      <c r="D164" s="172" t="s">
        <v>412</v>
      </c>
      <c r="E164" s="170" t="s">
        <v>84</v>
      </c>
      <c r="F164" s="170"/>
      <c r="G164" s="173"/>
      <c r="H164" s="170"/>
      <c r="I164" s="170">
        <f>+I$151+I165+I170+6</f>
        <v>30</v>
      </c>
      <c r="J164" s="170">
        <f>+J$151+J165+J170+6</f>
        <v>30</v>
      </c>
      <c r="K164" s="170"/>
      <c r="L164" s="170"/>
      <c r="M164" s="199"/>
      <c r="N164" s="174"/>
      <c r="O164" s="174"/>
      <c r="P164" s="174"/>
      <c r="Q164" s="200"/>
      <c r="R164" s="170"/>
      <c r="S164" s="170"/>
      <c r="T164" s="170"/>
      <c r="U164" s="170"/>
      <c r="V164" s="170"/>
      <c r="W164" s="170"/>
      <c r="X164" s="199"/>
      <c r="Y164" s="200"/>
      <c r="Z164" s="170"/>
      <c r="AA164" s="170"/>
      <c r="AB164" s="170"/>
      <c r="AC164" s="170"/>
      <c r="AD164" s="170"/>
      <c r="AE164" s="170"/>
      <c r="AF164" s="170"/>
      <c r="AG164" s="175"/>
    </row>
    <row r="165" spans="1:33" ht="39.6" x14ac:dyDescent="0.3">
      <c r="A165" s="57" t="s">
        <v>413</v>
      </c>
      <c r="B165" s="57" t="s">
        <v>414</v>
      </c>
      <c r="C165" s="58" t="s">
        <v>415</v>
      </c>
      <c r="D165" s="59"/>
      <c r="E165" s="59"/>
      <c r="F165" s="59"/>
      <c r="G165" s="60"/>
      <c r="H165" s="61"/>
      <c r="I165" s="62">
        <f>+I166+I167+I168</f>
        <v>6</v>
      </c>
      <c r="J165" s="62">
        <f>+J166+J167+J168</f>
        <v>6</v>
      </c>
      <c r="K165" s="62"/>
      <c r="L165" s="61"/>
      <c r="M165" s="63"/>
      <c r="N165" s="64"/>
      <c r="O165" s="65"/>
      <c r="P165" s="65"/>
      <c r="Q165" s="100"/>
      <c r="R165" s="65"/>
      <c r="S165" s="65"/>
      <c r="T165" s="65"/>
      <c r="U165" s="176"/>
      <c r="V165" s="68"/>
      <c r="W165" s="68"/>
      <c r="X165" s="177"/>
      <c r="Y165" s="176"/>
      <c r="Z165" s="68"/>
      <c r="AA165" s="68"/>
      <c r="AB165" s="68"/>
      <c r="AC165" s="67"/>
      <c r="AD165" s="68"/>
      <c r="AE165" s="68"/>
      <c r="AF165" s="68"/>
      <c r="AG165" s="69"/>
    </row>
    <row r="166" spans="1:33" ht="92.4" x14ac:dyDescent="0.3">
      <c r="A166" s="139"/>
      <c r="B166" s="139" t="s">
        <v>416</v>
      </c>
      <c r="C166" s="257" t="str">
        <f>IF('[1]M3C LEA ORL'!C408="","",'[1]M3C LEA ORL'!C408)</f>
        <v>Thème Espagnol S5 LEA</v>
      </c>
      <c r="D166" s="72" t="s">
        <v>417</v>
      </c>
      <c r="E166" s="72" t="str">
        <f>IF('[1]M3C LEA ORL'!E408="","",'[1]M3C LEA ORL'!E408)</f>
        <v>CHOIX TRONC COMMUN</v>
      </c>
      <c r="F166" s="74"/>
      <c r="G166" s="129" t="s">
        <v>246</v>
      </c>
      <c r="H166" s="128"/>
      <c r="I166" s="72">
        <f>IF('[1]M3C LEA ORL'!I408="","",'[1]M3C LEA ORL'!I408)</f>
        <v>2</v>
      </c>
      <c r="J166" s="311" t="str">
        <f>IF('[1]M3C LEA ORL'!J408="","",'[1]M3C LEA ORL'!J408)</f>
        <v>2</v>
      </c>
      <c r="K166" s="133" t="str">
        <f>IF('[1]M3C LEA ORL'!K408="","",'[1]M3C LEA ORL'!K408)</f>
        <v>BACCON Annie</v>
      </c>
      <c r="L166" s="311" t="str">
        <f>IF('[1]M3C LEA ORL'!L408="","",'[1]M3C LEA ORL'!L408)</f>
        <v>14</v>
      </c>
      <c r="M166" s="212"/>
      <c r="N166" s="213" t="str">
        <f>IF('[1]M3C LEA ORL'!N408="","",'[1]M3C LEA ORL'!N408)</f>
        <v/>
      </c>
      <c r="O166" s="213">
        <f>IF('[1]M3C LEA ORL'!O408="","",'[1]M3C LEA ORL'!O408)</f>
        <v>12</v>
      </c>
      <c r="P166" s="213" t="str">
        <f>IF('[1]M3C LEA ORL'!P408="","",'[1]M3C LEA ORL'!P408)</f>
        <v/>
      </c>
      <c r="Q166" s="214">
        <f>IF('[1]M3C LEA ORL'!Q408="","",'[1]M3C LEA ORL'!Q408)</f>
        <v>1</v>
      </c>
      <c r="R166" s="215" t="str">
        <f>IF('[1]M3C LEA ORL'!R408="","",'[1]M3C LEA ORL'!R408)</f>
        <v>CC</v>
      </c>
      <c r="S166" s="215" t="str">
        <f>IF('[1]M3C LEA ORL'!S408="","",'[1]M3C LEA ORL'!S408)</f>
        <v>écrit et oral</v>
      </c>
      <c r="T166" s="215" t="str">
        <f>IF('[1]M3C LEA ORL'!T408="","",'[1]M3C LEA ORL'!T408)</f>
        <v/>
      </c>
      <c r="U166" s="216">
        <f>IF('[1]M3C LEA ORL'!U408="","",'[1]M3C LEA ORL'!U408)</f>
        <v>1</v>
      </c>
      <c r="V166" s="217" t="str">
        <f>IF('[1]M3C LEA ORL'!V408="","",'[1]M3C LEA ORL'!V408)</f>
        <v>CT</v>
      </c>
      <c r="W166" s="217" t="str">
        <f>IF('[1]M3C LEA ORL'!W408="","",'[1]M3C LEA ORL'!W408)</f>
        <v>écrit</v>
      </c>
      <c r="X166" s="218" t="str">
        <f>IF('[1]M3C LEA ORL'!X408="","",'[1]M3C LEA ORL'!X408)</f>
        <v>1h15</v>
      </c>
      <c r="Y166" s="214">
        <f>IF('[1]M3C LEA ORL'!Y408="","",'[1]M3C LEA ORL'!Y408)</f>
        <v>1</v>
      </c>
      <c r="Z166" s="215" t="str">
        <f>IF('[1]M3C LEA ORL'!Z408="","",'[1]M3C LEA ORL'!Z408)</f>
        <v>CT</v>
      </c>
      <c r="AA166" s="215" t="str">
        <f>IF('[1]M3C LEA ORL'!AA408="","",'[1]M3C LEA ORL'!AA408)</f>
        <v>écrit</v>
      </c>
      <c r="AB166" s="215" t="str">
        <f>IF('[1]M3C LEA ORL'!AB408="","",'[1]M3C LEA ORL'!AB408)</f>
        <v>1h15</v>
      </c>
      <c r="AC166" s="216">
        <f>IF('[1]M3C LEA ORL'!AC408="","",'[1]M3C LEA ORL'!AC408)</f>
        <v>1</v>
      </c>
      <c r="AD166" s="217" t="str">
        <f>IF('[1]M3C LEA ORL'!AD408="","",'[1]M3C LEA ORL'!AD408)</f>
        <v>CT</v>
      </c>
      <c r="AE166" s="217" t="str">
        <f>IF('[1]M3C LEA ORL'!AE408="","",'[1]M3C LEA ORL'!AE408)</f>
        <v>écrit</v>
      </c>
      <c r="AF166" s="218" t="str">
        <f>IF('[1]M3C LEA ORL'!AF408="","",'[1]M3C LEA ORL'!AF408)</f>
        <v>1h15</v>
      </c>
      <c r="AG166" s="184" t="str">
        <f>IF('[1]M3C LEA ORL'!AG408="","",'[1]M3C LEA ORL'!AG408)</f>
        <v>Traduction du français vers l’espagnol de textes journalistiques.</v>
      </c>
    </row>
    <row r="167" spans="1:33" ht="277.2" x14ac:dyDescent="0.3">
      <c r="A167" s="139"/>
      <c r="B167" s="139" t="s">
        <v>418</v>
      </c>
      <c r="C167" s="257" t="str">
        <f>IF('[1]M3C LEA ORL'!C409="","",'[1]M3C LEA ORL'!C409)</f>
        <v>Version Espagnol S5 LEA</v>
      </c>
      <c r="D167" s="72" t="s">
        <v>419</v>
      </c>
      <c r="E167" s="72" t="str">
        <f>IF('[1]M3C LEA ORL'!E409="","",'[1]M3C LEA ORL'!E409)</f>
        <v>CHOIX TRONC COMMUN</v>
      </c>
      <c r="F167" s="74"/>
      <c r="G167" s="129" t="s">
        <v>246</v>
      </c>
      <c r="H167" s="128"/>
      <c r="I167" s="72">
        <f>IF('[1]M3C LEA ORL'!I409="","",'[1]M3C LEA ORL'!I409)</f>
        <v>2</v>
      </c>
      <c r="J167" s="311" t="str">
        <f>IF('[1]M3C LEA ORL'!J409="","",'[1]M3C LEA ORL'!J409)</f>
        <v>2</v>
      </c>
      <c r="K167" s="133" t="str">
        <f>IF('[1]M3C LEA ORL'!K409="","",'[1]M3C LEA ORL'!K409)</f>
        <v>FOURNIE-CHABOCHE Sylvie</v>
      </c>
      <c r="L167" s="311" t="str">
        <f>IF('[1]M3C LEA ORL'!L409="","",'[1]M3C LEA ORL'!L409)</f>
        <v>14</v>
      </c>
      <c r="M167" s="212"/>
      <c r="N167" s="213" t="str">
        <f>IF('[1]M3C LEA ORL'!N409="","",'[1]M3C LEA ORL'!N409)</f>
        <v/>
      </c>
      <c r="O167" s="213">
        <f>IF('[1]M3C LEA ORL'!O409="","",'[1]M3C LEA ORL'!O409)</f>
        <v>12</v>
      </c>
      <c r="P167" s="213" t="str">
        <f>IF('[1]M3C LEA ORL'!P409="","",'[1]M3C LEA ORL'!P409)</f>
        <v/>
      </c>
      <c r="Q167" s="214">
        <f>IF('[1]M3C LEA ORL'!Q409="","",'[1]M3C LEA ORL'!Q409)</f>
        <v>1</v>
      </c>
      <c r="R167" s="215" t="str">
        <f>IF('[1]M3C LEA ORL'!R409="","",'[1]M3C LEA ORL'!R409)</f>
        <v>CC</v>
      </c>
      <c r="S167" s="215" t="str">
        <f>IF('[1]M3C LEA ORL'!S409="","",'[1]M3C LEA ORL'!S409)</f>
        <v>écrit et oral</v>
      </c>
      <c r="T167" s="215" t="str">
        <f>IF('[1]M3C LEA ORL'!T409="","",'[1]M3C LEA ORL'!T409)</f>
        <v/>
      </c>
      <c r="U167" s="216">
        <f>IF('[1]M3C LEA ORL'!U409="","",'[1]M3C LEA ORL'!U409)</f>
        <v>1</v>
      </c>
      <c r="V167" s="217" t="str">
        <f>IF('[1]M3C LEA ORL'!V409="","",'[1]M3C LEA ORL'!V409)</f>
        <v>CT</v>
      </c>
      <c r="W167" s="217" t="str">
        <f>IF('[1]M3C LEA ORL'!W409="","",'[1]M3C LEA ORL'!W409)</f>
        <v>écrit</v>
      </c>
      <c r="X167" s="218" t="str">
        <f>IF('[1]M3C LEA ORL'!X409="","",'[1]M3C LEA ORL'!X409)</f>
        <v>1h15</v>
      </c>
      <c r="Y167" s="214">
        <f>IF('[1]M3C LEA ORL'!Y409="","",'[1]M3C LEA ORL'!Y409)</f>
        <v>1</v>
      </c>
      <c r="Z167" s="215" t="str">
        <f>IF('[1]M3C LEA ORL'!Z409="","",'[1]M3C LEA ORL'!Z409)</f>
        <v>CT</v>
      </c>
      <c r="AA167" s="215" t="str">
        <f>IF('[1]M3C LEA ORL'!AA409="","",'[1]M3C LEA ORL'!AA409)</f>
        <v>écrit</v>
      </c>
      <c r="AB167" s="215" t="str">
        <f>IF('[1]M3C LEA ORL'!AB409="","",'[1]M3C LEA ORL'!AB409)</f>
        <v>1h15</v>
      </c>
      <c r="AC167" s="216">
        <f>IF('[1]M3C LEA ORL'!AC409="","",'[1]M3C LEA ORL'!AC409)</f>
        <v>1</v>
      </c>
      <c r="AD167" s="217" t="str">
        <f>IF('[1]M3C LEA ORL'!AD409="","",'[1]M3C LEA ORL'!AD409)</f>
        <v>CT</v>
      </c>
      <c r="AE167" s="217" t="str">
        <f>IF('[1]M3C LEA ORL'!AE409="","",'[1]M3C LEA ORL'!AE409)</f>
        <v>écrit</v>
      </c>
      <c r="AF167" s="218" t="str">
        <f>IF('[1]M3C LEA ORL'!AF409="","",'[1]M3C LEA ORL'!AF409)</f>
        <v>1h15</v>
      </c>
      <c r="AG167" s="184" t="str">
        <f>IF('[1]M3C LEA ORL'!AG409="","",'[1]M3C LEA ORL'!AG409)</f>
        <v>Entraînement à la traduction de l'espagnol vers le français de textes écrits dans une langue actuelle courante (textes journalistiques, publicités,etc.) ou spécialisée (correspondance commerciale).</v>
      </c>
    </row>
    <row r="168" spans="1:33" ht="409.6" x14ac:dyDescent="0.3">
      <c r="A168" s="139"/>
      <c r="B168" s="139" t="s">
        <v>420</v>
      </c>
      <c r="C168" s="257" t="str">
        <f>IF('[1]M3C LEA ORL'!C410="","",'[1]M3C LEA ORL'!C410)</f>
        <v>Espagnol économique et commercial 1-  S5 LEA</v>
      </c>
      <c r="D168" s="72" t="s">
        <v>421</v>
      </c>
      <c r="E168" s="72" t="str">
        <f>IF('[1]M3C LEA ORL'!E410="","",'[1]M3C LEA ORL'!E410)</f>
        <v>CHOIX TRONC COMMUN</v>
      </c>
      <c r="F168" s="74"/>
      <c r="G168" s="129" t="s">
        <v>246</v>
      </c>
      <c r="H168" s="128"/>
      <c r="I168" s="72">
        <f>IF('[1]M3C LEA ORL'!I410="","",'[1]M3C LEA ORL'!I410)</f>
        <v>2</v>
      </c>
      <c r="J168" s="311" t="str">
        <f>IF('[1]M3C LEA ORL'!J410="","",'[1]M3C LEA ORL'!J410)</f>
        <v>2</v>
      </c>
      <c r="K168" s="133" t="str">
        <f>IF('[1]M3C LEA ORL'!K410="","",'[1]M3C LEA ORL'!K410)</f>
        <v>DECOBERT Claire</v>
      </c>
      <c r="L168" s="311" t="str">
        <f>IF('[1]M3C LEA ORL'!L410="","",'[1]M3C LEA ORL'!L410)</f>
        <v>14</v>
      </c>
      <c r="M168" s="212"/>
      <c r="N168" s="213" t="str">
        <f>IF('[1]M3C LEA ORL'!N410="","",'[1]M3C LEA ORL'!N410)</f>
        <v/>
      </c>
      <c r="O168" s="213">
        <f>IF('[1]M3C LEA ORL'!O410="","",'[1]M3C LEA ORL'!O410)</f>
        <v>18</v>
      </c>
      <c r="P168" s="213" t="str">
        <f>IF('[1]M3C LEA ORL'!P410="","",'[1]M3C LEA ORL'!P410)</f>
        <v/>
      </c>
      <c r="Q168" s="214">
        <f>IF('[1]M3C LEA ORL'!Q410="","",'[1]M3C LEA ORL'!Q410)</f>
        <v>1</v>
      </c>
      <c r="R168" s="215" t="str">
        <f>IF('[1]M3C LEA ORL'!R410="","",'[1]M3C LEA ORL'!R410)</f>
        <v>CC</v>
      </c>
      <c r="S168" s="215" t="str">
        <f>IF('[1]M3C LEA ORL'!S410="","",'[1]M3C LEA ORL'!S410)</f>
        <v>écrit et oral</v>
      </c>
      <c r="T168" s="215" t="str">
        <f>IF('[1]M3C LEA ORL'!T410="","",'[1]M3C LEA ORL'!T410)</f>
        <v>1h30</v>
      </c>
      <c r="U168" s="216">
        <f>IF('[1]M3C LEA ORL'!U410="","",'[1]M3C LEA ORL'!U410)</f>
        <v>1</v>
      </c>
      <c r="V168" s="217" t="str">
        <f>IF('[1]M3C LEA ORL'!V410="","",'[1]M3C LEA ORL'!V410)</f>
        <v>CT</v>
      </c>
      <c r="W168" s="217" t="str">
        <f>IF('[1]M3C LEA ORL'!W410="","",'[1]M3C LEA ORL'!W410)</f>
        <v>oral</v>
      </c>
      <c r="X168" s="218" t="str">
        <f>IF('[1]M3C LEA ORL'!X410="","",'[1]M3C LEA ORL'!X410)</f>
        <v>10 min</v>
      </c>
      <c r="Y168" s="214">
        <f>IF('[1]M3C LEA ORL'!Y410="","",'[1]M3C LEA ORL'!Y410)</f>
        <v>1</v>
      </c>
      <c r="Z168" s="215" t="str">
        <f>IF('[1]M3C LEA ORL'!Z410="","",'[1]M3C LEA ORL'!Z410)</f>
        <v>CT</v>
      </c>
      <c r="AA168" s="215" t="str">
        <f>IF('[1]M3C LEA ORL'!AA410="","",'[1]M3C LEA ORL'!AA410)</f>
        <v>oral</v>
      </c>
      <c r="AB168" s="215" t="str">
        <f>IF('[1]M3C LEA ORL'!AB410="","",'[1]M3C LEA ORL'!AB410)</f>
        <v>10 min</v>
      </c>
      <c r="AC168" s="216">
        <f>IF('[1]M3C LEA ORL'!AC410="","",'[1]M3C LEA ORL'!AC410)</f>
        <v>1</v>
      </c>
      <c r="AD168" s="217" t="str">
        <f>IF('[1]M3C LEA ORL'!AD410="","",'[1]M3C LEA ORL'!AD410)</f>
        <v>CT</v>
      </c>
      <c r="AE168" s="217" t="str">
        <f>IF('[1]M3C LEA ORL'!AE410="","",'[1]M3C LEA ORL'!AE410)</f>
        <v>oral</v>
      </c>
      <c r="AF168" s="218" t="str">
        <f>IF('[1]M3C LEA ORL'!AF410="","",'[1]M3C LEA ORL'!AF410)</f>
        <v>10 min</v>
      </c>
      <c r="AG168" s="184" t="str">
        <f>IF('[1]M3C LEA ORL'!AG410="","",'[1]M3C LEA ORL'!AG410)</f>
        <v>A partir d'articles de revues spécialisées, de reportages audio et vidéo, ce cours se propose de familiariser les étudiants avec la langue de l'entreprise et de présenter les secteurs d'activités de l'économie espagnole et de l'économie latino-américaine. Rédactions de lettres commerciales, CV, comptes-rendus, résumés, etc.</v>
      </c>
    </row>
    <row r="169" spans="1:33" ht="26.4" x14ac:dyDescent="0.3">
      <c r="A169" s="57"/>
      <c r="B169" s="57"/>
      <c r="C169" s="58" t="s">
        <v>137</v>
      </c>
      <c r="D169" s="59"/>
      <c r="E169" s="59"/>
      <c r="F169" s="59"/>
      <c r="G169" s="60"/>
      <c r="H169" s="61"/>
      <c r="I169" s="62"/>
      <c r="J169" s="61"/>
      <c r="K169" s="62"/>
      <c r="L169" s="61"/>
      <c r="M169" s="63"/>
      <c r="N169" s="64"/>
      <c r="O169" s="64"/>
      <c r="P169" s="64"/>
      <c r="Q169" s="100"/>
      <c r="R169" s="65"/>
      <c r="S169" s="65"/>
      <c r="T169" s="65"/>
      <c r="U169" s="176"/>
      <c r="V169" s="68"/>
      <c r="W169" s="68"/>
      <c r="X169" s="177"/>
      <c r="Y169" s="176"/>
      <c r="Z169" s="68"/>
      <c r="AA169" s="68"/>
      <c r="AB169" s="68"/>
      <c r="AC169" s="67"/>
      <c r="AD169" s="68"/>
      <c r="AE169" s="68"/>
      <c r="AF169" s="68"/>
      <c r="AG169" s="69"/>
    </row>
    <row r="170" spans="1:33" ht="343.2" x14ac:dyDescent="0.3">
      <c r="A170" s="139"/>
      <c r="B170" s="139" t="s">
        <v>422</v>
      </c>
      <c r="C170" s="312" t="str">
        <f>IF('[1]M3C LEA ORL'!C412="","",'[1]M3C LEA ORL'!C412)</f>
        <v>Civilisation langue B : civilisation espagnole S5</v>
      </c>
      <c r="D170" s="313" t="s">
        <v>423</v>
      </c>
      <c r="E170" s="209" t="str">
        <f>IF('[1]M3C LEA ORL'!E412="","",'[1]M3C LEA ORL'!E412)</f>
        <v>CHOIX TRONC COMMUN</v>
      </c>
      <c r="F170" s="314"/>
      <c r="G170" s="315" t="s">
        <v>246</v>
      </c>
      <c r="H170" s="316"/>
      <c r="I170" s="296">
        <f>IF('[1]M3C LEA ORL'!I412="","",'[1]M3C LEA ORL'!I412)</f>
        <v>1</v>
      </c>
      <c r="J170" s="299" t="str">
        <f>IF('[1]M3C LEA ORL'!J412="","",'[1]M3C LEA ORL'!J412)</f>
        <v>1</v>
      </c>
      <c r="K170" s="120" t="str">
        <f>IF('[1]M3C LEA ORL'!K412="","",'[1]M3C LEA ORL'!K412)</f>
        <v>DECOBERT Claire</v>
      </c>
      <c r="L170" s="299" t="str">
        <f>IF('[1]M3C LEA ORL'!L412="","",'[1]M3C LEA ORL'!L412)</f>
        <v>14</v>
      </c>
      <c r="M170" s="317"/>
      <c r="N170" s="318">
        <f>IF('[1]M3C LEA ORL'!N412="","",'[1]M3C LEA ORL'!N412)</f>
        <v>12</v>
      </c>
      <c r="O170" s="318">
        <f>IF('[1]M3C LEA ORL'!O412="","",'[1]M3C LEA ORL'!O412)</f>
        <v>12</v>
      </c>
      <c r="P170" s="318" t="str">
        <f>IF('[1]M3C LEA ORL'!P412="","",'[1]M3C LEA ORL'!P412)</f>
        <v/>
      </c>
      <c r="Q170" s="214">
        <f>IF('[1]M3C LEA ORL'!Q412="","",'[1]M3C LEA ORL'!Q412)</f>
        <v>1</v>
      </c>
      <c r="R170" s="215" t="str">
        <f>IF('[1]M3C LEA ORL'!R412="","",'[1]M3C LEA ORL'!R412)</f>
        <v>CC</v>
      </c>
      <c r="S170" s="215" t="str">
        <f>IF('[1]M3C LEA ORL'!S412="","",'[1]M3C LEA ORL'!S412)</f>
        <v>écrit et oral</v>
      </c>
      <c r="T170" s="215" t="str">
        <f>IF('[1]M3C LEA ORL'!T412="","",'[1]M3C LEA ORL'!T412)</f>
        <v>1h30</v>
      </c>
      <c r="U170" s="216">
        <f>IF('[1]M3C LEA ORL'!U412="","",'[1]M3C LEA ORL'!U412)</f>
        <v>1</v>
      </c>
      <c r="V170" s="217" t="str">
        <f>IF('[1]M3C LEA ORL'!V412="","",'[1]M3C LEA ORL'!V412)</f>
        <v>CT</v>
      </c>
      <c r="W170" s="217" t="str">
        <f>IF('[1]M3C LEA ORL'!W412="","",'[1]M3C LEA ORL'!W412)</f>
        <v>oral</v>
      </c>
      <c r="X170" s="218" t="str">
        <f>IF('[1]M3C LEA ORL'!X412="","",'[1]M3C LEA ORL'!X412)</f>
        <v>10 min</v>
      </c>
      <c r="Y170" s="214">
        <f>IF('[1]M3C LEA ORL'!Y412="","",'[1]M3C LEA ORL'!Y412)</f>
        <v>1</v>
      </c>
      <c r="Z170" s="215" t="str">
        <f>IF('[1]M3C LEA ORL'!Z412="","",'[1]M3C LEA ORL'!Z412)</f>
        <v>CT</v>
      </c>
      <c r="AA170" s="215" t="str">
        <f>IF('[1]M3C LEA ORL'!AA412="","",'[1]M3C LEA ORL'!AA412)</f>
        <v>oral</v>
      </c>
      <c r="AB170" s="215" t="str">
        <f>IF('[1]M3C LEA ORL'!AB412="","",'[1]M3C LEA ORL'!AB412)</f>
        <v>10 min</v>
      </c>
      <c r="AC170" s="216">
        <f>IF('[1]M3C LEA ORL'!AC412="","",'[1]M3C LEA ORL'!AC412)</f>
        <v>1</v>
      </c>
      <c r="AD170" s="217" t="str">
        <f>IF('[1]M3C LEA ORL'!AD412="","",'[1]M3C LEA ORL'!AD412)</f>
        <v>CT</v>
      </c>
      <c r="AE170" s="217" t="str">
        <f>IF('[1]M3C LEA ORL'!AE412="","",'[1]M3C LEA ORL'!AE412)</f>
        <v>oral</v>
      </c>
      <c r="AF170" s="218" t="str">
        <f>IF('[1]M3C LEA ORL'!AF412="","",'[1]M3C LEA ORL'!AF412)</f>
        <v>10 min</v>
      </c>
      <c r="AG170" s="184" t="str">
        <f>IF('[1]M3C LEA ORL'!AG412="","",'[1]M3C LEA ORL'!AG412)</f>
        <v>L'Espagne de la Transition à nos jours (aspects politiques, économiques et sociaux). Approfondir la méthode de rédaction d'une réponse à une question de synthèse. Faire le lien entre les données économiques, politiques et sociales espagnoles, européennes et mondiales.</v>
      </c>
    </row>
    <row r="171" spans="1:33" ht="79.2" x14ac:dyDescent="0.3">
      <c r="A171" s="169" t="s">
        <v>424</v>
      </c>
      <c r="B171" s="170" t="s">
        <v>425</v>
      </c>
      <c r="C171" s="171" t="s">
        <v>426</v>
      </c>
      <c r="D171" s="172"/>
      <c r="E171" s="170"/>
      <c r="F171" s="170"/>
      <c r="G171" s="173"/>
      <c r="H171" s="170"/>
      <c r="I171" s="170"/>
      <c r="J171" s="170"/>
      <c r="K171" s="170"/>
      <c r="L171" s="170"/>
      <c r="M171" s="199"/>
      <c r="N171" s="174"/>
      <c r="O171" s="174"/>
      <c r="P171" s="174"/>
      <c r="Q171" s="200"/>
      <c r="R171" s="170"/>
      <c r="S171" s="170"/>
      <c r="T171" s="170"/>
      <c r="U171" s="170"/>
      <c r="V171" s="170"/>
      <c r="W171" s="170"/>
      <c r="X171" s="199"/>
      <c r="Y171" s="200"/>
      <c r="Z171" s="170"/>
      <c r="AA171" s="170"/>
      <c r="AB171" s="170"/>
      <c r="AC171" s="170"/>
      <c r="AD171" s="170"/>
      <c r="AE171" s="170"/>
      <c r="AF171" s="170"/>
      <c r="AG171" s="175"/>
    </row>
    <row r="172" spans="1:33" ht="79.2" x14ac:dyDescent="0.3">
      <c r="A172" s="169" t="s">
        <v>427</v>
      </c>
      <c r="B172" s="170" t="s">
        <v>428</v>
      </c>
      <c r="C172" s="171" t="s">
        <v>429</v>
      </c>
      <c r="D172" s="172" t="s">
        <v>430</v>
      </c>
      <c r="E172" s="170" t="s">
        <v>84</v>
      </c>
      <c r="F172" s="170"/>
      <c r="G172" s="173"/>
      <c r="H172" s="170"/>
      <c r="I172" s="170">
        <f>+I$151+I173+I179+6</f>
        <v>30</v>
      </c>
      <c r="J172" s="170">
        <f>+J$151+J173+J179+6</f>
        <v>30</v>
      </c>
      <c r="K172" s="170"/>
      <c r="L172" s="170"/>
      <c r="M172" s="199"/>
      <c r="N172" s="174"/>
      <c r="O172" s="174"/>
      <c r="P172" s="174"/>
      <c r="Q172" s="200"/>
      <c r="R172" s="170"/>
      <c r="S172" s="170"/>
      <c r="T172" s="170"/>
      <c r="U172" s="170"/>
      <c r="V172" s="170"/>
      <c r="W172" s="170"/>
      <c r="X172" s="199"/>
      <c r="Y172" s="200"/>
      <c r="Z172" s="170"/>
      <c r="AA172" s="170"/>
      <c r="AB172" s="170"/>
      <c r="AC172" s="170"/>
      <c r="AD172" s="170"/>
      <c r="AE172" s="170"/>
      <c r="AF172" s="170"/>
      <c r="AG172" s="175"/>
    </row>
    <row r="173" spans="1:33" ht="26.4" x14ac:dyDescent="0.3">
      <c r="A173" s="57" t="s">
        <v>431</v>
      </c>
      <c r="B173" s="57" t="s">
        <v>432</v>
      </c>
      <c r="C173" s="58" t="s">
        <v>433</v>
      </c>
      <c r="D173" s="59"/>
      <c r="E173" s="59"/>
      <c r="F173" s="59"/>
      <c r="G173" s="60"/>
      <c r="H173" s="61"/>
      <c r="I173" s="62">
        <f>+I174+I175+I176+I177</f>
        <v>6</v>
      </c>
      <c r="J173" s="62">
        <f>+J174+J175+J176+J177</f>
        <v>6</v>
      </c>
      <c r="K173" s="62"/>
      <c r="L173" s="61"/>
      <c r="M173" s="63"/>
      <c r="N173" s="64"/>
      <c r="O173" s="65"/>
      <c r="P173" s="65"/>
      <c r="Q173" s="100"/>
      <c r="R173" s="65"/>
      <c r="S173" s="65"/>
      <c r="T173" s="65"/>
      <c r="U173" s="176"/>
      <c r="V173" s="68"/>
      <c r="W173" s="68"/>
      <c r="X173" s="177"/>
      <c r="Y173" s="176"/>
      <c r="Z173" s="68"/>
      <c r="AA173" s="68"/>
      <c r="AB173" s="68"/>
      <c r="AC173" s="67"/>
      <c r="AD173" s="68"/>
      <c r="AE173" s="68"/>
      <c r="AF173" s="68"/>
      <c r="AG173" s="69"/>
    </row>
    <row r="174" spans="1:33" ht="92.4" x14ac:dyDescent="0.3">
      <c r="A174" s="142"/>
      <c r="B174" s="319" t="s">
        <v>434</v>
      </c>
      <c r="C174" s="94" t="s">
        <v>435</v>
      </c>
      <c r="D174" s="73" t="s">
        <v>436</v>
      </c>
      <c r="E174" s="73" t="s">
        <v>91</v>
      </c>
      <c r="F174" s="320"/>
      <c r="G174" s="72" t="s">
        <v>246</v>
      </c>
      <c r="H174" s="188"/>
      <c r="I174" s="133">
        <v>2</v>
      </c>
      <c r="J174" s="311">
        <f>IF(+'[1]M3C LEA ORL'!J425="","",+'[1]M3C LEA ORL'!J425)</f>
        <v>2</v>
      </c>
      <c r="K174" s="133" t="str">
        <f>IF(+'[1]M3C LEA ORL'!K425="","",+'[1]M3C LEA ORL'!K425)</f>
        <v>LUO Xiaoliang</v>
      </c>
      <c r="L174" s="132">
        <f>IF(+'[1]M3C LEA ORL'!L425="","",+'[1]M3C LEA ORL'!L425)</f>
        <v>15</v>
      </c>
      <c r="M174" s="230" t="str">
        <f>IF(+'[1]M3C LEA ORL'!M425="","",+'[1]M3C LEA ORL'!M425)</f>
        <v/>
      </c>
      <c r="N174" s="260" t="str">
        <f>IF(+'[1]M3C LEA ORL'!N425="","",+'[1]M3C LEA ORL'!N425)</f>
        <v/>
      </c>
      <c r="O174" s="260">
        <f>IF(+'[1]M3C LEA ORL'!O425="","",+'[1]M3C LEA ORL'!O425)</f>
        <v>12</v>
      </c>
      <c r="P174" s="260" t="str">
        <f>IF(+'[1]M3C LEA ORL'!P425="","",+'[1]M3C LEA ORL'!P425)</f>
        <v/>
      </c>
      <c r="Q174" s="214">
        <f>IF(+'[1]M3C LEA ORL'!Q425="","",+'[1]M3C LEA ORL'!Q425)</f>
        <v>1</v>
      </c>
      <c r="R174" s="215" t="str">
        <f>IF(+'[1]M3C LEA ORL'!R425="","",+'[1]M3C LEA ORL'!R425)</f>
        <v>CC</v>
      </c>
      <c r="S174" s="215" t="str">
        <f>IF(+'[1]M3C LEA ORL'!S425="","",+'[1]M3C LEA ORL'!S425)</f>
        <v>écrit</v>
      </c>
      <c r="T174" s="215" t="str">
        <f>IF(+'[1]M3C LEA ORL'!T425="","",+'[1]M3C LEA ORL'!T425)</f>
        <v>1h00</v>
      </c>
      <c r="U174" s="216">
        <f>IF(+'[1]M3C LEA ORL'!U425="","",+'[1]M3C LEA ORL'!U425)</f>
        <v>1</v>
      </c>
      <c r="V174" s="217" t="str">
        <f>IF(+'[1]M3C LEA ORL'!V425="","",+'[1]M3C LEA ORL'!V425)</f>
        <v>CT</v>
      </c>
      <c r="W174" s="217" t="str">
        <f>IF(+'[1]M3C LEA ORL'!W425="","",+'[1]M3C LEA ORL'!W425)</f>
        <v>écrit</v>
      </c>
      <c r="X174" s="218" t="str">
        <f>IF(+'[1]M3C LEA ORL'!X425="","",+'[1]M3C LEA ORL'!X425)</f>
        <v>1h00</v>
      </c>
      <c r="Y174" s="214">
        <f>IF(+'[1]M3C LEA ORL'!Y425="","",+'[1]M3C LEA ORL'!Y425)</f>
        <v>1</v>
      </c>
      <c r="Z174" s="215" t="str">
        <f>IF(+'[1]M3C LEA ORL'!Z425="","",+'[1]M3C LEA ORL'!Z425)</f>
        <v>CT</v>
      </c>
      <c r="AA174" s="215" t="str">
        <f>IF(+'[1]M3C LEA ORL'!AA425="","",+'[1]M3C LEA ORL'!AA425)</f>
        <v>écrit</v>
      </c>
      <c r="AB174" s="215" t="str">
        <f>IF(+'[1]M3C LEA ORL'!AB425="","",+'[1]M3C LEA ORL'!AB425)</f>
        <v>1h00</v>
      </c>
      <c r="AC174" s="216">
        <f>IF(+'[1]M3C LEA ORL'!AC425="","",+'[1]M3C LEA ORL'!AC425)</f>
        <v>1</v>
      </c>
      <c r="AD174" s="217" t="str">
        <f>IF(+'[1]M3C LEA ORL'!AD425="","",+'[1]M3C LEA ORL'!AD425)</f>
        <v>CT</v>
      </c>
      <c r="AE174" s="217" t="str">
        <f>IF(+'[1]M3C LEA ORL'!AE425="","",+'[1]M3C LEA ORL'!AE425)</f>
        <v>écrit</v>
      </c>
      <c r="AF174" s="218" t="str">
        <f>IF(+'[1]M3C LEA ORL'!AF425="","",+'[1]M3C LEA ORL'!AF425)</f>
        <v>1h00</v>
      </c>
      <c r="AG174" s="184" t="str">
        <f>IF(+'[1]M3C LEA ORL'!AG425="","",+'[1]M3C LEA ORL'!AG425)</f>
        <v xml:space="preserve">Rédaction de textes courts avec des structures grammaticales simples. </v>
      </c>
    </row>
    <row r="175" spans="1:33" ht="92.4" x14ac:dyDescent="0.3">
      <c r="A175" s="142"/>
      <c r="B175" s="319" t="s">
        <v>437</v>
      </c>
      <c r="C175" s="94" t="s">
        <v>438</v>
      </c>
      <c r="D175" s="73" t="s">
        <v>439</v>
      </c>
      <c r="E175" s="73" t="s">
        <v>91</v>
      </c>
      <c r="F175" s="320"/>
      <c r="G175" s="72" t="s">
        <v>246</v>
      </c>
      <c r="H175" s="188"/>
      <c r="I175" s="133">
        <v>2</v>
      </c>
      <c r="J175" s="311">
        <f>IF(+'[1]M3C LEA ORL'!J426="","",+'[1]M3C LEA ORL'!J426)</f>
        <v>2</v>
      </c>
      <c r="K175" s="133" t="str">
        <f>IF(+'[1]M3C LEA ORL'!K426="","",+'[1]M3C LEA ORL'!K426)</f>
        <v>LUO Xiaoliang</v>
      </c>
      <c r="L175" s="132">
        <f>IF(+'[1]M3C LEA ORL'!L426="","",+'[1]M3C LEA ORL'!L426)</f>
        <v>15</v>
      </c>
      <c r="M175" s="230" t="str">
        <f>IF(+'[1]M3C LEA ORL'!M426="","",+'[1]M3C LEA ORL'!M426)</f>
        <v/>
      </c>
      <c r="N175" s="260" t="str">
        <f>IF(+'[1]M3C LEA ORL'!N426="","",+'[1]M3C LEA ORL'!N426)</f>
        <v/>
      </c>
      <c r="O175" s="260">
        <f>IF(+'[1]M3C LEA ORL'!O426="","",+'[1]M3C LEA ORL'!O426)</f>
        <v>18</v>
      </c>
      <c r="P175" s="260" t="str">
        <f>IF(+'[1]M3C LEA ORL'!P426="","",+'[1]M3C LEA ORL'!P426)</f>
        <v/>
      </c>
      <c r="Q175" s="214">
        <f>IF(+'[1]M3C LEA ORL'!Q426="","",+'[1]M3C LEA ORL'!Q426)</f>
        <v>1</v>
      </c>
      <c r="R175" s="215" t="str">
        <f>IF(+'[1]M3C LEA ORL'!R426="","",+'[1]M3C LEA ORL'!R426)</f>
        <v>CC</v>
      </c>
      <c r="S175" s="215" t="str">
        <f>IF(+'[1]M3C LEA ORL'!S426="","",+'[1]M3C LEA ORL'!S426)</f>
        <v>écrit</v>
      </c>
      <c r="T175" s="215" t="str">
        <f>IF(+'[1]M3C LEA ORL'!T426="","",+'[1]M3C LEA ORL'!T426)</f>
        <v>1h30</v>
      </c>
      <c r="U175" s="216">
        <f>IF(+'[1]M3C LEA ORL'!U426="","",+'[1]M3C LEA ORL'!U426)</f>
        <v>1</v>
      </c>
      <c r="V175" s="217" t="str">
        <f>IF(+'[1]M3C LEA ORL'!V426="","",+'[1]M3C LEA ORL'!V426)</f>
        <v>CT</v>
      </c>
      <c r="W175" s="217" t="str">
        <f>IF(+'[1]M3C LEA ORL'!W426="","",+'[1]M3C LEA ORL'!W426)</f>
        <v>écrit</v>
      </c>
      <c r="X175" s="218" t="str">
        <f>IF(+'[1]M3C LEA ORL'!X426="","",+'[1]M3C LEA ORL'!X426)</f>
        <v>1h30</v>
      </c>
      <c r="Y175" s="214">
        <f>IF(+'[1]M3C LEA ORL'!Y426="","",+'[1]M3C LEA ORL'!Y426)</f>
        <v>1</v>
      </c>
      <c r="Z175" s="215" t="str">
        <f>IF(+'[1]M3C LEA ORL'!Z426="","",+'[1]M3C LEA ORL'!Z426)</f>
        <v>CT</v>
      </c>
      <c r="AA175" s="215" t="str">
        <f>IF(+'[1]M3C LEA ORL'!AA426="","",+'[1]M3C LEA ORL'!AA426)</f>
        <v>écrit</v>
      </c>
      <c r="AB175" s="215" t="str">
        <f>IF(+'[1]M3C LEA ORL'!AB426="","",+'[1]M3C LEA ORL'!AB426)</f>
        <v>1h30</v>
      </c>
      <c r="AC175" s="216">
        <f>IF(+'[1]M3C LEA ORL'!AC426="","",+'[1]M3C LEA ORL'!AC426)</f>
        <v>1</v>
      </c>
      <c r="AD175" s="217" t="str">
        <f>IF(+'[1]M3C LEA ORL'!AD426="","",+'[1]M3C LEA ORL'!AD426)</f>
        <v>CT</v>
      </c>
      <c r="AE175" s="217" t="str">
        <f>IF(+'[1]M3C LEA ORL'!AE426="","",+'[1]M3C LEA ORL'!AE426)</f>
        <v>écrit</v>
      </c>
      <c r="AF175" s="218" t="str">
        <f>IF(+'[1]M3C LEA ORL'!AF426="","",+'[1]M3C LEA ORL'!AF426)</f>
        <v>1h30</v>
      </c>
      <c r="AG175" s="184" t="str">
        <f>IF(+'[1]M3C LEA ORL'!AG426="","",+'[1]M3C LEA ORL'!AG426)</f>
        <v xml:space="preserve">Analyse de textes en chinois et leur traduction en français. </v>
      </c>
    </row>
    <row r="176" spans="1:33" ht="92.4" x14ac:dyDescent="0.3">
      <c r="A176" s="142"/>
      <c r="B176" s="319" t="s">
        <v>440</v>
      </c>
      <c r="C176" s="94" t="s">
        <v>441</v>
      </c>
      <c r="D176" s="73" t="s">
        <v>442</v>
      </c>
      <c r="E176" s="73" t="s">
        <v>91</v>
      </c>
      <c r="F176" s="320"/>
      <c r="G176" s="72" t="s">
        <v>246</v>
      </c>
      <c r="H176" s="188"/>
      <c r="I176" s="133">
        <v>1</v>
      </c>
      <c r="J176" s="311">
        <f>IF(+'[1]M3C LEA ORL'!J427="","",+'[1]M3C LEA ORL'!J427)</f>
        <v>1</v>
      </c>
      <c r="K176" s="133" t="str">
        <f>IF(+'[1]M3C LEA ORL'!K427="","",+'[1]M3C LEA ORL'!K427)</f>
        <v>LUO Xiaoliang</v>
      </c>
      <c r="L176" s="132">
        <f>IF(+'[1]M3C LEA ORL'!L427="","",+'[1]M3C LEA ORL'!L427)</f>
        <v>15</v>
      </c>
      <c r="M176" s="230" t="str">
        <f>IF(+'[1]M3C LEA ORL'!M427="","",+'[1]M3C LEA ORL'!M427)</f>
        <v/>
      </c>
      <c r="N176" s="260" t="str">
        <f>IF(+'[1]M3C LEA ORL'!N427="","",+'[1]M3C LEA ORL'!N427)</f>
        <v/>
      </c>
      <c r="O176" s="260">
        <f>IF(+'[1]M3C LEA ORL'!O427="","",+'[1]M3C LEA ORL'!O427)</f>
        <v>18</v>
      </c>
      <c r="P176" s="260" t="str">
        <f>IF(+'[1]M3C LEA ORL'!P427="","",+'[1]M3C LEA ORL'!P427)</f>
        <v/>
      </c>
      <c r="Q176" s="214">
        <f>IF(+'[1]M3C LEA ORL'!Q427="","",+'[1]M3C LEA ORL'!Q427)</f>
        <v>1</v>
      </c>
      <c r="R176" s="215" t="str">
        <f>IF(+'[1]M3C LEA ORL'!R427="","",+'[1]M3C LEA ORL'!R427)</f>
        <v>CC</v>
      </c>
      <c r="S176" s="215" t="str">
        <f>IF(+'[1]M3C LEA ORL'!S427="","",+'[1]M3C LEA ORL'!S427)</f>
        <v>écrit</v>
      </c>
      <c r="T176" s="215" t="str">
        <f>IF(+'[1]M3C LEA ORL'!T427="","",+'[1]M3C LEA ORL'!T427)</f>
        <v>1h30</v>
      </c>
      <c r="U176" s="216">
        <f>IF(+'[1]M3C LEA ORL'!U427="","",+'[1]M3C LEA ORL'!U427)</f>
        <v>1</v>
      </c>
      <c r="V176" s="217" t="str">
        <f>IF(+'[1]M3C LEA ORL'!V427="","",+'[1]M3C LEA ORL'!V427)</f>
        <v>CT</v>
      </c>
      <c r="W176" s="217" t="str">
        <f>IF(+'[1]M3C LEA ORL'!W427="","",+'[1]M3C LEA ORL'!W427)</f>
        <v>écrit</v>
      </c>
      <c r="X176" s="218" t="str">
        <f>IF(+'[1]M3C LEA ORL'!X427="","",+'[1]M3C LEA ORL'!X427)</f>
        <v>1h00</v>
      </c>
      <c r="Y176" s="214">
        <f>IF(+'[1]M3C LEA ORL'!Y427="","",+'[1]M3C LEA ORL'!Y427)</f>
        <v>1</v>
      </c>
      <c r="Z176" s="215" t="str">
        <f>IF(+'[1]M3C LEA ORL'!Z427="","",+'[1]M3C LEA ORL'!Z427)</f>
        <v>CT</v>
      </c>
      <c r="AA176" s="215" t="str">
        <f>IF(+'[1]M3C LEA ORL'!AA427="","",+'[1]M3C LEA ORL'!AA427)</f>
        <v>écrit</v>
      </c>
      <c r="AB176" s="215" t="str">
        <f>IF(+'[1]M3C LEA ORL'!AB427="","",+'[1]M3C LEA ORL'!AB427)</f>
        <v>1h00</v>
      </c>
      <c r="AC176" s="216">
        <f>IF(+'[1]M3C LEA ORL'!AC427="","",+'[1]M3C LEA ORL'!AC427)</f>
        <v>1</v>
      </c>
      <c r="AD176" s="217" t="str">
        <f>IF(+'[1]M3C LEA ORL'!AD427="","",+'[1]M3C LEA ORL'!AD427)</f>
        <v>CT</v>
      </c>
      <c r="AE176" s="217" t="str">
        <f>IF(+'[1]M3C LEA ORL'!AE427="","",+'[1]M3C LEA ORL'!AE427)</f>
        <v>écrit</v>
      </c>
      <c r="AF176" s="218" t="str">
        <f>IF(+'[1]M3C LEA ORL'!AF427="","",+'[1]M3C LEA ORL'!AF427)</f>
        <v>1h00</v>
      </c>
      <c r="AG176" s="184" t="str">
        <f>IF(+'[1]M3C LEA ORL'!AG427="","",+'[1]M3C LEA ORL'!AG427)</f>
        <v>Apprentissage de la grammaire et des exercices d’application.</v>
      </c>
    </row>
    <row r="177" spans="1:33" ht="132" x14ac:dyDescent="0.3">
      <c r="A177" s="142"/>
      <c r="B177" s="319" t="s">
        <v>443</v>
      </c>
      <c r="C177" s="94" t="s">
        <v>444</v>
      </c>
      <c r="D177" s="73" t="s">
        <v>445</v>
      </c>
      <c r="E177" s="73" t="s">
        <v>91</v>
      </c>
      <c r="F177" s="320"/>
      <c r="G177" s="72" t="s">
        <v>246</v>
      </c>
      <c r="H177" s="188"/>
      <c r="I177" s="133">
        <v>1</v>
      </c>
      <c r="J177" s="311">
        <f>IF(+'[1]M3C LEA ORL'!J428="","",+'[1]M3C LEA ORL'!J428)</f>
        <v>1</v>
      </c>
      <c r="K177" s="133" t="str">
        <f>IF(+'[1]M3C LEA ORL'!K428="","",+'[1]M3C LEA ORL'!K428)</f>
        <v>LUO Xiaoliang</v>
      </c>
      <c r="L177" s="132">
        <f>IF(+'[1]M3C LEA ORL'!L428="","",+'[1]M3C LEA ORL'!L428)</f>
        <v>15</v>
      </c>
      <c r="M177" s="230" t="str">
        <f>IF(+'[1]M3C LEA ORL'!M428="","",+'[1]M3C LEA ORL'!M428)</f>
        <v/>
      </c>
      <c r="N177" s="260" t="str">
        <f>IF(+'[1]M3C LEA ORL'!N428="","",+'[1]M3C LEA ORL'!N428)</f>
        <v/>
      </c>
      <c r="O177" s="260">
        <f>IF(+'[1]M3C LEA ORL'!O428="","",+'[1]M3C LEA ORL'!O428)</f>
        <v>18</v>
      </c>
      <c r="P177" s="260" t="str">
        <f>IF(+'[1]M3C LEA ORL'!P428="","",+'[1]M3C LEA ORL'!P428)</f>
        <v/>
      </c>
      <c r="Q177" s="214">
        <f>IF(+'[1]M3C LEA ORL'!Q428="","",+'[1]M3C LEA ORL'!Q428)</f>
        <v>1</v>
      </c>
      <c r="R177" s="215" t="str">
        <f>IF(+'[1]M3C LEA ORL'!R428="","",+'[1]M3C LEA ORL'!R428)</f>
        <v>CT</v>
      </c>
      <c r="S177" s="215" t="str">
        <f>IF(+'[1]M3C LEA ORL'!S428="","",+'[1]M3C LEA ORL'!S428)</f>
        <v>oral</v>
      </c>
      <c r="T177" s="215" t="str">
        <f>IF(+'[1]M3C LEA ORL'!T428="","",+'[1]M3C LEA ORL'!T428)</f>
        <v>10 min</v>
      </c>
      <c r="U177" s="216">
        <f>IF(+'[1]M3C LEA ORL'!U428="","",+'[1]M3C LEA ORL'!U428)</f>
        <v>1</v>
      </c>
      <c r="V177" s="217" t="str">
        <f>IF(+'[1]M3C LEA ORL'!V428="","",+'[1]M3C LEA ORL'!V428)</f>
        <v>CT</v>
      </c>
      <c r="W177" s="217" t="str">
        <f>IF(+'[1]M3C LEA ORL'!W428="","",+'[1]M3C LEA ORL'!W428)</f>
        <v>oral</v>
      </c>
      <c r="X177" s="218" t="str">
        <f>IF(+'[1]M3C LEA ORL'!X428="","",+'[1]M3C LEA ORL'!X428)</f>
        <v>10 min</v>
      </c>
      <c r="Y177" s="214">
        <f>IF(+'[1]M3C LEA ORL'!Y428="","",+'[1]M3C LEA ORL'!Y428)</f>
        <v>1</v>
      </c>
      <c r="Z177" s="215" t="str">
        <f>IF(+'[1]M3C LEA ORL'!Z428="","",+'[1]M3C LEA ORL'!Z428)</f>
        <v>CT</v>
      </c>
      <c r="AA177" s="215" t="str">
        <f>IF(+'[1]M3C LEA ORL'!AA428="","",+'[1]M3C LEA ORL'!AA428)</f>
        <v>oral</v>
      </c>
      <c r="AB177" s="215" t="str">
        <f>IF(+'[1]M3C LEA ORL'!AB428="","",+'[1]M3C LEA ORL'!AB428)</f>
        <v>10 min</v>
      </c>
      <c r="AC177" s="216">
        <f>IF(+'[1]M3C LEA ORL'!AC428="","",+'[1]M3C LEA ORL'!AC428)</f>
        <v>1</v>
      </c>
      <c r="AD177" s="217" t="str">
        <f>IF(+'[1]M3C LEA ORL'!AD428="","",+'[1]M3C LEA ORL'!AD428)</f>
        <v>CT</v>
      </c>
      <c r="AE177" s="217" t="str">
        <f>IF(+'[1]M3C LEA ORL'!AE428="","",+'[1]M3C LEA ORL'!AE428)</f>
        <v>oral</v>
      </c>
      <c r="AF177" s="218" t="str">
        <f>IF(+'[1]M3C LEA ORL'!AF428="","",+'[1]M3C LEA ORL'!AF428)</f>
        <v>10 min</v>
      </c>
      <c r="AG177" s="184" t="str">
        <f>IF(+'[1]M3C LEA ORL'!AG428="","",+'[1]M3C LEA ORL'!AG428)</f>
        <v>Compréhension orale à partir d'enregistrements pédagogiques et mise en situation de conversations en chinois.</v>
      </c>
    </row>
    <row r="178" spans="1:33" ht="26.4" x14ac:dyDescent="0.3">
      <c r="A178" s="57"/>
      <c r="B178" s="57"/>
      <c r="C178" s="58" t="s">
        <v>137</v>
      </c>
      <c r="D178" s="59"/>
      <c r="E178" s="59"/>
      <c r="F178" s="59"/>
      <c r="G178" s="60"/>
      <c r="H178" s="61"/>
      <c r="I178" s="62"/>
      <c r="J178" s="61"/>
      <c r="K178" s="62"/>
      <c r="L178" s="61"/>
      <c r="M178" s="63"/>
      <c r="N178" s="64"/>
      <c r="O178" s="64"/>
      <c r="P178" s="64"/>
      <c r="Q178" s="100"/>
      <c r="R178" s="65"/>
      <c r="S178" s="65"/>
      <c r="T178" s="65"/>
      <c r="U178" s="176"/>
      <c r="V178" s="68"/>
      <c r="W178" s="68"/>
      <c r="X178" s="177"/>
      <c r="Y178" s="176"/>
      <c r="Z178" s="68"/>
      <c r="AA178" s="68"/>
      <c r="AB178" s="68"/>
      <c r="AC178" s="67"/>
      <c r="AD178" s="68"/>
      <c r="AE178" s="68"/>
      <c r="AF178" s="68"/>
      <c r="AG178" s="69"/>
    </row>
    <row r="179" spans="1:33" ht="52.8" x14ac:dyDescent="0.3">
      <c r="A179" s="293"/>
      <c r="B179" s="321" t="s">
        <v>446</v>
      </c>
      <c r="C179" s="322" t="s">
        <v>447</v>
      </c>
      <c r="D179" s="119" t="s">
        <v>448</v>
      </c>
      <c r="E179" s="119" t="s">
        <v>91</v>
      </c>
      <c r="F179" s="294"/>
      <c r="G179" s="209" t="s">
        <v>246</v>
      </c>
      <c r="H179" s="192"/>
      <c r="I179" s="119">
        <v>1</v>
      </c>
      <c r="J179" s="267" t="str">
        <f>IF(+'[1]M3C LEA ORL'!J430="","",+'[1]M3C LEA ORL'!J430)</f>
        <v>1</v>
      </c>
      <c r="K179" s="133" t="str">
        <f>IF(+'[1]M3C LEA ORL'!K430="","",+'[1]M3C LEA ORL'!K430)</f>
        <v>MCF</v>
      </c>
      <c r="L179" s="260" t="str">
        <f>IF(+'[1]M3C LEA ORL'!L430="","",+'[1]M3C LEA ORL'!L430)</f>
        <v>15</v>
      </c>
      <c r="M179" s="261" t="str">
        <f>IF(+'[1]M3C LEA ORL'!M430="","",+'[1]M3C LEA ORL'!M430)</f>
        <v/>
      </c>
      <c r="N179" s="260">
        <f>IF(+'[1]M3C LEA ORL'!N430="","",+'[1]M3C LEA ORL'!N430)</f>
        <v>12</v>
      </c>
      <c r="O179" s="260">
        <f>IF(+'[1]M3C LEA ORL'!O430="","",+'[1]M3C LEA ORL'!O430)</f>
        <v>12</v>
      </c>
      <c r="P179" s="260" t="str">
        <f>IF(+'[1]M3C LEA ORL'!P430="","",+'[1]M3C LEA ORL'!P430)</f>
        <v/>
      </c>
      <c r="Q179" s="214" t="str">
        <f>IF(+'[1]M3C LEA ORL'!Q430="","",+'[1]M3C LEA ORL'!Q430)</f>
        <v>50% CC
50% CT</v>
      </c>
      <c r="R179" s="215" t="str">
        <f>IF(+'[1]M3C LEA ORL'!R430="","",+'[1]M3C LEA ORL'!R430)</f>
        <v>mixte</v>
      </c>
      <c r="S179" s="215" t="str">
        <f>IF(+'[1]M3C LEA ORL'!S430="","",+'[1]M3C LEA ORL'!S430)</f>
        <v>écrit</v>
      </c>
      <c r="T179" s="215" t="str">
        <f>IF(+'[1]M3C LEA ORL'!T430="","",+'[1]M3C LEA ORL'!T430)</f>
        <v>CC= fiche de lecture 
CT =2h00</v>
      </c>
      <c r="U179" s="216">
        <f>IF(+'[1]M3C LEA ORL'!U430="","",+'[1]M3C LEA ORL'!U430)</f>
        <v>1</v>
      </c>
      <c r="V179" s="217" t="str">
        <f>IF(+'[1]M3C LEA ORL'!V430="","",+'[1]M3C LEA ORL'!V430)</f>
        <v>CT</v>
      </c>
      <c r="W179" s="217" t="str">
        <f>IF(+'[1]M3C LEA ORL'!W430="","",+'[1]M3C LEA ORL'!W430)</f>
        <v>écrit</v>
      </c>
      <c r="X179" s="218" t="str">
        <f>IF(+'[1]M3C LEA ORL'!X430="","",+'[1]M3C LEA ORL'!X430)</f>
        <v>2h00</v>
      </c>
      <c r="Y179" s="214">
        <f>IF(+'[1]M3C LEA ORL'!Y430="","",+'[1]M3C LEA ORL'!Y430)</f>
        <v>1</v>
      </c>
      <c r="Z179" s="215" t="str">
        <f>IF(+'[1]M3C LEA ORL'!Z430="","",+'[1]M3C LEA ORL'!Z430)</f>
        <v>CT</v>
      </c>
      <c r="AA179" s="215" t="str">
        <f>IF(+'[1]M3C LEA ORL'!AA430="","",+'[1]M3C LEA ORL'!AA430)</f>
        <v>écrit</v>
      </c>
      <c r="AB179" s="215" t="str">
        <f>IF(+'[1]M3C LEA ORL'!AB430="","",+'[1]M3C LEA ORL'!AB430)</f>
        <v>2h00</v>
      </c>
      <c r="AC179" s="216">
        <f>IF(+'[1]M3C LEA ORL'!AC430="","",+'[1]M3C LEA ORL'!AC430)</f>
        <v>1</v>
      </c>
      <c r="AD179" s="217" t="str">
        <f>IF(+'[1]M3C LEA ORL'!AD430="","",+'[1]M3C LEA ORL'!AD430)</f>
        <v>CT</v>
      </c>
      <c r="AE179" s="217" t="str">
        <f>IF(+'[1]M3C LEA ORL'!AE430="","",+'[1]M3C LEA ORL'!AE430)</f>
        <v>écrit</v>
      </c>
      <c r="AF179" s="218" t="str">
        <f>IF(+'[1]M3C LEA ORL'!AF430="","",+'[1]M3C LEA ORL'!AF430)</f>
        <v>2h00</v>
      </c>
      <c r="AG179" s="184" t="str">
        <f>IF(+'[1]M3C LEA ORL'!AG430="","",+'[1]M3C LEA ORL'!AG430)</f>
        <v>Histoire politique et économique de la Chine</v>
      </c>
    </row>
    <row r="180" spans="1:33" ht="52.8" x14ac:dyDescent="0.3">
      <c r="A180" s="234" t="s">
        <v>449</v>
      </c>
      <c r="B180" s="234" t="s">
        <v>450</v>
      </c>
      <c r="C180" s="235" t="str">
        <f>+'[1]M3C LEA ORL'!C423</f>
        <v>Semestre 5 LEA ANGLAIS/CHINOIS</v>
      </c>
      <c r="D180" s="236"/>
      <c r="E180" s="237" t="s">
        <v>451</v>
      </c>
      <c r="F180" s="237"/>
      <c r="G180" s="237"/>
      <c r="H180" s="238"/>
      <c r="I180" s="239"/>
      <c r="J180" s="240"/>
      <c r="K180" s="239"/>
      <c r="L180" s="240"/>
      <c r="M180" s="241"/>
      <c r="N180" s="242"/>
      <c r="O180" s="242"/>
      <c r="P180" s="242"/>
      <c r="Q180" s="243"/>
      <c r="R180" s="244"/>
      <c r="S180" s="244"/>
      <c r="T180" s="244"/>
      <c r="U180" s="245"/>
      <c r="V180" s="236"/>
      <c r="W180" s="246"/>
      <c r="X180" s="247"/>
      <c r="Y180" s="248"/>
      <c r="Z180" s="246"/>
      <c r="AA180" s="246"/>
      <c r="AB180" s="246"/>
      <c r="AC180" s="249"/>
      <c r="AD180" s="246"/>
      <c r="AE180" s="246"/>
      <c r="AF180" s="246"/>
      <c r="AG180" s="250"/>
    </row>
    <row r="181" spans="1:33" ht="92.4" x14ac:dyDescent="0.3">
      <c r="A181" s="57" t="s">
        <v>452</v>
      </c>
      <c r="B181" s="57" t="s">
        <v>453</v>
      </c>
      <c r="C181" s="58" t="s">
        <v>454</v>
      </c>
      <c r="D181" s="59"/>
      <c r="E181" s="59" t="s">
        <v>455</v>
      </c>
      <c r="F181" s="59"/>
      <c r="G181" s="60"/>
      <c r="H181" s="61"/>
      <c r="I181" s="62">
        <f>+I182+I183</f>
        <v>6</v>
      </c>
      <c r="J181" s="62">
        <f>+J182+J183</f>
        <v>6</v>
      </c>
      <c r="K181" s="62"/>
      <c r="L181" s="61"/>
      <c r="M181" s="63"/>
      <c r="N181" s="64"/>
      <c r="O181" s="65"/>
      <c r="P181" s="65"/>
      <c r="Q181" s="100"/>
      <c r="R181" s="65"/>
      <c r="S181" s="65"/>
      <c r="T181" s="65"/>
      <c r="U181" s="176"/>
      <c r="V181" s="68"/>
      <c r="W181" s="68"/>
      <c r="X181" s="177"/>
      <c r="Y181" s="176"/>
      <c r="Z181" s="68"/>
      <c r="AA181" s="68"/>
      <c r="AB181" s="68"/>
      <c r="AC181" s="67"/>
      <c r="AD181" s="68"/>
      <c r="AE181" s="68"/>
      <c r="AF181" s="68"/>
      <c r="AG181" s="69"/>
    </row>
    <row r="182" spans="1:33" ht="303.60000000000002" x14ac:dyDescent="0.3">
      <c r="A182" s="293"/>
      <c r="B182" s="319" t="s">
        <v>456</v>
      </c>
      <c r="C182" s="94" t="str">
        <f>IF('[1]M3C LEA ORL'!C434="","",'[1]M3C LEA ORL'!C434)</f>
        <v>Droit des affaires internationales</v>
      </c>
      <c r="D182" s="73" t="s">
        <v>457</v>
      </c>
      <c r="E182" s="73" t="str">
        <f>IF('[1]M3C LEA ORL'!E434="","",'[1]M3C LEA ORL'!E434)</f>
        <v>UE spécialisation</v>
      </c>
      <c r="F182" s="320"/>
      <c r="G182" s="72" t="s">
        <v>246</v>
      </c>
      <c r="H182" s="188"/>
      <c r="I182" s="133">
        <f>IF('[1]M3C LEA ORL'!I434="","",'[1]M3C LEA ORL'!I434)</f>
        <v>3</v>
      </c>
      <c r="J182" s="311">
        <f>IF('[1]M3C LEA ORL'!J434="","",'[1]M3C LEA ORL'!J434)</f>
        <v>3</v>
      </c>
      <c r="K182" s="133" t="str">
        <f>IF('[1]M3C LEA ORL'!K434="","",'[1]M3C LEA ORL'!K434)</f>
        <v>NOEL Isabelle</v>
      </c>
      <c r="L182" s="132">
        <f>IF('[1]M3C LEA ORL'!L434="","",'[1]M3C LEA ORL'!L434)</f>
        <v>11</v>
      </c>
      <c r="M182" s="261" t="str">
        <f>IF('[1]M3C LEA ORL'!M434="","",'[1]M3C LEA ORL'!M434)</f>
        <v/>
      </c>
      <c r="N182" s="260">
        <f>IF('[1]M3C LEA ORL'!N434="","",'[1]M3C LEA ORL'!N434)</f>
        <v>10</v>
      </c>
      <c r="O182" s="260">
        <f>IF('[1]M3C LEA ORL'!O434="","",'[1]M3C LEA ORL'!O434)</f>
        <v>10</v>
      </c>
      <c r="P182" s="260" t="str">
        <f>IF('[1]M3C LEA ORL'!P434="","",'[1]M3C LEA ORL'!P434)</f>
        <v/>
      </c>
      <c r="Q182" s="214">
        <f>IF('[1]M3C LEA ORL'!Q434="","",'[1]M3C LEA ORL'!Q434)</f>
        <v>1</v>
      </c>
      <c r="R182" s="215" t="str">
        <f>IF('[1]M3C LEA ORL'!R434="","",'[1]M3C LEA ORL'!R434)</f>
        <v>CC</v>
      </c>
      <c r="S182" s="214" t="str">
        <f>IF('[1]M3C LEA ORL'!S434="","",'[1]M3C LEA ORL'!S434)</f>
        <v/>
      </c>
      <c r="T182" s="214" t="str">
        <f>IF('[1]M3C LEA ORL'!T434="","",'[1]M3C LEA ORL'!T434)</f>
        <v/>
      </c>
      <c r="U182" s="216">
        <f>IF('[1]M3C LEA ORL'!U434="","",'[1]M3C LEA ORL'!U434)</f>
        <v>1</v>
      </c>
      <c r="V182" s="217" t="str">
        <f>IF('[1]M3C LEA ORL'!V434="","",'[1]M3C LEA ORL'!V434)</f>
        <v>CT</v>
      </c>
      <c r="W182" s="217" t="str">
        <f>IF('[1]M3C LEA ORL'!W434="","",'[1]M3C LEA ORL'!W434)</f>
        <v>oral</v>
      </c>
      <c r="X182" s="218" t="str">
        <f>IF('[1]M3C LEA ORL'!X434="","",'[1]M3C LEA ORL'!X434)</f>
        <v>15 min</v>
      </c>
      <c r="Y182" s="214">
        <f>IF('[1]M3C LEA ORL'!Y434="","",'[1]M3C LEA ORL'!Y434)</f>
        <v>1</v>
      </c>
      <c r="Z182" s="215" t="str">
        <f>IF('[1]M3C LEA ORL'!Z434="","",'[1]M3C LEA ORL'!Z434)</f>
        <v>CT</v>
      </c>
      <c r="AA182" s="215" t="str">
        <f>IF('[1]M3C LEA ORL'!AA434="","",'[1]M3C LEA ORL'!AA434)</f>
        <v>oral</v>
      </c>
      <c r="AB182" s="215" t="str">
        <f>IF('[1]M3C LEA ORL'!AB434="","",'[1]M3C LEA ORL'!AB434)</f>
        <v>15 min</v>
      </c>
      <c r="AC182" s="216">
        <f>IF('[1]M3C LEA ORL'!AC434="","",'[1]M3C LEA ORL'!AC434)</f>
        <v>1</v>
      </c>
      <c r="AD182" s="217" t="str">
        <f>IF('[1]M3C LEA ORL'!AD434="","",'[1]M3C LEA ORL'!AD434)</f>
        <v>CT</v>
      </c>
      <c r="AE182" s="217" t="str">
        <f>IF('[1]M3C LEA ORL'!AE434="","",'[1]M3C LEA ORL'!AE434)</f>
        <v>oral</v>
      </c>
      <c r="AF182" s="218" t="str">
        <f>IF('[1]M3C LEA ORL'!AF434="","",'[1]M3C LEA ORL'!AF434)</f>
        <v>15 min</v>
      </c>
      <c r="AG182" s="184" t="str">
        <f>IF('[1]M3C LEA ORL'!AG434="","",'[1]M3C LEA ORL'!AG434)</f>
        <v>Ce cours portera sur les sources du droit des affaires internationales,les divers instruments d'uniformisation du droit (hard law et soft law - règlements européens, OMC, accords internationaux, lex mercatoria, etc…), ainsi que susr la résolution des litiges.</v>
      </c>
    </row>
    <row r="183" spans="1:33" ht="409.2" x14ac:dyDescent="0.3">
      <c r="A183" s="293"/>
      <c r="B183" s="319" t="s">
        <v>458</v>
      </c>
      <c r="C183" s="94" t="str">
        <f>IF('[1]M3C LEA ORL'!C435="","",'[1]M3C LEA ORL'!C435)</f>
        <v>Introduction au  commerce international</v>
      </c>
      <c r="D183" s="73" t="s">
        <v>402</v>
      </c>
      <c r="E183" s="73" t="str">
        <f>IF('[1]M3C LEA ORL'!E435="","",'[1]M3C LEA ORL'!E435)</f>
        <v>UE spécialisation</v>
      </c>
      <c r="F183" s="320"/>
      <c r="G183" s="72" t="s">
        <v>246</v>
      </c>
      <c r="H183" s="188"/>
      <c r="I183" s="133">
        <f>IF('[1]M3C LEA ORL'!I435="","",'[1]M3C LEA ORL'!I435)</f>
        <v>3</v>
      </c>
      <c r="J183" s="311">
        <f>IF('[1]M3C LEA ORL'!J435="","",'[1]M3C LEA ORL'!J435)</f>
        <v>3</v>
      </c>
      <c r="K183" s="133" t="str">
        <f>IF('[1]M3C LEA ORL'!K435="","",'[1]M3C LEA ORL'!K435)</f>
        <v>NOEL Isabelle</v>
      </c>
      <c r="L183" s="132" t="str">
        <f>IF('[1]M3C LEA ORL'!L435="","",'[1]M3C LEA ORL'!L435)</f>
        <v>06</v>
      </c>
      <c r="M183" s="261" t="str">
        <f>IF('[1]M3C LEA ORL'!M435="","",'[1]M3C LEA ORL'!M435)</f>
        <v/>
      </c>
      <c r="N183" s="260">
        <f>IF('[1]M3C LEA ORL'!N435="","",'[1]M3C LEA ORL'!N435)</f>
        <v>20</v>
      </c>
      <c r="O183" s="260" t="str">
        <f>IF('[1]M3C LEA ORL'!O435="","",'[1]M3C LEA ORL'!O435)</f>
        <v/>
      </c>
      <c r="P183" s="260" t="str">
        <f>IF('[1]M3C LEA ORL'!P435="","",'[1]M3C LEA ORL'!P435)</f>
        <v/>
      </c>
      <c r="Q183" s="214">
        <f>IF('[1]M3C LEA ORL'!Q435="","",'[1]M3C LEA ORL'!Q435)</f>
        <v>1</v>
      </c>
      <c r="R183" s="215" t="str">
        <f>IF('[1]M3C LEA ORL'!R435="","",'[1]M3C LEA ORL'!R435)</f>
        <v>CT</v>
      </c>
      <c r="S183" s="215" t="str">
        <f>IF('[1]M3C LEA ORL'!S435="","",'[1]M3C LEA ORL'!S435)</f>
        <v>écrit</v>
      </c>
      <c r="T183" s="215" t="str">
        <f>IF('[1]M3C LEA ORL'!T435="","",'[1]M3C LEA ORL'!T435)</f>
        <v>2h00</v>
      </c>
      <c r="U183" s="216">
        <f>IF('[1]M3C LEA ORL'!U435="","",'[1]M3C LEA ORL'!U435)</f>
        <v>1</v>
      </c>
      <c r="V183" s="217" t="str">
        <f>IF('[1]M3C LEA ORL'!V435="","",'[1]M3C LEA ORL'!V435)</f>
        <v>CT</v>
      </c>
      <c r="W183" s="217" t="str">
        <f>IF('[1]M3C LEA ORL'!W435="","",'[1]M3C LEA ORL'!W435)</f>
        <v>écrit</v>
      </c>
      <c r="X183" s="218" t="str">
        <f>IF('[1]M3C LEA ORL'!X435="","",'[1]M3C LEA ORL'!X435)</f>
        <v>2h00</v>
      </c>
      <c r="Y183" s="214">
        <f>IF('[1]M3C LEA ORL'!Y435="","",'[1]M3C LEA ORL'!Y435)</f>
        <v>1</v>
      </c>
      <c r="Z183" s="215" t="str">
        <f>IF('[1]M3C LEA ORL'!Z435="","",'[1]M3C LEA ORL'!Z435)</f>
        <v>CT</v>
      </c>
      <c r="AA183" s="215" t="str">
        <f>IF('[1]M3C LEA ORL'!AA435="","",'[1]M3C LEA ORL'!AA435)</f>
        <v>écrit</v>
      </c>
      <c r="AB183" s="215" t="str">
        <f>IF('[1]M3C LEA ORL'!AB435="","",'[1]M3C LEA ORL'!AB435)</f>
        <v>2h00</v>
      </c>
      <c r="AC183" s="216">
        <f>IF('[1]M3C LEA ORL'!AC435="","",'[1]M3C LEA ORL'!AC435)</f>
        <v>1</v>
      </c>
      <c r="AD183" s="217" t="str">
        <f>IF('[1]M3C LEA ORL'!AD435="","",'[1]M3C LEA ORL'!AD435)</f>
        <v>CT</v>
      </c>
      <c r="AE183" s="217" t="str">
        <f>IF('[1]M3C LEA ORL'!AE435="","",'[1]M3C LEA ORL'!AE435)</f>
        <v>écrit</v>
      </c>
      <c r="AF183" s="218" t="str">
        <f>IF('[1]M3C LEA ORL'!AF435="","",'[1]M3C LEA ORL'!AF435)</f>
        <v>2h00</v>
      </c>
      <c r="AG183" s="184" t="str">
        <f>IF('[1]M3C LEA ORL'!AG435="","",'[1]M3C LEA ORL'!AG435)</f>
        <v>Les concepts, outils et méthodes de travail assurant à l'entreprise son développement commercial à l'international sont abordés au travers de cas concrets :
- la démarche marketing à l'international
- le diagnostic des marchés étrangers
- la démarche de prospection des marchés étrangers.</v>
      </c>
    </row>
    <row r="184" spans="1:33" ht="39.6" x14ac:dyDescent="0.3">
      <c r="A184" s="234" t="s">
        <v>459</v>
      </c>
      <c r="B184" s="234" t="s">
        <v>460</v>
      </c>
      <c r="C184" s="235" t="s">
        <v>461</v>
      </c>
      <c r="D184" s="236"/>
      <c r="E184" s="237" t="s">
        <v>451</v>
      </c>
      <c r="F184" s="237"/>
      <c r="G184" s="237"/>
      <c r="H184" s="238"/>
      <c r="I184" s="239"/>
      <c r="J184" s="240"/>
      <c r="K184" s="239"/>
      <c r="L184" s="240"/>
      <c r="M184" s="241"/>
      <c r="N184" s="242"/>
      <c r="O184" s="242"/>
      <c r="P184" s="242"/>
      <c r="Q184" s="243"/>
      <c r="R184" s="244"/>
      <c r="S184" s="244"/>
      <c r="T184" s="244"/>
      <c r="U184" s="245"/>
      <c r="V184" s="236"/>
      <c r="W184" s="246"/>
      <c r="X184" s="247"/>
      <c r="Y184" s="248"/>
      <c r="Z184" s="246"/>
      <c r="AA184" s="246"/>
      <c r="AB184" s="246"/>
      <c r="AC184" s="249"/>
      <c r="AD184" s="246"/>
      <c r="AE184" s="246"/>
      <c r="AF184" s="246"/>
      <c r="AG184" s="250"/>
    </row>
    <row r="185" spans="1:33" ht="92.4" x14ac:dyDescent="0.3">
      <c r="A185" s="57" t="s">
        <v>462</v>
      </c>
      <c r="B185" s="57" t="s">
        <v>463</v>
      </c>
      <c r="C185" s="58" t="s">
        <v>464</v>
      </c>
      <c r="D185" s="59"/>
      <c r="E185" s="59" t="s">
        <v>455</v>
      </c>
      <c r="F185" s="59"/>
      <c r="G185" s="60"/>
      <c r="H185" s="61"/>
      <c r="I185" s="62">
        <v>6</v>
      </c>
      <c r="J185" s="61">
        <v>6</v>
      </c>
      <c r="K185" s="62"/>
      <c r="L185" s="61"/>
      <c r="M185" s="63"/>
      <c r="N185" s="64"/>
      <c r="O185" s="65"/>
      <c r="P185" s="65"/>
      <c r="Q185" s="100"/>
      <c r="R185" s="65"/>
      <c r="S185" s="65"/>
      <c r="T185" s="65"/>
      <c r="U185" s="176"/>
      <c r="V185" s="68"/>
      <c r="W185" s="68"/>
      <c r="X185" s="177"/>
      <c r="Y185" s="176"/>
      <c r="Z185" s="68"/>
      <c r="AA185" s="68"/>
      <c r="AB185" s="68"/>
      <c r="AC185" s="67"/>
      <c r="AD185" s="68"/>
      <c r="AE185" s="68"/>
      <c r="AF185" s="68"/>
      <c r="AG185" s="69"/>
    </row>
    <row r="186" spans="1:33" ht="409.6" x14ac:dyDescent="0.3">
      <c r="A186" s="293"/>
      <c r="B186" s="319" t="s">
        <v>465</v>
      </c>
      <c r="C186" s="94" t="s">
        <v>466</v>
      </c>
      <c r="D186" s="73" t="s">
        <v>467</v>
      </c>
      <c r="E186" s="73" t="str">
        <f>IF('[1]M3C LEA ORL'!E444="","",'[1]M3C LEA ORL'!E444)</f>
        <v>UE de spécialisation</v>
      </c>
      <c r="F186" s="320"/>
      <c r="G186" s="72" t="str">
        <f>IF('[1]M3C LEA ORL'!G444="","",'[1]M3C LEA ORL'!G444)</f>
        <v>INSPE</v>
      </c>
      <c r="H186" s="188"/>
      <c r="I186" s="133" t="str">
        <f>IF('[1]M3C LEA ORL'!I444="","",'[1]M3C LEA ORL'!I444)</f>
        <v>3</v>
      </c>
      <c r="J186" s="311" t="str">
        <f>IF('[1]M3C LEA ORL'!J444="","",'[1]M3C LEA ORL'!J444)</f>
        <v>3</v>
      </c>
      <c r="K186" s="119" t="str">
        <f>IF('[1]M3C LEA ORL'!K444="","",'[1]M3C LEA ORL'!K444)</f>
        <v>DOYEN Anne-Lise</v>
      </c>
      <c r="L186" s="260">
        <f>IF('[1]M3C LEA ORL'!L444="","",'[1]M3C LEA ORL'!L444)</f>
        <v>70</v>
      </c>
      <c r="M186" s="261">
        <f>IF('[1]M3C LEA ORL'!M444="","",'[1]M3C LEA ORL'!M444)</f>
        <v>15</v>
      </c>
      <c r="N186" s="260">
        <f>IF('[1]M3C LEA ORL'!N444="","",'[1]M3C LEA ORL'!N444)</f>
        <v>22</v>
      </c>
      <c r="O186" s="260" t="str">
        <f>IF('[1]M3C LEA ORL'!O444="","",'[1]M3C LEA ORL'!O444)</f>
        <v/>
      </c>
      <c r="P186" s="260" t="str">
        <f>IF('[1]M3C LEA ORL'!P444="","",'[1]M3C LEA ORL'!P444)</f>
        <v/>
      </c>
      <c r="Q186" s="214">
        <f>IF('[1]M3C LEA ORL'!Q444="","",'[1]M3C LEA ORL'!Q444)</f>
        <v>1</v>
      </c>
      <c r="R186" s="215" t="str">
        <f>IF('[1]M3C LEA ORL'!R444="","",'[1]M3C LEA ORL'!R444)</f>
        <v>CT</v>
      </c>
      <c r="S186" s="215" t="str">
        <f>IF('[1]M3C LEA ORL'!S444="","",'[1]M3C LEA ORL'!S444)</f>
        <v>Dossier</v>
      </c>
      <c r="T186" s="215" t="str">
        <f>IF('[1]M3C LEA ORL'!T444="","",'[1]M3C LEA ORL'!T444)</f>
        <v/>
      </c>
      <c r="U186" s="216">
        <f>IF('[1]M3C LEA ORL'!U444="","",'[1]M3C LEA ORL'!U444)</f>
        <v>1</v>
      </c>
      <c r="V186" s="217" t="str">
        <f>IF('[1]M3C LEA ORL'!V444="","",'[1]M3C LEA ORL'!V444)</f>
        <v>CT</v>
      </c>
      <c r="W186" s="217" t="str">
        <f>IF('[1]M3C LEA ORL'!W444="","",'[1]M3C LEA ORL'!W444)</f>
        <v>Dossier</v>
      </c>
      <c r="X186" s="218" t="str">
        <f>IF('[1]M3C LEA ORL'!X444="","",'[1]M3C LEA ORL'!X444)</f>
        <v/>
      </c>
      <c r="Y186" s="214">
        <f>IF('[1]M3C LEA ORL'!Y444="","",'[1]M3C LEA ORL'!Y444)</f>
        <v>1</v>
      </c>
      <c r="Z186" s="215" t="str">
        <f>IF('[1]M3C LEA ORL'!Z444="","",'[1]M3C LEA ORL'!Z444)</f>
        <v>CT</v>
      </c>
      <c r="AA186" s="215" t="str">
        <f>IF('[1]M3C LEA ORL'!AA444="","",'[1]M3C LEA ORL'!AA444)</f>
        <v>Dossier</v>
      </c>
      <c r="AB186" s="215" t="str">
        <f>IF('[1]M3C LEA ORL'!AB444="","",'[1]M3C LEA ORL'!AB444)</f>
        <v/>
      </c>
      <c r="AC186" s="216">
        <f>IF('[1]M3C LEA ORL'!AC444="","",'[1]M3C LEA ORL'!AC444)</f>
        <v>1</v>
      </c>
      <c r="AD186" s="217" t="str">
        <f>IF('[1]M3C LEA ORL'!AD444="","",'[1]M3C LEA ORL'!AD444)</f>
        <v>CT</v>
      </c>
      <c r="AE186" s="217" t="str">
        <f>IF('[1]M3C LEA ORL'!AE444="","",'[1]M3C LEA ORL'!AE444)</f>
        <v>Dossier</v>
      </c>
      <c r="AF186" s="218" t="str">
        <f>IF('[1]M3C LEA ORL'!AF444="","",'[1]M3C LEA ORL'!AF444)</f>
        <v/>
      </c>
      <c r="AG186" s="184" t="str">
        <f>IF('[1]M3C LEA ORL'!AG444="","",'[1]M3C LEA ORL'!AG444)</f>
        <v>Découvrir quelques sous-domaines de la psychologie et de la sociologie, leurs démarches et leurs objets d'études.
Cet enseignement a pour objet de décrire et d’analyser des situations scolaires, issues du 1er et du 2nd degré, à partir de vidéos et de productions d’élèves, à partir de concepts issus de la psychologie des apprentissages, de la psychologie sociale, de la sociologie et de l’ethnographie de l’école.</v>
      </c>
    </row>
    <row r="187" spans="1:33" ht="66" x14ac:dyDescent="0.3">
      <c r="A187" s="293"/>
      <c r="B187" s="321" t="s">
        <v>468</v>
      </c>
      <c r="C187" s="322" t="s">
        <v>469</v>
      </c>
      <c r="D187" s="119" t="s">
        <v>470</v>
      </c>
      <c r="E187" s="119" t="s">
        <v>471</v>
      </c>
      <c r="F187" s="294"/>
      <c r="G187" s="119" t="s">
        <v>472</v>
      </c>
      <c r="H187" s="192"/>
      <c r="I187" s="119">
        <v>3</v>
      </c>
      <c r="J187" s="267" t="s">
        <v>473</v>
      </c>
      <c r="K187" s="119"/>
      <c r="L187" s="267" t="s">
        <v>474</v>
      </c>
      <c r="M187" s="323"/>
      <c r="N187" s="213"/>
      <c r="O187" s="213">
        <v>20</v>
      </c>
      <c r="P187" s="213"/>
      <c r="Q187" s="161">
        <v>1</v>
      </c>
      <c r="R187" s="162" t="s">
        <v>41</v>
      </c>
      <c r="S187" s="162" t="s">
        <v>475</v>
      </c>
      <c r="T187" s="324"/>
      <c r="U187" s="166">
        <v>1</v>
      </c>
      <c r="V187" s="164" t="s">
        <v>44</v>
      </c>
      <c r="W187" s="164" t="s">
        <v>42</v>
      </c>
      <c r="X187" s="165" t="s">
        <v>71</v>
      </c>
      <c r="Y187" s="161">
        <v>1</v>
      </c>
      <c r="Z187" s="162" t="s">
        <v>44</v>
      </c>
      <c r="AA187" s="162" t="s">
        <v>42</v>
      </c>
      <c r="AB187" s="162" t="s">
        <v>71</v>
      </c>
      <c r="AC187" s="166">
        <v>1</v>
      </c>
      <c r="AD187" s="164" t="s">
        <v>44</v>
      </c>
      <c r="AE187" s="164" t="s">
        <v>42</v>
      </c>
      <c r="AF187" s="164" t="s">
        <v>71</v>
      </c>
      <c r="AG187" s="167"/>
    </row>
    <row r="188" spans="1:33" ht="52.8" x14ac:dyDescent="0.3">
      <c r="A188" s="169"/>
      <c r="B188" s="170"/>
      <c r="C188" s="171" t="s">
        <v>476</v>
      </c>
      <c r="D188" s="172"/>
      <c r="E188" s="170" t="s">
        <v>84</v>
      </c>
      <c r="F188" s="170"/>
      <c r="G188" s="173"/>
      <c r="H188" s="170"/>
      <c r="I188" s="170">
        <f>+I189+I200+6</f>
        <v>32</v>
      </c>
      <c r="J188" s="170">
        <f>+J189+J200+6</f>
        <v>30</v>
      </c>
      <c r="K188" s="170"/>
      <c r="L188" s="170"/>
      <c r="M188" s="199"/>
      <c r="N188" s="174"/>
      <c r="O188" s="174"/>
      <c r="P188" s="174"/>
      <c r="Q188" s="200"/>
      <c r="R188" s="170"/>
      <c r="S188" s="170"/>
      <c r="T188" s="170"/>
      <c r="U188" s="170"/>
      <c r="V188" s="170"/>
      <c r="W188" s="170"/>
      <c r="X188" s="199"/>
      <c r="Y188" s="200"/>
      <c r="Z188" s="170"/>
      <c r="AA188" s="170"/>
      <c r="AB188" s="170"/>
      <c r="AC188" s="170"/>
      <c r="AD188" s="170"/>
      <c r="AE188" s="170"/>
      <c r="AF188" s="170"/>
      <c r="AG188" s="175"/>
    </row>
    <row r="189" spans="1:33" ht="26.4" x14ac:dyDescent="0.3">
      <c r="A189" s="201"/>
      <c r="B189" s="201"/>
      <c r="C189" s="202" t="s">
        <v>29</v>
      </c>
      <c r="D189" s="203"/>
      <c r="E189" s="204"/>
      <c r="F189" s="204"/>
      <c r="G189" s="204"/>
      <c r="H189" s="205"/>
      <c r="I189" s="205">
        <f>+I191+I196+I190</f>
        <v>19</v>
      </c>
      <c r="J189" s="205">
        <f>+J191+J196+J190</f>
        <v>19</v>
      </c>
      <c r="K189" s="205"/>
      <c r="L189" s="205"/>
      <c r="M189" s="206"/>
      <c r="N189" s="205"/>
      <c r="O189" s="205"/>
      <c r="P189" s="205"/>
      <c r="Q189" s="207"/>
      <c r="R189" s="205"/>
      <c r="S189" s="205"/>
      <c r="T189" s="205"/>
      <c r="U189" s="208"/>
      <c r="V189" s="205"/>
      <c r="W189" s="205"/>
      <c r="X189" s="206"/>
      <c r="Y189" s="207"/>
      <c r="Z189" s="205"/>
      <c r="AA189" s="205"/>
      <c r="AB189" s="205"/>
      <c r="AC189" s="208"/>
      <c r="AD189" s="205"/>
      <c r="AE189" s="205"/>
      <c r="AF189" s="205"/>
      <c r="AG189" s="205"/>
    </row>
    <row r="190" spans="1:33" ht="52.8" x14ac:dyDescent="0.3">
      <c r="A190" s="293"/>
      <c r="B190" s="321" t="s">
        <v>477</v>
      </c>
      <c r="C190" s="322" t="str">
        <f>IF(OR('[1]M3C LEA ORL'!C472=0,'[1]M3C LEA ORL'!C472=""),"",'[1]M3C LEA ORL'!C472)</f>
        <v>Stage (1h30 par étudiant)</v>
      </c>
      <c r="D190" s="119" t="s">
        <v>478</v>
      </c>
      <c r="E190" s="119" t="str">
        <f>IF(OR('[1]M3C LEA ORL'!E472=0,'[1]M3C LEA ORL'!E472=""),"",'[1]M3C LEA ORL'!E472)</f>
        <v>UE TRONC COMMUN</v>
      </c>
      <c r="F190" s="294"/>
      <c r="G190" s="119" t="str">
        <f>IF(OR('[1]M3C LEA ORL'!G472=0,'[1]M3C LEA ORL'!G472=""),"",'[1]M3C LEA ORL'!G472)</f>
        <v>o</v>
      </c>
      <c r="H190" s="192" t="str">
        <f>IF(OR('[1]M3C LEA ORL'!H465=0,'[1]M3C LEA ORL'!H465=""),"",'[1]M3C LEA ORL'!H465)</f>
        <v/>
      </c>
      <c r="I190" s="119">
        <f>IF(OR('[1]M3C LEA ORL'!I472=0,'[1]M3C LEA ORL'!I472=""),"",'[1]M3C LEA ORL'!I472)</f>
        <v>6</v>
      </c>
      <c r="J190" s="267" t="str">
        <f>IF(OR('[1]M3C LEA ORL'!J472=0,'[1]M3C LEA ORL'!J472=""),"",'[1]M3C LEA ORL'!J472)</f>
        <v>8</v>
      </c>
      <c r="K190" s="119" t="str">
        <f>IF(OR('[1]M3C LEA ORL'!K472=0,'[1]M3C LEA ORL'!K472=""),"",'[1]M3C LEA ORL'!K472)</f>
        <v>HENNINGER Aline, SHIMOSAKAI Mayumi</v>
      </c>
      <c r="L190" s="267" t="str">
        <f>IF(OR('[1]M3C LEA ORL'!L472=0,'[1]M3C LEA ORL'!L472=""),"",'[1]M3C LEA ORL'!L472)</f>
        <v>80</v>
      </c>
      <c r="M190" s="323"/>
      <c r="N190" s="213" t="str">
        <f>IF(OR('[1]M3C LEA ORL'!N472=0,'[1]M3C LEA ORL'!N472=""),"",'[1]M3C LEA ORL'!N472)</f>
        <v/>
      </c>
      <c r="O190" s="213">
        <f>IF(OR('[1]M3C LEA ORL'!O472=0,'[1]M3C LEA ORL'!O472=""),"",'[1]M3C LEA ORL'!O472)</f>
        <v>1.5</v>
      </c>
      <c r="P190" s="213" t="str">
        <f>IF(OR('[1]M3C LEA ORL'!P472=0,'[1]M3C LEA ORL'!P472=""),"",'[1]M3C LEA ORL'!P472)</f>
        <v/>
      </c>
      <c r="Q190" s="161">
        <f>IF(OR('[1]M3C LEA ORL'!Q472=0,'[1]M3C LEA ORL'!Q472=""),"",'[1]M3C LEA ORL'!Q472)</f>
        <v>1</v>
      </c>
      <c r="R190" s="162" t="str">
        <f>IF(OR('[1]M3C LEA ORL'!R472=0,'[1]M3C LEA ORL'!R472=""),"",'[1]M3C LEA ORL'!R472)</f>
        <v>CT</v>
      </c>
      <c r="S190" s="162" t="str">
        <f>IF(OR('[1]M3C LEA ORL'!S472=0,'[1]M3C LEA ORL'!S472=""),"",'[1]M3C LEA ORL'!S472)</f>
        <v>dossier</v>
      </c>
      <c r="T190" s="324" t="str">
        <f>IF(OR('[1]M3C LEA ORL'!T472=0,'[1]M3C LEA ORL'!T472=""),"",'[1]M3C LEA ORL'!T472)</f>
        <v/>
      </c>
      <c r="U190" s="166">
        <f>IF(OR('[1]M3C LEA ORL'!U472=0,'[1]M3C LEA ORL'!U472=""),"",'[1]M3C LEA ORL'!U472)</f>
        <v>1</v>
      </c>
      <c r="V190" s="164" t="str">
        <f>IF(OR('[1]M3C LEA ORL'!V472=0,'[1]M3C LEA ORL'!V472=""),"",'[1]M3C LEA ORL'!V472)</f>
        <v>CT</v>
      </c>
      <c r="W190" s="164" t="str">
        <f>IF(OR('[1]M3C LEA ORL'!W472=0,'[1]M3C LEA ORL'!W472=""),"",'[1]M3C LEA ORL'!W472)</f>
        <v>dossier</v>
      </c>
      <c r="X190" s="165" t="str">
        <f>IF(OR('[1]M3C LEA ORL'!X472=0,'[1]M3C LEA ORL'!X472=""),"",'[1]M3C LEA ORL'!X472)</f>
        <v/>
      </c>
      <c r="Y190" s="161">
        <f>IF(OR('[1]M3C LEA ORL'!Y472=0,'[1]M3C LEA ORL'!Y472=""),"",'[1]M3C LEA ORL'!Y472)</f>
        <v>1</v>
      </c>
      <c r="Z190" s="162" t="str">
        <f>IF(OR('[1]M3C LEA ORL'!Z472=0,'[1]M3C LEA ORL'!Z472=""),"",'[1]M3C LEA ORL'!Z472)</f>
        <v>CT</v>
      </c>
      <c r="AA190" s="162" t="str">
        <f>IF(OR('[1]M3C LEA ORL'!AA472=0,'[1]M3C LEA ORL'!AA472=""),"",'[1]M3C LEA ORL'!AA472)</f>
        <v>dossier</v>
      </c>
      <c r="AB190" s="162" t="str">
        <f>IF(OR('[1]M3C LEA ORL'!AB472=0,'[1]M3C LEA ORL'!AB472=""),"",'[1]M3C LEA ORL'!AB472)</f>
        <v/>
      </c>
      <c r="AC190" s="166">
        <f>IF(OR('[1]M3C LEA ORL'!AC472=0,'[1]M3C LEA ORL'!AC472=""),"",'[1]M3C LEA ORL'!AC472)</f>
        <v>1</v>
      </c>
      <c r="AD190" s="164" t="str">
        <f>IF(OR('[1]M3C LEA ORL'!AD472=0,'[1]M3C LEA ORL'!AD472=""),"",'[1]M3C LEA ORL'!AD472)</f>
        <v>CT</v>
      </c>
      <c r="AE190" s="164" t="str">
        <f>IF(OR('[1]M3C LEA ORL'!AE472=0,'[1]M3C LEA ORL'!AE472=""),"",'[1]M3C LEA ORL'!AE472)</f>
        <v>dossier</v>
      </c>
      <c r="AF190" s="164" t="str">
        <f>IF(OR('[1]M3C LEA ORL'!AF472=0,'[1]M3C LEA ORL'!AF472=""),"",'[1]M3C LEA ORL'!AF472)</f>
        <v/>
      </c>
      <c r="AG190" s="167" t="str">
        <f>IF(OR('[1]M3C LEA ORL'!AG472=0,'[1]M3C LEA ORL'!AG472=""),"",'[1]M3C LEA ORL'!AG472)</f>
        <v/>
      </c>
    </row>
    <row r="191" spans="1:33" ht="26.4" x14ac:dyDescent="0.3">
      <c r="A191" s="43"/>
      <c r="B191" s="44"/>
      <c r="C191" s="45" t="s">
        <v>30</v>
      </c>
      <c r="D191" s="46"/>
      <c r="E191" s="47"/>
      <c r="F191" s="48"/>
      <c r="G191" s="49"/>
      <c r="H191" s="50"/>
      <c r="I191" s="48">
        <f>+I192+I193+I195</f>
        <v>7</v>
      </c>
      <c r="J191" s="48">
        <f>+J192+J193+J195</f>
        <v>5</v>
      </c>
      <c r="K191" s="48"/>
      <c r="L191" s="48"/>
      <c r="M191" s="51"/>
      <c r="N191" s="52"/>
      <c r="O191" s="52"/>
      <c r="P191" s="52"/>
      <c r="Q191" s="104"/>
      <c r="R191" s="105"/>
      <c r="S191" s="105"/>
      <c r="T191" s="105"/>
      <c r="U191" s="106"/>
      <c r="V191" s="105"/>
      <c r="W191" s="105"/>
      <c r="X191" s="105"/>
      <c r="Y191" s="104"/>
      <c r="Z191" s="105"/>
      <c r="AA191" s="105"/>
      <c r="AB191" s="105"/>
      <c r="AC191" s="106"/>
      <c r="AD191" s="105"/>
      <c r="AE191" s="105"/>
      <c r="AF191" s="105"/>
      <c r="AG191" s="107"/>
    </row>
    <row r="192" spans="1:33" ht="92.4" x14ac:dyDescent="0.3">
      <c r="A192" s="293"/>
      <c r="B192" s="319" t="s">
        <v>479</v>
      </c>
      <c r="C192" s="94" t="str">
        <f>IF(OR('[1]M3C LEA ORL'!C474="",'[1]M3C LEA ORL'!C474=0),"",'[1]M3C LEA ORL'!C474)</f>
        <v>Compréhension  et expression Anglais S6 LEA</v>
      </c>
      <c r="D192" s="111" t="s">
        <v>480</v>
      </c>
      <c r="E192" s="111" t="str">
        <f>IF(OR('[1]M3C LEA ORL'!E474="",'[1]M3C LEA ORL'!E474=0),"",'[1]M3C LEA ORL'!E474)</f>
        <v>UE TRONC COMMUN</v>
      </c>
      <c r="F192" s="325"/>
      <c r="G192" s="111" t="str">
        <f>IF(OR('[1]M3C LEA ORL'!G474="",'[1]M3C LEA ORL'!G474=0),"",'[1]M3C LEA ORL'!G474)</f>
        <v>o</v>
      </c>
      <c r="H192" s="326" t="str">
        <f>IF(OR('[1]M3C LEA ORL'!H468="",'[1]M3C LEA ORL'!H468=0),"",'[1]M3C LEA ORL'!H468)</f>
        <v/>
      </c>
      <c r="I192" s="111">
        <f>IF(OR('[1]M3C LEA ORL'!I474="",'[1]M3C LEA ORL'!I474=0),"",'[1]M3C LEA ORL'!I474)</f>
        <v>3</v>
      </c>
      <c r="J192" s="274" t="str">
        <f>IF(OR('[1]M3C LEA ORL'!J474="",'[1]M3C LEA ORL'!J474=0),"",'[1]M3C LEA ORL'!J474)</f>
        <v>2</v>
      </c>
      <c r="K192" s="185" t="str">
        <f>IF(OR('[1]M3C LEA ORL'!K474="",'[1]M3C LEA ORL'!K474=0),"",'[1]M3C LEA ORL'!K474)</f>
        <v>GALLET Elodie</v>
      </c>
      <c r="L192" s="274" t="str">
        <f>IF(OR('[1]M3C LEA ORL'!L474="",'[1]M3C LEA ORL'!L474=0),"",'[1]M3C LEA ORL'!L474)</f>
        <v>11</v>
      </c>
      <c r="M192" s="327"/>
      <c r="N192" s="135" t="str">
        <f>IF(OR('[1]M3C LEA ORL'!N474="",'[1]M3C LEA ORL'!N474=0),"",'[1]M3C LEA ORL'!N474)</f>
        <v/>
      </c>
      <c r="O192" s="135">
        <f>IF(OR('[1]M3C LEA ORL'!O474="",'[1]M3C LEA ORL'!O474=0),"",'[1]M3C LEA ORL'!O474)</f>
        <v>20</v>
      </c>
      <c r="P192" s="135" t="str">
        <f>IF(OR('[1]M3C LEA ORL'!P474="",'[1]M3C LEA ORL'!P474=0),"",'[1]M3C LEA ORL'!P474)</f>
        <v/>
      </c>
      <c r="Q192" s="328">
        <f>IF(OR('[1]M3C LEA ORL'!Q474="",'[1]M3C LEA ORL'!Q474=0),"",'[1]M3C LEA ORL'!Q474)</f>
        <v>1</v>
      </c>
      <c r="R192" s="88" t="str">
        <f>IF(OR('[1]M3C LEA ORL'!R474="",'[1]M3C LEA ORL'!R474=0),"",'[1]M3C LEA ORL'!R474)</f>
        <v>CC</v>
      </c>
      <c r="S192" s="222" t="str">
        <f>IF(OR('[1]M3C LEA ORL'!S474="",'[1]M3C LEA ORL'!S474=0),"",'[1]M3C LEA ORL'!S474)</f>
        <v>écrit et oral</v>
      </c>
      <c r="T192" s="222" t="str">
        <f>IF(OR('[1]M3C LEA ORL'!T474="",'[1]M3C LEA ORL'!T474=0),"",'[1]M3C LEA ORL'!T474)</f>
        <v/>
      </c>
      <c r="U192" s="89">
        <f>IF(OR('[1]M3C LEA ORL'!U474="",'[1]M3C LEA ORL'!U474=0),"",'[1]M3C LEA ORL'!U474)</f>
        <v>1</v>
      </c>
      <c r="V192" s="179" t="str">
        <f>IF(OR('[1]M3C LEA ORL'!V474="",'[1]M3C LEA ORL'!V474=0),"",'[1]M3C LEA ORL'!V474)</f>
        <v>CT</v>
      </c>
      <c r="W192" s="179" t="str">
        <f>IF(OR('[1]M3C LEA ORL'!W474="",'[1]M3C LEA ORL'!W474=0),"",'[1]M3C LEA ORL'!W474)</f>
        <v>oral</v>
      </c>
      <c r="X192" s="329" t="str">
        <f>IF(OR('[1]M3C LEA ORL'!X474="",'[1]M3C LEA ORL'!X474=0),"",'[1]M3C LEA ORL'!X474)</f>
        <v>30 min : 15 min de préparation
 + 15 min de passage</v>
      </c>
      <c r="Y192" s="328">
        <f>IF(OR('[1]M3C LEA ORL'!Y474="",'[1]M3C LEA ORL'!Y474=0),"",'[1]M3C LEA ORL'!Y474)</f>
        <v>1</v>
      </c>
      <c r="Z192" s="88" t="str">
        <f>IF(OR('[1]M3C LEA ORL'!Z474="",'[1]M3C LEA ORL'!Z474=0),"",'[1]M3C LEA ORL'!Z474)</f>
        <v>CT</v>
      </c>
      <c r="AA192" s="88" t="str">
        <f>IF(OR('[1]M3C LEA ORL'!AA474="",'[1]M3C LEA ORL'!AA474=0),"",'[1]M3C LEA ORL'!AA474)</f>
        <v>oral</v>
      </c>
      <c r="AB192" s="88" t="str">
        <f>IF(OR('[1]M3C LEA ORL'!AB474="",'[1]M3C LEA ORL'!AB474=0),"",'[1]M3C LEA ORL'!AB474)</f>
        <v>30 min : 15 min de préparation + 15 min de passage</v>
      </c>
      <c r="AC192" s="89">
        <f>IF(OR('[1]M3C LEA ORL'!AC474="",'[1]M3C LEA ORL'!AC474=0),"",'[1]M3C LEA ORL'!AC474)</f>
        <v>1</v>
      </c>
      <c r="AD192" s="179" t="str">
        <f>IF(OR('[1]M3C LEA ORL'!AD474="",'[1]M3C LEA ORL'!AD474=0),"",'[1]M3C LEA ORL'!AD474)</f>
        <v>CT</v>
      </c>
      <c r="AE192" s="179" t="str">
        <f>IF(OR('[1]M3C LEA ORL'!AE474="",'[1]M3C LEA ORL'!AE474=0),"",'[1]M3C LEA ORL'!AE474)</f>
        <v>oral</v>
      </c>
      <c r="AF192" s="179" t="str">
        <f>IF(OR('[1]M3C LEA ORL'!AF474="",'[1]M3C LEA ORL'!AF474=0),"",'[1]M3C LEA ORL'!AF474)</f>
        <v>30 min : 15 min de préparation
 + 15 min de passage</v>
      </c>
      <c r="AG192" s="130" t="str">
        <f>IF(OR('[1]M3C LEA ORL'!AG474="",'[1]M3C LEA ORL'!AG474=0),"",'[1]M3C LEA ORL'!AG474)</f>
        <v>Compréhension de documents audios authentiques d’émissions de la BBC.</v>
      </c>
    </row>
    <row r="193" spans="1:33" ht="409.6" x14ac:dyDescent="0.3">
      <c r="A193" s="293"/>
      <c r="B193" s="321" t="s">
        <v>481</v>
      </c>
      <c r="C193" s="322" t="str">
        <f>IF(OR('[1]M3C LEA ORL'!C475="",'[1]M3C LEA ORL'!C475=0),"",'[1]M3C LEA ORL'!C475)</f>
        <v>Anglais économique et commercial 2</v>
      </c>
      <c r="D193" s="119" t="s">
        <v>482</v>
      </c>
      <c r="E193" s="119" t="str">
        <f>IF(OR('[1]M3C LEA ORL'!E475="",'[1]M3C LEA ORL'!E475=0),"",'[1]M3C LEA ORL'!E475)</f>
        <v>UE TRONC COMMUN</v>
      </c>
      <c r="F193" s="294"/>
      <c r="G193" s="119" t="str">
        <f>IF(OR('[1]M3C LEA ORL'!G475="",'[1]M3C LEA ORL'!G475=0),"",'[1]M3C LEA ORL'!G475)</f>
        <v>o</v>
      </c>
      <c r="H193" s="192" t="str">
        <f>IF(OR('[1]M3C LEA ORL'!H469="",'[1]M3C LEA ORL'!H469=0),"",'[1]M3C LEA ORL'!H469)</f>
        <v/>
      </c>
      <c r="I193" s="119">
        <f>IF(OR('[1]M3C LEA ORL'!I475="",'[1]M3C LEA ORL'!I475=0),"",'[1]M3C LEA ORL'!I475)</f>
        <v>2</v>
      </c>
      <c r="J193" s="267" t="str">
        <f>IF(OR('[1]M3C LEA ORL'!J475="",'[1]M3C LEA ORL'!J475=0),"",'[1]M3C LEA ORL'!J475)</f>
        <v>1</v>
      </c>
      <c r="K193" s="119" t="str">
        <f>IF(OR('[1]M3C LEA ORL'!K475="",'[1]M3C LEA ORL'!K475=0),"",'[1]M3C LEA ORL'!K475)</f>
        <v>MICHEL Alice</v>
      </c>
      <c r="L193" s="267" t="str">
        <f>IF(OR('[1]M3C LEA ORL'!L475="",'[1]M3C LEA ORL'!L475=0),"",'[1]M3C LEA ORL'!L475)</f>
        <v>11</v>
      </c>
      <c r="M193" s="323"/>
      <c r="N193" s="213" t="str">
        <f>IF(OR('[1]M3C LEA ORL'!N475="",'[1]M3C LEA ORL'!N475=0),"",'[1]M3C LEA ORL'!N475)</f>
        <v/>
      </c>
      <c r="O193" s="213">
        <f>IF(OR('[1]M3C LEA ORL'!O475="",'[1]M3C LEA ORL'!O475=0),"",'[1]M3C LEA ORL'!O475)</f>
        <v>15</v>
      </c>
      <c r="P193" s="213" t="str">
        <f>IF(OR('[1]M3C LEA ORL'!P475="",'[1]M3C LEA ORL'!P475=0),"",'[1]M3C LEA ORL'!P475)</f>
        <v/>
      </c>
      <c r="Q193" s="161">
        <f>IF(OR('[1]M3C LEA ORL'!Q475="",'[1]M3C LEA ORL'!Q475=0),"",'[1]M3C LEA ORL'!Q475)</f>
        <v>1</v>
      </c>
      <c r="R193" s="162" t="str">
        <f>IF(OR('[1]M3C LEA ORL'!R475="",'[1]M3C LEA ORL'!R475=0),"",'[1]M3C LEA ORL'!R475)</f>
        <v>CC</v>
      </c>
      <c r="S193" s="214" t="str">
        <f>IF(OR('[1]M3C LEA ORL'!S475="",'[1]M3C LEA ORL'!S475=0),"",'[1]M3C LEA ORL'!S475)</f>
        <v/>
      </c>
      <c r="T193" s="214" t="str">
        <f>IF(OR('[1]M3C LEA ORL'!T475="",'[1]M3C LEA ORL'!T475=0),"",'[1]M3C LEA ORL'!T475)</f>
        <v/>
      </c>
      <c r="U193" s="166">
        <f>IF(OR('[1]M3C LEA ORL'!U475="",'[1]M3C LEA ORL'!U475=0),"",'[1]M3C LEA ORL'!U475)</f>
        <v>1</v>
      </c>
      <c r="V193" s="164" t="str">
        <f>IF(OR('[1]M3C LEA ORL'!V475="",'[1]M3C LEA ORL'!V475=0),"",'[1]M3C LEA ORL'!V475)</f>
        <v>CT</v>
      </c>
      <c r="W193" s="164" t="str">
        <f>IF(OR('[1]M3C LEA ORL'!W475="",'[1]M3C LEA ORL'!W475=0),"",'[1]M3C LEA ORL'!W475)</f>
        <v>écrit</v>
      </c>
      <c r="X193" s="165" t="str">
        <f>IF(OR('[1]M3C LEA ORL'!X475="",'[1]M3C LEA ORL'!X475=0),"",'[1]M3C LEA ORL'!X475)</f>
        <v>1h30</v>
      </c>
      <c r="Y193" s="161">
        <f>IF(OR('[1]M3C LEA ORL'!Y475="",'[1]M3C LEA ORL'!Y475=0),"",'[1]M3C LEA ORL'!Y475)</f>
        <v>1</v>
      </c>
      <c r="Z193" s="162" t="str">
        <f>IF(OR('[1]M3C LEA ORL'!Z475="",'[1]M3C LEA ORL'!Z475=0),"",'[1]M3C LEA ORL'!Z475)</f>
        <v>CT</v>
      </c>
      <c r="AA193" s="162" t="str">
        <f>IF(OR('[1]M3C LEA ORL'!AA475="",'[1]M3C LEA ORL'!AA475=0),"",'[1]M3C LEA ORL'!AA475)</f>
        <v>écrit</v>
      </c>
      <c r="AB193" s="162" t="str">
        <f>IF(OR('[1]M3C LEA ORL'!AB475="",'[1]M3C LEA ORL'!AB475=0),"",'[1]M3C LEA ORL'!AB475)</f>
        <v>1h30</v>
      </c>
      <c r="AC193" s="166">
        <f>IF(OR('[1]M3C LEA ORL'!AC475="",'[1]M3C LEA ORL'!AC475=0),"",'[1]M3C LEA ORL'!AC475)</f>
        <v>1</v>
      </c>
      <c r="AD193" s="164" t="str">
        <f>IF(OR('[1]M3C LEA ORL'!AD475="",'[1]M3C LEA ORL'!AD475=0),"",'[1]M3C LEA ORL'!AD475)</f>
        <v>CT</v>
      </c>
      <c r="AE193" s="164" t="str">
        <f>IF(OR('[1]M3C LEA ORL'!AE475="",'[1]M3C LEA ORL'!AE475=0),"",'[1]M3C LEA ORL'!AE475)</f>
        <v>écrit</v>
      </c>
      <c r="AF193" s="164" t="str">
        <f>IF(OR('[1]M3C LEA ORL'!AF475="",'[1]M3C LEA ORL'!AF475=0),"",'[1]M3C LEA ORL'!AF475)</f>
        <v>1h30</v>
      </c>
      <c r="AG193" s="167" t="str">
        <f>IF(OR('[1]M3C LEA ORL'!AG475="",'[1]M3C LEA ORL'!AG475=0),"",'[1]M3C LEA ORL'!AG475)</f>
        <v>Poursuite du travail effectué au semestre 5 sur la correspondance professionnelle et le vocabulaire économique et commercial. En parallèle, étude d'articles de presse portant sur des enjeux du monde socio-économique ; comprendre leurs enjeux et développer une approche critique et argumentative.</v>
      </c>
    </row>
    <row r="194" spans="1:33" ht="26.4" x14ac:dyDescent="0.3">
      <c r="A194" s="57"/>
      <c r="B194" s="57"/>
      <c r="C194" s="58" t="s">
        <v>137</v>
      </c>
      <c r="D194" s="59"/>
      <c r="E194" s="59"/>
      <c r="F194" s="59"/>
      <c r="G194" s="60"/>
      <c r="H194" s="61"/>
      <c r="I194" s="62"/>
      <c r="J194" s="61"/>
      <c r="K194" s="62"/>
      <c r="L194" s="61"/>
      <c r="M194" s="63"/>
      <c r="N194" s="64"/>
      <c r="O194" s="65"/>
      <c r="P194" s="65"/>
      <c r="Q194" s="100"/>
      <c r="R194" s="65"/>
      <c r="S194" s="65"/>
      <c r="T194" s="65"/>
      <c r="U194" s="176"/>
      <c r="V194" s="68"/>
      <c r="W194" s="68"/>
      <c r="X194" s="177"/>
      <c r="Y194" s="176"/>
      <c r="Z194" s="68"/>
      <c r="AA194" s="68"/>
      <c r="AB194" s="68"/>
      <c r="AC194" s="67"/>
      <c r="AD194" s="68"/>
      <c r="AE194" s="68"/>
      <c r="AF194" s="68"/>
      <c r="AG194" s="69"/>
    </row>
    <row r="195" spans="1:33" ht="105.6" x14ac:dyDescent="0.3">
      <c r="A195" s="293"/>
      <c r="B195" s="319" t="s">
        <v>483</v>
      </c>
      <c r="C195" s="94" t="str">
        <f>IF(OR('[1]M3C LEA ORL'!C476="",'[1]M3C LEA ORL'!C476=0),"",'[1]M3C LEA ORL'!C476)</f>
        <v>Civilisation langue A : civilisation américaine (US) S6</v>
      </c>
      <c r="D195" s="111" t="s">
        <v>484</v>
      </c>
      <c r="E195" s="111" t="str">
        <f>IF(OR('[1]M3C LEA ORL'!E476="",'[1]M3C LEA ORL'!E476=0),"",'[1]M3C LEA ORL'!E476)</f>
        <v>UE TRONC COMMUN</v>
      </c>
      <c r="F195" s="325"/>
      <c r="G195" s="111" t="str">
        <f>IF(OR('[1]M3C LEA ORL'!G476="",'[1]M3C LEA ORL'!G476=0),"",'[1]M3C LEA ORL'!G476)</f>
        <v>o</v>
      </c>
      <c r="H195" s="326"/>
      <c r="I195" s="111">
        <f>IF(OR('[1]M3C LEA ORL'!I476="",'[1]M3C LEA ORL'!I476=0),"",'[1]M3C LEA ORL'!I476)</f>
        <v>2</v>
      </c>
      <c r="J195" s="274" t="str">
        <f>IF(OR('[1]M3C LEA ORL'!J476="",'[1]M3C LEA ORL'!J476=0),"",'[1]M3C LEA ORL'!J476)</f>
        <v>2</v>
      </c>
      <c r="K195" s="111" t="str">
        <f>IF(OR('[1]M3C LEA ORL'!K476="",'[1]M3C LEA ORL'!K476=0),"",'[1]M3C LEA ORL'!K476)</f>
        <v>TABUTEAU Eric</v>
      </c>
      <c r="L195" s="274" t="str">
        <f>IF(OR('[1]M3C LEA ORL'!L476="",'[1]M3C LEA ORL'!L476=0),"",'[1]M3C LEA ORL'!L476)</f>
        <v>11</v>
      </c>
      <c r="M195" s="327"/>
      <c r="N195" s="135">
        <f>IF(OR('[1]M3C LEA ORL'!N476="",'[1]M3C LEA ORL'!N476=0),"",'[1]M3C LEA ORL'!N476)</f>
        <v>10</v>
      </c>
      <c r="O195" s="135">
        <f>IF(OR('[1]M3C LEA ORL'!O476="",'[1]M3C LEA ORL'!O476=0),"",'[1]M3C LEA ORL'!O476)</f>
        <v>10</v>
      </c>
      <c r="P195" s="135" t="str">
        <f>IF(OR('[1]M3C LEA ORL'!P476="",'[1]M3C LEA ORL'!P476=0),"",'[1]M3C LEA ORL'!P476)</f>
        <v/>
      </c>
      <c r="Q195" s="328">
        <f>IF(OR('[1]M3C LEA ORL'!Q476="",'[1]M3C LEA ORL'!Q476=0),"",'[1]M3C LEA ORL'!Q476)</f>
        <v>1</v>
      </c>
      <c r="R195" s="88" t="str">
        <f>IF(OR('[1]M3C LEA ORL'!R476="",'[1]M3C LEA ORL'!R476=0),"",'[1]M3C LEA ORL'!R476)</f>
        <v>CC</v>
      </c>
      <c r="S195" s="222"/>
      <c r="T195" s="222"/>
      <c r="U195" s="89">
        <f>IF(OR('[1]M3C LEA ORL'!U476="",'[1]M3C LEA ORL'!U476=0),"",'[1]M3C LEA ORL'!U476)</f>
        <v>1</v>
      </c>
      <c r="V195" s="179" t="str">
        <f>IF(OR('[1]M3C LEA ORL'!V476="",'[1]M3C LEA ORL'!V476=0),"",'[1]M3C LEA ORL'!V476)</f>
        <v>CT</v>
      </c>
      <c r="W195" s="179" t="str">
        <f>IF(OR('[1]M3C LEA ORL'!W476="",'[1]M3C LEA ORL'!W476=0),"",'[1]M3C LEA ORL'!W476)</f>
        <v>écrit</v>
      </c>
      <c r="X195" s="329" t="str">
        <f>IF(OR('[1]M3C LEA ORL'!X476="",'[1]M3C LEA ORL'!X476=0),"",'[1]M3C LEA ORL'!X476)</f>
        <v>1h30</v>
      </c>
      <c r="Y195" s="328">
        <f>IF(OR('[1]M3C LEA ORL'!Y476="",'[1]M3C LEA ORL'!Y476=0),"",'[1]M3C LEA ORL'!Y476)</f>
        <v>1</v>
      </c>
      <c r="Z195" s="88" t="str">
        <f>IF(OR('[1]M3C LEA ORL'!Z476="",'[1]M3C LEA ORL'!Z476=0),"",'[1]M3C LEA ORL'!Z476)</f>
        <v>CT</v>
      </c>
      <c r="AA195" s="88" t="str">
        <f>IF(OR('[1]M3C LEA ORL'!AA476="",'[1]M3C LEA ORL'!AA476=0),"",'[1]M3C LEA ORL'!AA476)</f>
        <v>écrit</v>
      </c>
      <c r="AB195" s="88" t="str">
        <f>IF(OR('[1]M3C LEA ORL'!AB476="",'[1]M3C LEA ORL'!AB476=0),"",'[1]M3C LEA ORL'!AB476)</f>
        <v>1h30</v>
      </c>
      <c r="AC195" s="89">
        <f>IF(OR('[1]M3C LEA ORL'!AC476="",'[1]M3C LEA ORL'!AC476=0),"",'[1]M3C LEA ORL'!AC476)</f>
        <v>1</v>
      </c>
      <c r="AD195" s="179" t="str">
        <f>IF(OR('[1]M3C LEA ORL'!AD476="",'[1]M3C LEA ORL'!AD476=0),"",'[1]M3C LEA ORL'!AD476)</f>
        <v>CT</v>
      </c>
      <c r="AE195" s="179" t="str">
        <f>IF(OR('[1]M3C LEA ORL'!AE476="",'[1]M3C LEA ORL'!AE476=0),"",'[1]M3C LEA ORL'!AE476)</f>
        <v>écrit</v>
      </c>
      <c r="AF195" s="179" t="str">
        <f>IF(OR('[1]M3C LEA ORL'!AF476="",'[1]M3C LEA ORL'!AF476=0),"",'[1]M3C LEA ORL'!AF476)</f>
        <v>1h30</v>
      </c>
      <c r="AG195" s="130" t="str">
        <f>IF(OR('[1]M3C LEA ORL'!AG476="",'[1]M3C LEA ORL'!AG476=0),"",'[1]M3C LEA ORL'!AG476)</f>
        <v>Histoire de la publicité et du marketing aux Etats-Unis aux XXème et XXIème siècles.</v>
      </c>
    </row>
    <row r="196" spans="1:33" ht="39.6" x14ac:dyDescent="0.3">
      <c r="A196" s="96" t="s">
        <v>485</v>
      </c>
      <c r="B196" s="96" t="s">
        <v>486</v>
      </c>
      <c r="C196" s="97" t="s">
        <v>487</v>
      </c>
      <c r="D196" s="98"/>
      <c r="E196" s="98" t="s">
        <v>35</v>
      </c>
      <c r="F196" s="98"/>
      <c r="G196" s="99"/>
      <c r="H196" s="61"/>
      <c r="I196" s="62">
        <f>+I197++I198+I199</f>
        <v>6</v>
      </c>
      <c r="J196" s="62">
        <f>+J197++J198+J199</f>
        <v>6</v>
      </c>
      <c r="K196" s="62"/>
      <c r="L196" s="61"/>
      <c r="M196" s="63"/>
      <c r="N196" s="64"/>
      <c r="O196" s="65"/>
      <c r="P196" s="65"/>
      <c r="Q196" s="100"/>
      <c r="R196" s="65"/>
      <c r="S196" s="65"/>
      <c r="T196" s="65"/>
      <c r="U196" s="176"/>
      <c r="V196" s="68"/>
      <c r="W196" s="68"/>
      <c r="X196" s="177"/>
      <c r="Y196" s="176"/>
      <c r="Z196" s="68"/>
      <c r="AA196" s="68"/>
      <c r="AB196" s="68"/>
      <c r="AC196" s="67"/>
      <c r="AD196" s="68"/>
      <c r="AE196" s="68"/>
      <c r="AF196" s="68"/>
      <c r="AG196" s="69"/>
    </row>
    <row r="197" spans="1:33" ht="303.60000000000002" x14ac:dyDescent="0.3">
      <c r="A197" s="293"/>
      <c r="B197" s="321" t="s">
        <v>488</v>
      </c>
      <c r="C197" s="322" t="str">
        <f>IF(OR('[1]M3C LEA ORL'!C478="",'[1]M3C LEA ORL'!C478=0),"",'[1]M3C LEA ORL'!C478)</f>
        <v>Gestion financière</v>
      </c>
      <c r="D197" s="119" t="s">
        <v>489</v>
      </c>
      <c r="E197" s="119" t="str">
        <f>IF(OR('[1]M3C LEA ORL'!E478="",'[1]M3C LEA ORL'!E478=0),"",'[1]M3C LEA ORL'!E478)</f>
        <v>UE TRONC COMMUN</v>
      </c>
      <c r="F197" s="294"/>
      <c r="G197" s="119" t="str">
        <f>IF(OR('[1]M3C LEA ORL'!G478="",'[1]M3C LEA ORL'!G478=0),"",'[1]M3C LEA ORL'!G478)</f>
        <v>o</v>
      </c>
      <c r="H197" s="192"/>
      <c r="I197" s="119">
        <f>IF(OR('[1]M3C LEA ORL'!I478="",'[1]M3C LEA ORL'!I478=0),"",'[1]M3C LEA ORL'!I478)</f>
        <v>2</v>
      </c>
      <c r="J197" s="267" t="str">
        <f>IF(OR('[1]M3C LEA ORL'!J478="",'[1]M3C LEA ORL'!J478=0),"",'[1]M3C LEA ORL'!J478)</f>
        <v>2</v>
      </c>
      <c r="K197" s="132" t="str">
        <f>IF(OR('[1]M3C LEA ORL'!K478="",'[1]M3C LEA ORL'!K478=0),"",'[1]M3C LEA ORL'!K478)</f>
        <v>NOEL Isabelle</v>
      </c>
      <c r="L197" s="267" t="str">
        <f>IF(OR('[1]M3C LEA ORL'!L478="",'[1]M3C LEA ORL'!L478=0),"",'[1]M3C LEA ORL'!L478)</f>
        <v>06</v>
      </c>
      <c r="M197" s="323"/>
      <c r="N197" s="213">
        <f>IF(OR('[1]M3C LEA ORL'!N478="",'[1]M3C LEA ORL'!N478=0),"",'[1]M3C LEA ORL'!N478)</f>
        <v>10</v>
      </c>
      <c r="O197" s="213">
        <f>IF(OR('[1]M3C LEA ORL'!O478="",'[1]M3C LEA ORL'!O478=0),"",'[1]M3C LEA ORL'!O478)</f>
        <v>15</v>
      </c>
      <c r="P197" s="213" t="str">
        <f>IF(OR('[1]M3C LEA ORL'!P478="",'[1]M3C LEA ORL'!P478=0),"",'[1]M3C LEA ORL'!P478)</f>
        <v/>
      </c>
      <c r="Q197" s="161">
        <f>IF(OR('[1]M3C LEA ORL'!Q478="",'[1]M3C LEA ORL'!Q478=0),"",'[1]M3C LEA ORL'!Q478)</f>
        <v>1</v>
      </c>
      <c r="R197" s="162" t="str">
        <f>IF(OR('[1]M3C LEA ORL'!R478="",'[1]M3C LEA ORL'!R478=0),"",'[1]M3C LEA ORL'!R478)</f>
        <v>CC</v>
      </c>
      <c r="S197" s="214"/>
      <c r="T197" s="214"/>
      <c r="U197" s="166">
        <f>IF(OR('[1]M3C LEA ORL'!U478="",'[1]M3C LEA ORL'!U478=0),"",'[1]M3C LEA ORL'!U478)</f>
        <v>1</v>
      </c>
      <c r="V197" s="164" t="str">
        <f>IF(OR('[1]M3C LEA ORL'!V478="",'[1]M3C LEA ORL'!V478=0),"",'[1]M3C LEA ORL'!V478)</f>
        <v>CT</v>
      </c>
      <c r="W197" s="164" t="str">
        <f>IF(OR('[1]M3C LEA ORL'!W478="",'[1]M3C LEA ORL'!W478=0),"",'[1]M3C LEA ORL'!W478)</f>
        <v>écrit</v>
      </c>
      <c r="X197" s="165" t="str">
        <f>IF(OR('[1]M3C LEA ORL'!X478="",'[1]M3C LEA ORL'!X478=0),"",'[1]M3C LEA ORL'!X478)</f>
        <v>2h00</v>
      </c>
      <c r="Y197" s="161">
        <f>IF(OR('[1]M3C LEA ORL'!Y478="",'[1]M3C LEA ORL'!Y478=0),"",'[1]M3C LEA ORL'!Y478)</f>
        <v>1</v>
      </c>
      <c r="Z197" s="162" t="str">
        <f>IF(OR('[1]M3C LEA ORL'!Z478="",'[1]M3C LEA ORL'!Z478=0),"",'[1]M3C LEA ORL'!Z478)</f>
        <v>CT</v>
      </c>
      <c r="AA197" s="162" t="str">
        <f>IF(OR('[1]M3C LEA ORL'!AA478="",'[1]M3C LEA ORL'!AA478=0),"",'[1]M3C LEA ORL'!AA478)</f>
        <v>écrit</v>
      </c>
      <c r="AB197" s="162" t="str">
        <f>IF(OR('[1]M3C LEA ORL'!AB478="",'[1]M3C LEA ORL'!AB478=0),"",'[1]M3C LEA ORL'!AB478)</f>
        <v>2h00</v>
      </c>
      <c r="AC197" s="166">
        <f>IF(OR('[1]M3C LEA ORL'!AC478="",'[1]M3C LEA ORL'!AC478=0),"",'[1]M3C LEA ORL'!AC478)</f>
        <v>1</v>
      </c>
      <c r="AD197" s="164" t="str">
        <f>IF(OR('[1]M3C LEA ORL'!AD478="",'[1]M3C LEA ORL'!AD478=0),"",'[1]M3C LEA ORL'!AD478)</f>
        <v>CT</v>
      </c>
      <c r="AE197" s="164" t="str">
        <f>IF(OR('[1]M3C LEA ORL'!AE478="",'[1]M3C LEA ORL'!AE478=0),"",'[1]M3C LEA ORL'!AE478)</f>
        <v>écrit</v>
      </c>
      <c r="AF197" s="164" t="str">
        <f>IF(OR('[1]M3C LEA ORL'!AF478="",'[1]M3C LEA ORL'!AF478=0),"",'[1]M3C LEA ORL'!AF478)</f>
        <v>2h00</v>
      </c>
      <c r="AG197" s="167" t="str">
        <f>IF(OR('[1]M3C LEA ORL'!AG478="",'[1]M3C LEA ORL'!AG478=0),"",'[1]M3C LEA ORL'!AG478)</f>
        <v>Bilan comptable et construction du bilan fonctionnel
FRNG, BFR et Trésorerie nette
Equilibre et déséquilibre financier
Analyse financière par la méthode des ratios
Analyse du compte de résultat
Les soldes intermédiaires de gestion SIG</v>
      </c>
    </row>
    <row r="198" spans="1:33" ht="409.6" x14ac:dyDescent="0.3">
      <c r="A198" s="293"/>
      <c r="B198" s="321" t="s">
        <v>490</v>
      </c>
      <c r="C198" s="322" t="str">
        <f>IF(OR('[1]M3C LEA ORL'!C479="",'[1]M3C LEA ORL'!C479=0),"",'[1]M3C LEA ORL'!C479)</f>
        <v>Outils de gestion</v>
      </c>
      <c r="D198" s="119" t="s">
        <v>491</v>
      </c>
      <c r="E198" s="119" t="str">
        <f>IF(OR('[1]M3C LEA ORL'!E479="",'[1]M3C LEA ORL'!E479=0),"",'[1]M3C LEA ORL'!E479)</f>
        <v>UE TRONC COMMUN</v>
      </c>
      <c r="F198" s="294"/>
      <c r="G198" s="119" t="str">
        <f>IF(OR('[1]M3C LEA ORL'!G479="",'[1]M3C LEA ORL'!G479=0),"",'[1]M3C LEA ORL'!G479)</f>
        <v>o</v>
      </c>
      <c r="H198" s="192"/>
      <c r="I198" s="119">
        <f>IF(OR('[1]M3C LEA ORL'!I479="",'[1]M3C LEA ORL'!I479=0),"",'[1]M3C LEA ORL'!I479)</f>
        <v>2</v>
      </c>
      <c r="J198" s="267" t="str">
        <f>IF(OR('[1]M3C LEA ORL'!J479="",'[1]M3C LEA ORL'!J479=0),"",'[1]M3C LEA ORL'!J479)</f>
        <v>2</v>
      </c>
      <c r="K198" s="132" t="str">
        <f>IF(OR('[1]M3C LEA ORL'!K479="",'[1]M3C LEA ORL'!K479=0),"",'[1]M3C LEA ORL'!K479)</f>
        <v>NOEL Isabelle</v>
      </c>
      <c r="L198" s="267" t="str">
        <f>IF(OR('[1]M3C LEA ORL'!L479="",'[1]M3C LEA ORL'!L479=0),"",'[1]M3C LEA ORL'!L479)</f>
        <v>06</v>
      </c>
      <c r="M198" s="323"/>
      <c r="N198" s="213">
        <f>IF(OR('[1]M3C LEA ORL'!N479="",'[1]M3C LEA ORL'!N479=0),"",'[1]M3C LEA ORL'!N479)</f>
        <v>15</v>
      </c>
      <c r="O198" s="213" t="str">
        <f>IF(OR('[1]M3C LEA ORL'!O479="",'[1]M3C LEA ORL'!O479=0),"",'[1]M3C LEA ORL'!O479)</f>
        <v/>
      </c>
      <c r="P198" s="213" t="str">
        <f>IF(OR('[1]M3C LEA ORL'!P479="",'[1]M3C LEA ORL'!P479=0),"",'[1]M3C LEA ORL'!P479)</f>
        <v/>
      </c>
      <c r="Q198" s="161">
        <f>IF(OR('[1]M3C LEA ORL'!Q479="",'[1]M3C LEA ORL'!Q479=0),"",'[1]M3C LEA ORL'!Q479)</f>
        <v>1</v>
      </c>
      <c r="R198" s="162" t="str">
        <f>IF(OR('[1]M3C LEA ORL'!R479="",'[1]M3C LEA ORL'!R479=0),"",'[1]M3C LEA ORL'!R479)</f>
        <v>CC</v>
      </c>
      <c r="S198" s="214"/>
      <c r="T198" s="214"/>
      <c r="U198" s="166">
        <f>IF(OR('[1]M3C LEA ORL'!U479="",'[1]M3C LEA ORL'!U479=0),"",'[1]M3C LEA ORL'!U479)</f>
        <v>1</v>
      </c>
      <c r="V198" s="164" t="str">
        <f>IF(OR('[1]M3C LEA ORL'!V479="",'[1]M3C LEA ORL'!V479=0),"",'[1]M3C LEA ORL'!V479)</f>
        <v>CT</v>
      </c>
      <c r="W198" s="164" t="str">
        <f>IF(OR('[1]M3C LEA ORL'!W479="",'[1]M3C LEA ORL'!W479=0),"",'[1]M3C LEA ORL'!W479)</f>
        <v>écrit</v>
      </c>
      <c r="X198" s="165" t="str">
        <f>IF(OR('[1]M3C LEA ORL'!X479="",'[1]M3C LEA ORL'!X479=0),"",'[1]M3C LEA ORL'!X479)</f>
        <v>1h30</v>
      </c>
      <c r="Y198" s="161">
        <f>IF(OR('[1]M3C LEA ORL'!Y479="",'[1]M3C LEA ORL'!Y479=0),"",'[1]M3C LEA ORL'!Y479)</f>
        <v>1</v>
      </c>
      <c r="Z198" s="162" t="str">
        <f>IF(OR('[1]M3C LEA ORL'!Z479="",'[1]M3C LEA ORL'!Z479=0),"",'[1]M3C LEA ORL'!Z479)</f>
        <v>CT</v>
      </c>
      <c r="AA198" s="162" t="str">
        <f>IF(OR('[1]M3C LEA ORL'!AA479="",'[1]M3C LEA ORL'!AA479=0),"",'[1]M3C LEA ORL'!AA479)</f>
        <v>écrit</v>
      </c>
      <c r="AB198" s="162" t="str">
        <f>IF(OR('[1]M3C LEA ORL'!AB479="",'[1]M3C LEA ORL'!AB479=0),"",'[1]M3C LEA ORL'!AB479)</f>
        <v>1h30</v>
      </c>
      <c r="AC198" s="166">
        <f>IF(OR('[1]M3C LEA ORL'!AC479="",'[1]M3C LEA ORL'!AC479=0),"",'[1]M3C LEA ORL'!AC479)</f>
        <v>1</v>
      </c>
      <c r="AD198" s="164" t="str">
        <f>IF(OR('[1]M3C LEA ORL'!AD479="",'[1]M3C LEA ORL'!AD479=0),"",'[1]M3C LEA ORL'!AD479)</f>
        <v>CT</v>
      </c>
      <c r="AE198" s="164" t="str">
        <f>IF(OR('[1]M3C LEA ORL'!AE479="",'[1]M3C LEA ORL'!AE479=0),"",'[1]M3C LEA ORL'!AE479)</f>
        <v>écrit</v>
      </c>
      <c r="AF198" s="164" t="str">
        <f>IF(OR('[1]M3C LEA ORL'!AF479="",'[1]M3C LEA ORL'!AF479=0),"",'[1]M3C LEA ORL'!AF479)</f>
        <v>1h30</v>
      </c>
      <c r="AG198" s="167" t="str">
        <f>IF(OR('[1]M3C LEA ORL'!AG479="",'[1]M3C LEA ORL'!AG479=0),"",'[1]M3C LEA ORL'!AG479)</f>
        <v>Le programme de cet enseignement permet de doter l'apprenant d'outils nécessaires à la mise en place d'un processus de contrôle de l'activité d'un centre d'intérêt. L'objectif étant la confection d'un tableau de bord de gestion afin de suivre avec efficacité et efficience la réalisation des objectifs.
Ce dispositif de prévision et d'analyse utilise des ressources statistiques, comptables et financières (méthodes de prévision, gestion des stocks, seuil de rentabilité...).</v>
      </c>
    </row>
    <row r="199" spans="1:33" ht="343.2" x14ac:dyDescent="0.3">
      <c r="A199" s="293"/>
      <c r="B199" s="319" t="s">
        <v>492</v>
      </c>
      <c r="C199" s="94" t="str">
        <f>IF(OR('[1]M3C LEA ORL'!C480="",'[1]M3C LEA ORL'!C480=0),"",'[1]M3C LEA ORL'!C480)</f>
        <v xml:space="preserve">Techniques du commerce international 2 </v>
      </c>
      <c r="D199" s="111" t="s">
        <v>493</v>
      </c>
      <c r="E199" s="111" t="str">
        <f>IF(OR('[1]M3C LEA ORL'!E480="",'[1]M3C LEA ORL'!E480=0),"",'[1]M3C LEA ORL'!E480)</f>
        <v>UE TRONC COMMUN</v>
      </c>
      <c r="F199" s="325"/>
      <c r="G199" s="111" t="str">
        <f>IF(OR('[1]M3C LEA ORL'!G480="",'[1]M3C LEA ORL'!G480=0),"",'[1]M3C LEA ORL'!G480)</f>
        <v>o</v>
      </c>
      <c r="H199" s="326"/>
      <c r="I199" s="111">
        <f>IF(OR('[1]M3C LEA ORL'!I480="",'[1]M3C LEA ORL'!I480=0),"",'[1]M3C LEA ORL'!I480)</f>
        <v>2</v>
      </c>
      <c r="J199" s="274" t="str">
        <f>IF(OR('[1]M3C LEA ORL'!J480="",'[1]M3C LEA ORL'!J480=0),"",'[1]M3C LEA ORL'!J480)</f>
        <v>2</v>
      </c>
      <c r="K199" s="111" t="str">
        <f>IF(OR('[1]M3C LEA ORL'!K480="",'[1]M3C LEA ORL'!K480=0),"",'[1]M3C LEA ORL'!K480)</f>
        <v>NOËL Isabelle</v>
      </c>
      <c r="L199" s="274" t="str">
        <f>IF(OR('[1]M3C LEA ORL'!L480="",'[1]M3C LEA ORL'!L480=0),"",'[1]M3C LEA ORL'!L480)</f>
        <v>06</v>
      </c>
      <c r="M199" s="327"/>
      <c r="N199" s="135" t="str">
        <f>IF(OR('[1]M3C LEA ORL'!N480="",'[1]M3C LEA ORL'!N480=0),"",'[1]M3C LEA ORL'!N480)</f>
        <v/>
      </c>
      <c r="O199" s="135">
        <f>IF(OR('[1]M3C LEA ORL'!O480="",'[1]M3C LEA ORL'!O480=0),"",'[1]M3C LEA ORL'!O480)</f>
        <v>20</v>
      </c>
      <c r="P199" s="135" t="str">
        <f>IF(OR('[1]M3C LEA ORL'!P480="",'[1]M3C LEA ORL'!P480=0),"",'[1]M3C LEA ORL'!P480)</f>
        <v/>
      </c>
      <c r="Q199" s="328">
        <f>IF(OR('[1]M3C LEA ORL'!Q480="",'[1]M3C LEA ORL'!Q480=0),"",'[1]M3C LEA ORL'!Q480)</f>
        <v>1</v>
      </c>
      <c r="R199" s="88" t="str">
        <f>IF(OR('[1]M3C LEA ORL'!R480="",'[1]M3C LEA ORL'!R480=0),"",'[1]M3C LEA ORL'!R480)</f>
        <v>CC</v>
      </c>
      <c r="S199" s="222"/>
      <c r="T199" s="222"/>
      <c r="U199" s="89">
        <f>IF(OR('[1]M3C LEA ORL'!U480="",'[1]M3C LEA ORL'!U480=0),"",'[1]M3C LEA ORL'!U480)</f>
        <v>1</v>
      </c>
      <c r="V199" s="179" t="str">
        <f>IF(OR('[1]M3C LEA ORL'!V480="",'[1]M3C LEA ORL'!V480=0),"",'[1]M3C LEA ORL'!V480)</f>
        <v>CT</v>
      </c>
      <c r="W199" s="179" t="str">
        <f>IF(OR('[1]M3C LEA ORL'!W480="",'[1]M3C LEA ORL'!W480=0),"",'[1]M3C LEA ORL'!W480)</f>
        <v>écrit</v>
      </c>
      <c r="X199" s="329" t="str">
        <f>IF(OR('[1]M3C LEA ORL'!X480="",'[1]M3C LEA ORL'!X480=0),"",'[1]M3C LEA ORL'!X480)</f>
        <v>2h00</v>
      </c>
      <c r="Y199" s="328">
        <f>IF(OR('[1]M3C LEA ORL'!Y480="",'[1]M3C LEA ORL'!Y480=0),"",'[1]M3C LEA ORL'!Y480)</f>
        <v>1</v>
      </c>
      <c r="Z199" s="88" t="str">
        <f>IF(OR('[1]M3C LEA ORL'!Z480="",'[1]M3C LEA ORL'!Z480=0),"",'[1]M3C LEA ORL'!Z480)</f>
        <v>CT</v>
      </c>
      <c r="AA199" s="88" t="str">
        <f>IF(OR('[1]M3C LEA ORL'!AA480="",'[1]M3C LEA ORL'!AA480=0),"",'[1]M3C LEA ORL'!AA480)</f>
        <v>écrit</v>
      </c>
      <c r="AB199" s="88" t="str">
        <f>IF(OR('[1]M3C LEA ORL'!AB480="",'[1]M3C LEA ORL'!AB480=0),"",'[1]M3C LEA ORL'!AB480)</f>
        <v>2h00</v>
      </c>
      <c r="AC199" s="89">
        <f>IF(OR('[1]M3C LEA ORL'!AC480="",'[1]M3C LEA ORL'!AC480=0),"",'[1]M3C LEA ORL'!AC480)</f>
        <v>1</v>
      </c>
      <c r="AD199" s="179" t="str">
        <f>IF(OR('[1]M3C LEA ORL'!AD480="",'[1]M3C LEA ORL'!AD480=0),"",'[1]M3C LEA ORL'!AD480)</f>
        <v>CT</v>
      </c>
      <c r="AE199" s="179" t="str">
        <f>IF(OR('[1]M3C LEA ORL'!AE480="",'[1]M3C LEA ORL'!AE480=0),"",'[1]M3C LEA ORL'!AE480)</f>
        <v>écrit</v>
      </c>
      <c r="AF199" s="179" t="str">
        <f>IF(OR('[1]M3C LEA ORL'!AF480="",'[1]M3C LEA ORL'!AF480=0),"",'[1]M3C LEA ORL'!AF480)</f>
        <v>2h00</v>
      </c>
      <c r="AG199" s="130" t="str">
        <f>IF(OR('[1]M3C LEA ORL'!AG480="",'[1]M3C LEA ORL'!AG480=0),"",'[1]M3C LEA ORL'!AG480)</f>
        <v>Etudes des principaux concepts nécessaires à une bonne maîtrise des pratiques du commerce international :
- les échanges intercommunautaires
- les procédures de dédouanement
- les régimes douaniers
- l'évaluation et la liquidation de la dette douanière</v>
      </c>
    </row>
    <row r="200" spans="1:33" ht="52.8" x14ac:dyDescent="0.3">
      <c r="A200" s="43"/>
      <c r="B200" s="44"/>
      <c r="C200" s="45" t="s">
        <v>76</v>
      </c>
      <c r="D200" s="46"/>
      <c r="E200" s="47"/>
      <c r="F200" s="48"/>
      <c r="G200" s="49"/>
      <c r="H200" s="50"/>
      <c r="I200" s="48">
        <f>+I202+I207</f>
        <v>7</v>
      </c>
      <c r="J200" s="48">
        <f>+J202+J207</f>
        <v>5</v>
      </c>
      <c r="K200" s="48"/>
      <c r="L200" s="48"/>
      <c r="M200" s="51"/>
      <c r="N200" s="52"/>
      <c r="O200" s="52"/>
      <c r="P200" s="52"/>
      <c r="Q200" s="104"/>
      <c r="R200" s="105"/>
      <c r="S200" s="105"/>
      <c r="T200" s="105"/>
      <c r="U200" s="106"/>
      <c r="V200" s="105"/>
      <c r="W200" s="105"/>
      <c r="X200" s="105"/>
      <c r="Y200" s="104"/>
      <c r="Z200" s="105"/>
      <c r="AA200" s="105"/>
      <c r="AB200" s="105"/>
      <c r="AC200" s="106"/>
      <c r="AD200" s="105"/>
      <c r="AE200" s="105"/>
      <c r="AF200" s="105"/>
      <c r="AG200" s="107"/>
    </row>
    <row r="201" spans="1:33" ht="79.2" x14ac:dyDescent="0.3">
      <c r="A201" s="26" t="s">
        <v>494</v>
      </c>
      <c r="B201" s="27" t="s">
        <v>495</v>
      </c>
      <c r="C201" s="28" t="s">
        <v>496</v>
      </c>
      <c r="D201" s="29"/>
      <c r="E201" s="27" t="s">
        <v>84</v>
      </c>
      <c r="F201" s="27"/>
      <c r="G201" s="30"/>
      <c r="H201" s="27"/>
      <c r="I201" s="27">
        <f>+I$189+I202+I207+6</f>
        <v>32</v>
      </c>
      <c r="J201" s="27">
        <f>+J$189+J202+J207+6</f>
        <v>30</v>
      </c>
      <c r="K201" s="27"/>
      <c r="L201" s="27"/>
      <c r="M201" s="31"/>
      <c r="N201" s="32"/>
      <c r="O201" s="32"/>
      <c r="P201" s="32"/>
      <c r="Q201" s="33"/>
      <c r="R201" s="27"/>
      <c r="S201" s="27"/>
      <c r="T201" s="27"/>
      <c r="U201" s="27"/>
      <c r="V201" s="27"/>
      <c r="W201" s="27"/>
      <c r="X201" s="31"/>
      <c r="Y201" s="33"/>
      <c r="Z201" s="27"/>
      <c r="AA201" s="27"/>
      <c r="AB201" s="27"/>
      <c r="AC201" s="27"/>
      <c r="AD201" s="27"/>
      <c r="AE201" s="27"/>
      <c r="AF201" s="27"/>
      <c r="AG201" s="34"/>
    </row>
    <row r="202" spans="1:33" ht="39.6" x14ac:dyDescent="0.3">
      <c r="A202" s="96" t="s">
        <v>497</v>
      </c>
      <c r="B202" s="96" t="s">
        <v>498</v>
      </c>
      <c r="C202" s="97" t="s">
        <v>499</v>
      </c>
      <c r="D202" s="98"/>
      <c r="E202" s="98" t="s">
        <v>35</v>
      </c>
      <c r="F202" s="98"/>
      <c r="G202" s="99"/>
      <c r="H202" s="61"/>
      <c r="I202" s="62">
        <f>+I203+I204+I205</f>
        <v>5</v>
      </c>
      <c r="J202" s="62">
        <f>+J203+J204+J205</f>
        <v>3</v>
      </c>
      <c r="K202" s="62"/>
      <c r="L202" s="61"/>
      <c r="M202" s="63"/>
      <c r="N202" s="64"/>
      <c r="O202" s="65"/>
      <c r="P202" s="65"/>
      <c r="Q202" s="100"/>
      <c r="R202" s="65"/>
      <c r="S202" s="65"/>
      <c r="T202" s="65"/>
      <c r="U202" s="176"/>
      <c r="V202" s="68"/>
      <c r="W202" s="68"/>
      <c r="X202" s="177"/>
      <c r="Y202" s="176"/>
      <c r="Z202" s="68"/>
      <c r="AA202" s="68"/>
      <c r="AB202" s="68"/>
      <c r="AC202" s="67"/>
      <c r="AD202" s="68"/>
      <c r="AE202" s="68"/>
      <c r="AF202" s="68"/>
      <c r="AG202" s="69"/>
    </row>
    <row r="203" spans="1:33" ht="92.4" x14ac:dyDescent="0.3">
      <c r="A203" s="293"/>
      <c r="B203" s="319" t="s">
        <v>500</v>
      </c>
      <c r="C203" s="94" t="str">
        <f>IF('[1]M3C LEA ORL'!C489="","",'[1]M3C LEA ORL'!C489)</f>
        <v>Thème Espagnol S6 LEA</v>
      </c>
      <c r="D203" s="73" t="s">
        <v>501</v>
      </c>
      <c r="E203" s="73" t="str">
        <f>IF('[1]M3C LEA ORL'!E489="","",'[1]M3C LEA ORL'!E489)</f>
        <v>CHOIX TRONC COMMUN</v>
      </c>
      <c r="F203" s="320"/>
      <c r="G203" s="73" t="s">
        <v>246</v>
      </c>
      <c r="H203" s="330"/>
      <c r="I203" s="111">
        <f>IF('[1]M3C LEA ORL'!I489="","",'[1]M3C LEA ORL'!I489)</f>
        <v>2</v>
      </c>
      <c r="J203" s="274" t="str">
        <f>IF('[1]M3C LEA ORL'!J489="","",'[1]M3C LEA ORL'!J489)</f>
        <v>1</v>
      </c>
      <c r="K203" s="111" t="str">
        <f>IF('[1]M3C LEA ORL'!K489="","",'[1]M3C LEA ORL'!K489)</f>
        <v>BACCON Annie</v>
      </c>
      <c r="L203" s="274" t="str">
        <f>IF('[1]M3C LEA ORL'!L489="","",'[1]M3C LEA ORL'!L489)</f>
        <v>14</v>
      </c>
      <c r="M203" s="327"/>
      <c r="N203" s="135" t="str">
        <f>IF('[1]M3C LEA ORL'!N489="","",'[1]M3C LEA ORL'!N489)</f>
        <v/>
      </c>
      <c r="O203" s="135">
        <f>IF('[1]M3C LEA ORL'!O489="","",'[1]M3C LEA ORL'!O489)</f>
        <v>10</v>
      </c>
      <c r="P203" s="135" t="str">
        <f>IF('[1]M3C LEA ORL'!P489="","",'[1]M3C LEA ORL'!P489)</f>
        <v/>
      </c>
      <c r="Q203" s="328">
        <f>IF('[1]M3C LEA ORL'!Q489="","",'[1]M3C LEA ORL'!Q489)</f>
        <v>1</v>
      </c>
      <c r="R203" s="88" t="str">
        <f>IF('[1]M3C LEA ORL'!R489="","",'[1]M3C LEA ORL'!R489)</f>
        <v>CC</v>
      </c>
      <c r="S203" s="82"/>
      <c r="T203" s="82" t="str">
        <f>IF('[1]M3C LEA ORL'!T489="","",'[1]M3C LEA ORL'!T489)</f>
        <v/>
      </c>
      <c r="U203" s="89">
        <f>IF('[1]M3C LEA ORL'!U489="","",'[1]M3C LEA ORL'!U489)</f>
        <v>1</v>
      </c>
      <c r="V203" s="179" t="str">
        <f>IF('[1]M3C LEA ORL'!V489="","",'[1]M3C LEA ORL'!V489)</f>
        <v>CT</v>
      </c>
      <c r="W203" s="179" t="str">
        <f>IF('[1]M3C LEA ORL'!W489="","",'[1]M3C LEA ORL'!W489)</f>
        <v>écrit</v>
      </c>
      <c r="X203" s="329" t="str">
        <f>IF('[1]M3C LEA ORL'!X489="","",'[1]M3C LEA ORL'!X489)</f>
        <v>1h15</v>
      </c>
      <c r="Y203" s="328">
        <f>IF('[1]M3C LEA ORL'!Y489="","",'[1]M3C LEA ORL'!Y489)</f>
        <v>1</v>
      </c>
      <c r="Z203" s="88" t="str">
        <f>IF('[1]M3C LEA ORL'!Z489="","",'[1]M3C LEA ORL'!Z489)</f>
        <v>CT</v>
      </c>
      <c r="AA203" s="88" t="str">
        <f>IF('[1]M3C LEA ORL'!AA489="","",'[1]M3C LEA ORL'!AA489)</f>
        <v>écrit</v>
      </c>
      <c r="AB203" s="88" t="str">
        <f>IF('[1]M3C LEA ORL'!AB489="","",'[1]M3C LEA ORL'!AB489)</f>
        <v>1h15</v>
      </c>
      <c r="AC203" s="89">
        <f>IF('[1]M3C LEA ORL'!AC489="","",'[1]M3C LEA ORL'!AC489)</f>
        <v>1</v>
      </c>
      <c r="AD203" s="179" t="str">
        <f>IF('[1]M3C LEA ORL'!AD489="","",'[1]M3C LEA ORL'!AD489)</f>
        <v>CT</v>
      </c>
      <c r="AE203" s="179" t="str">
        <f>IF('[1]M3C LEA ORL'!AE489="","",'[1]M3C LEA ORL'!AE489)</f>
        <v>écrit</v>
      </c>
      <c r="AF203" s="179" t="str">
        <f>IF('[1]M3C LEA ORL'!AF489="","",'[1]M3C LEA ORL'!AF489)</f>
        <v>1h15</v>
      </c>
      <c r="AG203" s="130" t="str">
        <f>IF('[1]M3C LEA ORL'!AG489="","",'[1]M3C LEA ORL'!AG489)</f>
        <v>Traduction du français vers l’espagnol de textes journalistiques.</v>
      </c>
    </row>
    <row r="204" spans="1:33" ht="277.2" x14ac:dyDescent="0.3">
      <c r="A204" s="293"/>
      <c r="B204" s="319" t="s">
        <v>502</v>
      </c>
      <c r="C204" s="94" t="str">
        <f>IF('[1]M3C LEA ORL'!C490="","",'[1]M3C LEA ORL'!C490)</f>
        <v>Version Espagnol S6 LEA</v>
      </c>
      <c r="D204" s="73" t="s">
        <v>503</v>
      </c>
      <c r="E204" s="73" t="str">
        <f>IF('[1]M3C LEA ORL'!E490="","",'[1]M3C LEA ORL'!E490)</f>
        <v>CHOIX TRONC COMMUN</v>
      </c>
      <c r="F204" s="320"/>
      <c r="G204" s="73" t="s">
        <v>246</v>
      </c>
      <c r="H204" s="330"/>
      <c r="I204" s="111">
        <f>IF('[1]M3C LEA ORL'!I490="","",'[1]M3C LEA ORL'!I490)</f>
        <v>2</v>
      </c>
      <c r="J204" s="274" t="str">
        <f>IF('[1]M3C LEA ORL'!J490="","",'[1]M3C LEA ORL'!J490)</f>
        <v>1</v>
      </c>
      <c r="K204" s="111" t="str">
        <f>IF('[1]M3C LEA ORL'!K490="","",'[1]M3C LEA ORL'!K490)</f>
        <v>FOURNIE-CHABOCHE Sylvie</v>
      </c>
      <c r="L204" s="274" t="str">
        <f>IF('[1]M3C LEA ORL'!L490="","",'[1]M3C LEA ORL'!L490)</f>
        <v>14</v>
      </c>
      <c r="M204" s="327"/>
      <c r="N204" s="135" t="str">
        <f>IF('[1]M3C LEA ORL'!N490="","",'[1]M3C LEA ORL'!N490)</f>
        <v/>
      </c>
      <c r="O204" s="135">
        <f>IF('[1]M3C LEA ORL'!O490="","",'[1]M3C LEA ORL'!O490)</f>
        <v>10</v>
      </c>
      <c r="P204" s="135" t="str">
        <f>IF('[1]M3C LEA ORL'!P490="","",'[1]M3C LEA ORL'!P490)</f>
        <v/>
      </c>
      <c r="Q204" s="328">
        <f>IF('[1]M3C LEA ORL'!Q490="","",'[1]M3C LEA ORL'!Q490)</f>
        <v>1</v>
      </c>
      <c r="R204" s="88" t="str">
        <f>IF('[1]M3C LEA ORL'!R490="","",'[1]M3C LEA ORL'!R490)</f>
        <v>CC</v>
      </c>
      <c r="S204" s="82"/>
      <c r="T204" s="82" t="str">
        <f>IF('[1]M3C LEA ORL'!T490="","",'[1]M3C LEA ORL'!T490)</f>
        <v/>
      </c>
      <c r="U204" s="89">
        <f>IF('[1]M3C LEA ORL'!U490="","",'[1]M3C LEA ORL'!U490)</f>
        <v>1</v>
      </c>
      <c r="V204" s="179" t="str">
        <f>IF('[1]M3C LEA ORL'!V490="","",'[1]M3C LEA ORL'!V490)</f>
        <v>CT</v>
      </c>
      <c r="W204" s="179" t="str">
        <f>IF('[1]M3C LEA ORL'!W490="","",'[1]M3C LEA ORL'!W490)</f>
        <v>écrit</v>
      </c>
      <c r="X204" s="329" t="str">
        <f>IF('[1]M3C LEA ORL'!X490="","",'[1]M3C LEA ORL'!X490)</f>
        <v>1h15</v>
      </c>
      <c r="Y204" s="328">
        <f>IF('[1]M3C LEA ORL'!Y490="","",'[1]M3C LEA ORL'!Y490)</f>
        <v>1</v>
      </c>
      <c r="Z204" s="88" t="str">
        <f>IF('[1]M3C LEA ORL'!Z490="","",'[1]M3C LEA ORL'!Z490)</f>
        <v>CT</v>
      </c>
      <c r="AA204" s="88" t="str">
        <f>IF('[1]M3C LEA ORL'!AA490="","",'[1]M3C LEA ORL'!AA490)</f>
        <v>écrit</v>
      </c>
      <c r="AB204" s="88" t="str">
        <f>IF('[1]M3C LEA ORL'!AB490="","",'[1]M3C LEA ORL'!AB490)</f>
        <v>1h15</v>
      </c>
      <c r="AC204" s="89">
        <f>IF('[1]M3C LEA ORL'!AC490="","",'[1]M3C LEA ORL'!AC490)</f>
        <v>1</v>
      </c>
      <c r="AD204" s="179" t="str">
        <f>IF('[1]M3C LEA ORL'!AD490="","",'[1]M3C LEA ORL'!AD490)</f>
        <v>CT</v>
      </c>
      <c r="AE204" s="179" t="str">
        <f>IF('[1]M3C LEA ORL'!AE490="","",'[1]M3C LEA ORL'!AE490)</f>
        <v>écrit</v>
      </c>
      <c r="AF204" s="179" t="str">
        <f>IF('[1]M3C LEA ORL'!AF490="","",'[1]M3C LEA ORL'!AF490)</f>
        <v>1h15</v>
      </c>
      <c r="AG204" s="130" t="str">
        <f>IF('[1]M3C LEA ORL'!AG490="","",'[1]M3C LEA ORL'!AG490)</f>
        <v>Entraînement  à  la  traduction  de  l’espagnol  vers  le  français  de  textes  écrits  dans  une  langue actuelle courante (textes journalistiques, publicités etc) ou spécialisée (correspondance commerciale).</v>
      </c>
    </row>
    <row r="205" spans="1:33" ht="409.6" x14ac:dyDescent="0.3">
      <c r="A205" s="293"/>
      <c r="B205" s="321" t="s">
        <v>504</v>
      </c>
      <c r="C205" s="322" t="str">
        <f>IF('[1]M3C LEA ORL'!C491="","",'[1]M3C LEA ORL'!C491)</f>
        <v>Espagnol économique et commercial 2 - S6 LEA</v>
      </c>
      <c r="D205" s="119" t="s">
        <v>505</v>
      </c>
      <c r="E205" s="119" t="str">
        <f>IF('[1]M3C LEA ORL'!E491="","",'[1]M3C LEA ORL'!E491)</f>
        <v>CHOIX TRONC COMMUN</v>
      </c>
      <c r="F205" s="294"/>
      <c r="G205" s="119" t="s">
        <v>246</v>
      </c>
      <c r="H205" s="192"/>
      <c r="I205" s="119">
        <f>IF('[1]M3C LEA ORL'!I491="","",'[1]M3C LEA ORL'!I491)</f>
        <v>1</v>
      </c>
      <c r="J205" s="267" t="str">
        <f>IF('[1]M3C LEA ORL'!J491="","",'[1]M3C LEA ORL'!J491)</f>
        <v>1</v>
      </c>
      <c r="K205" s="119" t="str">
        <f>IF('[1]M3C LEA ORL'!K491="","",'[1]M3C LEA ORL'!K491)</f>
        <v>DECOBERT Claire</v>
      </c>
      <c r="L205" s="267" t="str">
        <f>IF('[1]M3C LEA ORL'!L491="","",'[1]M3C LEA ORL'!L491)</f>
        <v>14</v>
      </c>
      <c r="M205" s="323"/>
      <c r="N205" s="213" t="str">
        <f>IF('[1]M3C LEA ORL'!N491="","",'[1]M3C LEA ORL'!N491)</f>
        <v/>
      </c>
      <c r="O205" s="213">
        <f>IF('[1]M3C LEA ORL'!O491="","",'[1]M3C LEA ORL'!O491)</f>
        <v>15</v>
      </c>
      <c r="P205" s="213" t="str">
        <f>IF('[1]M3C LEA ORL'!P491="","",'[1]M3C LEA ORL'!P491)</f>
        <v/>
      </c>
      <c r="Q205" s="161">
        <f>IF('[1]M3C LEA ORL'!Q491="","",'[1]M3C LEA ORL'!Q491)</f>
        <v>1</v>
      </c>
      <c r="R205" s="162" t="str">
        <f>IF('[1]M3C LEA ORL'!R491="","",'[1]M3C LEA ORL'!R491)</f>
        <v>CC</v>
      </c>
      <c r="S205" s="324" t="str">
        <f>IF('[1]M3C LEA ORL'!S491="","",'[1]M3C LEA ORL'!S491)</f>
        <v/>
      </c>
      <c r="T205" s="324" t="str">
        <f>IF('[1]M3C LEA ORL'!T491="","",'[1]M3C LEA ORL'!T491)</f>
        <v/>
      </c>
      <c r="U205" s="166">
        <f>IF('[1]M3C LEA ORL'!U491="","",'[1]M3C LEA ORL'!U491)</f>
        <v>1</v>
      </c>
      <c r="V205" s="164" t="str">
        <f>IF('[1]M3C LEA ORL'!V491="","",'[1]M3C LEA ORL'!V491)</f>
        <v>CT</v>
      </c>
      <c r="W205" s="164" t="str">
        <f>IF('[1]M3C LEA ORL'!W491="","",'[1]M3C LEA ORL'!W491)</f>
        <v>oral</v>
      </c>
      <c r="X205" s="165" t="s">
        <v>506</v>
      </c>
      <c r="Y205" s="161">
        <f>IF('[1]M3C LEA ORL'!Y491="","",'[1]M3C LEA ORL'!Y491)</f>
        <v>1</v>
      </c>
      <c r="Z205" s="162" t="str">
        <f>IF('[1]M3C LEA ORL'!Z491="","",'[1]M3C LEA ORL'!Z491)</f>
        <v>CT</v>
      </c>
      <c r="AA205" s="162" t="str">
        <f>IF('[1]M3C LEA ORL'!AA491="","",'[1]M3C LEA ORL'!AA491)</f>
        <v>oral</v>
      </c>
      <c r="AB205" s="162" t="str">
        <f>IF('[1]M3C LEA ORL'!AB491="","",'[1]M3C LEA ORL'!AB491)</f>
        <v>10 min</v>
      </c>
      <c r="AC205" s="166">
        <f>IF('[1]M3C LEA ORL'!AC491="","",'[1]M3C LEA ORL'!AC491)</f>
        <v>1</v>
      </c>
      <c r="AD205" s="164" t="str">
        <f>IF('[1]M3C LEA ORL'!AD491="","",'[1]M3C LEA ORL'!AD491)</f>
        <v>CT</v>
      </c>
      <c r="AE205" s="164" t="str">
        <f>IF('[1]M3C LEA ORL'!AE491="","",'[1]M3C LEA ORL'!AE491)</f>
        <v>oral</v>
      </c>
      <c r="AF205" s="164" t="str">
        <f>IF('[1]M3C LEA ORL'!AF491="","",'[1]M3C LEA ORL'!AF491)</f>
        <v>10 min</v>
      </c>
      <c r="AG205" s="167" t="str">
        <f>IF('[1]M3C LEA ORL'!AG491="","",'[1]M3C LEA ORL'!AG491)</f>
        <v>A partir d'articles de revues spécialisées, de reportage audio et vidéo, ce cours se propose de familiariser les étudiants avec la langue de l'entreprise et de présenter les secteurs d'activités de l'économie espagnole et de l'économie latino-américaine. Rédactions de lettres commerciales, CV, comptes-rendus, résumés, etc.</v>
      </c>
    </row>
    <row r="206" spans="1:33" ht="26.4" x14ac:dyDescent="0.3">
      <c r="A206" s="57"/>
      <c r="B206" s="57"/>
      <c r="C206" s="58" t="s">
        <v>137</v>
      </c>
      <c r="D206" s="59"/>
      <c r="E206" s="59"/>
      <c r="F206" s="59"/>
      <c r="G206" s="60"/>
      <c r="H206" s="61"/>
      <c r="I206" s="62"/>
      <c r="J206" s="61"/>
      <c r="K206" s="62"/>
      <c r="L206" s="61"/>
      <c r="M206" s="63"/>
      <c r="N206" s="64"/>
      <c r="O206" s="65"/>
      <c r="P206" s="65"/>
      <c r="Q206" s="100"/>
      <c r="R206" s="65"/>
      <c r="S206" s="65"/>
      <c r="T206" s="65"/>
      <c r="U206" s="176"/>
      <c r="V206" s="68"/>
      <c r="W206" s="68"/>
      <c r="X206" s="177"/>
      <c r="Y206" s="176"/>
      <c r="Z206" s="68"/>
      <c r="AA206" s="68"/>
      <c r="AB206" s="68"/>
      <c r="AC206" s="67"/>
      <c r="AD206" s="68"/>
      <c r="AE206" s="68"/>
      <c r="AF206" s="68"/>
      <c r="AG206" s="69"/>
    </row>
    <row r="207" spans="1:33" ht="158.4" x14ac:dyDescent="0.3">
      <c r="A207" s="293"/>
      <c r="B207" s="321" t="s">
        <v>507</v>
      </c>
      <c r="C207" s="322" t="str">
        <f>IF('[1]M3C LEA ORL'!C492="","",'[1]M3C LEA ORL'!C492)</f>
        <v>Civilisation langue B : civilisation latino-américaine S6</v>
      </c>
      <c r="D207" s="119" t="s">
        <v>508</v>
      </c>
      <c r="E207" s="119" t="str">
        <f>IF('[1]M3C LEA ORL'!E492="","",'[1]M3C LEA ORL'!E492)</f>
        <v>CHOIX TRONC COMMUN</v>
      </c>
      <c r="F207" s="294"/>
      <c r="G207" s="119" t="s">
        <v>246</v>
      </c>
      <c r="H207" s="192"/>
      <c r="I207" s="119">
        <f>IF('[1]M3C LEA ORL'!I492="","",'[1]M3C LEA ORL'!I492)</f>
        <v>2</v>
      </c>
      <c r="J207" s="267" t="str">
        <f>IF('[1]M3C LEA ORL'!J492="","",'[1]M3C LEA ORL'!J492)</f>
        <v>2</v>
      </c>
      <c r="K207" s="119" t="str">
        <f>IF('[1]M3C LEA ORL'!K492="","",'[1]M3C LEA ORL'!K492)</f>
        <v>EYMAR Marcos</v>
      </c>
      <c r="L207" s="267" t="str">
        <f>IF('[1]M3C LEA ORL'!L492="","",'[1]M3C LEA ORL'!L492)</f>
        <v>14</v>
      </c>
      <c r="M207" s="323"/>
      <c r="N207" s="213">
        <f>IF('[1]M3C LEA ORL'!N492="","",'[1]M3C LEA ORL'!N492)</f>
        <v>10</v>
      </c>
      <c r="O207" s="213">
        <f>IF('[1]M3C LEA ORL'!O492="","",'[1]M3C LEA ORL'!O492)</f>
        <v>10</v>
      </c>
      <c r="P207" s="213" t="str">
        <f>IF('[1]M3C LEA ORL'!P492="","",'[1]M3C LEA ORL'!P492)</f>
        <v/>
      </c>
      <c r="Q207" s="161">
        <f>IF('[1]M3C LEA ORL'!Q492="","",'[1]M3C LEA ORL'!Q492)</f>
        <v>1</v>
      </c>
      <c r="R207" s="162" t="str">
        <f>IF('[1]M3C LEA ORL'!R492="","",'[1]M3C LEA ORL'!R492)</f>
        <v>CC</v>
      </c>
      <c r="S207" s="324"/>
      <c r="T207" s="324" t="str">
        <f>IF('[1]M3C LEA ORL'!T492="","",'[1]M3C LEA ORL'!T492)</f>
        <v/>
      </c>
      <c r="U207" s="166">
        <f>IF('[1]M3C LEA ORL'!U492="","",'[1]M3C LEA ORL'!U492)</f>
        <v>1</v>
      </c>
      <c r="V207" s="164" t="str">
        <f>IF('[1]M3C LEA ORL'!V492="","",'[1]M3C LEA ORL'!V492)</f>
        <v>CT</v>
      </c>
      <c r="W207" s="164" t="str">
        <f>IF('[1]M3C LEA ORL'!W492="","",'[1]M3C LEA ORL'!W492)</f>
        <v>écrit</v>
      </c>
      <c r="X207" s="165" t="str">
        <f>IF('[1]M3C LEA ORL'!X492="","",'[1]M3C LEA ORL'!X492)</f>
        <v>3h00</v>
      </c>
      <c r="Y207" s="161">
        <f>IF('[1]M3C LEA ORL'!Y492="","",'[1]M3C LEA ORL'!Y492)</f>
        <v>1</v>
      </c>
      <c r="Z207" s="162" t="str">
        <f>IF('[1]M3C LEA ORL'!Z492="","",'[1]M3C LEA ORL'!Z492)</f>
        <v>CT</v>
      </c>
      <c r="AA207" s="162" t="str">
        <f>IF('[1]M3C LEA ORL'!AA492="","",'[1]M3C LEA ORL'!AA492)</f>
        <v>écrit</v>
      </c>
      <c r="AB207" s="162" t="str">
        <f>IF('[1]M3C LEA ORL'!AB492="","",'[1]M3C LEA ORL'!AB492)</f>
        <v>3h00</v>
      </c>
      <c r="AC207" s="166">
        <f>IF('[1]M3C LEA ORL'!AC492="","",'[1]M3C LEA ORL'!AC492)</f>
        <v>1</v>
      </c>
      <c r="AD207" s="164" t="str">
        <f>IF('[1]M3C LEA ORL'!AD492="","",'[1]M3C LEA ORL'!AD492)</f>
        <v>CT</v>
      </c>
      <c r="AE207" s="164" t="str">
        <f>IF('[1]M3C LEA ORL'!AE492="","",'[1]M3C LEA ORL'!AE492)</f>
        <v>écrit</v>
      </c>
      <c r="AF207" s="164" t="str">
        <f>IF('[1]M3C LEA ORL'!AF492="","",'[1]M3C LEA ORL'!AF492)</f>
        <v>3h00</v>
      </c>
      <c r="AG207" s="167" t="str">
        <f>IF('[1]M3C LEA ORL'!AG492="","",'[1]M3C LEA ORL'!AG492)</f>
        <v>Etude de la ville latino-américaine contemporaine à partir de photographies, de films et de textes littéraires et journalistiques.</v>
      </c>
    </row>
    <row r="208" spans="1:33" ht="79.2" x14ac:dyDescent="0.3">
      <c r="A208" s="169" t="s">
        <v>509</v>
      </c>
      <c r="B208" s="170" t="s">
        <v>510</v>
      </c>
      <c r="C208" s="171" t="s">
        <v>511</v>
      </c>
      <c r="D208" s="172"/>
      <c r="E208" s="170" t="s">
        <v>84</v>
      </c>
      <c r="F208" s="170"/>
      <c r="G208" s="173"/>
      <c r="H208" s="170"/>
      <c r="I208" s="170">
        <f>+I$189+I209+I215+6</f>
        <v>32</v>
      </c>
      <c r="J208" s="170">
        <f>+J$189+J209+J215+6</f>
        <v>30</v>
      </c>
      <c r="K208" s="170"/>
      <c r="L208" s="170"/>
      <c r="M208" s="199"/>
      <c r="N208" s="174"/>
      <c r="O208" s="174"/>
      <c r="P208" s="174"/>
      <c r="Q208" s="200"/>
      <c r="R208" s="170"/>
      <c r="S208" s="170"/>
      <c r="T208" s="170"/>
      <c r="U208" s="170"/>
      <c r="V208" s="170"/>
      <c r="W208" s="170"/>
      <c r="X208" s="199"/>
      <c r="Y208" s="200"/>
      <c r="Z208" s="170"/>
      <c r="AA208" s="170"/>
      <c r="AB208" s="170"/>
      <c r="AC208" s="170"/>
      <c r="AD208" s="170"/>
      <c r="AE208" s="170"/>
      <c r="AF208" s="170"/>
      <c r="AG208" s="175"/>
    </row>
    <row r="209" spans="1:33" ht="26.4" x14ac:dyDescent="0.3">
      <c r="A209" s="57" t="s">
        <v>512</v>
      </c>
      <c r="B209" s="57" t="s">
        <v>513</v>
      </c>
      <c r="C209" s="58" t="s">
        <v>514</v>
      </c>
      <c r="D209" s="59"/>
      <c r="E209" s="59" t="s">
        <v>455</v>
      </c>
      <c r="F209" s="59"/>
      <c r="G209" s="60"/>
      <c r="H209" s="61"/>
      <c r="I209" s="62">
        <f>+I210+I211+I212+I213</f>
        <v>5</v>
      </c>
      <c r="J209" s="62">
        <f>+J210+J211+J212+J213</f>
        <v>4</v>
      </c>
      <c r="K209" s="62"/>
      <c r="L209" s="61"/>
      <c r="M209" s="63"/>
      <c r="N209" s="64"/>
      <c r="O209" s="65"/>
      <c r="P209" s="65"/>
      <c r="Q209" s="100"/>
      <c r="R209" s="65"/>
      <c r="S209" s="65"/>
      <c r="T209" s="65"/>
      <c r="U209" s="176"/>
      <c r="V209" s="68"/>
      <c r="W209" s="68"/>
      <c r="X209" s="177"/>
      <c r="Y209" s="176"/>
      <c r="Z209" s="68"/>
      <c r="AA209" s="68"/>
      <c r="AB209" s="68"/>
      <c r="AC209" s="67"/>
      <c r="AD209" s="68"/>
      <c r="AE209" s="68"/>
      <c r="AF209" s="68"/>
      <c r="AG209" s="69"/>
    </row>
    <row r="210" spans="1:33" ht="171.6" x14ac:dyDescent="0.3">
      <c r="A210" s="293"/>
      <c r="B210" s="319" t="s">
        <v>515</v>
      </c>
      <c r="C210" s="94" t="s">
        <v>516</v>
      </c>
      <c r="D210" s="73" t="s">
        <v>517</v>
      </c>
      <c r="E210" s="73" t="s">
        <v>91</v>
      </c>
      <c r="F210" s="320"/>
      <c r="G210" s="73" t="s">
        <v>246</v>
      </c>
      <c r="H210" s="330"/>
      <c r="I210" s="73">
        <v>2</v>
      </c>
      <c r="J210" s="233">
        <v>1</v>
      </c>
      <c r="K210" s="73" t="s">
        <v>518</v>
      </c>
      <c r="L210" s="274" t="s">
        <v>519</v>
      </c>
      <c r="M210" s="327"/>
      <c r="N210" s="135" t="s">
        <v>169</v>
      </c>
      <c r="O210" s="135">
        <v>15</v>
      </c>
      <c r="P210" s="135"/>
      <c r="Q210" s="328">
        <v>1</v>
      </c>
      <c r="R210" s="88" t="s">
        <v>41</v>
      </c>
      <c r="S210" s="82"/>
      <c r="T210" s="82"/>
      <c r="U210" s="89">
        <v>1</v>
      </c>
      <c r="V210" s="179" t="s">
        <v>44</v>
      </c>
      <c r="W210" s="179" t="s">
        <v>42</v>
      </c>
      <c r="X210" s="329" t="s">
        <v>71</v>
      </c>
      <c r="Y210" s="328">
        <v>1</v>
      </c>
      <c r="Z210" s="88" t="s">
        <v>44</v>
      </c>
      <c r="AA210" s="88" t="s">
        <v>42</v>
      </c>
      <c r="AB210" s="88" t="s">
        <v>71</v>
      </c>
      <c r="AC210" s="89">
        <v>1</v>
      </c>
      <c r="AD210" s="179" t="s">
        <v>44</v>
      </c>
      <c r="AE210" s="179" t="s">
        <v>42</v>
      </c>
      <c r="AF210" s="179" t="s">
        <v>71</v>
      </c>
      <c r="AG210" s="130" t="s">
        <v>520</v>
      </c>
    </row>
    <row r="211" spans="1:33" ht="92.4" x14ac:dyDescent="0.3">
      <c r="A211" s="293"/>
      <c r="B211" s="319" t="s">
        <v>521</v>
      </c>
      <c r="C211" s="94" t="s">
        <v>522</v>
      </c>
      <c r="D211" s="73" t="s">
        <v>523</v>
      </c>
      <c r="E211" s="73" t="s">
        <v>91</v>
      </c>
      <c r="F211" s="320"/>
      <c r="G211" s="73" t="s">
        <v>246</v>
      </c>
      <c r="H211" s="330"/>
      <c r="I211" s="73">
        <v>1</v>
      </c>
      <c r="J211" s="233">
        <v>1</v>
      </c>
      <c r="K211" s="73" t="s">
        <v>518</v>
      </c>
      <c r="L211" s="274" t="s">
        <v>519</v>
      </c>
      <c r="M211" s="327"/>
      <c r="N211" s="135" t="s">
        <v>169</v>
      </c>
      <c r="O211" s="135">
        <v>10</v>
      </c>
      <c r="P211" s="135"/>
      <c r="Q211" s="328">
        <v>1</v>
      </c>
      <c r="R211" s="88" t="s">
        <v>41</v>
      </c>
      <c r="S211" s="82"/>
      <c r="T211" s="82"/>
      <c r="U211" s="89">
        <v>1</v>
      </c>
      <c r="V211" s="179" t="s">
        <v>44</v>
      </c>
      <c r="W211" s="179" t="s">
        <v>42</v>
      </c>
      <c r="X211" s="329" t="s">
        <v>71</v>
      </c>
      <c r="Y211" s="328">
        <v>1</v>
      </c>
      <c r="Z211" s="88" t="s">
        <v>44</v>
      </c>
      <c r="AA211" s="88" t="s">
        <v>42</v>
      </c>
      <c r="AB211" s="88" t="s">
        <v>71</v>
      </c>
      <c r="AC211" s="89">
        <v>1</v>
      </c>
      <c r="AD211" s="179" t="s">
        <v>44</v>
      </c>
      <c r="AE211" s="179" t="s">
        <v>42</v>
      </c>
      <c r="AF211" s="179" t="s">
        <v>71</v>
      </c>
      <c r="AG211" s="130" t="s">
        <v>524</v>
      </c>
    </row>
    <row r="212" spans="1:33" ht="105.6" x14ac:dyDescent="0.3">
      <c r="A212" s="293"/>
      <c r="B212" s="319" t="s">
        <v>525</v>
      </c>
      <c r="C212" s="94" t="s">
        <v>526</v>
      </c>
      <c r="D212" s="73" t="s">
        <v>527</v>
      </c>
      <c r="E212" s="73" t="s">
        <v>91</v>
      </c>
      <c r="F212" s="320"/>
      <c r="G212" s="73" t="s">
        <v>246</v>
      </c>
      <c r="H212" s="330"/>
      <c r="I212" s="73">
        <v>1</v>
      </c>
      <c r="J212" s="233">
        <v>1</v>
      </c>
      <c r="K212" s="73" t="s">
        <v>518</v>
      </c>
      <c r="L212" s="274" t="s">
        <v>519</v>
      </c>
      <c r="M212" s="327"/>
      <c r="N212" s="135" t="s">
        <v>169</v>
      </c>
      <c r="O212" s="135">
        <v>10</v>
      </c>
      <c r="P212" s="135"/>
      <c r="Q212" s="328">
        <v>1</v>
      </c>
      <c r="R212" s="88" t="s">
        <v>41</v>
      </c>
      <c r="S212" s="82"/>
      <c r="T212" s="82"/>
      <c r="U212" s="89">
        <v>1</v>
      </c>
      <c r="V212" s="179" t="s">
        <v>44</v>
      </c>
      <c r="W212" s="179" t="s">
        <v>42</v>
      </c>
      <c r="X212" s="329" t="s">
        <v>71</v>
      </c>
      <c r="Y212" s="328">
        <v>1</v>
      </c>
      <c r="Z212" s="88" t="s">
        <v>44</v>
      </c>
      <c r="AA212" s="88" t="s">
        <v>42</v>
      </c>
      <c r="AB212" s="88" t="s">
        <v>71</v>
      </c>
      <c r="AC212" s="89">
        <v>1</v>
      </c>
      <c r="AD212" s="179" t="s">
        <v>44</v>
      </c>
      <c r="AE212" s="179" t="s">
        <v>42</v>
      </c>
      <c r="AF212" s="179" t="s">
        <v>71</v>
      </c>
      <c r="AG212" s="130" t="s">
        <v>528</v>
      </c>
    </row>
    <row r="213" spans="1:33" ht="132" x14ac:dyDescent="0.3">
      <c r="A213" s="293"/>
      <c r="B213" s="319" t="s">
        <v>529</v>
      </c>
      <c r="C213" s="94" t="s">
        <v>530</v>
      </c>
      <c r="D213" s="73" t="s">
        <v>531</v>
      </c>
      <c r="E213" s="73" t="s">
        <v>91</v>
      </c>
      <c r="F213" s="320"/>
      <c r="G213" s="73" t="s">
        <v>246</v>
      </c>
      <c r="H213" s="330"/>
      <c r="I213" s="73">
        <v>1</v>
      </c>
      <c r="J213" s="233">
        <v>1</v>
      </c>
      <c r="K213" s="73" t="s">
        <v>518</v>
      </c>
      <c r="L213" s="274" t="s">
        <v>519</v>
      </c>
      <c r="M213" s="327"/>
      <c r="N213" s="135" t="s">
        <v>169</v>
      </c>
      <c r="O213" s="135">
        <v>10</v>
      </c>
      <c r="P213" s="135"/>
      <c r="Q213" s="328">
        <v>1</v>
      </c>
      <c r="R213" s="88" t="s">
        <v>41</v>
      </c>
      <c r="S213" s="82"/>
      <c r="T213" s="82"/>
      <c r="U213" s="89">
        <v>1</v>
      </c>
      <c r="V213" s="179" t="s">
        <v>44</v>
      </c>
      <c r="W213" s="179" t="s">
        <v>53</v>
      </c>
      <c r="X213" s="329" t="s">
        <v>109</v>
      </c>
      <c r="Y213" s="328">
        <v>1</v>
      </c>
      <c r="Z213" s="88" t="s">
        <v>44</v>
      </c>
      <c r="AA213" s="88" t="s">
        <v>53</v>
      </c>
      <c r="AB213" s="88" t="s">
        <v>109</v>
      </c>
      <c r="AC213" s="89">
        <v>1</v>
      </c>
      <c r="AD213" s="179" t="s">
        <v>44</v>
      </c>
      <c r="AE213" s="179" t="s">
        <v>53</v>
      </c>
      <c r="AF213" s="179" t="s">
        <v>109</v>
      </c>
      <c r="AG213" s="130" t="s">
        <v>532</v>
      </c>
    </row>
    <row r="214" spans="1:33" ht="26.4" x14ac:dyDescent="0.3">
      <c r="A214" s="96"/>
      <c r="B214" s="96"/>
      <c r="C214" s="97" t="s">
        <v>137</v>
      </c>
      <c r="D214" s="98"/>
      <c r="E214" s="98"/>
      <c r="F214" s="98"/>
      <c r="G214" s="99"/>
      <c r="H214" s="61"/>
      <c r="I214" s="62"/>
      <c r="J214" s="61"/>
      <c r="K214" s="62"/>
      <c r="L214" s="61"/>
      <c r="M214" s="63"/>
      <c r="N214" s="64"/>
      <c r="O214" s="65"/>
      <c r="P214" s="65"/>
      <c r="Q214" s="100"/>
      <c r="R214" s="65"/>
      <c r="S214" s="65"/>
      <c r="T214" s="65"/>
      <c r="U214" s="176"/>
      <c r="V214" s="68"/>
      <c r="W214" s="68"/>
      <c r="X214" s="177"/>
      <c r="Y214" s="176"/>
      <c r="Z214" s="68"/>
      <c r="AA214" s="68"/>
      <c r="AB214" s="68"/>
      <c r="AC214" s="67"/>
      <c r="AD214" s="68"/>
      <c r="AE214" s="68"/>
      <c r="AF214" s="68"/>
      <c r="AG214" s="69"/>
    </row>
    <row r="215" spans="1:33" ht="52.8" x14ac:dyDescent="0.3">
      <c r="A215" s="293"/>
      <c r="B215" s="139" t="s">
        <v>533</v>
      </c>
      <c r="C215" s="140" t="s">
        <v>534</v>
      </c>
      <c r="D215" s="133" t="s">
        <v>535</v>
      </c>
      <c r="E215" s="133" t="s">
        <v>91</v>
      </c>
      <c r="F215" s="331"/>
      <c r="G215" s="72" t="s">
        <v>246</v>
      </c>
      <c r="H215" s="188"/>
      <c r="I215" s="133">
        <v>2</v>
      </c>
      <c r="J215" s="133" t="s">
        <v>536</v>
      </c>
      <c r="K215" s="133" t="s">
        <v>537</v>
      </c>
      <c r="L215" s="260" t="s">
        <v>519</v>
      </c>
      <c r="M215" s="261"/>
      <c r="N215" s="260">
        <v>10</v>
      </c>
      <c r="O215" s="260">
        <v>10</v>
      </c>
      <c r="P215" s="260"/>
      <c r="Q215" s="214">
        <v>1</v>
      </c>
      <c r="R215" s="215" t="s">
        <v>41</v>
      </c>
      <c r="S215" s="324"/>
      <c r="T215" s="324"/>
      <c r="U215" s="216">
        <v>1</v>
      </c>
      <c r="V215" s="217" t="s">
        <v>44</v>
      </c>
      <c r="W215" s="217" t="s">
        <v>42</v>
      </c>
      <c r="X215" s="218" t="s">
        <v>113</v>
      </c>
      <c r="Y215" s="214">
        <v>1</v>
      </c>
      <c r="Z215" s="215" t="s">
        <v>44</v>
      </c>
      <c r="AA215" s="215" t="s">
        <v>42</v>
      </c>
      <c r="AB215" s="215" t="s">
        <v>113</v>
      </c>
      <c r="AC215" s="216">
        <v>1</v>
      </c>
      <c r="AD215" s="217" t="s">
        <v>44</v>
      </c>
      <c r="AE215" s="217" t="s">
        <v>42</v>
      </c>
      <c r="AF215" s="218" t="s">
        <v>113</v>
      </c>
      <c r="AG215" s="184" t="s">
        <v>538</v>
      </c>
    </row>
    <row r="216" spans="1:33" ht="79.2" x14ac:dyDescent="0.3">
      <c r="A216" s="234" t="s">
        <v>539</v>
      </c>
      <c r="B216" s="234" t="s">
        <v>540</v>
      </c>
      <c r="C216" s="235" t="s">
        <v>541</v>
      </c>
      <c r="D216" s="236"/>
      <c r="E216" s="237" t="s">
        <v>451</v>
      </c>
      <c r="F216" s="237"/>
      <c r="G216" s="237"/>
      <c r="H216" s="238"/>
      <c r="I216" s="239"/>
      <c r="J216" s="240"/>
      <c r="K216" s="239"/>
      <c r="L216" s="240"/>
      <c r="M216" s="241"/>
      <c r="N216" s="242"/>
      <c r="O216" s="242"/>
      <c r="P216" s="242"/>
      <c r="Q216" s="243"/>
      <c r="R216" s="244"/>
      <c r="S216" s="244"/>
      <c r="T216" s="244"/>
      <c r="U216" s="245"/>
      <c r="V216" s="236"/>
      <c r="W216" s="246"/>
      <c r="X216" s="247"/>
      <c r="Y216" s="248"/>
      <c r="Z216" s="246"/>
      <c r="AA216" s="246"/>
      <c r="AB216" s="246"/>
      <c r="AC216" s="249"/>
      <c r="AD216" s="246"/>
      <c r="AE216" s="246"/>
      <c r="AF216" s="246"/>
      <c r="AG216" s="250"/>
    </row>
    <row r="217" spans="1:33" ht="105.6" x14ac:dyDescent="0.3">
      <c r="A217" s="96" t="s">
        <v>542</v>
      </c>
      <c r="B217" s="96" t="s">
        <v>543</v>
      </c>
      <c r="C217" s="97" t="s">
        <v>544</v>
      </c>
      <c r="D217" s="98"/>
      <c r="E217" s="98" t="s">
        <v>545</v>
      </c>
      <c r="F217" s="98"/>
      <c r="G217" s="99"/>
      <c r="H217" s="61"/>
      <c r="I217" s="62">
        <f>+I$191+I$196+I$200+I218</f>
        <v>26</v>
      </c>
      <c r="J217" s="62">
        <f>+J$191+J$196+J$200+J218</f>
        <v>22</v>
      </c>
      <c r="K217" s="62"/>
      <c r="L217" s="61"/>
      <c r="M217" s="63"/>
      <c r="N217" s="64"/>
      <c r="O217" s="65"/>
      <c r="P217" s="65"/>
      <c r="Q217" s="100"/>
      <c r="R217" s="65"/>
      <c r="S217" s="65"/>
      <c r="T217" s="65"/>
      <c r="U217" s="176"/>
      <c r="V217" s="68"/>
      <c r="W217" s="68"/>
      <c r="X217" s="177"/>
      <c r="Y217" s="176"/>
      <c r="Z217" s="68"/>
      <c r="AA217" s="68"/>
      <c r="AB217" s="68"/>
      <c r="AC217" s="67"/>
      <c r="AD217" s="68"/>
      <c r="AE217" s="68"/>
      <c r="AF217" s="68"/>
      <c r="AG217" s="69"/>
    </row>
    <row r="218" spans="1:33" ht="92.4" x14ac:dyDescent="0.3">
      <c r="A218" s="57" t="s">
        <v>546</v>
      </c>
      <c r="B218" s="57" t="s">
        <v>547</v>
      </c>
      <c r="C218" s="58" t="s">
        <v>548</v>
      </c>
      <c r="D218" s="59"/>
      <c r="E218" s="59" t="s">
        <v>455</v>
      </c>
      <c r="F218" s="59"/>
      <c r="G218" s="60"/>
      <c r="H218" s="61"/>
      <c r="I218" s="62">
        <f>+I219+I220</f>
        <v>6</v>
      </c>
      <c r="J218" s="62">
        <f>+J219+J220</f>
        <v>6</v>
      </c>
      <c r="K218" s="62"/>
      <c r="L218" s="61"/>
      <c r="M218" s="63"/>
      <c r="N218" s="64"/>
      <c r="O218" s="65"/>
      <c r="P218" s="65"/>
      <c r="Q218" s="100"/>
      <c r="R218" s="65"/>
      <c r="S218" s="65"/>
      <c r="T218" s="65"/>
      <c r="U218" s="176"/>
      <c r="V218" s="68"/>
      <c r="W218" s="68"/>
      <c r="X218" s="177"/>
      <c r="Y218" s="176"/>
      <c r="Z218" s="68"/>
      <c r="AA218" s="68"/>
      <c r="AB218" s="68"/>
      <c r="AC218" s="67"/>
      <c r="AD218" s="68"/>
      <c r="AE218" s="68"/>
      <c r="AF218" s="68"/>
      <c r="AG218" s="69"/>
    </row>
    <row r="219" spans="1:33" ht="330" x14ac:dyDescent="0.3">
      <c r="A219" s="293"/>
      <c r="B219" s="139" t="s">
        <v>549</v>
      </c>
      <c r="C219" s="140" t="str">
        <f>IF('[1]M3C LEA ORL'!C514="","",'[1]M3C LEA ORL'!C514)</f>
        <v>Management interculturel</v>
      </c>
      <c r="D219" s="133" t="s">
        <v>550</v>
      </c>
      <c r="E219" s="133" t="str">
        <f>IF('[1]M3C LEA ORL'!E514="","",'[1]M3C LEA ORL'!E514)</f>
        <v>UE spécialisation</v>
      </c>
      <c r="F219" s="331"/>
      <c r="G219" s="72" t="str">
        <f>IF('[1]M3C LEA ORL'!G514="","",'[1]M3C LEA ORL'!G514)</f>
        <v>LEA</v>
      </c>
      <c r="H219" s="188"/>
      <c r="I219" s="133" t="str">
        <f>IF('[1]M3C LEA ORL'!I514="","",'[1]M3C LEA ORL'!I514)</f>
        <v>3</v>
      </c>
      <c r="J219" s="133">
        <f>IF('[1]M3C LEA ORL'!J514="","",'[1]M3C LEA ORL'!J514)</f>
        <v>3</v>
      </c>
      <c r="K219" s="133" t="str">
        <f>IF('[1]M3C LEA ORL'!K514="","",'[1]M3C LEA ORL'!K514)</f>
        <v>NOËL Isabelle</v>
      </c>
      <c r="L219" s="260" t="str">
        <f>IF('[1]M3C LEA ORL'!L514="","",'[1]M3C LEA ORL'!L514)</f>
        <v>06</v>
      </c>
      <c r="M219" s="264" t="str">
        <f>IF(+'[1]M3C LEA ORL'!M497="","",+'[1]M3C LEA ORL'!M497)</f>
        <v/>
      </c>
      <c r="N219" s="260" t="str">
        <f>IF('[1]M3C LEA ORL'!N514="","",'[1]M3C LEA ORL'!N514)</f>
        <v/>
      </c>
      <c r="O219" s="260">
        <f>IF('[1]M3C LEA ORL'!O514="","",'[1]M3C LEA ORL'!O514)</f>
        <v>20</v>
      </c>
      <c r="P219" s="260" t="str">
        <f>IF('[1]M3C LEA ORL'!P514="","",'[1]M3C LEA ORL'!P514)</f>
        <v/>
      </c>
      <c r="Q219" s="222">
        <f>IF('[1]M3C LEA ORL'!Q514="","",'[1]M3C LEA ORL'!Q514)</f>
        <v>1</v>
      </c>
      <c r="R219" s="215" t="str">
        <f>IF('[1]M3C LEA ORL'!R514="","",'[1]M3C LEA ORL'!R514)</f>
        <v>CC</v>
      </c>
      <c r="S219" s="324"/>
      <c r="T219" s="324"/>
      <c r="U219" s="216">
        <f>IF('[1]M3C LEA ORL'!U514="","",'[1]M3C LEA ORL'!U514)</f>
        <v>1</v>
      </c>
      <c r="V219" s="217" t="str">
        <f>IF('[1]M3C LEA ORL'!V514="","",'[1]M3C LEA ORL'!V514)</f>
        <v>CT</v>
      </c>
      <c r="W219" s="217" t="str">
        <f>IF('[1]M3C LEA ORL'!W514="","",'[1]M3C LEA ORL'!W514)</f>
        <v>écrit</v>
      </c>
      <c r="X219" s="226" t="str">
        <f>IF('[1]M3C LEA ORL'!X514="","",'[1]M3C LEA ORL'!X514)</f>
        <v>1h00</v>
      </c>
      <c r="Y219" s="222">
        <f>IF('[1]M3C LEA ORL'!Y514="","",'[1]M3C LEA ORL'!Y514)</f>
        <v>1</v>
      </c>
      <c r="Z219" s="215" t="str">
        <f>IF('[1]M3C LEA ORL'!Z514="","",'[1]M3C LEA ORL'!Z514)</f>
        <v>CT</v>
      </c>
      <c r="AA219" s="215" t="str">
        <f>IF('[1]M3C LEA ORL'!AA514="","",'[1]M3C LEA ORL'!AA514)</f>
        <v>écrit</v>
      </c>
      <c r="AB219" s="215" t="str">
        <f>IF('[1]M3C LEA ORL'!AB514="","",'[1]M3C LEA ORL'!AB514)</f>
        <v>1h00</v>
      </c>
      <c r="AC219" s="216">
        <f>IF('[1]M3C LEA ORL'!AC514="","",'[1]M3C LEA ORL'!AC514)</f>
        <v>1</v>
      </c>
      <c r="AD219" s="217" t="str">
        <f>IF('[1]M3C LEA ORL'!AD514="","",'[1]M3C LEA ORL'!AD514)</f>
        <v>CT</v>
      </c>
      <c r="AE219" s="217" t="str">
        <f>IF('[1]M3C LEA ORL'!AE514="","",'[1]M3C LEA ORL'!AE514)</f>
        <v>écrit</v>
      </c>
      <c r="AF219" s="226" t="str">
        <f>IF('[1]M3C LEA ORL'!AF514="","",'[1]M3C LEA ORL'!AF514)</f>
        <v>1h00</v>
      </c>
      <c r="AG219" s="184" t="str">
        <f>IF('[1]M3C LEA ORL'!AG514="","",'[1]M3C LEA ORL'!AG514)</f>
        <v>Etude des principaux concepts nécessaires à une bonne gestion des relations interpersonnelles dans un environnement interculturel :
- concepts de base de l'analyse interculturelle
- culture et pratiques managériales
- la négociation internationale</v>
      </c>
    </row>
    <row r="220" spans="1:33" ht="343.2" x14ac:dyDescent="0.3">
      <c r="A220" s="293"/>
      <c r="B220" s="139" t="s">
        <v>551</v>
      </c>
      <c r="C220" s="140" t="str">
        <f>IF('[1]M3C LEA ORL'!C515="","",'[1]M3C LEA ORL'!C515)</f>
        <v>Droit des contrats de la Common law</v>
      </c>
      <c r="D220" s="133" t="s">
        <v>552</v>
      </c>
      <c r="E220" s="133" t="str">
        <f>IF('[1]M3C LEA ORL'!E515="","",'[1]M3C LEA ORL'!E515)</f>
        <v>UE spécialisation</v>
      </c>
      <c r="F220" s="331"/>
      <c r="G220" s="72" t="str">
        <f>IF('[1]M3C LEA ORL'!G515="","",'[1]M3C LEA ORL'!G515)</f>
        <v>LEA</v>
      </c>
      <c r="H220" s="188"/>
      <c r="I220" s="133" t="str">
        <f>IF('[1]M3C LEA ORL'!I515="","",'[1]M3C LEA ORL'!I515)</f>
        <v>3</v>
      </c>
      <c r="J220" s="133">
        <f>IF('[1]M3C LEA ORL'!J515="","",'[1]M3C LEA ORL'!J515)</f>
        <v>3</v>
      </c>
      <c r="K220" s="133" t="str">
        <f>IF('[1]M3C LEA ORL'!K515="","",'[1]M3C LEA ORL'!K515)</f>
        <v>NOËL Isabelle</v>
      </c>
      <c r="L220" s="260" t="str">
        <f>IF('[1]M3C LEA ORL'!L515="","",'[1]M3C LEA ORL'!L515)</f>
        <v>01 et 02</v>
      </c>
      <c r="M220" s="264" t="str">
        <f>IF(+'[1]M3C LEA ORL'!M498="","",+'[1]M3C LEA ORL'!M498)</f>
        <v/>
      </c>
      <c r="N220" s="260">
        <f>IF('[1]M3C LEA ORL'!N515="","",'[1]M3C LEA ORL'!N515)</f>
        <v>10</v>
      </c>
      <c r="O220" s="260">
        <f>IF('[1]M3C LEA ORL'!O515="","",'[1]M3C LEA ORL'!O515)</f>
        <v>10</v>
      </c>
      <c r="P220" s="260" t="str">
        <f>IF('[1]M3C LEA ORL'!P515="","",'[1]M3C LEA ORL'!P515)</f>
        <v/>
      </c>
      <c r="Q220" s="222">
        <f>IF('[1]M3C LEA ORL'!Q515="","",'[1]M3C LEA ORL'!Q515)</f>
        <v>1</v>
      </c>
      <c r="R220" s="215" t="str">
        <f>IF('[1]M3C LEA ORL'!R515="","",'[1]M3C LEA ORL'!R515)</f>
        <v>CC</v>
      </c>
      <c r="S220" s="324" t="str">
        <f>IF('[1]M3C LEA ORL'!S515="","",'[1]M3C LEA ORL'!S515)</f>
        <v/>
      </c>
      <c r="T220" s="324" t="str">
        <f>IF('[1]M3C LEA ORL'!T515="","",'[1]M3C LEA ORL'!T515)</f>
        <v/>
      </c>
      <c r="U220" s="216">
        <f>IF('[1]M3C LEA ORL'!U515="","",'[1]M3C LEA ORL'!U515)</f>
        <v>1</v>
      </c>
      <c r="V220" s="217" t="str">
        <f>IF('[1]M3C LEA ORL'!V515="","",'[1]M3C LEA ORL'!V515)</f>
        <v>CT</v>
      </c>
      <c r="W220" s="217" t="str">
        <f>IF('[1]M3C LEA ORL'!W515="","",'[1]M3C LEA ORL'!W515)</f>
        <v>oral</v>
      </c>
      <c r="X220" s="226" t="str">
        <f>IF('[1]M3C LEA ORL'!X515="","",'[1]M3C LEA ORL'!X515)</f>
        <v>20 min</v>
      </c>
      <c r="Y220" s="222">
        <f>IF('[1]M3C LEA ORL'!Y515="","",'[1]M3C LEA ORL'!Y515)</f>
        <v>1</v>
      </c>
      <c r="Z220" s="215" t="str">
        <f>IF('[1]M3C LEA ORL'!Z515="","",'[1]M3C LEA ORL'!Z515)</f>
        <v>CT</v>
      </c>
      <c r="AA220" s="215" t="str">
        <f>IF('[1]M3C LEA ORL'!AA515="","",'[1]M3C LEA ORL'!AA515)</f>
        <v>oral</v>
      </c>
      <c r="AB220" s="215" t="str">
        <f>IF('[1]M3C LEA ORL'!AB515="","",'[1]M3C LEA ORL'!AB515)</f>
        <v>20 min</v>
      </c>
      <c r="AC220" s="216">
        <f>IF('[1]M3C LEA ORL'!AC515="","",'[1]M3C LEA ORL'!AC515)</f>
        <v>1</v>
      </c>
      <c r="AD220" s="217" t="str">
        <f>IF('[1]M3C LEA ORL'!AD515="","",'[1]M3C LEA ORL'!AD515)</f>
        <v>CT</v>
      </c>
      <c r="AE220" s="217" t="str">
        <f>IF('[1]M3C LEA ORL'!AE515="","",'[1]M3C LEA ORL'!AE515)</f>
        <v xml:space="preserve">oral </v>
      </c>
      <c r="AF220" s="226" t="str">
        <f>IF('[1]M3C LEA ORL'!AF515="","",'[1]M3C LEA ORL'!AF515)</f>
        <v>20 min</v>
      </c>
      <c r="AG220" s="184" t="str">
        <f>IF('[1]M3C LEA ORL'!AG515="","",'[1]M3C LEA ORL'!AG515)</f>
        <v>Connaissance de base du vocabulaire et des mécanismes liés aux contrats anglo-saxons très courants dans le commerce international. Common law, equity, UCC, influence du droit européen et conséquences du Brexit. Systèmes judiciaires anglais, britanniques et états-unien.</v>
      </c>
    </row>
    <row r="221" spans="1:33" x14ac:dyDescent="0.3">
      <c r="A221" s="108"/>
      <c r="B221" s="108"/>
      <c r="C221" s="322"/>
      <c r="D221" s="110"/>
      <c r="E221" s="209"/>
      <c r="F221" s="112"/>
      <c r="G221" s="209"/>
      <c r="H221" s="211"/>
      <c r="I221" s="221"/>
      <c r="J221" s="260"/>
      <c r="K221" s="120"/>
      <c r="L221" s="260"/>
      <c r="M221" s="134"/>
      <c r="N221" s="213"/>
      <c r="O221" s="260"/>
      <c r="P221" s="213"/>
      <c r="Q221" s="214"/>
      <c r="R221" s="215"/>
      <c r="S221" s="215"/>
      <c r="T221" s="215"/>
      <c r="U221" s="216"/>
      <c r="V221" s="217"/>
      <c r="W221" s="217"/>
      <c r="X221" s="218"/>
      <c r="Y221" s="214"/>
      <c r="Z221" s="215"/>
      <c r="AA221" s="215"/>
      <c r="AB221" s="215"/>
      <c r="AC221" s="216"/>
      <c r="AD221" s="217"/>
      <c r="AE221" s="217"/>
      <c r="AF221" s="218"/>
      <c r="AG221" s="184"/>
    </row>
    <row r="222" spans="1:33" ht="39.6" x14ac:dyDescent="0.3">
      <c r="A222" s="234" t="s">
        <v>553</v>
      </c>
      <c r="B222" s="234" t="s">
        <v>554</v>
      </c>
      <c r="C222" s="235" t="s">
        <v>461</v>
      </c>
      <c r="D222" s="236"/>
      <c r="E222" s="237" t="s">
        <v>451</v>
      </c>
      <c r="F222" s="237"/>
      <c r="G222" s="237"/>
      <c r="H222" s="238"/>
      <c r="I222" s="239"/>
      <c r="J222" s="240"/>
      <c r="K222" s="239"/>
      <c r="L222" s="240"/>
      <c r="M222" s="241"/>
      <c r="N222" s="242"/>
      <c r="O222" s="242"/>
      <c r="P222" s="242"/>
      <c r="Q222" s="243"/>
      <c r="R222" s="244"/>
      <c r="S222" s="244"/>
      <c r="T222" s="244"/>
      <c r="U222" s="245"/>
      <c r="V222" s="236"/>
      <c r="W222" s="246"/>
      <c r="X222" s="247"/>
      <c r="Y222" s="248"/>
      <c r="Z222" s="246"/>
      <c r="AA222" s="246"/>
      <c r="AB222" s="246"/>
      <c r="AC222" s="249"/>
      <c r="AD222" s="246"/>
      <c r="AE222" s="246"/>
      <c r="AF222" s="246"/>
      <c r="AG222" s="250"/>
    </row>
    <row r="223" spans="1:33" ht="79.2" x14ac:dyDescent="0.3">
      <c r="A223" s="96" t="s">
        <v>555</v>
      </c>
      <c r="B223" s="96" t="s">
        <v>556</v>
      </c>
      <c r="C223" s="97" t="s">
        <v>557</v>
      </c>
      <c r="D223" s="98"/>
      <c r="E223" s="98" t="s">
        <v>545</v>
      </c>
      <c r="F223" s="98"/>
      <c r="G223" s="99"/>
      <c r="H223" s="61"/>
      <c r="I223" s="62">
        <f>+I224+I200+I191+I196</f>
        <v>26</v>
      </c>
      <c r="J223" s="62">
        <f>+J224+J200+J191+J196</f>
        <v>22</v>
      </c>
      <c r="K223" s="62"/>
      <c r="L223" s="61"/>
      <c r="M223" s="63"/>
      <c r="N223" s="64"/>
      <c r="O223" s="65"/>
      <c r="P223" s="65"/>
      <c r="Q223" s="100"/>
      <c r="R223" s="65"/>
      <c r="S223" s="65"/>
      <c r="T223" s="65"/>
      <c r="U223" s="176"/>
      <c r="V223" s="68"/>
      <c r="W223" s="68"/>
      <c r="X223" s="177"/>
      <c r="Y223" s="176"/>
      <c r="Z223" s="68"/>
      <c r="AA223" s="68"/>
      <c r="AB223" s="68"/>
      <c r="AC223" s="67"/>
      <c r="AD223" s="68"/>
      <c r="AE223" s="68"/>
      <c r="AF223" s="68"/>
      <c r="AG223" s="69"/>
    </row>
    <row r="224" spans="1:33" ht="105.6" x14ac:dyDescent="0.3">
      <c r="A224" s="57" t="s">
        <v>558</v>
      </c>
      <c r="B224" s="57" t="s">
        <v>559</v>
      </c>
      <c r="C224" s="58" t="s">
        <v>560</v>
      </c>
      <c r="D224" s="59"/>
      <c r="E224" s="59" t="s">
        <v>455</v>
      </c>
      <c r="F224" s="59"/>
      <c r="G224" s="60"/>
      <c r="H224" s="61"/>
      <c r="I224" s="62">
        <f>+I225+I226</f>
        <v>6</v>
      </c>
      <c r="J224" s="62">
        <f>+J225+J226</f>
        <v>6</v>
      </c>
      <c r="K224" s="62"/>
      <c r="L224" s="61"/>
      <c r="M224" s="63"/>
      <c r="N224" s="64"/>
      <c r="O224" s="65"/>
      <c r="P224" s="65"/>
      <c r="Q224" s="100"/>
      <c r="R224" s="65"/>
      <c r="S224" s="65"/>
      <c r="T224" s="65"/>
      <c r="U224" s="176"/>
      <c r="V224" s="68"/>
      <c r="W224" s="68"/>
      <c r="X224" s="177"/>
      <c r="Y224" s="176"/>
      <c r="Z224" s="68"/>
      <c r="AA224" s="68"/>
      <c r="AB224" s="68"/>
      <c r="AC224" s="67"/>
      <c r="AD224" s="68"/>
      <c r="AE224" s="68"/>
      <c r="AF224" s="68"/>
      <c r="AG224" s="69"/>
    </row>
    <row r="225" spans="1:33" ht="79.2" x14ac:dyDescent="0.3">
      <c r="A225" s="293"/>
      <c r="B225" s="73" t="s">
        <v>561</v>
      </c>
      <c r="C225" s="94" t="s">
        <v>562</v>
      </c>
      <c r="D225" s="73" t="s">
        <v>563</v>
      </c>
      <c r="E225" s="73" t="s">
        <v>471</v>
      </c>
      <c r="F225" s="320"/>
      <c r="G225" s="72" t="s">
        <v>246</v>
      </c>
      <c r="H225" s="188"/>
      <c r="I225" s="133">
        <v>3</v>
      </c>
      <c r="J225" s="311">
        <v>3</v>
      </c>
      <c r="K225" s="133" t="s">
        <v>564</v>
      </c>
      <c r="L225" s="267" t="s">
        <v>565</v>
      </c>
      <c r="M225" s="323"/>
      <c r="N225" s="213"/>
      <c r="O225" s="213">
        <v>10</v>
      </c>
      <c r="P225" s="213"/>
      <c r="Q225" s="161">
        <v>1</v>
      </c>
      <c r="R225" s="162" t="s">
        <v>44</v>
      </c>
      <c r="S225" s="162" t="s">
        <v>42</v>
      </c>
      <c r="T225" s="324" t="s">
        <v>43</v>
      </c>
      <c r="U225" s="166">
        <v>1</v>
      </c>
      <c r="V225" s="164" t="s">
        <v>44</v>
      </c>
      <c r="W225" s="164" t="s">
        <v>42</v>
      </c>
      <c r="X225" s="165" t="s">
        <v>43</v>
      </c>
      <c r="Y225" s="161">
        <v>1</v>
      </c>
      <c r="Z225" s="162" t="s">
        <v>44</v>
      </c>
      <c r="AA225" s="162" t="s">
        <v>42</v>
      </c>
      <c r="AB225" s="162" t="s">
        <v>43</v>
      </c>
      <c r="AC225" s="166">
        <v>1</v>
      </c>
      <c r="AD225" s="164" t="s">
        <v>44</v>
      </c>
      <c r="AE225" s="164" t="s">
        <v>42</v>
      </c>
      <c r="AF225" s="164" t="s">
        <v>43</v>
      </c>
      <c r="AG225" s="167"/>
    </row>
    <row r="226" spans="1:33" ht="145.19999999999999" x14ac:dyDescent="0.3">
      <c r="A226" s="293"/>
      <c r="B226" s="73" t="s">
        <v>566</v>
      </c>
      <c r="C226" s="94" t="s">
        <v>567</v>
      </c>
      <c r="D226" s="73" t="s">
        <v>568</v>
      </c>
      <c r="E226" s="73" t="s">
        <v>471</v>
      </c>
      <c r="F226" s="320"/>
      <c r="G226" s="72" t="s">
        <v>246</v>
      </c>
      <c r="H226" s="188"/>
      <c r="I226" s="133">
        <v>3</v>
      </c>
      <c r="J226" s="311">
        <v>3</v>
      </c>
      <c r="K226" s="133" t="s">
        <v>569</v>
      </c>
      <c r="L226" s="267" t="s">
        <v>570</v>
      </c>
      <c r="M226" s="323"/>
      <c r="N226" s="213"/>
      <c r="O226" s="213">
        <v>18</v>
      </c>
      <c r="P226" s="213"/>
      <c r="Q226" s="161">
        <v>1</v>
      </c>
      <c r="R226" s="162" t="s">
        <v>41</v>
      </c>
      <c r="S226" s="162"/>
      <c r="T226" s="324"/>
      <c r="U226" s="166">
        <v>1</v>
      </c>
      <c r="V226" s="164" t="s">
        <v>44</v>
      </c>
      <c r="W226" s="164" t="s">
        <v>42</v>
      </c>
      <c r="X226" s="165" t="s">
        <v>113</v>
      </c>
      <c r="Y226" s="161">
        <v>1</v>
      </c>
      <c r="Z226" s="162" t="s">
        <v>44</v>
      </c>
      <c r="AA226" s="162" t="s">
        <v>42</v>
      </c>
      <c r="AB226" s="162" t="s">
        <v>113</v>
      </c>
      <c r="AC226" s="166">
        <v>1</v>
      </c>
      <c r="AD226" s="164" t="s">
        <v>44</v>
      </c>
      <c r="AE226" s="164" t="s">
        <v>42</v>
      </c>
      <c r="AF226" s="164" t="s">
        <v>113</v>
      </c>
      <c r="AG226" s="167"/>
    </row>
  </sheetData>
  <mergeCells count="25">
    <mergeCell ref="Y2:AB2"/>
    <mergeCell ref="AC2:AF2"/>
    <mergeCell ref="U161:AF161"/>
    <mergeCell ref="M1:M3"/>
    <mergeCell ref="N1:P1"/>
    <mergeCell ref="Q1:X1"/>
    <mergeCell ref="Y1:AF1"/>
    <mergeCell ref="AG1:AG3"/>
    <mergeCell ref="N2:N3"/>
    <mergeCell ref="O2:O3"/>
    <mergeCell ref="P2:P3"/>
    <mergeCell ref="Q2:T2"/>
    <mergeCell ref="U2:X2"/>
    <mergeCell ref="G1:G3"/>
    <mergeCell ref="H1:H3"/>
    <mergeCell ref="I1:I3"/>
    <mergeCell ref="J1:J3"/>
    <mergeCell ref="K1:K3"/>
    <mergeCell ref="L1:L3"/>
    <mergeCell ref="A1:A3"/>
    <mergeCell ref="B1:B3"/>
    <mergeCell ref="C1:C3"/>
    <mergeCell ref="D1:D3"/>
    <mergeCell ref="E1:E3"/>
    <mergeCell ref="F1:F3"/>
  </mergeCells>
  <dataValidations count="7">
    <dataValidation type="list" allowBlank="1" showInputMessage="1" showErrorMessage="1" sqref="AE9 S9 W9 AA9">
      <formula1>natu</formula1>
      <formula2>0</formula2>
    </dataValidation>
    <dataValidation type="list" allowBlank="1" showInputMessage="1" showErrorMessage="1" sqref="AD9 R9 V9 Z9">
      <formula1>moda</formula1>
      <formula2>0</formula2>
    </dataValidation>
    <dataValidation type="list" allowBlank="1" showInputMessage="1" showErrorMessage="1" sqref="AE35 AA35 W35">
      <formula1>Nature2</formula1>
    </dataValidation>
    <dataValidation type="list" allowBlank="1" showInputMessage="1" showErrorMessage="1" sqref="V68 R66 Z56 V49 Z185 V56 AD49 R49 R185 Z49 AD56 Z66 Z45 AD59 AD41:AD43 V41:V43 Z36 R56 V36 AD36 R85 R41:R43 V45 AD66 AD45 Z68 V59 AD62:AD64 AD68 V62:V64 Z62:Z64 R64 V66 R59 Z59 R62 R68 Z85 Z41:Z43 Z129">
      <formula1>moda</formula1>
    </dataValidation>
    <dataValidation type="list" allowBlank="1" showInputMessage="1" showErrorMessage="1" sqref="W59 S66 AA56 AE45 AA185 S62:S64 AE68 W36 W49 AE49 S185 S49 AA49 W66 W56 AE56 S56 AA59 S59 AE41:AE43 AE36 AA36 AA45 W41:W43 S41:S43 AA68 S85 AA66 W45 W68 AE59 AE66 AA62:AA64 AE62:AE64 W62:W64 S68 AA41:AA43 S129 AA129 S154">
      <formula1>natu</formula1>
    </dataValidation>
    <dataValidation type="list" allowBlank="1" showInputMessage="1" showErrorMessage="1" sqref="AE225:AE226 AE57 AA47:AA48 AE53:AE54 AE185 W57 S225:S226 W185 W53:W54 AE47:AE48 AA53:AA54 W225:W226 AA59 AA225:AA226 AE59 S57 S59 W59 S53:S54 AA57 W47:W48 S47:S48 AA85 AE85 W85 AE129 W129 W154">
      <formula1>nat</formula1>
    </dataValidation>
    <dataValidation type="list" allowBlank="1" showInputMessage="1" showErrorMessage="1" sqref="R53:R54 AD53:AD54 AD185 Z225:Z226 V225:V226 V185 R225:R226 AD225:AD226 V59 R59 Z53:Z54 Z59 AD59 V53:V54 AD57 V47:V48 AD47:AD48 R57 Z57 V57 Z47:Z48 V85 AD85 AD129 V129 V154">
      <formula1>mod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Emilie Massicard</dc:creator>
  <cp:lastModifiedBy>Emilie Massicard</cp:lastModifiedBy>
  <dcterms:created xsi:type="dcterms:W3CDTF">2022-11-18T07:27:53Z</dcterms:created>
  <dcterms:modified xsi:type="dcterms:W3CDTF">2022-11-18T07:32:44Z</dcterms:modified>
</cp:coreProperties>
</file>