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DRI\02_MOBILITE\ERASMUS+\01_KA131_MOBILITE_ETUDIANTS_PERSONNELS\2024-2026\04_OUTILS RESSOURCES\"/>
    </mc:Choice>
  </mc:AlternateContent>
  <xr:revisionPtr revIDLastSave="0" documentId="13_ncr:1_{AF2CC247-967B-4460-B932-7DD7A371F75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LISEZ-MOI" sheetId="2" r:id="rId1"/>
    <sheet name="SMS Groupe 1" sheetId="6" r:id="rId2"/>
    <sheet name="SMS Groupe 2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B8" i="7" l="1"/>
  <c r="B9" i="7" l="1"/>
  <c r="B4" i="7"/>
  <c r="B4" i="6"/>
  <c r="B10" i="7" l="1"/>
  <c r="B12" i="7" s="1"/>
  <c r="B9" i="6"/>
  <c r="B10" i="6" l="1"/>
  <c r="B12" i="6" s="1"/>
</calcChain>
</file>

<file path=xl/sharedStrings.xml><?xml version="1.0" encoding="utf-8"?>
<sst xmlns="http://schemas.openxmlformats.org/spreadsheetml/2006/main" count="102" uniqueCount="74">
  <si>
    <t>Aides pour compléter le contrat de mobilité SMS ETUDES</t>
  </si>
  <si>
    <t>Principe de l'allocation Erasmus+</t>
  </si>
  <si>
    <r>
      <t xml:space="preserve">C’est une </t>
    </r>
    <r>
      <rPr>
        <b/>
        <sz val="11"/>
        <color theme="1"/>
        <rFont val="Calibri"/>
        <family val="2"/>
        <scheme val="minor"/>
      </rPr>
      <t>allocation journalière</t>
    </r>
    <r>
      <rPr>
        <sz val="11"/>
        <color theme="1"/>
        <rFont val="Calibri"/>
        <family val="2"/>
        <scheme val="minor"/>
      </rPr>
      <t>, calculée à partir d’un montant mensuel attribué en fonction du groupe de pays.</t>
    </r>
  </si>
  <si>
    <t>Critères d'inclusion</t>
  </si>
  <si>
    <t>Principe de calcul</t>
  </si>
  <si>
    <t>- En situation de handicap ou d'affection de longue durée (ALD)
- Boursier·e de l'enseignement supérieur sur critères sociaux échelon 6 et 7
- Appartenant à un foyer dont le Quotien familial CAF est inférieur ou égal à 551€</t>
  </si>
  <si>
    <t>Exemple</t>
  </si>
  <si>
    <t>- Habitant dans une commune classée Zones de Revitalisation Rurale (ZRR)</t>
  </si>
  <si>
    <t xml:space="preserve">https://www.observatoire-des-territoires.gouv.fr/zonage-de-politiques-publiques </t>
  </si>
  <si>
    <t>- Habitant à une adresse classée Quartiers Prioritaires de la Ville</t>
  </si>
  <si>
    <t xml:space="preserve">https://sig.ville.gouv.fr/ </t>
  </si>
  <si>
    <t>Je complète mon contrat de mobilité (articles 2.3 ; 3.2 et 3.4)</t>
  </si>
  <si>
    <t>Liste allocations par groupe de pays</t>
  </si>
  <si>
    <t>Etape 1</t>
  </si>
  <si>
    <t>Je récupère les dates académiques de séjour indiquées dans ma lettre d'acceptation.
Il s'agit bien des dates académiques et non pas de des dates personnelles de voyage prévues.</t>
  </si>
  <si>
    <t>GROUPE PAYS</t>
  </si>
  <si>
    <t>PAYS</t>
  </si>
  <si>
    <t>MONTANT MENSUEL</t>
  </si>
  <si>
    <t>MONTANT JOURNALIER</t>
  </si>
  <si>
    <t>Ou si critère d'inclusion →</t>
  </si>
  <si>
    <t>MONTANT MENSUEL (avec inclusion)</t>
  </si>
  <si>
    <t>MONTANT JOURNALIER (avec inclusion)</t>
  </si>
  <si>
    <t>Etape 2</t>
  </si>
  <si>
    <t>Groupe 1</t>
  </si>
  <si>
    <t>Etape 2 bis</t>
  </si>
  <si>
    <r>
      <t xml:space="preserve">Si je réponds à au moins un des </t>
    </r>
    <r>
      <rPr>
        <sz val="11"/>
        <color theme="5"/>
        <rFont val="Calibri"/>
        <family val="2"/>
        <scheme val="minor"/>
      </rPr>
      <t>critères d'inclusion</t>
    </r>
    <r>
      <rPr>
        <sz val="11"/>
        <color theme="1"/>
        <rFont val="Calibri"/>
        <family val="2"/>
        <scheme val="minor"/>
      </rPr>
      <t xml:space="preserve"> pour participant·e à moindre opportunité, j'ajoute "250" dans la case indiquée. Ce nombre correspond à l'allocation mensuelle supplémentaire prévue.
Si non, je passe directement à l'étape 3.</t>
    </r>
  </si>
  <si>
    <t>Groupe 2</t>
  </si>
  <si>
    <t>Etape 3</t>
  </si>
  <si>
    <r>
      <t>Le tableau calcul automatiquement :
- le nombre de jours → à indiquer dans l'article 2.3 et 3.2
- Le montant total → à indiquer dans l'article 3.4 : "</t>
    </r>
    <r>
      <rPr>
        <i/>
        <sz val="11"/>
        <color theme="1"/>
        <rFont val="Calibri"/>
        <family val="2"/>
        <scheme val="minor"/>
      </rPr>
      <t>L’organisme versera au participant une aide financière totale pour la période de mobilité d’un montant de ………… euros</t>
    </r>
    <r>
      <rPr>
        <sz val="11"/>
        <color theme="1"/>
        <rFont val="Calibri"/>
        <family val="2"/>
        <scheme val="minor"/>
      </rPr>
      <t>"</t>
    </r>
  </si>
  <si>
    <t xml:space="preserve">                                   SMS GROUPE 1</t>
  </si>
  <si>
    <t>Montant mensuel</t>
  </si>
  <si>
    <t>€/mois</t>
  </si>
  <si>
    <t>Complément moins d'opportunités</t>
  </si>
  <si>
    <t>Montant mensuel total de l'allocation</t>
  </si>
  <si>
    <t>Date de début</t>
  </si>
  <si>
    <t>Date de fin</t>
  </si>
  <si>
    <t>jours/mobilité</t>
  </si>
  <si>
    <t>mois</t>
  </si>
  <si>
    <t>Durée totale en jours restants</t>
  </si>
  <si>
    <t>jours</t>
  </si>
  <si>
    <t>€/mobilité</t>
  </si>
  <si>
    <t xml:space="preserve">                                   SMS GROUPE 2</t>
  </si>
  <si>
    <t>Selon le pays de destination, je choisis l'onglet "SMS Groupe 1" ou "SMS Groupe 2" et je rentre mes dates dans les cases indiquées.</t>
  </si>
  <si>
    <t>Allemagne, Autriche, Belgique, Danemark, Finlande, Iles Féroé, Irlande, Islande, Italie, Liechtenstein, Pays-Bas, Luxembourg, Norvège, Royaume-Uni, Suède, Andorre, Vatican, Monaco, Saint-Marin</t>
  </si>
  <si>
    <t>Chypre, Espagne, Estonie, Grèce, Lettonie, Malte, Portugal, Slovaquie, Slovénie, Tchéquie, Bulgarie, Croatie, Hongrie, Lituanie, Macédoine du Nord, Pologne, Roumanie, Serbie, Turquie</t>
  </si>
  <si>
    <t>300/30 = 10 €</t>
  </si>
  <si>
    <t>250/30 = 8,3 €</t>
  </si>
  <si>
    <t>550/30 = 18,3 €</t>
  </si>
  <si>
    <t>500/30 = 16,6 €</t>
  </si>
  <si>
    <t>Aide au voyage Erasmus+</t>
  </si>
  <si>
    <t>Lien vers outil de 
calcul distance</t>
  </si>
  <si>
    <t>10 à 99 km : 28 €
100 à 499 km : 211 €
500 à 1999 km : 309 €
2000 à 2999 km : 395 €
3000 à 3999 km : 580 €
4000 à 7999 km : 1188 €
plus de 8000km : 1735 €</t>
  </si>
  <si>
    <t>10 à 99 km :  56 €
100 à 499 km : 285  €
500 à 1999 km : 417 €
2000 à 2999 km : 535 €
3000 à 3999 km : 785 €
4000 à 7999 km : 1 188 €
plus de 8000 km : 1 735 €</t>
  </si>
  <si>
    <t>Aide au voyage éco-responsable
bus, train, co-voiturage</t>
  </si>
  <si>
    <t>Aide au voyage
avion, bateau, voiture</t>
  </si>
  <si>
    <t>Avion, voiture, bateau</t>
  </si>
  <si>
    <t>Train, bus, covoiturage</t>
  </si>
  <si>
    <t>NOUVEAU
Aide au voyage Erasmus+ pour tous
(forfait unique)</t>
  </si>
  <si>
    <t>Séjour d'étude en Espagne du 17/01/25 au 03/06/25. Mobilité de 4 mois et 17 jours et un total de 137 jours. Les mobilités Erasmus sont financés 4 mois max par semestre. On finance donc 120 jours.
120 jours x 8,3 € = 996 €</t>
  </si>
  <si>
    <t>Montant total de la bourse Erasmus+</t>
  </si>
  <si>
    <t>Durée totale de jours financé 
(120j max par semestre)</t>
  </si>
  <si>
    <t>Durée totale en mois
(4 mois max par semestre)</t>
  </si>
  <si>
    <t>Lien vers un outil de 
calcul distance kilométrique</t>
  </si>
  <si>
    <t>Durée totale de jours financé
(120j max par semestre)</t>
  </si>
  <si>
    <t>←Si vous remplissez un des critères d'inclusion , veuillez ajouter "250" dans la colonne B3</t>
  </si>
  <si>
    <r>
      <t xml:space="preserve">Calcul du nombre de jours : 1 mois = 30 jours (même les mois à 31 jours). Pour les mois incomplets, ajouter le nombre de jours restant.
Pour connaitre le </t>
    </r>
    <r>
      <rPr>
        <sz val="11"/>
        <color rgb="FF7030A0"/>
        <rFont val="Calibri"/>
        <family val="2"/>
        <scheme val="minor"/>
      </rPr>
      <t>montant journalier</t>
    </r>
    <r>
      <rPr>
        <sz val="11"/>
        <color theme="1"/>
        <rFont val="Calibri"/>
        <family val="2"/>
        <scheme val="minor"/>
      </rPr>
      <t xml:space="preserve"> de votre allocation, on divise le </t>
    </r>
    <r>
      <rPr>
        <sz val="11"/>
        <color theme="9" tint="-0.499984740745262"/>
        <rFont val="Calibri"/>
        <family val="2"/>
        <scheme val="minor"/>
      </rPr>
      <t>montant mensuel</t>
    </r>
    <r>
      <rPr>
        <sz val="11"/>
        <color theme="1"/>
        <rFont val="Calibri"/>
        <family val="2"/>
        <scheme val="minor"/>
      </rPr>
      <t xml:space="preserve"> par 30.
Pour calculer le montant total de votre allocation, on multiplie le </t>
    </r>
    <r>
      <rPr>
        <sz val="11"/>
        <color rgb="FF7030A0"/>
        <rFont val="Calibri"/>
        <family val="2"/>
        <scheme val="minor"/>
      </rPr>
      <t>montant journalier</t>
    </r>
    <r>
      <rPr>
        <sz val="11"/>
        <color theme="1"/>
        <rFont val="Calibri"/>
        <family val="2"/>
        <scheme val="minor"/>
      </rPr>
      <t xml:space="preserve"> par le nombre de jours de votre mobilité, de date à date.</t>
    </r>
  </si>
  <si>
    <r>
      <rPr>
        <b/>
        <sz val="8"/>
        <color theme="1"/>
        <rFont val="Yu Gothic UI"/>
        <family val="2"/>
      </rPr>
      <t xml:space="preserve">4 mois max de financement par semestre </t>
    </r>
    <r>
      <rPr>
        <sz val="8"/>
        <color theme="1"/>
        <rFont val="Yu Gothic UI"/>
        <family val="2"/>
      </rPr>
      <t xml:space="preserve">: si vous dépassez, ajustez la date de fin pour atteindre 120 jours financés et avoir le bon montant total de la bourse Erasmus+.
</t>
    </r>
    <r>
      <rPr>
        <b/>
        <sz val="8"/>
        <color theme="1"/>
        <rFont val="Yu Gothic UI"/>
        <family val="2"/>
      </rPr>
      <t xml:space="preserve">2 mois minimum </t>
    </r>
    <r>
      <rPr>
        <sz val="8"/>
        <color theme="1"/>
        <rFont val="Yu Gothic UI"/>
        <family val="2"/>
      </rPr>
      <t>: si la durée de votre mobilité fait moins de 60 jours, vous ne serez pas financé !</t>
    </r>
  </si>
  <si>
    <r>
      <t xml:space="preserve">4 mois max de financement par semestre : </t>
    </r>
    <r>
      <rPr>
        <sz val="8"/>
        <color theme="1"/>
        <rFont val="Yu Gothic UI"/>
        <family val="2"/>
      </rPr>
      <t>si vous dépassez, ajustez la date de fin pour atteindre 120 jours financés et avoir le bon montant total de la bourse Erasmus+.</t>
    </r>
    <r>
      <rPr>
        <b/>
        <sz val="8"/>
        <color theme="1"/>
        <rFont val="Yu Gothic UI"/>
        <family val="2"/>
      </rPr>
      <t xml:space="preserve">
2 mois minimum : </t>
    </r>
    <r>
      <rPr>
        <sz val="8"/>
        <color theme="1"/>
        <rFont val="Yu Gothic UI"/>
        <family val="2"/>
      </rPr>
      <t>si la durée de votre mobilité fait moins de 60 jours, vous ne serez pas financé !</t>
    </r>
  </si>
  <si>
    <t>← Si vous remplissez un des critères d'inclusion, veuillez ajouter "250" dans la case B3</t>
  </si>
  <si>
    <t>← Veuillez saisir la date de fin de séjour sur la lettre d'acceptation</t>
  </si>
  <si>
    <t>←Veuillez saisir la date de début de séjour sur la lettre d'acceptation</t>
  </si>
  <si>
    <t>← Veuillez indiquez le forfait aide au voyage (voir ci-dessous) selon le kilomètrage entre l'Université d'Orléans et votre établissement d'accueil</t>
  </si>
  <si>
    <t>← Veuillez saisir la date de début de séjour sur la lettre d'acceptation</t>
  </si>
  <si>
    <r>
      <t xml:space="preserve">← Veuillez indiquer le </t>
    </r>
    <r>
      <rPr>
        <b/>
        <sz val="11"/>
        <color theme="1"/>
        <rFont val="Calibri"/>
        <family val="2"/>
        <scheme val="minor"/>
      </rPr>
      <t>forfait aide au voyage</t>
    </r>
    <r>
      <rPr>
        <sz val="11"/>
        <color theme="1"/>
        <rFont val="Calibri"/>
        <family val="2"/>
        <scheme val="minor"/>
      </rPr>
      <t xml:space="preserve"> (voir ci-dessous) selon le kilomètrage entre l'Université d'Orléans et votre établissement d'accueil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</si>
</sst>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Yu Gothic UI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Yu Gothic UI"/>
      <family val="2"/>
    </font>
    <font>
      <sz val="11"/>
      <color theme="9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2"/>
      <color theme="1"/>
      <name val="Arial Black"/>
      <family val="2"/>
    </font>
    <font>
      <b/>
      <sz val="14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1"/>
      <name val="Yu Gothic UI"/>
      <family val="2"/>
    </font>
    <font>
      <b/>
      <sz val="8"/>
      <color theme="1"/>
      <name val="Yu Gothic UI"/>
      <family val="2"/>
    </font>
    <font>
      <sz val="9"/>
      <color theme="1"/>
      <name val="Yu Gothic UI"/>
      <family val="2"/>
    </font>
    <font>
      <b/>
      <sz val="9"/>
      <color theme="1"/>
      <name val="Yu Gothic UI"/>
      <family val="2"/>
    </font>
    <font>
      <b/>
      <sz val="9"/>
      <color theme="0"/>
      <name val="Yu Gothic UI"/>
      <family val="2"/>
    </font>
    <font>
      <sz val="9"/>
      <color theme="0" tint="-0.499984740745262"/>
      <name val="Yu Gothic UI"/>
      <family val="2"/>
    </font>
    <font>
      <b/>
      <sz val="9"/>
      <color theme="0" tint="-0.499984740745262"/>
      <name val="Yu Gothic U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0" fillId="7" borderId="0" xfId="0" applyFill="1"/>
    <xf numFmtId="0" fontId="0" fillId="7" borderId="0" xfId="0" applyFill="1" applyAlignment="1">
      <alignment vertical="center"/>
    </xf>
    <xf numFmtId="0" fontId="0" fillId="7" borderId="0" xfId="0" applyFill="1" applyAlignment="1">
      <alignment vertical="top"/>
    </xf>
    <xf numFmtId="0" fontId="8" fillId="7" borderId="0" xfId="0" applyFont="1" applyFill="1" applyAlignment="1">
      <alignment horizontal="center"/>
    </xf>
    <xf numFmtId="0" fontId="0" fillId="7" borderId="5" xfId="0" applyFill="1" applyBorder="1" applyAlignment="1">
      <alignment wrapText="1"/>
    </xf>
    <xf numFmtId="0" fontId="0" fillId="7" borderId="6" xfId="0" applyFill="1" applyBorder="1" applyAlignment="1">
      <alignment vertical="center" wrapText="1"/>
    </xf>
    <xf numFmtId="0" fontId="13" fillId="7" borderId="8" xfId="0" applyFont="1" applyFill="1" applyBorder="1" applyAlignment="1">
      <alignment horizontal="justify" vertical="center" wrapText="1"/>
    </xf>
    <xf numFmtId="0" fontId="14" fillId="7" borderId="0" xfId="0" applyFont="1" applyFill="1" applyAlignment="1">
      <alignment horizontal="center"/>
    </xf>
    <xf numFmtId="0" fontId="0" fillId="7" borderId="0" xfId="0" quotePrefix="1" applyFill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11" fillId="7" borderId="0" xfId="2" applyFill="1" applyBorder="1" applyAlignment="1">
      <alignment horizontal="center" vertical="top"/>
    </xf>
    <xf numFmtId="0" fontId="18" fillId="6" borderId="3" xfId="1" applyFont="1" applyFill="1" applyBorder="1"/>
    <xf numFmtId="0" fontId="18" fillId="6" borderId="1" xfId="1" applyFont="1" applyFill="1" applyBorder="1" applyAlignment="1">
      <alignment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6" fontId="20" fillId="5" borderId="15" xfId="0" applyNumberFormat="1" applyFont="1" applyFill="1" applyBorder="1" applyAlignment="1">
      <alignment horizontal="center" vertical="center" wrapText="1"/>
    </xf>
    <xf numFmtId="0" fontId="0" fillId="7" borderId="8" xfId="0" applyFill="1" applyBorder="1" applyAlignment="1">
      <alignment vertical="center" wrapText="1"/>
    </xf>
    <xf numFmtId="0" fontId="21" fillId="5" borderId="13" xfId="0" applyFont="1" applyFill="1" applyBorder="1" applyAlignment="1">
      <alignment horizontal="justify" vertical="center" wrapText="1"/>
    </xf>
    <xf numFmtId="0" fontId="22" fillId="5" borderId="13" xfId="0" applyFont="1" applyFill="1" applyBorder="1" applyAlignment="1">
      <alignment horizontal="justify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0" fillId="7" borderId="0" xfId="0" applyFill="1" applyBorder="1"/>
    <xf numFmtId="6" fontId="25" fillId="7" borderId="0" xfId="0" applyNumberFormat="1" applyFont="1" applyFill="1" applyBorder="1" applyAlignment="1">
      <alignment vertical="center" wrapText="1"/>
    </xf>
    <xf numFmtId="0" fontId="27" fillId="9" borderId="12" xfId="2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vertical="center"/>
    </xf>
    <xf numFmtId="0" fontId="21" fillId="6" borderId="12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left" vertical="center" wrapText="1"/>
    </xf>
    <xf numFmtId="6" fontId="20" fillId="6" borderId="14" xfId="0" applyNumberFormat="1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left" vertical="center" wrapText="1"/>
    </xf>
    <xf numFmtId="0" fontId="0" fillId="0" borderId="0" xfId="0" applyBorder="1"/>
    <xf numFmtId="0" fontId="24" fillId="10" borderId="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30" fillId="3" borderId="3" xfId="0" applyFont="1" applyFill="1" applyBorder="1" applyAlignment="1">
      <alignment vertical="center"/>
    </xf>
    <xf numFmtId="0" fontId="30" fillId="3" borderId="35" xfId="0" applyFont="1" applyFill="1" applyBorder="1" applyAlignment="1">
      <alignment vertical="center"/>
    </xf>
    <xf numFmtId="0" fontId="30" fillId="11" borderId="35" xfId="0" applyFont="1" applyFill="1" applyBorder="1" applyAlignment="1">
      <alignment vertical="center"/>
    </xf>
    <xf numFmtId="0" fontId="30" fillId="0" borderId="4" xfId="0" applyFont="1" applyBorder="1"/>
    <xf numFmtId="0" fontId="31" fillId="4" borderId="4" xfId="0" applyFont="1" applyFill="1" applyBorder="1"/>
    <xf numFmtId="0" fontId="31" fillId="4" borderId="7" xfId="0" applyFont="1" applyFill="1" applyBorder="1"/>
    <xf numFmtId="0" fontId="31" fillId="4" borderId="8" xfId="0" applyFont="1" applyFill="1" applyBorder="1"/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4" fillId="11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top" wrapText="1"/>
    </xf>
    <xf numFmtId="0" fontId="32" fillId="14" borderId="4" xfId="0" applyFont="1" applyFill="1" applyBorder="1" applyAlignment="1">
      <alignment vertical="center"/>
    </xf>
    <xf numFmtId="0" fontId="32" fillId="14" borderId="2" xfId="0" applyFont="1" applyFill="1" applyBorder="1" applyAlignment="1">
      <alignment vertical="center"/>
    </xf>
    <xf numFmtId="0" fontId="24" fillId="7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0" fillId="0" borderId="4" xfId="0" applyFont="1" applyBorder="1" applyProtection="1">
      <protection locked="0"/>
    </xf>
    <xf numFmtId="0" fontId="33" fillId="4" borderId="4" xfId="0" applyFont="1" applyFill="1" applyBorder="1"/>
    <xf numFmtId="0" fontId="34" fillId="4" borderId="4" xfId="0" applyFont="1" applyFill="1" applyBorder="1"/>
    <xf numFmtId="0" fontId="33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7" borderId="40" xfId="0" applyFont="1" applyFill="1" applyBorder="1" applyAlignment="1">
      <alignment vertical="center" wrapText="1"/>
    </xf>
    <xf numFmtId="0" fontId="33" fillId="4" borderId="41" xfId="0" applyFont="1" applyFill="1" applyBorder="1"/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0" fillId="7" borderId="4" xfId="0" applyFont="1" applyFill="1" applyBorder="1"/>
    <xf numFmtId="0" fontId="30" fillId="7" borderId="4" xfId="0" applyFont="1" applyFill="1" applyBorder="1" applyProtection="1">
      <protection locked="0"/>
    </xf>
    <xf numFmtId="0" fontId="33" fillId="2" borderId="2" xfId="0" applyFont="1" applyFill="1" applyBorder="1" applyAlignment="1">
      <alignment vertical="center"/>
    </xf>
    <xf numFmtId="0" fontId="0" fillId="7" borderId="0" xfId="0" applyFill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26" fillId="5" borderId="36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/>
    </xf>
    <xf numFmtId="0" fontId="23" fillId="8" borderId="3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5" borderId="22" xfId="0" quotePrefix="1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24" xfId="0" applyFill="1" applyBorder="1" applyAlignment="1">
      <alignment horizontal="center" vertical="top" wrapText="1"/>
    </xf>
    <xf numFmtId="0" fontId="0" fillId="5" borderId="25" xfId="0" quotePrefix="1" applyFill="1" applyBorder="1" applyAlignment="1">
      <alignment horizontal="center" vertical="top" wrapText="1"/>
    </xf>
    <xf numFmtId="0" fontId="0" fillId="5" borderId="26" xfId="0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 vertical="top" wrapText="1"/>
    </xf>
    <xf numFmtId="0" fontId="11" fillId="5" borderId="28" xfId="2" applyFill="1" applyBorder="1" applyAlignment="1">
      <alignment horizontal="center" vertical="top" wrapText="1"/>
    </xf>
    <xf numFmtId="0" fontId="11" fillId="5" borderId="23" xfId="2" applyFill="1" applyBorder="1" applyAlignment="1">
      <alignment horizontal="center" vertical="top" wrapText="1"/>
    </xf>
    <xf numFmtId="0" fontId="11" fillId="5" borderId="29" xfId="2" applyFill="1" applyBorder="1" applyAlignment="1">
      <alignment horizontal="center" vertical="top" wrapText="1"/>
    </xf>
    <xf numFmtId="0" fontId="11" fillId="5" borderId="30" xfId="2" applyFill="1" applyBorder="1" applyAlignment="1">
      <alignment horizontal="center" vertical="top"/>
    </xf>
    <xf numFmtId="0" fontId="11" fillId="5" borderId="26" xfId="2" applyFill="1" applyBorder="1" applyAlignment="1">
      <alignment horizontal="center" vertical="top"/>
    </xf>
    <xf numFmtId="0" fontId="11" fillId="5" borderId="31" xfId="2" applyFill="1" applyBorder="1" applyAlignment="1">
      <alignment horizontal="center" vertical="top"/>
    </xf>
    <xf numFmtId="0" fontId="0" fillId="5" borderId="22" xfId="0" quotePrefix="1" applyFill="1" applyBorder="1" applyAlignment="1">
      <alignment horizontal="left" vertical="center" wrapText="1"/>
    </xf>
    <xf numFmtId="0" fontId="0" fillId="5" borderId="23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center" wrapText="1"/>
    </xf>
    <xf numFmtId="0" fontId="0" fillId="7" borderId="0" xfId="0" applyFill="1" applyAlignment="1">
      <alignment horizontal="left" vertical="top"/>
    </xf>
    <xf numFmtId="0" fontId="16" fillId="5" borderId="32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26" fillId="12" borderId="33" xfId="0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 wrapText="1"/>
    </xf>
    <xf numFmtId="6" fontId="25" fillId="5" borderId="33" xfId="0" applyNumberFormat="1" applyFont="1" applyFill="1" applyBorder="1" applyAlignment="1">
      <alignment horizontal="center" vertical="center" wrapText="1"/>
    </xf>
    <xf numFmtId="6" fontId="25" fillId="5" borderId="13" xfId="0" applyNumberFormat="1" applyFont="1" applyFill="1" applyBorder="1" applyAlignment="1">
      <alignment horizontal="center" vertical="center" wrapText="1"/>
    </xf>
    <xf numFmtId="0" fontId="24" fillId="12" borderId="33" xfId="0" applyFont="1" applyFill="1" applyBorder="1" applyAlignment="1">
      <alignment horizontal="center" wrapText="1"/>
    </xf>
    <xf numFmtId="0" fontId="24" fillId="12" borderId="13" xfId="0" applyFont="1" applyFill="1" applyBorder="1" applyAlignment="1">
      <alignment horizontal="center" wrapText="1"/>
    </xf>
    <xf numFmtId="0" fontId="27" fillId="11" borderId="4" xfId="2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30" fillId="0" borderId="4" xfId="0" applyNumberFormat="1" applyFont="1" applyBorder="1" applyAlignment="1" applyProtection="1">
      <alignment horizontal="center"/>
      <protection locked="0"/>
    </xf>
    <xf numFmtId="14" fontId="30" fillId="0" borderId="39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29" fillId="13" borderId="4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horizontal="left" vertical="center"/>
    </xf>
    <xf numFmtId="0" fontId="27" fillId="11" borderId="39" xfId="2" applyFont="1" applyFill="1" applyBorder="1" applyAlignment="1">
      <alignment horizontal="center" vertical="center" wrapText="1"/>
    </xf>
    <xf numFmtId="0" fontId="27" fillId="11" borderId="41" xfId="2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Lien hypertexte" xfId="2" builtinId="8"/>
    <cellStyle name="Normal" xfId="0" builtinId="0"/>
    <cellStyle name="Titre" xfId="1" builtinId="15"/>
  </cellStyles>
  <dxfs count="0"/>
  <tableStyles count="0" defaultTableStyle="TableStyleMedium2" defaultPivotStyle="PivotStyleLight16"/>
  <colors>
    <mruColors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3849792</xdr:colOff>
      <xdr:row>1</xdr:row>
      <xdr:rowOff>4234</xdr:rowOff>
    </xdr:from>
    <xdr:to>
      <xdr:col>1</xdr:col>
      <xdr:colOff>4398432</xdr:colOff>
      <xdr:row>3</xdr:row>
      <xdr:rowOff>321734</xdr:rowOff>
    </xdr:to>
    <xdr:sp macro="" textlink="">
      <xdr:nvSpPr>
        <xdr:cNvPr id="4" name="Flèche vers le ba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030692">
          <a:off x="6635325" y="436034"/>
          <a:ext cx="548640" cy="1079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1211580</xdr:colOff>
      <xdr:row>7</xdr:row>
      <xdr:rowOff>91440</xdr:rowOff>
    </xdr:from>
    <xdr:to>
      <xdr:col>1</xdr:col>
      <xdr:colOff>1600200</xdr:colOff>
      <xdr:row>11</xdr:row>
      <xdr:rowOff>137160</xdr:rowOff>
    </xdr:to>
    <xdr:sp macro="" textlink="">
      <xdr:nvSpPr>
        <xdr:cNvPr id="5" name="Flèche vers le ba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92880" y="3406140"/>
          <a:ext cx="388620" cy="7848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38100</xdr:colOff>
      <xdr:row>1</xdr:row>
      <xdr:rowOff>224677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819399" cy="659016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0</xdr:row>
      <xdr:rowOff>85725</xdr:rowOff>
    </xdr:from>
    <xdr:to>
      <xdr:col>9</xdr:col>
      <xdr:colOff>262890</xdr:colOff>
      <xdr:row>1</xdr:row>
      <xdr:rowOff>262889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8" t="23716" r="-3508" b="-13002"/>
        <a:stretch/>
      </xdr:blipFill>
      <xdr:spPr>
        <a:xfrm>
          <a:off x="13639800" y="85725"/>
          <a:ext cx="139065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1565910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5910" cy="985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1565910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1565910</xdr:colOff>
      <xdr:row>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1565910</xdr:colOff>
      <xdr:row>1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xture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asmus-plus.ec.europa.eu/resources-and-tools/distance-calculator" TargetMode="External"/><Relationship Id="rId2" Type="http://schemas.openxmlformats.org/officeDocument/2006/relationships/hyperlink" Target="https://sig.ville.gouv.fr/" TargetMode="External"/><Relationship Id="rId1" Type="http://schemas.openxmlformats.org/officeDocument/2006/relationships/hyperlink" Target="https://www.observatoire-des-territoires.gouv.fr/zonage-de-politiques-publiques" TargetMode="External"/><Relationship Id="rId6" Type="http://schemas.openxmlformats.org/officeDocument/2006/relationships/image" Target="../media/image2.png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rasmus-plus.ec.europa.eu/resources-and-tools/distance-calculat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rasmus-plus.ec.europa.eu/resources-and-tools/distance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19"/>
  <sheetViews>
    <sheetView showGridLines="0" zoomScaleNormal="100" workbookViewId="0">
      <selection activeCell="B7" sqref="B7"/>
    </sheetView>
  </sheetViews>
  <sheetFormatPr baseColWidth="10" defaultColWidth="11.42578125" defaultRowHeight="15" x14ac:dyDescent="0.25"/>
  <cols>
    <col min="1" max="1" width="40.5703125" customWidth="1"/>
    <col min="2" max="2" width="87" customWidth="1"/>
    <col min="5" max="5" width="19.140625" customWidth="1"/>
    <col min="6" max="6" width="14.7109375" customWidth="1"/>
    <col min="7" max="7" width="12.85546875" customWidth="1"/>
    <col min="8" max="8" width="15.5703125" customWidth="1"/>
    <col min="9" max="9" width="11.7109375" bestFit="1" customWidth="1"/>
    <col min="10" max="10" width="15.85546875" customWidth="1"/>
    <col min="11" max="11" width="19.28515625" customWidth="1"/>
  </cols>
  <sheetData>
    <row r="1" spans="1:12" ht="33.75" x14ac:dyDescent="0.6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64"/>
    </row>
    <row r="2" spans="1:12" ht="31.5" x14ac:dyDescent="0.6">
      <c r="A2" s="8"/>
      <c r="B2" s="8"/>
      <c r="C2" s="8"/>
      <c r="D2" s="8"/>
      <c r="E2" s="8"/>
      <c r="F2" s="8"/>
      <c r="G2" s="8"/>
      <c r="H2" s="8"/>
      <c r="I2" s="8"/>
      <c r="J2" s="8"/>
      <c r="K2" s="1"/>
      <c r="L2" s="64"/>
    </row>
    <row r="3" spans="1:12" ht="31.5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1"/>
      <c r="L3" s="64"/>
    </row>
    <row r="4" spans="1:12" ht="27" thickBo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1"/>
      <c r="L4" s="64"/>
    </row>
    <row r="5" spans="1:12" ht="36.75" customHeight="1" x14ac:dyDescent="0.3">
      <c r="A5" s="12" t="s">
        <v>1</v>
      </c>
      <c r="B5" s="5" t="s">
        <v>2</v>
      </c>
      <c r="C5" s="1"/>
      <c r="D5" s="95" t="s">
        <v>3</v>
      </c>
      <c r="E5" s="96"/>
      <c r="F5" s="96"/>
      <c r="G5" s="96"/>
      <c r="H5" s="96"/>
      <c r="I5" s="96"/>
      <c r="J5" s="97"/>
      <c r="K5" s="1"/>
      <c r="L5" s="64"/>
    </row>
    <row r="6" spans="1:12" ht="99" customHeight="1" x14ac:dyDescent="0.25">
      <c r="A6" s="13" t="s">
        <v>4</v>
      </c>
      <c r="B6" s="6" t="s">
        <v>65</v>
      </c>
      <c r="C6" s="2"/>
      <c r="D6" s="91" t="s">
        <v>5</v>
      </c>
      <c r="E6" s="92"/>
      <c r="F6" s="92"/>
      <c r="G6" s="92"/>
      <c r="H6" s="92"/>
      <c r="I6" s="92"/>
      <c r="J6" s="93"/>
      <c r="K6" s="1"/>
      <c r="L6" s="64"/>
    </row>
    <row r="7" spans="1:12" ht="60.75" thickBot="1" x14ac:dyDescent="0.3">
      <c r="A7" s="28" t="s">
        <v>6</v>
      </c>
      <c r="B7" s="7" t="s">
        <v>58</v>
      </c>
      <c r="C7" s="1"/>
      <c r="D7" s="79" t="s">
        <v>7</v>
      </c>
      <c r="E7" s="80"/>
      <c r="F7" s="80"/>
      <c r="G7" s="81"/>
      <c r="H7" s="85" t="s">
        <v>8</v>
      </c>
      <c r="I7" s="86"/>
      <c r="J7" s="87"/>
      <c r="K7" s="1"/>
      <c r="L7" s="64"/>
    </row>
    <row r="8" spans="1:12" ht="32.450000000000003" customHeight="1" thickBot="1" x14ac:dyDescent="0.3">
      <c r="A8" s="77"/>
      <c r="B8" s="77"/>
      <c r="C8" s="1"/>
      <c r="D8" s="82" t="s">
        <v>9</v>
      </c>
      <c r="E8" s="83"/>
      <c r="F8" s="83"/>
      <c r="G8" s="84"/>
      <c r="H8" s="88" t="s">
        <v>10</v>
      </c>
      <c r="I8" s="89"/>
      <c r="J8" s="90"/>
      <c r="K8" s="1"/>
      <c r="L8" s="64"/>
    </row>
    <row r="9" spans="1:12" x14ac:dyDescent="0.25">
      <c r="A9" s="64"/>
      <c r="B9" s="64"/>
      <c r="C9" s="1"/>
      <c r="D9" s="9"/>
      <c r="E9" s="10"/>
      <c r="F9" s="10"/>
      <c r="G9" s="10"/>
      <c r="H9" s="11"/>
      <c r="I9" s="11"/>
      <c r="J9" s="11"/>
      <c r="K9" s="1"/>
      <c r="L9" s="64"/>
    </row>
    <row r="10" spans="1:12" x14ac:dyDescent="0.25">
      <c r="A10" s="64"/>
      <c r="B10" s="64"/>
      <c r="C10" s="1"/>
      <c r="D10" s="9"/>
      <c r="E10" s="10"/>
      <c r="F10" s="10"/>
      <c r="G10" s="10"/>
      <c r="H10" s="11"/>
      <c r="I10" s="11"/>
      <c r="J10" s="11"/>
      <c r="K10" s="1"/>
      <c r="L10" s="64"/>
    </row>
    <row r="11" spans="1:12" x14ac:dyDescent="0.25">
      <c r="A11" s="64"/>
      <c r="B11" s="64"/>
      <c r="C11" s="1"/>
      <c r="D11" s="9"/>
      <c r="E11" s="10"/>
      <c r="F11" s="10"/>
      <c r="G11" s="10"/>
      <c r="H11" s="11"/>
      <c r="I11" s="11"/>
      <c r="J11" s="11"/>
      <c r="K11" s="1"/>
      <c r="L11" s="64"/>
    </row>
    <row r="12" spans="1:12" ht="15.75" thickBot="1" x14ac:dyDescent="0.3">
      <c r="A12" s="78"/>
      <c r="B12" s="78"/>
      <c r="C12" s="1"/>
      <c r="D12" s="1"/>
      <c r="E12" s="94"/>
      <c r="F12" s="94"/>
      <c r="G12" s="94"/>
      <c r="H12" s="94"/>
      <c r="I12" s="94"/>
      <c r="J12" s="3"/>
      <c r="K12" s="1"/>
      <c r="L12" s="64"/>
    </row>
    <row r="13" spans="1:12" ht="24" thickBot="1" x14ac:dyDescent="0.4">
      <c r="A13" s="75" t="s">
        <v>11</v>
      </c>
      <c r="B13" s="76"/>
      <c r="C13" s="1"/>
      <c r="D13" s="65" t="s">
        <v>12</v>
      </c>
      <c r="E13" s="66"/>
      <c r="F13" s="66"/>
      <c r="G13" s="66"/>
      <c r="H13" s="66"/>
      <c r="I13" s="66"/>
      <c r="J13" s="66"/>
      <c r="K13" s="67"/>
      <c r="L13" s="64"/>
    </row>
    <row r="14" spans="1:12" ht="50.45" customHeight="1" thickBot="1" x14ac:dyDescent="0.3">
      <c r="A14" s="14" t="s">
        <v>13</v>
      </c>
      <c r="B14" s="22" t="s">
        <v>14</v>
      </c>
      <c r="C14" s="1"/>
      <c r="D14" s="20" t="s">
        <v>15</v>
      </c>
      <c r="E14" s="68" t="s">
        <v>16</v>
      </c>
      <c r="F14" s="69"/>
      <c r="G14" s="18" t="s">
        <v>17</v>
      </c>
      <c r="H14" s="19" t="s">
        <v>18</v>
      </c>
      <c r="I14" s="98" t="s">
        <v>19</v>
      </c>
      <c r="J14" s="29" t="s">
        <v>20</v>
      </c>
      <c r="K14" s="30" t="s">
        <v>21</v>
      </c>
      <c r="L14" s="64"/>
    </row>
    <row r="15" spans="1:12" ht="60.6" customHeight="1" thickBot="1" x14ac:dyDescent="0.3">
      <c r="A15" s="14" t="s">
        <v>22</v>
      </c>
      <c r="B15" s="6" t="s">
        <v>42</v>
      </c>
      <c r="C15" s="1"/>
      <c r="D15" s="21" t="s">
        <v>23</v>
      </c>
      <c r="E15" s="70" t="s">
        <v>43</v>
      </c>
      <c r="F15" s="71"/>
      <c r="G15" s="16">
        <v>300</v>
      </c>
      <c r="H15" s="23" t="s">
        <v>45</v>
      </c>
      <c r="I15" s="99"/>
      <c r="J15" s="31">
        <v>550</v>
      </c>
      <c r="K15" s="32" t="s">
        <v>47</v>
      </c>
      <c r="L15" s="64"/>
    </row>
    <row r="16" spans="1:12" ht="60.6" customHeight="1" thickBot="1" x14ac:dyDescent="0.3">
      <c r="A16" s="14" t="s">
        <v>24</v>
      </c>
      <c r="B16" s="6" t="s">
        <v>25</v>
      </c>
      <c r="C16" s="1"/>
      <c r="D16" s="21" t="s">
        <v>26</v>
      </c>
      <c r="E16" s="70" t="s">
        <v>44</v>
      </c>
      <c r="F16" s="71"/>
      <c r="G16" s="16">
        <v>250</v>
      </c>
      <c r="H16" s="23" t="s">
        <v>46</v>
      </c>
      <c r="I16" s="100"/>
      <c r="J16" s="31">
        <v>500</v>
      </c>
      <c r="K16" s="32" t="s">
        <v>48</v>
      </c>
      <c r="L16" s="64"/>
    </row>
    <row r="17" spans="1:12" ht="93" customHeight="1" thickBot="1" x14ac:dyDescent="0.3">
      <c r="A17" s="15" t="s">
        <v>27</v>
      </c>
      <c r="B17" s="17" t="s">
        <v>28</v>
      </c>
      <c r="C17" s="1"/>
      <c r="D17" s="101" t="s">
        <v>57</v>
      </c>
      <c r="E17" s="72" t="s">
        <v>55</v>
      </c>
      <c r="F17" s="73"/>
      <c r="G17" s="105" t="s">
        <v>51</v>
      </c>
      <c r="H17" s="106"/>
      <c r="I17" s="27" t="s">
        <v>50</v>
      </c>
      <c r="J17" s="25"/>
      <c r="K17" s="26"/>
      <c r="L17" s="64"/>
    </row>
    <row r="18" spans="1:12" ht="87.75" customHeight="1" thickBot="1" x14ac:dyDescent="0.3">
      <c r="A18" s="1"/>
      <c r="B18" s="1"/>
      <c r="C18" s="1"/>
      <c r="D18" s="102"/>
      <c r="E18" s="103" t="s">
        <v>56</v>
      </c>
      <c r="F18" s="104"/>
      <c r="G18" s="107" t="s">
        <v>52</v>
      </c>
      <c r="H18" s="108"/>
      <c r="I18" s="25"/>
      <c r="J18" s="1"/>
      <c r="K18" s="25"/>
      <c r="L18" s="64"/>
    </row>
    <row r="19" spans="1:12" ht="25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64"/>
    </row>
  </sheetData>
  <sheetProtection sheet="1" objects="1" scenarios="1"/>
  <mergeCells count="21">
    <mergeCell ref="I14:I16"/>
    <mergeCell ref="D17:D18"/>
    <mergeCell ref="E18:F18"/>
    <mergeCell ref="G17:H17"/>
    <mergeCell ref="G18:H18"/>
    <mergeCell ref="L1:L19"/>
    <mergeCell ref="D13:K13"/>
    <mergeCell ref="E14:F14"/>
    <mergeCell ref="E15:F15"/>
    <mergeCell ref="E16:F16"/>
    <mergeCell ref="E17:F17"/>
    <mergeCell ref="A1:K1"/>
    <mergeCell ref="A13:B13"/>
    <mergeCell ref="A8:B12"/>
    <mergeCell ref="D7:G7"/>
    <mergeCell ref="D8:G8"/>
    <mergeCell ref="H7:J7"/>
    <mergeCell ref="H8:J8"/>
    <mergeCell ref="D6:J6"/>
    <mergeCell ref="E12:I12"/>
    <mergeCell ref="D5:J5"/>
  </mergeCells>
  <hyperlinks>
    <hyperlink ref="H7" r:id="rId1" xr:uid="{00000000-0004-0000-0000-000000000000}"/>
    <hyperlink ref="H8" r:id="rId2" xr:uid="{00000000-0004-0000-0000-000001000000}"/>
    <hyperlink ref="I17" r:id="rId3" display="https://erasmus-plus.ec.europa.eu/resources-and-tools/distance-calculator" xr:uid="{140492DC-EBCC-4C4E-A0BC-8A277FBEFEAD}"/>
  </hyperlinks>
  <pageMargins left="0.7" right="0.7" top="0.75" bottom="0.75" header="0.3" footer="0.3"/>
  <pageSetup paperSize="9" orientation="portrait" r:id="rId4"/>
  <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14"/>
  <sheetViews>
    <sheetView showGridLines="0" tabSelected="1" zoomScale="150" zoomScaleNormal="150" workbookViewId="0">
      <selection activeCell="B6" sqref="B6:C6"/>
    </sheetView>
  </sheetViews>
  <sheetFormatPr baseColWidth="10" defaultColWidth="11.42578125" defaultRowHeight="15" x14ac:dyDescent="0.25"/>
  <cols>
    <col min="1" max="1" width="38.5703125" customWidth="1"/>
    <col min="3" max="3" width="14.42578125" bestFit="1" customWidth="1"/>
    <col min="4" max="4" width="26.5703125" customWidth="1"/>
    <col min="5" max="5" width="23.28515625" customWidth="1"/>
    <col min="6" max="6" width="23.85546875" customWidth="1"/>
    <col min="9" max="9" width="13.85546875" customWidth="1"/>
  </cols>
  <sheetData>
    <row r="1" spans="1:9" ht="77.45" customHeight="1" thickBot="1" x14ac:dyDescent="0.3">
      <c r="A1" s="111" t="s">
        <v>29</v>
      </c>
      <c r="B1" s="112"/>
      <c r="C1" s="113"/>
    </row>
    <row r="2" spans="1:9" x14ac:dyDescent="0.25">
      <c r="A2" s="55" t="s">
        <v>30</v>
      </c>
      <c r="B2" s="53">
        <v>300</v>
      </c>
      <c r="C2" s="53" t="s">
        <v>31</v>
      </c>
    </row>
    <row r="3" spans="1:9" x14ac:dyDescent="0.25">
      <c r="A3" s="35" t="s">
        <v>32</v>
      </c>
      <c r="B3" s="52">
        <v>0</v>
      </c>
      <c r="C3" s="39" t="s">
        <v>31</v>
      </c>
      <c r="D3" s="116" t="s">
        <v>68</v>
      </c>
      <c r="E3" s="116"/>
      <c r="F3" s="116"/>
      <c r="G3" s="116"/>
    </row>
    <row r="4" spans="1:9" ht="15.75" thickBot="1" x14ac:dyDescent="0.3">
      <c r="A4" s="56" t="s">
        <v>33</v>
      </c>
      <c r="B4" s="54">
        <f>SUM(B2:B3)</f>
        <v>300</v>
      </c>
      <c r="C4" s="54" t="s">
        <v>31</v>
      </c>
      <c r="D4" s="33"/>
      <c r="E4" s="33"/>
      <c r="F4" s="33"/>
      <c r="G4" s="33"/>
    </row>
    <row r="5" spans="1:9" x14ac:dyDescent="0.25">
      <c r="A5" s="36" t="s">
        <v>34</v>
      </c>
      <c r="B5" s="114">
        <v>45292</v>
      </c>
      <c r="C5" s="114"/>
      <c r="D5" s="33" t="s">
        <v>70</v>
      </c>
      <c r="E5" s="33"/>
      <c r="F5" s="33"/>
      <c r="G5" s="33"/>
    </row>
    <row r="6" spans="1:9" x14ac:dyDescent="0.25">
      <c r="A6" s="37" t="s">
        <v>35</v>
      </c>
      <c r="B6" s="115">
        <v>45292</v>
      </c>
      <c r="C6" s="115"/>
      <c r="D6" s="33" t="s">
        <v>69</v>
      </c>
      <c r="E6" s="51"/>
      <c r="F6" s="33"/>
      <c r="G6" s="33"/>
    </row>
    <row r="7" spans="1:9" ht="22.5" customHeight="1" x14ac:dyDescent="0.25">
      <c r="A7" s="110" t="s">
        <v>66</v>
      </c>
      <c r="B7" s="110"/>
      <c r="C7" s="110"/>
      <c r="D7" s="110"/>
      <c r="E7" s="110"/>
    </row>
    <row r="8" spans="1:9" ht="24" x14ac:dyDescent="0.25">
      <c r="A8" s="57" t="s">
        <v>60</v>
      </c>
      <c r="B8" s="58">
        <f>(YEAR(B6)-YEAR(B5))* 360 + (MONTH(B6)-MONTH(B5)) * 30 + ( IF( DAY(B6)=31,30,DAY(B6)) - IF( DAY(B5)=31,30,DAY(B5)) ) + 1</f>
        <v>1</v>
      </c>
      <c r="C8" s="58" t="s">
        <v>36</v>
      </c>
    </row>
    <row r="9" spans="1:9" ht="24" x14ac:dyDescent="0.25">
      <c r="A9" s="59" t="s">
        <v>61</v>
      </c>
      <c r="B9" s="53">
        <f>ROUNDDOWN(B8/30,0)</f>
        <v>0</v>
      </c>
      <c r="C9" s="53" t="s">
        <v>37</v>
      </c>
    </row>
    <row r="10" spans="1:9" x14ac:dyDescent="0.25">
      <c r="A10" s="60" t="s">
        <v>38</v>
      </c>
      <c r="B10" s="53">
        <f>B8-B9*30</f>
        <v>1</v>
      </c>
      <c r="C10" s="53" t="s">
        <v>39</v>
      </c>
    </row>
    <row r="11" spans="1:9" x14ac:dyDescent="0.25">
      <c r="A11" s="38" t="s">
        <v>49</v>
      </c>
      <c r="B11" s="62">
        <v>0</v>
      </c>
      <c r="C11" s="61" t="s">
        <v>31</v>
      </c>
      <c r="D11" s="24" t="s">
        <v>71</v>
      </c>
      <c r="E11" s="24"/>
      <c r="F11" s="24"/>
      <c r="G11" s="24"/>
      <c r="H11" s="24"/>
      <c r="I11" s="24"/>
    </row>
    <row r="12" spans="1:9" x14ac:dyDescent="0.25">
      <c r="A12" s="48" t="s">
        <v>59</v>
      </c>
      <c r="B12" s="40">
        <f>ROUND(B9*B4+B11+B10*B4/30-0*B4/30,0)</f>
        <v>10</v>
      </c>
      <c r="C12" s="40" t="s">
        <v>40</v>
      </c>
      <c r="D12" s="24"/>
      <c r="E12" s="24"/>
    </row>
    <row r="13" spans="1:9" ht="22.5" x14ac:dyDescent="0.25">
      <c r="D13" s="46" t="s">
        <v>54</v>
      </c>
      <c r="E13" s="46" t="s">
        <v>53</v>
      </c>
      <c r="F13" s="109" t="s">
        <v>62</v>
      </c>
    </row>
    <row r="14" spans="1:9" ht="89.25" customHeight="1" x14ac:dyDescent="0.25">
      <c r="D14" s="50" t="s">
        <v>51</v>
      </c>
      <c r="E14" s="34" t="s">
        <v>52</v>
      </c>
      <c r="F14" s="109"/>
    </row>
  </sheetData>
  <sheetProtection sheet="1" objects="1" scenarios="1"/>
  <mergeCells count="6">
    <mergeCell ref="F13:F14"/>
    <mergeCell ref="A7:E7"/>
    <mergeCell ref="A1:C1"/>
    <mergeCell ref="B5:C5"/>
    <mergeCell ref="B6:C6"/>
    <mergeCell ref="D3:G3"/>
  </mergeCells>
  <hyperlinks>
    <hyperlink ref="F13" r:id="rId1" display="https://erasmus-plus.ec.europa.eu/resources-and-tools/distance-calculator" xr:uid="{8550802C-68D7-4B3F-90DA-237091A0B28A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I14"/>
  <sheetViews>
    <sheetView showGridLines="0" topLeftCell="A4" zoomScale="150" zoomScaleNormal="150" workbookViewId="0">
      <selection activeCell="A14" sqref="A14"/>
    </sheetView>
  </sheetViews>
  <sheetFormatPr baseColWidth="10" defaultColWidth="11.42578125" defaultRowHeight="15" x14ac:dyDescent="0.25"/>
  <cols>
    <col min="1" max="1" width="38.5703125" customWidth="1"/>
    <col min="3" max="3" width="14.42578125" bestFit="1" customWidth="1"/>
    <col min="4" max="4" width="32.42578125" customWidth="1"/>
    <col min="5" max="6" width="22.85546875" bestFit="1" customWidth="1"/>
    <col min="7" max="7" width="15.140625" customWidth="1"/>
    <col min="9" max="9" width="21.7109375" customWidth="1"/>
  </cols>
  <sheetData>
    <row r="1" spans="1:9" ht="77.45" customHeight="1" thickBot="1" x14ac:dyDescent="0.3">
      <c r="A1" s="111" t="s">
        <v>41</v>
      </c>
      <c r="B1" s="112"/>
      <c r="C1" s="121"/>
      <c r="D1" s="33"/>
      <c r="E1" s="33"/>
      <c r="F1" s="33"/>
      <c r="G1" s="33"/>
      <c r="H1" s="33"/>
    </row>
    <row r="2" spans="1:9" x14ac:dyDescent="0.25">
      <c r="A2" s="55" t="s">
        <v>30</v>
      </c>
      <c r="B2" s="53">
        <v>250</v>
      </c>
      <c r="C2" s="53" t="s">
        <v>31</v>
      </c>
      <c r="D2" s="33"/>
      <c r="E2" s="33"/>
      <c r="F2" s="33"/>
      <c r="G2" s="33"/>
      <c r="H2" s="33"/>
    </row>
    <row r="3" spans="1:9" x14ac:dyDescent="0.25">
      <c r="A3" s="35" t="s">
        <v>32</v>
      </c>
      <c r="B3" s="52">
        <v>0</v>
      </c>
      <c r="C3" s="39" t="s">
        <v>31</v>
      </c>
      <c r="D3" s="45" t="s">
        <v>64</v>
      </c>
      <c r="E3" s="45"/>
      <c r="F3" s="45"/>
      <c r="G3" s="45"/>
      <c r="H3" s="33"/>
    </row>
    <row r="4" spans="1:9" ht="15.75" thickBot="1" x14ac:dyDescent="0.3">
      <c r="A4" s="63" t="s">
        <v>33</v>
      </c>
      <c r="B4" s="53">
        <f>SUM(B2:B3)</f>
        <v>250</v>
      </c>
      <c r="C4" s="53" t="s">
        <v>31</v>
      </c>
      <c r="D4" s="33"/>
      <c r="E4" s="33"/>
      <c r="F4" s="33"/>
      <c r="G4" s="33"/>
      <c r="H4" s="33"/>
    </row>
    <row r="5" spans="1:9" x14ac:dyDescent="0.25">
      <c r="A5" s="36" t="s">
        <v>34</v>
      </c>
      <c r="B5" s="114">
        <v>45292</v>
      </c>
      <c r="C5" s="114"/>
      <c r="D5" s="33" t="s">
        <v>72</v>
      </c>
      <c r="E5" s="33"/>
      <c r="F5" s="33"/>
      <c r="G5" s="33"/>
      <c r="H5" s="33"/>
    </row>
    <row r="6" spans="1:9" x14ac:dyDescent="0.25">
      <c r="A6" s="37" t="s">
        <v>35</v>
      </c>
      <c r="B6" s="115">
        <v>45292</v>
      </c>
      <c r="C6" s="115"/>
      <c r="D6" s="33" t="s">
        <v>69</v>
      </c>
      <c r="E6" s="33"/>
      <c r="F6" s="33"/>
      <c r="G6" s="33"/>
      <c r="H6" s="33"/>
    </row>
    <row r="7" spans="1:9" ht="25.5" customHeight="1" x14ac:dyDescent="0.25">
      <c r="A7" s="117" t="s">
        <v>67</v>
      </c>
      <c r="B7" s="118"/>
      <c r="C7" s="118"/>
      <c r="D7" s="118"/>
      <c r="E7" s="118"/>
    </row>
    <row r="8" spans="1:9" ht="24" x14ac:dyDescent="0.25">
      <c r="A8" s="57" t="s">
        <v>63</v>
      </c>
      <c r="B8" s="58">
        <f>(YEAR(B6)-YEAR(B5))* 360 + (MONTH(B6)-MONTH(B5)) * 30 + ( IF( DAY(B6)=31,30,DAY(B6)) - IF( DAY(B5)=31,30,DAY(B5)) ) + 1</f>
        <v>1</v>
      </c>
      <c r="C8" s="53" t="s">
        <v>36</v>
      </c>
    </row>
    <row r="9" spans="1:9" ht="24" x14ac:dyDescent="0.25">
      <c r="A9" s="59" t="s">
        <v>61</v>
      </c>
      <c r="B9" s="53">
        <f>ROUNDDOWN(B8/30,0)</f>
        <v>0</v>
      </c>
      <c r="C9" s="53" t="s">
        <v>37</v>
      </c>
    </row>
    <row r="10" spans="1:9" x14ac:dyDescent="0.25">
      <c r="A10" s="60" t="s">
        <v>38</v>
      </c>
      <c r="B10" s="53">
        <f>B8-B9*30</f>
        <v>1</v>
      </c>
      <c r="C10" s="53" t="s">
        <v>39</v>
      </c>
      <c r="D10" s="122"/>
      <c r="E10" s="122"/>
      <c r="F10" s="122"/>
      <c r="G10" s="122"/>
      <c r="H10" s="122"/>
      <c r="I10" s="122"/>
    </row>
    <row r="11" spans="1:9" x14ac:dyDescent="0.25">
      <c r="A11" s="38" t="s">
        <v>49</v>
      </c>
      <c r="B11" s="62"/>
      <c r="C11" s="61" t="s">
        <v>31</v>
      </c>
      <c r="D11" s="116" t="s">
        <v>73</v>
      </c>
      <c r="E11" s="116"/>
      <c r="F11" s="116"/>
      <c r="G11" s="116"/>
      <c r="H11" s="116"/>
      <c r="I11" s="116"/>
    </row>
    <row r="12" spans="1:9" ht="15.75" thickBot="1" x14ac:dyDescent="0.3">
      <c r="A12" s="49" t="s">
        <v>59</v>
      </c>
      <c r="B12" s="41">
        <f>ROUND(B9*B4+B11+B10*B4/30-0*B4/30,0)</f>
        <v>8</v>
      </c>
      <c r="C12" s="42" t="s">
        <v>40</v>
      </c>
      <c r="D12" s="43"/>
      <c r="E12" s="44"/>
      <c r="F12" s="44"/>
    </row>
    <row r="13" spans="1:9" ht="22.5" x14ac:dyDescent="0.25">
      <c r="D13" s="46" t="s">
        <v>54</v>
      </c>
      <c r="E13" s="46" t="s">
        <v>53</v>
      </c>
      <c r="F13" s="119" t="s">
        <v>62</v>
      </c>
    </row>
    <row r="14" spans="1:9" ht="84.75" customHeight="1" x14ac:dyDescent="0.25">
      <c r="D14" s="47" t="s">
        <v>51</v>
      </c>
      <c r="E14" s="34" t="s">
        <v>52</v>
      </c>
      <c r="F14" s="120"/>
    </row>
  </sheetData>
  <sheetProtection sheet="1" objects="1" scenarios="1"/>
  <mergeCells count="7">
    <mergeCell ref="A7:E7"/>
    <mergeCell ref="F13:F14"/>
    <mergeCell ref="D11:I11"/>
    <mergeCell ref="A1:C1"/>
    <mergeCell ref="B5:C5"/>
    <mergeCell ref="B6:C6"/>
    <mergeCell ref="D10:I10"/>
  </mergeCells>
  <hyperlinks>
    <hyperlink ref="F13" r:id="rId1" display="https://erasmus-plus.ec.europa.eu/resources-and-tools/distance-calculator" xr:uid="{010988F5-C6D7-44B6-A458-6DC9DE06187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SMS Groupe 1</vt:lpstr>
      <vt:lpstr>SMS Groupe 2</vt:lpstr>
    </vt:vector>
  </TitlesOfParts>
  <Manager/>
  <Company>Université d'Orléans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Auriane Jamrog</dc:creator>
  <cp:keywords/>
  <dc:description/>
  <cp:lastModifiedBy>Marion Molenga</cp:lastModifiedBy>
  <cp:revision/>
  <dcterms:created xsi:type="dcterms:W3CDTF">2021-12-07T16:08:40Z</dcterms:created>
  <dcterms:modified xsi:type="dcterms:W3CDTF">2024-08-29T13:11:00Z</dcterms:modified>
  <cp:category/>
  <cp:contentStatus/>
</cp:coreProperties>
</file>