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4"/>
  <workbookPr autoCompressPictures="0"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2nd degré\Anglais\"/>
    </mc:Choice>
  </mc:AlternateContent>
  <xr:revisionPtr revIDLastSave="0" documentId="13_ncr:1_{680FCCAF-E9E1-40AF-B4FB-EA3CF7D54378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2nd degré Anglais" sheetId="1" r:id="rId2"/>
  </sheets>
  <externalReferences>
    <externalReference r:id="rId3"/>
  </externalReferences>
  <definedNames>
    <definedName name="_xlnm._FilterDatabase" localSheetId="1" hidden="1">'Master Meef 2nd degré Anglais'!$A$1:$AM$95</definedName>
    <definedName name="CNU_disciplines" localSheetId="1">#REF!</definedName>
    <definedName name="CNU_disciplines">#REF!</definedName>
    <definedName name="Domainesformation">#REF!</definedName>
    <definedName name="_xlnm.Print_Titles" localSheetId="1">'Master Meef 2nd degré Anglais'!$1:$3</definedName>
    <definedName name="lieu">#REF!</definedName>
    <definedName name="nature_ens" localSheetId="1">#REF!</definedName>
    <definedName name="nature_ens">#REF!</definedName>
    <definedName name="Nature2">'[1]Liste de valeurs'!$B$2:$B$7</definedName>
    <definedName name="oui_non" localSheetId="1">#REF!</definedName>
    <definedName name="oui_non">#REF!</definedName>
    <definedName name="section_CNU">#REF!</definedName>
    <definedName name="sections_CNU" localSheetId="1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#REF!</definedName>
    <definedName name="typ_ense">#REF!</definedName>
    <definedName name="Type_UE" localSheetId="1">#REF!</definedName>
    <definedName name="Type_UE">#REF!</definedName>
    <definedName name="UE___Unité_d_enseignement">#REF!</definedName>
    <definedName name="UFR">#REF!</definedName>
    <definedName name="_xlnm.Print_Area" localSheetId="1">'Master Meef 2nd degré Anglais'!$A$1:$U$69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1" i="1" l="1"/>
  <c r="Q78" i="1"/>
  <c r="Q73" i="1"/>
  <c r="L91" i="1"/>
  <c r="S81" i="1"/>
  <c r="R81" i="1"/>
  <c r="G81" i="1"/>
  <c r="F81" i="1"/>
  <c r="E81" i="1"/>
  <c r="S78" i="1"/>
  <c r="S73" i="1"/>
  <c r="R78" i="1"/>
  <c r="R73" i="1"/>
  <c r="R59" i="1"/>
  <c r="R54" i="1"/>
  <c r="R49" i="1"/>
  <c r="L69" i="1"/>
  <c r="S59" i="1"/>
  <c r="Q59" i="1"/>
  <c r="Q54" i="1"/>
  <c r="Q49" i="1"/>
  <c r="S54" i="1"/>
  <c r="S49" i="1"/>
  <c r="Q27" i="1"/>
  <c r="Q32" i="1"/>
  <c r="Q36" i="1"/>
  <c r="L45" i="1"/>
  <c r="S36" i="1"/>
  <c r="R36" i="1"/>
  <c r="S32" i="1"/>
  <c r="R32" i="1"/>
  <c r="S27" i="1"/>
  <c r="R27" i="1"/>
  <c r="R45" i="1" s="1"/>
  <c r="L23" i="1"/>
  <c r="S14" i="1"/>
  <c r="R14" i="1"/>
  <c r="Q14" i="1"/>
  <c r="S10" i="1"/>
  <c r="R10" i="1"/>
  <c r="Q10" i="1"/>
  <c r="S5" i="1"/>
  <c r="R5" i="1"/>
  <c r="Q5" i="1"/>
  <c r="S45" i="1" l="1"/>
  <c r="S23" i="1"/>
  <c r="L93" i="1"/>
  <c r="Q91" i="1"/>
  <c r="Q23" i="1"/>
  <c r="R69" i="1"/>
  <c r="Q45" i="1"/>
  <c r="S91" i="1"/>
  <c r="R91" i="1"/>
  <c r="R23" i="1"/>
  <c r="Q69" i="1"/>
  <c r="S69" i="1"/>
  <c r="Q46" i="1" l="1"/>
  <c r="S93" i="1"/>
  <c r="Q92" i="1"/>
  <c r="R93" i="1"/>
  <c r="Q70" i="1"/>
  <c r="Q93" i="1"/>
  <c r="Q24" i="1"/>
  <c r="Q95" i="1" l="1"/>
</calcChain>
</file>

<file path=xl/sharedStrings.xml><?xml version="1.0" encoding="utf-8"?>
<sst xmlns="http://schemas.openxmlformats.org/spreadsheetml/2006/main" count="929" uniqueCount="262">
  <si>
    <t xml:space="preserve">Intitulé de la mention </t>
  </si>
  <si>
    <t>Master MEEF second degré_Anglais</t>
  </si>
  <si>
    <t xml:space="preserve"> </t>
  </si>
  <si>
    <r>
      <rPr>
        <b/>
        <sz val="11"/>
        <color theme="1"/>
        <rFont val="Calibri"/>
        <family val="2"/>
      </rPr>
      <t xml:space="preserve">Date de l'examen et avis du conseil de la composante
</t>
    </r>
    <r>
      <rPr>
        <b/>
        <sz val="11"/>
        <color rgb="FFFF0000"/>
        <rFont val="Calibri"/>
        <family val="2"/>
      </rPr>
      <t>(la saisie de la date conditionne le passage à la CFVU)</t>
    </r>
  </si>
  <si>
    <t>Favorable le 07/04/2025</t>
  </si>
  <si>
    <t xml:space="preserve">Dates de l'examen et avis de la CFVU </t>
  </si>
  <si>
    <t>Responsables du parcours</t>
  </si>
  <si>
    <t>Ariane LAINÉ (O) et  Hélène TISON (T)</t>
  </si>
  <si>
    <t xml:space="preserve">Statut </t>
  </si>
  <si>
    <t>MCF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</si>
  <si>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</si>
  <si>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</si>
  <si>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</si>
  <si>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</si>
  <si>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</si>
  <si>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</si>
  <si>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</si>
  <si>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</si>
  <si>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</si>
  <si>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</si>
  <si>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</si>
  <si>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</si>
  <si>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</si>
  <si>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</si>
  <si>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</si>
  <si>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</si>
  <si>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</si>
  <si>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</si>
  <si>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</si>
  <si>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</si>
  <si>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</si>
  <si>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</si>
  <si>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</si>
  <si>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</si>
  <si>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</si>
  <si>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</si>
  <si>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</si>
  <si>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</si>
  <si>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</si>
  <si>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</si>
  <si>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</si>
  <si>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</si>
  <si>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</si>
  <si>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</si>
  <si>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</si>
  <si>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</si>
  <si>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</si>
  <si>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</si>
  <si>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</si>
  <si>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</si>
  <si>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</si>
  <si>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</si>
  <si>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</si>
  <si>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</si>
  <si>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</si>
  <si>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</si>
  <si>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>Enjeux et connaissance du système éducatif</t>
  </si>
  <si>
    <t xml:space="preserve">UE 11 </t>
  </si>
  <si>
    <t>EC : élément constitutif</t>
  </si>
  <si>
    <t>70 : Sciences de l'éducation</t>
  </si>
  <si>
    <t>E. MUNN (O) / J. ROUSSEL (T)</t>
  </si>
  <si>
    <t>développement des adolescents et procesus d'apprentissages.</t>
  </si>
  <si>
    <t>CT</t>
  </si>
  <si>
    <t>écrit</t>
  </si>
  <si>
    <t>à rendre</t>
  </si>
  <si>
    <t>2h</t>
  </si>
  <si>
    <t xml:space="preserve">écrit </t>
  </si>
  <si>
    <t>EC2</t>
  </si>
  <si>
    <t>structures de la langue (savoirs du champ disciplinaire)</t>
  </si>
  <si>
    <t>UE 13 EC1 + EC4</t>
  </si>
  <si>
    <t>11 : Langues et littératures anglaises et anglo-saxonnes</t>
  </si>
  <si>
    <t>M-E. PERROT / S. GATELAIS, F. FOUASSIER</t>
  </si>
  <si>
    <t xml:space="preserve">outils théoriques et méthodologiques nécessaires aux épreuves de linguistique et de traduction </t>
  </si>
  <si>
    <t>CC</t>
  </si>
  <si>
    <t>4h</t>
  </si>
  <si>
    <t>EC3</t>
  </si>
  <si>
    <t>cultures des sphères anglophones (construction des apprentissages dans le champ disciplinaire)</t>
  </si>
  <si>
    <t>UE 13 EC2 + EC5</t>
  </si>
  <si>
    <t>K-JWALLART / S. CARREZ, S. SALBAYRE, S. PORION, A. CASTET</t>
  </si>
  <si>
    <t>entraînement  à l’analyse de différents types de documents littéraires et culturels</t>
  </si>
  <si>
    <t>6h</t>
  </si>
  <si>
    <t>oral</t>
  </si>
  <si>
    <t>30 min</t>
  </si>
  <si>
    <t>EC4</t>
  </si>
  <si>
    <t xml:space="preserve">s'exprimer en anglais </t>
  </si>
  <si>
    <t>UE 13 EC3 + EC6</t>
  </si>
  <si>
    <t>N.SERPOLLET / E. RAMBEAU</t>
  </si>
  <si>
    <t>S’exprimer en anglais : révision des bases de la langue orale</t>
  </si>
  <si>
    <t>écrit/oral</t>
  </si>
  <si>
    <t>30min</t>
  </si>
  <si>
    <t xml:space="preserve">UE 1.2 </t>
  </si>
  <si>
    <t xml:space="preserve">Piloter son enseignement </t>
  </si>
  <si>
    <t>Construction d'une posture professionnelle réflexive</t>
  </si>
  <si>
    <t>préparation du stage et du portfolio</t>
  </si>
  <si>
    <t>savoirs fondamentaux de la didactique (éléments d'épistémologie)</t>
  </si>
  <si>
    <t>UE 12 EC1</t>
  </si>
  <si>
    <t>P. CATOIRE / A. BELLEVILLE</t>
  </si>
  <si>
    <t>Epistémologie de la discipline</t>
  </si>
  <si>
    <t>2 écrits</t>
  </si>
  <si>
    <t>2 heures</t>
  </si>
  <si>
    <t>enseigner la langue et les cultures des sphères anglophones (construction des apprentissages dans le champ disciplinaire)</t>
  </si>
  <si>
    <t>UE 12 EC2</t>
  </si>
  <si>
    <t>P. CATOIRE</t>
  </si>
  <si>
    <t>Construction de séance</t>
  </si>
  <si>
    <t>repise oral d'un travail écrit</t>
  </si>
  <si>
    <t>20 minutes</t>
  </si>
  <si>
    <t xml:space="preserve">UE 1.3 </t>
  </si>
  <si>
    <t>Etre acteur de son développement professionnel</t>
  </si>
  <si>
    <t>recherche et méthodologie**</t>
  </si>
  <si>
    <t>UE 13 EC7</t>
  </si>
  <si>
    <t>K. FISCHER</t>
  </si>
  <si>
    <t>Débuter une recherche, constituer une bibliographie</t>
  </si>
  <si>
    <t>séminaire de recherche en didactique</t>
  </si>
  <si>
    <t>particularités de la recherche en sciences de l'éducation</t>
  </si>
  <si>
    <t>15 minutes</t>
  </si>
  <si>
    <t>analyse de pratiques disciplinaires (renforcement des compétences soutenant le développement professionnel)/Préparation du stage</t>
  </si>
  <si>
    <t>UE 12 EC 3</t>
  </si>
  <si>
    <t>Préparation du stage  + compte-rendu</t>
  </si>
  <si>
    <t xml:space="preserve">développement professionnel / tutorat </t>
  </si>
  <si>
    <t>analyser et évaluer ses compétences professionnelles</t>
  </si>
  <si>
    <t xml:space="preserve">UE1.4 </t>
  </si>
  <si>
    <r>
      <t xml:space="preserve">Module complémentaire en auto formation ou mutualisé avec d'autres parcours </t>
    </r>
    <r>
      <rPr>
        <sz val="10"/>
        <color theme="1"/>
        <rFont val="Calibri (Corps)"/>
      </rPr>
      <t xml:space="preserve">(renforcement avec L3, approfondissement en auto formation, corps et voix mutualisé avec L3 ) </t>
    </r>
  </si>
  <si>
    <t>L3 LLCER</t>
  </si>
  <si>
    <t>Renforcement disciplianaire mutualisé et / ou en autonomie</t>
  </si>
  <si>
    <t>UE 1.5</t>
  </si>
  <si>
    <t>Stage d'observation à l'étranger</t>
  </si>
  <si>
    <t>F : facultatif</t>
  </si>
  <si>
    <t>UE 1.6</t>
  </si>
  <si>
    <t>Préparation au CAPEFE</t>
  </si>
  <si>
    <t>UE 1.7</t>
  </si>
  <si>
    <t>Préparation Pix+ Édu (UE facultative)</t>
  </si>
  <si>
    <t>Meef 1e degré</t>
  </si>
  <si>
    <t>UE : unité d'enseignement</t>
  </si>
  <si>
    <t>Semestre 7 Total Heures présentielles Etudiant</t>
  </si>
  <si>
    <t>Semestre 8</t>
  </si>
  <si>
    <t>UE 2.1</t>
  </si>
  <si>
    <t>UE 21 EC2 + EC3</t>
  </si>
  <si>
    <t>politiques et enjeux du système éducatif, enjeux du numérique</t>
  </si>
  <si>
    <t>structures de la langue</t>
  </si>
  <si>
    <t>UE 23 EC1 + EC4</t>
  </si>
  <si>
    <t>cultures des sphères anglophones</t>
  </si>
  <si>
    <t>UE 23 EC2 + EC5</t>
  </si>
  <si>
    <t>entraînement à l’analyse de différents types de documents littéraires et culturels</t>
  </si>
  <si>
    <t>UE 23 EC3</t>
  </si>
  <si>
    <t>percevoir et remédier à ses erreurs phonologiques</t>
  </si>
  <si>
    <t>UE 2.2</t>
  </si>
  <si>
    <t>UE 21 EC4</t>
  </si>
  <si>
    <t>climat scolaire, posture de l'enseignant, corps et voix, APP</t>
  </si>
  <si>
    <t>savoirs fondamentaux de la didactique (éléments d'épistémologie )</t>
  </si>
  <si>
    <t>UE 32 EC3</t>
  </si>
  <si>
    <t>construction de séquences</t>
  </si>
  <si>
    <t>3 heures</t>
  </si>
  <si>
    <t>enseigner la langue et les cultures des sphères anglophones (construction des apprentissages dans le champ disciplinaire) et stage</t>
  </si>
  <si>
    <t>sélectionner un support, construire l'accès au sens</t>
  </si>
  <si>
    <t>écrit + oral</t>
  </si>
  <si>
    <t>à rendre + 15 minutes</t>
  </si>
  <si>
    <t>repise orale d'un travail écrit</t>
  </si>
  <si>
    <t>15 min</t>
  </si>
  <si>
    <t>UE 2.3</t>
  </si>
  <si>
    <t>recherche et méthodologie</t>
  </si>
  <si>
    <t>UE 23 EC6</t>
  </si>
  <si>
    <t>Etablissement d'un protocole et recueil de données</t>
  </si>
  <si>
    <t>séminaire de recherche en didactique**</t>
  </si>
  <si>
    <t>Problématiser un mémoire MEEF</t>
  </si>
  <si>
    <r>
      <t xml:space="preserve">développement professionnel / tutorat 
</t>
    </r>
    <r>
      <rPr>
        <b/>
        <sz val="10"/>
        <color theme="1"/>
        <rFont val="Arial"/>
        <family val="2"/>
      </rPr>
      <t>3h/étudiant</t>
    </r>
  </si>
  <si>
    <t>présentation des stages de M2 ; faire un bilan de ses compétences</t>
  </si>
  <si>
    <t xml:space="preserve">UE 2.4 </t>
  </si>
  <si>
    <r>
      <t>Module complémentaire en auto formation ou mutualisé avec d'autres parcours</t>
    </r>
    <r>
      <rPr>
        <sz val="11"/>
        <color theme="1"/>
        <rFont val="Calibri (Corps)"/>
      </rPr>
      <t xml:space="preserve"> </t>
    </r>
    <r>
      <rPr>
        <sz val="10"/>
        <color theme="1"/>
        <rFont val="Calibri (Corps)"/>
      </rPr>
      <t xml:space="preserve">(renforcement avec L3, approfondissement en auto formation, corps et voix mutualisé avec L3 ) </t>
    </r>
  </si>
  <si>
    <t>L3 LLECR</t>
  </si>
  <si>
    <t>UE 2.5</t>
  </si>
  <si>
    <t>Module ouverture</t>
  </si>
  <si>
    <t>UE 2.6</t>
  </si>
  <si>
    <t>UE 2.7</t>
  </si>
  <si>
    <t>UE 2.8</t>
  </si>
  <si>
    <t>Semestre 8  Total Heures présentielles Etudiant</t>
  </si>
  <si>
    <t>Semestre 9</t>
  </si>
  <si>
    <t>UE 3.1</t>
  </si>
  <si>
    <t>UE 31 EC3</t>
  </si>
  <si>
    <t>V. ROISIN (T) / D. COUVERT (O)</t>
  </si>
  <si>
    <t>Journée en établissement</t>
  </si>
  <si>
    <t>UE 3.2</t>
  </si>
  <si>
    <t>UE 21 EC1 + EC4 
UE 31 EC2 +EC3</t>
  </si>
  <si>
    <t>Evaluation ; Ecole inclusive ; trouble des apprentissages ; autorité ; APP ; numérique</t>
  </si>
  <si>
    <t>reprise orale d'un travail écrit</t>
  </si>
  <si>
    <t>efficacité de l'enseignement</t>
  </si>
  <si>
    <t>S. BRUNEL</t>
  </si>
  <si>
    <t>Principes fondamentaux de l'enseignement des LVE</t>
  </si>
  <si>
    <t>4 heures</t>
  </si>
  <si>
    <t>Construction de séquences et séances</t>
  </si>
  <si>
    <t>enseigner aux élèves à s'exprimer en anglais</t>
  </si>
  <si>
    <t>UE 32 EC1</t>
  </si>
  <si>
    <t>07 : Sciences du langage : linguistique et phonétique générales</t>
  </si>
  <si>
    <t>Développer l'expression des élèves</t>
  </si>
  <si>
    <t>UE 3.3</t>
  </si>
  <si>
    <t>non compensable</t>
  </si>
  <si>
    <t>Voix et corps pour enseigner et présenter un oral</t>
  </si>
  <si>
    <t>accompagnement du mémoire et soutenance**</t>
  </si>
  <si>
    <t>UE 34 EC1</t>
  </si>
  <si>
    <t>Accompagnement du mémoire</t>
  </si>
  <si>
    <t>analyse de pratiques disciplinaires (renforcement des compétences soutenant le développement professionnel)</t>
  </si>
  <si>
    <t>E. MUNN</t>
  </si>
  <si>
    <t>Gestion de classe en lien avec le stage et la recherche</t>
  </si>
  <si>
    <t>UE 33 EC1</t>
  </si>
  <si>
    <t>Evaluer son niveau de compétence au regard du référentiel métier ; définir des pistes de travail</t>
  </si>
  <si>
    <t>UE 3.4</t>
  </si>
  <si>
    <t>Stage (2h/étudiant)</t>
  </si>
  <si>
    <t>UE 33 EC2</t>
  </si>
  <si>
    <t>stage</t>
  </si>
  <si>
    <t>visite</t>
  </si>
  <si>
    <t>UE 3.5</t>
  </si>
  <si>
    <t xml:space="preserve">Réussir son projet professionnel </t>
  </si>
  <si>
    <t>Mettre en valeur ses compétences ; se former pour progresser</t>
  </si>
  <si>
    <t>UE 3.6</t>
  </si>
  <si>
    <t>UE 3.7</t>
  </si>
  <si>
    <t>UE 3.8</t>
  </si>
  <si>
    <t>Semestre 9  Total Heures présentielles Etudiant</t>
  </si>
  <si>
    <t>Semestre 10</t>
  </si>
  <si>
    <t>UE 4.1</t>
  </si>
  <si>
    <t>UE 41 EC1</t>
  </si>
  <si>
    <t>S. BRUNEL/V.ROISIN</t>
  </si>
  <si>
    <t>.'Les outils pour "faire vivre" ces valeurs dans un établissement scolaire. Connaître les partenaires de l'école et communiquer avec eux</t>
  </si>
  <si>
    <t xml:space="preserve">Préparation aux épreuves de l'écrit </t>
  </si>
  <si>
    <t>4H</t>
  </si>
  <si>
    <t>UE 4.2</t>
  </si>
  <si>
    <t>UE 41 EC2</t>
  </si>
  <si>
    <t>Gestion de classe  ; APP ; numérique</t>
  </si>
  <si>
    <t>ecrit</t>
  </si>
  <si>
    <t>1h30</t>
  </si>
  <si>
    <t>Ecrit</t>
  </si>
  <si>
    <t xml:space="preserve">efficacité de l'enseignement </t>
  </si>
  <si>
    <t>UE 22 EC1 + EC2 + EC3</t>
  </si>
  <si>
    <t>Préparation à l'épreuve 1 de l'oral du CAPES</t>
  </si>
  <si>
    <t>oral + oral</t>
  </si>
  <si>
    <t>30 min + 30 min</t>
  </si>
  <si>
    <t>1 heure</t>
  </si>
  <si>
    <t>UE 4.3</t>
  </si>
  <si>
    <t xml:space="preserve">Etre acteur de son développement professionnel </t>
  </si>
  <si>
    <t>Développement professionnel</t>
  </si>
  <si>
    <t>UE 41 EC1 + EC2</t>
  </si>
  <si>
    <t>APP en lien avec épreuve 4 du CAPES</t>
  </si>
  <si>
    <t>UE 43 EC1</t>
  </si>
  <si>
    <t>UE 4.4</t>
  </si>
  <si>
    <t>Stage (2h par étudiant)</t>
  </si>
  <si>
    <t>UE 43 EC2</t>
  </si>
  <si>
    <t>Stage</t>
  </si>
  <si>
    <t>pas de session de rattrapage</t>
  </si>
  <si>
    <t>UE 4.5</t>
  </si>
  <si>
    <t>Mémoire (3h/étudiant)</t>
  </si>
  <si>
    <t>UE 44 EC1</t>
  </si>
  <si>
    <t>Mémoire + Soutenance</t>
  </si>
  <si>
    <t>écrit et oral</t>
  </si>
  <si>
    <t>à rendre oral 30 min</t>
  </si>
  <si>
    <t>UE 4.6</t>
  </si>
  <si>
    <t>Dresser un bilan de ses compétences; montrer sa progression</t>
  </si>
  <si>
    <t>UE 4.7</t>
  </si>
  <si>
    <t>UE 4.8</t>
  </si>
  <si>
    <t>UE 4.9</t>
  </si>
  <si>
    <t>Semestre 10 Total Heures présentielles Etudiant</t>
  </si>
  <si>
    <t>Total HE Master MEEF anglais</t>
  </si>
  <si>
    <r>
      <rPr>
        <b/>
        <sz val="11"/>
        <color rgb="FFFF0000"/>
        <rFont val="Calibri"/>
        <family val="2"/>
      </rPr>
      <t>MEMOIRES M1 :</t>
    </r>
    <r>
      <rPr>
        <sz val="11"/>
        <color rgb="FFFF0000"/>
        <rFont val="Calibri"/>
        <family val="2"/>
      </rPr>
      <t xml:space="preserve">
Encadrement initiation recherche  
3h d'accompagnement mémoire en M1 /étudiant
</t>
    </r>
    <r>
      <rPr>
        <b/>
        <sz val="11"/>
        <color rgb="FFFF0000"/>
        <rFont val="Calibri"/>
        <family val="2"/>
      </rPr>
      <t xml:space="preserve">MEMOIRES M2 : </t>
    </r>
    <r>
      <rPr>
        <sz val="11"/>
        <color rgb="FFFF0000"/>
        <rFont val="Calibri"/>
        <family val="2"/>
      </rPr>
      <t>3h d'accompagnement mémoire en M2 /étudiant</t>
    </r>
  </si>
  <si>
    <t>VISITES M1 : aucune</t>
  </si>
  <si>
    <t>VISITES M2 : Forfait 4h par étudiant (6h si hors département) 2 visites par étudiant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</si>
</sst>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d/m/yyyy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charset val="1"/>
    </font>
    <font>
      <sz val="11"/>
      <name val="Calibri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0"/>
      <color theme="1"/>
      <name val="Calibri (Corps)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9.5"/>
      <color theme="1"/>
      <name val="Calibri"/>
      <family val="2"/>
      <scheme val="minor"/>
    </font>
    <font>
      <sz val="5"/>
      <color indexed="8"/>
      <name val="Arial"/>
      <family val="2"/>
    </font>
    <font>
      <sz val="11"/>
      <name val="Calibri (Corps)_x0000_"/>
    </font>
    <font>
      <sz val="11"/>
      <color rgb="FF000000"/>
      <name val="Calibri"/>
      <family val="2"/>
      <scheme val="minor"/>
    </font>
    <font>
      <strike/>
      <sz val="10"/>
      <name val="Arial"/>
      <family val="2"/>
    </font>
    <font>
      <b/>
      <sz val="11"/>
      <color theme="1"/>
      <name val="Calibri (Corps)"/>
    </font>
    <font>
      <sz val="11"/>
      <color theme="1"/>
      <name val="Calibri (Corps)"/>
    </font>
    <font>
      <b/>
      <sz val="8"/>
      <color theme="1"/>
      <name val="Calibri"/>
      <family val="2"/>
      <scheme val="minor"/>
    </font>
    <font>
      <sz val="7"/>
      <color indexed="8"/>
      <name val="Arial"/>
      <family val="2"/>
    </font>
    <font>
      <b/>
      <sz val="10"/>
      <color theme="0"/>
      <name val="Arial"/>
      <family val="2"/>
    </font>
    <font>
      <b/>
      <sz val="9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trike/>
      <sz val="10"/>
      <color theme="1"/>
      <name val="Arial"/>
      <family val="2"/>
    </font>
    <font>
      <strike/>
      <sz val="8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0"/>
      <color theme="1"/>
      <name val="Arial"/>
      <family val="2"/>
    </font>
    <font>
      <sz val="11"/>
      <color theme="1"/>
      <name val="Calibri (Corps)_x0000_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32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32" fillId="0" borderId="0"/>
  </cellStyleXfs>
  <cellXfs count="533">
    <xf numFmtId="0" fontId="0" fillId="0" borderId="0" xfId="0"/>
    <xf numFmtId="0" fontId="5" fillId="3" borderId="7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9" fillId="4" borderId="7" xfId="1" applyFont="1" applyFill="1" applyBorder="1" applyAlignment="1">
      <alignment horizontal="center" wrapText="1"/>
    </xf>
    <xf numFmtId="0" fontId="6" fillId="4" borderId="7" xfId="1" applyFont="1" applyFill="1" applyBorder="1" applyAlignment="1">
      <alignment horizontal="center" wrapText="1"/>
    </xf>
    <xf numFmtId="0" fontId="4" fillId="4" borderId="7" xfId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49" fontId="4" fillId="4" borderId="7" xfId="1" applyNumberFormat="1" applyFill="1" applyBorder="1" applyAlignment="1">
      <alignment horizontal="center" vertical="center" wrapText="1"/>
    </xf>
    <xf numFmtId="49" fontId="4" fillId="4" borderId="7" xfId="1" applyNumberFormat="1" applyFill="1" applyBorder="1" applyAlignment="1">
      <alignment horizontal="center" wrapText="1"/>
    </xf>
    <xf numFmtId="49" fontId="10" fillId="4" borderId="7" xfId="1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5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top" wrapText="1"/>
    </xf>
    <xf numFmtId="0" fontId="4" fillId="5" borderId="7" xfId="1" quotePrefix="1" applyFill="1" applyBorder="1" applyAlignment="1">
      <alignment horizontal="center" vertical="center" wrapText="1"/>
    </xf>
    <xf numFmtId="0" fontId="6" fillId="5" borderId="7" xfId="1" quotePrefix="1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4" fillId="5" borderId="7" xfId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49" fontId="4" fillId="5" borderId="7" xfId="1" applyNumberFormat="1" applyFill="1" applyBorder="1" applyAlignment="1">
      <alignment horizontal="center" wrapText="1"/>
    </xf>
    <xf numFmtId="49" fontId="10" fillId="5" borderId="7" xfId="1" applyNumberFormat="1" applyFont="1" applyFill="1" applyBorder="1" applyAlignment="1">
      <alignment horizontal="center" vertical="center" wrapText="1"/>
    </xf>
    <xf numFmtId="49" fontId="4" fillId="5" borderId="7" xfId="1" applyNumberFormat="1" applyFill="1" applyBorder="1" applyAlignment="1">
      <alignment horizontal="center" vertical="center" wrapText="1"/>
    </xf>
    <xf numFmtId="0" fontId="14" fillId="5" borderId="8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6" fillId="5" borderId="10" xfId="1" quotePrefix="1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left" vertical="center"/>
    </xf>
    <xf numFmtId="49" fontId="16" fillId="7" borderId="7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8" borderId="7" xfId="1" quotePrefix="1" applyFill="1" applyBorder="1" applyAlignment="1">
      <alignment horizontal="center" vertical="center" wrapText="1"/>
    </xf>
    <xf numFmtId="0" fontId="6" fillId="8" borderId="7" xfId="1" quotePrefix="1" applyFont="1" applyFill="1" applyBorder="1" applyAlignment="1">
      <alignment horizontal="center" wrapText="1"/>
    </xf>
    <xf numFmtId="0" fontId="13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/>
    </xf>
    <xf numFmtId="0" fontId="4" fillId="8" borderId="7" xfId="1" applyFill="1" applyBorder="1" applyAlignment="1">
      <alignment horizontal="center" vertical="center" wrapText="1"/>
    </xf>
    <xf numFmtId="49" fontId="4" fillId="8" borderId="7" xfId="1" applyNumberFormat="1" applyFill="1" applyBorder="1" applyAlignment="1">
      <alignment horizontal="center" wrapText="1"/>
    </xf>
    <xf numFmtId="49" fontId="4" fillId="8" borderId="7" xfId="1" applyNumberFormat="1" applyFill="1" applyBorder="1" applyAlignment="1">
      <alignment horizontal="center" vertical="center" wrapText="1"/>
    </xf>
    <xf numFmtId="0" fontId="14" fillId="9" borderId="8" xfId="0" applyFont="1" applyFill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49" fontId="10" fillId="8" borderId="7" xfId="1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6" borderId="7" xfId="0" applyFont="1" applyFill="1" applyBorder="1" applyAlignment="1">
      <alignment vertical="top" wrapText="1"/>
    </xf>
    <xf numFmtId="0" fontId="4" fillId="6" borderId="7" xfId="1" quotePrefix="1" applyFill="1" applyBorder="1" applyAlignment="1">
      <alignment horizontal="center" vertical="center" wrapText="1"/>
    </xf>
    <xf numFmtId="0" fontId="6" fillId="6" borderId="7" xfId="1" quotePrefix="1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/>
    </xf>
    <xf numFmtId="0" fontId="4" fillId="6" borderId="7" xfId="1" applyFill="1" applyBorder="1" applyAlignment="1">
      <alignment horizontal="center" vertical="center" wrapText="1"/>
    </xf>
    <xf numFmtId="49" fontId="4" fillId="6" borderId="7" xfId="1" applyNumberFormat="1" applyFill="1" applyBorder="1" applyAlignment="1">
      <alignment horizontal="center" wrapText="1"/>
    </xf>
    <xf numFmtId="49" fontId="10" fillId="6" borderId="7" xfId="1" applyNumberFormat="1" applyFont="1" applyFill="1" applyBorder="1" applyAlignment="1">
      <alignment horizontal="center" vertical="center" wrapText="1"/>
    </xf>
    <xf numFmtId="49" fontId="4" fillId="6" borderId="7" xfId="1" applyNumberFormat="1" applyFill="1" applyBorder="1" applyAlignment="1">
      <alignment horizontal="center" vertical="center" wrapText="1"/>
    </xf>
    <xf numFmtId="0" fontId="14" fillId="6" borderId="8" xfId="0" applyFont="1" applyFill="1" applyBorder="1"/>
    <xf numFmtId="0" fontId="0" fillId="0" borderId="10" xfId="0" applyBorder="1" applyAlignment="1">
      <alignment horizontal="center" vertical="center"/>
    </xf>
    <xf numFmtId="49" fontId="19" fillId="7" borderId="7" xfId="0" applyNumberFormat="1" applyFont="1" applyFill="1" applyBorder="1" applyAlignment="1">
      <alignment horizontal="left" vertical="center" wrapText="1"/>
    </xf>
    <xf numFmtId="0" fontId="6" fillId="8" borderId="7" xfId="1" applyFont="1" applyFill="1" applyBorder="1" applyAlignment="1">
      <alignment horizontal="center" wrapText="1"/>
    </xf>
    <xf numFmtId="0" fontId="6" fillId="0" borderId="7" xfId="1" applyFont="1" applyBorder="1" applyAlignment="1">
      <alignment horizontal="center" wrapText="1"/>
    </xf>
    <xf numFmtId="0" fontId="4" fillId="0" borderId="7" xfId="1" quotePrefix="1" applyBorder="1" applyAlignment="1">
      <alignment horizontal="center" vertical="center" wrapText="1"/>
    </xf>
    <xf numFmtId="0" fontId="6" fillId="0" borderId="7" xfId="1" quotePrefix="1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" fillId="0" borderId="0" xfId="0" applyFont="1"/>
    <xf numFmtId="0" fontId="6" fillId="6" borderId="7" xfId="1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vertical="center"/>
    </xf>
    <xf numFmtId="0" fontId="6" fillId="8" borderId="6" xfId="1" applyFont="1" applyFill="1" applyBorder="1" applyAlignment="1">
      <alignment horizontal="center" wrapText="1"/>
    </xf>
    <xf numFmtId="0" fontId="6" fillId="8" borderId="9" xfId="1" applyFont="1" applyFill="1" applyBorder="1" applyAlignment="1">
      <alignment horizontal="center" wrapText="1"/>
    </xf>
    <xf numFmtId="0" fontId="6" fillId="8" borderId="9" xfId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0" fontId="23" fillId="0" borderId="7" xfId="1" applyFont="1" applyBorder="1" applyAlignment="1">
      <alignment horizontal="center" wrapText="1"/>
    </xf>
    <xf numFmtId="0" fontId="24" fillId="0" borderId="7" xfId="1" quotePrefix="1" applyFont="1" applyBorder="1" applyAlignment="1">
      <alignment horizontal="center" vertical="center" wrapText="1"/>
    </xf>
    <xf numFmtId="0" fontId="23" fillId="0" borderId="7" xfId="1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0" xfId="0" applyFont="1"/>
    <xf numFmtId="0" fontId="6" fillId="5" borderId="7" xfId="1" applyFont="1" applyFill="1" applyBorder="1" applyAlignment="1">
      <alignment horizontal="center" wrapText="1"/>
    </xf>
    <xf numFmtId="0" fontId="6" fillId="5" borderId="7" xfId="1" quotePrefix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left" vertical="center"/>
    </xf>
    <xf numFmtId="0" fontId="6" fillId="10" borderId="7" xfId="1" quotePrefix="1" applyFont="1" applyFill="1" applyBorder="1" applyAlignment="1">
      <alignment horizontal="center" wrapText="1"/>
    </xf>
    <xf numFmtId="0" fontId="13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/>
    </xf>
    <xf numFmtId="49" fontId="4" fillId="10" borderId="7" xfId="1" applyNumberFormat="1" applyFill="1" applyBorder="1" applyAlignment="1">
      <alignment horizontal="center" vertical="center" wrapText="1"/>
    </xf>
    <xf numFmtId="1" fontId="4" fillId="10" borderId="7" xfId="1" applyNumberFormat="1" applyFill="1" applyBorder="1" applyAlignment="1">
      <alignment horizontal="center" vertical="center" wrapText="1"/>
    </xf>
    <xf numFmtId="49" fontId="4" fillId="10" borderId="7" xfId="1" applyNumberFormat="1" applyFill="1" applyBorder="1" applyAlignment="1">
      <alignment horizontal="center" wrapText="1"/>
    </xf>
    <xf numFmtId="0" fontId="14" fillId="10" borderId="8" xfId="0" applyFont="1" applyFill="1" applyBorder="1"/>
    <xf numFmtId="0" fontId="6" fillId="10" borderId="6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10" borderId="9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wrapText="1"/>
    </xf>
    <xf numFmtId="0" fontId="0" fillId="4" borderId="7" xfId="0" applyFill="1" applyBorder="1"/>
    <xf numFmtId="0" fontId="0" fillId="10" borderId="7" xfId="0" applyFill="1" applyBorder="1"/>
    <xf numFmtId="0" fontId="14" fillId="10" borderId="7" xfId="0" applyFont="1" applyFill="1" applyBorder="1" applyAlignment="1">
      <alignment vertical="center"/>
    </xf>
    <xf numFmtId="0" fontId="29" fillId="10" borderId="7" xfId="0" applyFont="1" applyFill="1" applyBorder="1" applyAlignment="1">
      <alignment vertical="center"/>
    </xf>
    <xf numFmtId="0" fontId="0" fillId="10" borderId="7" xfId="0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28" fillId="10" borderId="8" xfId="0" applyFont="1" applyFill="1" applyBorder="1" applyAlignment="1">
      <alignment horizontal="center" vertical="center"/>
    </xf>
    <xf numFmtId="0" fontId="1" fillId="0" borderId="0" xfId="0" applyFont="1"/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30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49" fontId="14" fillId="7" borderId="7" xfId="0" applyNumberFormat="1" applyFont="1" applyFill="1" applyBorder="1" applyAlignment="1">
      <alignment horizontal="left" vertical="center"/>
    </xf>
    <xf numFmtId="0" fontId="33" fillId="0" borderId="7" xfId="0" applyFont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4" fontId="21" fillId="11" borderId="7" xfId="0" applyNumberFormat="1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6" fillId="9" borderId="7" xfId="1" applyFont="1" applyFill="1" applyBorder="1" applyAlignment="1">
      <alignment horizontal="center" wrapText="1"/>
    </xf>
    <xf numFmtId="0" fontId="4" fillId="9" borderId="7" xfId="1" quotePrefix="1" applyFill="1" applyBorder="1" applyAlignment="1">
      <alignment horizontal="center" vertical="center" wrapText="1"/>
    </xf>
    <xf numFmtId="0" fontId="6" fillId="9" borderId="7" xfId="1" quotePrefix="1" applyFont="1" applyFill="1" applyBorder="1" applyAlignment="1">
      <alignment horizontal="center" wrapText="1"/>
    </xf>
    <xf numFmtId="0" fontId="13" fillId="9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/>
    </xf>
    <xf numFmtId="0" fontId="4" fillId="9" borderId="7" xfId="1" applyFill="1" applyBorder="1" applyAlignment="1">
      <alignment horizontal="center" vertical="center" wrapText="1"/>
    </xf>
    <xf numFmtId="49" fontId="4" fillId="9" borderId="7" xfId="1" applyNumberFormat="1" applyFill="1" applyBorder="1" applyAlignment="1">
      <alignment horizontal="center" wrapText="1"/>
    </xf>
    <xf numFmtId="49" fontId="10" fillId="9" borderId="7" xfId="1" applyNumberFormat="1" applyFont="1" applyFill="1" applyBorder="1" applyAlignment="1">
      <alignment horizontal="center" vertical="center" wrapText="1"/>
    </xf>
    <xf numFmtId="49" fontId="4" fillId="9" borderId="7" xfId="1" applyNumberFormat="1" applyFill="1" applyBorder="1" applyAlignment="1">
      <alignment horizontal="center" vertical="center" wrapText="1"/>
    </xf>
    <xf numFmtId="49" fontId="37" fillId="0" borderId="7" xfId="1" applyNumberFormat="1" applyFont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9" fontId="14" fillId="9" borderId="7" xfId="0" applyNumberFormat="1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vertical="center" wrapText="1"/>
    </xf>
    <xf numFmtId="0" fontId="23" fillId="6" borderId="7" xfId="1" applyFont="1" applyFill="1" applyBorder="1" applyAlignment="1">
      <alignment horizontal="center" wrapText="1"/>
    </xf>
    <xf numFmtId="0" fontId="24" fillId="6" borderId="7" xfId="1" quotePrefix="1" applyFont="1" applyFill="1" applyBorder="1" applyAlignment="1">
      <alignment horizontal="center" vertical="center" wrapText="1"/>
    </xf>
    <xf numFmtId="0" fontId="23" fillId="6" borderId="7" xfId="1" quotePrefix="1" applyFont="1" applyFill="1" applyBorder="1" applyAlignment="1">
      <alignment horizontal="center" wrapText="1"/>
    </xf>
    <xf numFmtId="0" fontId="24" fillId="6" borderId="7" xfId="0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 wrapText="1"/>
    </xf>
    <xf numFmtId="0" fontId="6" fillId="6" borderId="9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/>
    </xf>
    <xf numFmtId="0" fontId="28" fillId="4" borderId="7" xfId="0" applyFont="1" applyFill="1" applyBorder="1"/>
    <xf numFmtId="0" fontId="3" fillId="4" borderId="7" xfId="0" applyFont="1" applyFill="1" applyBorder="1"/>
    <xf numFmtId="0" fontId="0" fillId="4" borderId="7" xfId="0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40" fillId="4" borderId="7" xfId="0" applyFont="1" applyFill="1" applyBorder="1" applyAlignment="1">
      <alignment vertical="center"/>
    </xf>
    <xf numFmtId="0" fontId="3" fillId="4" borderId="8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3" fillId="12" borderId="6" xfId="0" applyFont="1" applyFill="1" applyBorder="1" applyAlignment="1">
      <alignment vertical="center"/>
    </xf>
    <xf numFmtId="0" fontId="9" fillId="12" borderId="7" xfId="0" applyFont="1" applyFill="1" applyBorder="1" applyAlignment="1">
      <alignment horizontal="center" vertical="center" wrapText="1"/>
    </xf>
    <xf numFmtId="0" fontId="6" fillId="12" borderId="7" xfId="1" applyFont="1" applyFill="1" applyBorder="1" applyAlignment="1">
      <alignment horizontal="center" wrapText="1"/>
    </xf>
    <xf numFmtId="0" fontId="4" fillId="12" borderId="7" xfId="1" quotePrefix="1" applyFill="1" applyBorder="1" applyAlignment="1">
      <alignment horizontal="center" vertical="center" wrapText="1"/>
    </xf>
    <xf numFmtId="0" fontId="6" fillId="12" borderId="7" xfId="1" quotePrefix="1" applyFont="1" applyFill="1" applyBorder="1" applyAlignment="1">
      <alignment horizontal="center" wrapText="1"/>
    </xf>
    <xf numFmtId="0" fontId="13" fillId="12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/>
    </xf>
    <xf numFmtId="0" fontId="4" fillId="12" borderId="7" xfId="1" applyFill="1" applyBorder="1" applyAlignment="1">
      <alignment horizontal="center" vertical="center" wrapText="1"/>
    </xf>
    <xf numFmtId="49" fontId="4" fillId="12" borderId="7" xfId="1" applyNumberFormat="1" applyFill="1" applyBorder="1" applyAlignment="1">
      <alignment horizontal="center" wrapText="1"/>
    </xf>
    <xf numFmtId="49" fontId="10" fillId="12" borderId="7" xfId="1" applyNumberFormat="1" applyFont="1" applyFill="1" applyBorder="1" applyAlignment="1">
      <alignment horizontal="center" vertical="center" wrapText="1"/>
    </xf>
    <xf numFmtId="49" fontId="4" fillId="12" borderId="7" xfId="1" applyNumberFormat="1" applyFill="1" applyBorder="1" applyAlignment="1">
      <alignment horizontal="center" vertical="center" wrapText="1"/>
    </xf>
    <xf numFmtId="0" fontId="14" fillId="12" borderId="8" xfId="0" applyFont="1" applyFill="1" applyBorder="1"/>
    <xf numFmtId="0" fontId="6" fillId="12" borderId="6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wrapText="1"/>
    </xf>
    <xf numFmtId="0" fontId="22" fillId="0" borderId="7" xfId="0" applyFont="1" applyBorder="1" applyAlignment="1">
      <alignment horizontal="center" vertical="center" wrapText="1"/>
    </xf>
    <xf numFmtId="9" fontId="22" fillId="0" borderId="7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9" fontId="22" fillId="0" borderId="10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 wrapText="1"/>
    </xf>
    <xf numFmtId="49" fontId="6" fillId="5" borderId="7" xfId="1" applyNumberFormat="1" applyFont="1" applyFill="1" applyBorder="1" applyAlignment="1">
      <alignment horizontal="center" wrapText="1"/>
    </xf>
    <xf numFmtId="49" fontId="30" fillId="5" borderId="7" xfId="1" applyNumberFormat="1" applyFont="1" applyFill="1" applyBorder="1" applyAlignment="1">
      <alignment horizontal="center" vertical="center" wrapText="1"/>
    </xf>
    <xf numFmtId="49" fontId="6" fillId="5" borderId="7" xfId="1" applyNumberFormat="1" applyFont="1" applyFill="1" applyBorder="1" applyAlignment="1">
      <alignment horizontal="center" vertical="center" wrapText="1"/>
    </xf>
    <xf numFmtId="0" fontId="5" fillId="5" borderId="8" xfId="0" applyFont="1" applyFill="1" applyBorder="1"/>
    <xf numFmtId="0" fontId="11" fillId="5" borderId="7" xfId="0" applyFont="1" applyFill="1" applyBorder="1" applyAlignment="1">
      <alignment horizontal="center" vertical="center" wrapText="1"/>
    </xf>
    <xf numFmtId="49" fontId="16" fillId="7" borderId="6" xfId="0" applyNumberFormat="1" applyFont="1" applyFill="1" applyBorder="1" applyAlignment="1">
      <alignment horizontal="left" vertical="center"/>
    </xf>
    <xf numFmtId="0" fontId="41" fillId="8" borderId="7" xfId="0" applyFont="1" applyFill="1" applyBorder="1" applyAlignment="1">
      <alignment horizontal="center" vertical="center"/>
    </xf>
    <xf numFmtId="49" fontId="17" fillId="8" borderId="7" xfId="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1" fillId="9" borderId="7" xfId="0" applyFont="1" applyFill="1" applyBorder="1" applyAlignment="1">
      <alignment horizontal="center" vertical="center"/>
    </xf>
    <xf numFmtId="49" fontId="14" fillId="7" borderId="6" xfId="0" applyNumberFormat="1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0" fillId="4" borderId="8" xfId="0" applyFill="1" applyBorder="1"/>
    <xf numFmtId="0" fontId="28" fillId="4" borderId="7" xfId="1" applyFont="1" applyFill="1" applyBorder="1" applyAlignment="1">
      <alignment horizontal="center" wrapText="1"/>
    </xf>
    <xf numFmtId="49" fontId="14" fillId="9" borderId="6" xfId="0" applyNumberFormat="1" applyFont="1" applyFill="1" applyBorder="1" applyAlignment="1">
      <alignment horizontal="left" vertical="center"/>
    </xf>
    <xf numFmtId="0" fontId="43" fillId="6" borderId="7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43" fillId="13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left" vertical="center"/>
    </xf>
    <xf numFmtId="49" fontId="28" fillId="14" borderId="7" xfId="1" applyNumberFormat="1" applyFont="1" applyFill="1" applyBorder="1" applyAlignment="1">
      <alignment vertical="center" wrapText="1"/>
    </xf>
    <xf numFmtId="49" fontId="42" fillId="14" borderId="7" xfId="1" applyNumberFormat="1" applyFont="1" applyFill="1" applyBorder="1" applyAlignment="1">
      <alignment vertical="center" wrapText="1"/>
    </xf>
    <xf numFmtId="49" fontId="45" fillId="14" borderId="7" xfId="1" applyNumberFormat="1" applyFont="1" applyFill="1" applyBorder="1" applyAlignment="1">
      <alignment vertical="center" wrapText="1"/>
    </xf>
    <xf numFmtId="49" fontId="42" fillId="14" borderId="7" xfId="1" applyNumberFormat="1" applyFont="1" applyFill="1" applyBorder="1" applyAlignment="1">
      <alignment horizontal="center" vertical="center" wrapText="1"/>
    </xf>
    <xf numFmtId="49" fontId="4" fillId="14" borderId="7" xfId="1" applyNumberFormat="1" applyFill="1" applyBorder="1" applyAlignment="1">
      <alignment horizontal="center" vertical="center" wrapText="1"/>
    </xf>
    <xf numFmtId="1" fontId="4" fillId="14" borderId="7" xfId="1" applyNumberFormat="1" applyFill="1" applyBorder="1" applyAlignment="1">
      <alignment horizontal="center" vertical="center" wrapText="1"/>
    </xf>
    <xf numFmtId="49" fontId="8" fillId="14" borderId="7" xfId="1" applyNumberFormat="1" applyFont="1" applyFill="1" applyBorder="1" applyAlignment="1">
      <alignment vertical="center" wrapText="1"/>
    </xf>
    <xf numFmtId="0" fontId="0" fillId="14" borderId="16" xfId="0" applyFill="1" applyBorder="1"/>
    <xf numFmtId="0" fontId="14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0" fillId="14" borderId="16" xfId="0" applyFill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4" fillId="14" borderId="16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/>
    <xf numFmtId="0" fontId="46" fillId="0" borderId="18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6" fillId="0" borderId="22" xfId="0" applyFont="1" applyBorder="1" applyAlignment="1">
      <alignment horizontal="center" wrapText="1"/>
    </xf>
    <xf numFmtId="165" fontId="48" fillId="0" borderId="23" xfId="0" applyNumberFormat="1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6" fillId="0" borderId="24" xfId="0" applyFont="1" applyBorder="1" applyAlignment="1">
      <alignment horizontal="center" vertical="center"/>
    </xf>
    <xf numFmtId="14" fontId="48" fillId="0" borderId="25" xfId="0" applyNumberFormat="1" applyFont="1" applyBorder="1" applyAlignment="1">
      <alignment horizontal="center"/>
    </xf>
    <xf numFmtId="0" fontId="46" fillId="0" borderId="11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0" xfId="0" applyFont="1"/>
    <xf numFmtId="0" fontId="48" fillId="15" borderId="0" xfId="0" applyFont="1" applyFill="1"/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6" fillId="0" borderId="25" xfId="0" applyFont="1" applyBorder="1" applyAlignment="1">
      <alignment horizontal="center"/>
    </xf>
    <xf numFmtId="0" fontId="28" fillId="4" borderId="7" xfId="0" applyFont="1" applyFill="1" applyBorder="1" applyAlignment="1">
      <alignment horizontal="left"/>
    </xf>
    <xf numFmtId="0" fontId="18" fillId="8" borderId="7" xfId="1" applyFont="1" applyFill="1" applyBorder="1" applyAlignment="1">
      <alignment horizontal="center" vertical="center" wrapText="1"/>
    </xf>
    <xf numFmtId="49" fontId="18" fillId="8" borderId="7" xfId="1" applyNumberFormat="1" applyFont="1" applyFill="1" applyBorder="1" applyAlignment="1">
      <alignment horizontal="center" wrapText="1"/>
    </xf>
    <xf numFmtId="49" fontId="18" fillId="8" borderId="7" xfId="1" applyNumberFormat="1" applyFont="1" applyFill="1" applyBorder="1" applyAlignment="1">
      <alignment horizontal="center" vertical="center" wrapText="1"/>
    </xf>
    <xf numFmtId="0" fontId="1" fillId="9" borderId="8" xfId="0" applyFont="1" applyFill="1" applyBorder="1"/>
    <xf numFmtId="0" fontId="18" fillId="6" borderId="7" xfId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49" fontId="18" fillId="6" borderId="7" xfId="1" applyNumberFormat="1" applyFont="1" applyFill="1" applyBorder="1" applyAlignment="1">
      <alignment horizontal="center" wrapText="1"/>
    </xf>
    <xf numFmtId="49" fontId="17" fillId="6" borderId="7" xfId="1" applyNumberFormat="1" applyFont="1" applyFill="1" applyBorder="1" applyAlignment="1">
      <alignment horizontal="center" vertical="center" wrapText="1"/>
    </xf>
    <xf numFmtId="49" fontId="18" fillId="6" borderId="7" xfId="1" applyNumberFormat="1" applyFont="1" applyFill="1" applyBorder="1" applyAlignment="1">
      <alignment horizontal="center" vertical="center" wrapText="1"/>
    </xf>
    <xf numFmtId="0" fontId="1" fillId="6" borderId="8" xfId="0" applyFont="1" applyFill="1" applyBorder="1"/>
    <xf numFmtId="0" fontId="18" fillId="0" borderId="7" xfId="1" applyFont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8" fillId="0" borderId="7" xfId="1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18" fillId="0" borderId="7" xfId="0" applyFont="1" applyBorder="1" applyAlignment="1">
      <alignment horizontal="center" vertical="center"/>
    </xf>
    <xf numFmtId="49" fontId="58" fillId="0" borderId="7" xfId="1" applyNumberFormat="1" applyFont="1" applyBorder="1" applyAlignment="1">
      <alignment horizontal="center" wrapText="1"/>
    </xf>
    <xf numFmtId="49" fontId="59" fillId="0" borderId="7" xfId="1" applyNumberFormat="1" applyFont="1" applyBorder="1" applyAlignment="1">
      <alignment horizontal="center" vertical="center" wrapText="1"/>
    </xf>
    <xf numFmtId="49" fontId="58" fillId="0" borderId="7" xfId="1" applyNumberFormat="1" applyFont="1" applyBorder="1" applyAlignment="1">
      <alignment horizontal="center" vertical="center" wrapText="1"/>
    </xf>
    <xf numFmtId="0" fontId="60" fillId="0" borderId="8" xfId="0" applyFont="1" applyBorder="1"/>
    <xf numFmtId="0" fontId="8" fillId="0" borderId="6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8" fillId="0" borderId="0" xfId="0" applyFont="1"/>
    <xf numFmtId="9" fontId="8" fillId="0" borderId="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5" fillId="4" borderId="29" xfId="1" applyFont="1" applyFill="1" applyBorder="1" applyAlignment="1">
      <alignment horizontal="center" wrapText="1"/>
    </xf>
    <xf numFmtId="0" fontId="5" fillId="4" borderId="13" xfId="1" applyFont="1" applyFill="1" applyBorder="1" applyAlignment="1">
      <alignment horizontal="center" wrapText="1"/>
    </xf>
    <xf numFmtId="0" fontId="3" fillId="14" borderId="13" xfId="0" applyFont="1" applyFill="1" applyBorder="1" applyAlignment="1">
      <alignment horizontal="left"/>
    </xf>
    <xf numFmtId="0" fontId="1" fillId="14" borderId="30" xfId="0" applyFont="1" applyFill="1" applyBorder="1"/>
    <xf numFmtId="0" fontId="6" fillId="0" borderId="9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 wrapText="1"/>
    </xf>
    <xf numFmtId="164" fontId="63" fillId="0" borderId="7" xfId="0" applyNumberFormat="1" applyFont="1" applyBorder="1" applyAlignment="1">
      <alignment horizontal="center" vertical="center" wrapText="1"/>
    </xf>
    <xf numFmtId="164" fontId="63" fillId="0" borderId="10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164" fontId="63" fillId="0" borderId="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/>
    </xf>
    <xf numFmtId="0" fontId="6" fillId="5" borderId="33" xfId="0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center" vertical="center" wrapText="1"/>
    </xf>
    <xf numFmtId="9" fontId="0" fillId="0" borderId="10" xfId="2" applyNumberFormat="1" applyFont="1" applyBorder="1" applyAlignment="1">
      <alignment horizontal="center" vertical="center" wrapText="1"/>
    </xf>
    <xf numFmtId="9" fontId="14" fillId="0" borderId="10" xfId="2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0" fillId="4" borderId="32" xfId="0" applyFill="1" applyBorder="1"/>
    <xf numFmtId="0" fontId="12" fillId="0" borderId="32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6" fillId="5" borderId="6" xfId="1" quotePrefix="1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8" fillId="8" borderId="6" xfId="1" quotePrefix="1" applyFont="1" applyFill="1" applyBorder="1" applyAlignment="1">
      <alignment horizontal="center" wrapText="1"/>
    </xf>
    <xf numFmtId="0" fontId="8" fillId="6" borderId="6" xfId="1" quotePrefix="1" applyFont="1" applyFill="1" applyBorder="1" applyAlignment="1">
      <alignment horizontal="center" wrapText="1"/>
    </xf>
    <xf numFmtId="0" fontId="8" fillId="0" borderId="6" xfId="1" quotePrefix="1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61" fillId="0" borderId="6" xfId="1" quotePrefix="1" applyFont="1" applyBorder="1" applyAlignment="1">
      <alignment horizontal="center" wrapText="1"/>
    </xf>
    <xf numFmtId="0" fontId="6" fillId="10" borderId="6" xfId="1" quotePrefix="1" applyFont="1" applyFill="1" applyBorder="1" applyAlignment="1">
      <alignment horizontal="center" wrapText="1"/>
    </xf>
    <xf numFmtId="0" fontId="0" fillId="10" borderId="6" xfId="0" applyFill="1" applyBorder="1"/>
    <xf numFmtId="0" fontId="0" fillId="0" borderId="11" xfId="0" applyBorder="1"/>
    <xf numFmtId="0" fontId="12" fillId="0" borderId="12" xfId="0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6" fillId="6" borderId="6" xfId="1" quotePrefix="1" applyFont="1" applyFill="1" applyBorder="1" applyAlignment="1">
      <alignment horizontal="center" wrapText="1"/>
    </xf>
    <xf numFmtId="0" fontId="31" fillId="0" borderId="9" xfId="0" applyFont="1" applyBorder="1" applyAlignment="1">
      <alignment horizontal="center" vertical="center" wrapText="1"/>
    </xf>
    <xf numFmtId="0" fontId="6" fillId="8" borderId="6" xfId="1" quotePrefix="1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0" fillId="4" borderId="6" xfId="0" applyFill="1" applyBorder="1"/>
    <xf numFmtId="0" fontId="6" fillId="12" borderId="6" xfId="1" quotePrefix="1" applyFont="1" applyFill="1" applyBorder="1" applyAlignment="1">
      <alignment horizontal="center" wrapText="1"/>
    </xf>
    <xf numFmtId="0" fontId="6" fillId="9" borderId="6" xfId="1" quotePrefix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/>
    </xf>
    <xf numFmtId="0" fontId="6" fillId="5" borderId="16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9" fontId="17" fillId="8" borderId="7" xfId="1" applyNumberFormat="1" applyFont="1" applyFill="1" applyBorder="1" applyAlignment="1">
      <alignment horizontal="center" wrapText="1"/>
    </xf>
    <xf numFmtId="0" fontId="68" fillId="0" borderId="10" xfId="0" applyFont="1" applyBorder="1" applyAlignment="1">
      <alignment horizontal="center" vertical="center"/>
    </xf>
    <xf numFmtId="0" fontId="68" fillId="0" borderId="7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0" xfId="0" applyFont="1"/>
    <xf numFmtId="9" fontId="4" fillId="0" borderId="10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horizontal="center" wrapText="1"/>
    </xf>
    <xf numFmtId="0" fontId="8" fillId="5" borderId="7" xfId="1" quotePrefix="1" applyFont="1" applyFill="1" applyBorder="1" applyAlignment="1">
      <alignment horizontal="center" vertical="center" wrapText="1"/>
    </xf>
    <xf numFmtId="0" fontId="8" fillId="5" borderId="7" xfId="1" quotePrefix="1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 vertical="center" wrapText="1"/>
    </xf>
    <xf numFmtId="49" fontId="8" fillId="5" borderId="7" xfId="1" applyNumberFormat="1" applyFont="1" applyFill="1" applyBorder="1" applyAlignment="1">
      <alignment horizontal="center" wrapText="1"/>
    </xf>
    <xf numFmtId="49" fontId="8" fillId="5" borderId="7" xfId="1" applyNumberFormat="1" applyFont="1" applyFill="1" applyBorder="1" applyAlignment="1">
      <alignment horizontal="center" vertical="center" wrapText="1"/>
    </xf>
    <xf numFmtId="0" fontId="3" fillId="5" borderId="8" xfId="0" applyFont="1" applyFill="1" applyBorder="1"/>
    <xf numFmtId="0" fontId="8" fillId="5" borderId="6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6" xfId="1" quotePrefix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8" fillId="5" borderId="7" xfId="1" quotePrefix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/>
    </xf>
    <xf numFmtId="0" fontId="18" fillId="5" borderId="7" xfId="1" applyFont="1" applyFill="1" applyBorder="1" applyAlignment="1">
      <alignment horizontal="center" vertical="center" wrapText="1"/>
    </xf>
    <xf numFmtId="49" fontId="18" fillId="5" borderId="7" xfId="1" applyNumberFormat="1" applyFont="1" applyFill="1" applyBorder="1" applyAlignment="1">
      <alignment horizontal="center" wrapText="1"/>
    </xf>
    <xf numFmtId="49" fontId="18" fillId="5" borderId="7" xfId="1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4" fillId="5" borderId="10" xfId="1" quotePrefix="1" applyFill="1" applyBorder="1" applyAlignment="1">
      <alignment horizontal="center" vertical="center" wrapText="1"/>
    </xf>
    <xf numFmtId="49" fontId="17" fillId="5" borderId="7" xfId="1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10" borderId="7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12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/>
    </xf>
    <xf numFmtId="0" fontId="11" fillId="5" borderId="7" xfId="0" applyFont="1" applyFill="1" applyBorder="1" applyAlignment="1">
      <alignment horizontal="left" wrapText="1"/>
    </xf>
    <xf numFmtId="0" fontId="4" fillId="5" borderId="16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  <xf numFmtId="0" fontId="3" fillId="14" borderId="7" xfId="0" applyFont="1" applyFill="1" applyBorder="1" applyAlignment="1">
      <alignment horizontal="left" vertical="center" wrapText="1"/>
    </xf>
    <xf numFmtId="0" fontId="0" fillId="14" borderId="16" xfId="0" applyFill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164" fontId="48" fillId="0" borderId="10" xfId="0" applyNumberFormat="1" applyFont="1" applyBorder="1" applyAlignment="1">
      <alignment horizontal="center" vertical="center" wrapText="1"/>
    </xf>
    <xf numFmtId="164" fontId="48" fillId="11" borderId="7" xfId="0" applyNumberFormat="1" applyFont="1" applyFill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0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60" fillId="0" borderId="0" xfId="0" applyFont="1"/>
    <xf numFmtId="0" fontId="69" fillId="16" borderId="7" xfId="0" applyFont="1" applyFill="1" applyBorder="1" applyAlignment="1">
      <alignment horizontal="center" vertical="center"/>
    </xf>
    <xf numFmtId="0" fontId="4" fillId="5" borderId="10" xfId="1" quotePrefix="1" applyFill="1" applyBorder="1" applyAlignment="1">
      <alignment horizontal="center" wrapText="1"/>
    </xf>
    <xf numFmtId="0" fontId="71" fillId="16" borderId="34" xfId="6" applyFont="1" applyFill="1" applyBorder="1" applyAlignment="1">
      <alignment wrapText="1"/>
    </xf>
    <xf numFmtId="0" fontId="47" fillId="16" borderId="35" xfId="6" applyFont="1" applyFill="1" applyBorder="1"/>
    <xf numFmtId="0" fontId="47" fillId="16" borderId="36" xfId="6" applyFont="1" applyFill="1" applyBorder="1" applyAlignment="1">
      <alignment wrapText="1"/>
    </xf>
    <xf numFmtId="0" fontId="68" fillId="16" borderId="7" xfId="0" applyFont="1" applyFill="1" applyBorder="1" applyAlignment="1">
      <alignment horizontal="center" vertical="center"/>
    </xf>
    <xf numFmtId="0" fontId="69" fillId="16" borderId="7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4" fillId="2" borderId="2" xfId="1" applyNumberFormat="1" applyFill="1" applyBorder="1" applyAlignment="1">
      <alignment horizontal="center" vertical="center" wrapText="1"/>
    </xf>
    <xf numFmtId="49" fontId="4" fillId="2" borderId="7" xfId="1" applyNumberForma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8" fillId="10" borderId="7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20" fontId="7" fillId="2" borderId="2" xfId="0" applyNumberFormat="1" applyFont="1" applyFill="1" applyBorder="1" applyAlignment="1">
      <alignment horizontal="center" vertical="center" wrapText="1"/>
    </xf>
    <xf numFmtId="20" fontId="7" fillId="2" borderId="7" xfId="0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60" fillId="0" borderId="10" xfId="0" applyNumberFormat="1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9" fontId="60" fillId="0" borderId="7" xfId="0" applyNumberFormat="1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9" fontId="14" fillId="0" borderId="10" xfId="0" applyNumberFormat="1" applyFont="1" applyBorder="1" applyAlignment="1">
      <alignment horizontal="left" vertical="center" wrapText="1"/>
    </xf>
    <xf numFmtId="9" fontId="14" fillId="0" borderId="7" xfId="0" applyNumberFormat="1" applyFont="1" applyBorder="1" applyAlignment="1">
      <alignment horizontal="left" vertical="center" wrapText="1"/>
    </xf>
    <xf numFmtId="9" fontId="14" fillId="0" borderId="9" xfId="0" applyNumberFormat="1" applyFont="1" applyBorder="1" applyAlignment="1">
      <alignment horizontal="left" vertical="center" wrapText="1"/>
    </xf>
    <xf numFmtId="0" fontId="5" fillId="4" borderId="31" xfId="1" applyFont="1" applyFill="1" applyBorder="1" applyAlignment="1">
      <alignment horizontal="center" wrapText="1"/>
    </xf>
    <xf numFmtId="0" fontId="5" fillId="4" borderId="32" xfId="1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wrapText="1"/>
    </xf>
    <xf numFmtId="0" fontId="6" fillId="4" borderId="7" xfId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" fontId="8" fillId="14" borderId="16" xfId="0" applyNumberFormat="1" applyFont="1" applyFill="1" applyBorder="1" applyAlignment="1">
      <alignment horizontal="center" vertical="center"/>
    </xf>
    <xf numFmtId="0" fontId="8" fillId="14" borderId="16" xfId="0" applyFont="1" applyFill="1" applyBorder="1" applyAlignment="1">
      <alignment horizontal="center" vertical="center"/>
    </xf>
    <xf numFmtId="1" fontId="8" fillId="14" borderId="7" xfId="1" applyNumberFormat="1" applyFont="1" applyFill="1" applyBorder="1" applyAlignment="1">
      <alignment horizontal="center" vertical="center" wrapText="1"/>
    </xf>
    <xf numFmtId="2" fontId="42" fillId="14" borderId="7" xfId="1" applyNumberFormat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</cellXfs>
  <cellStyles count="7">
    <cellStyle name="Lien hypertexte" xfId="3" builtinId="8" hidden="1"/>
    <cellStyle name="Lien hypertexte visité" xfId="4" builtinId="9" hidden="1"/>
    <cellStyle name="Normal" xfId="0" builtinId="0"/>
    <cellStyle name="Normal 2 2" xfId="1" xr:uid="{00000000-0005-0000-0000-000003000000}"/>
    <cellStyle name="Normal 3" xfId="6" xr:uid="{2F85E70E-0F0A-4F2B-8827-929496739CAA}"/>
    <cellStyle name="Normal 6" xfId="5" xr:uid="{00000000-0005-0000-0000-000004000000}"/>
    <cellStyle name="TableStyleLigh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olarite/MAQUETTES-/Maquettes%202018%202022/modif_maquette_MCC_2020-2021/modif_maquette_MCC_hypoth&#232;se2/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D2" sqref="D2"/>
    </sheetView>
  </sheetViews>
  <sheetFormatPr defaultColWidth="14.42578125" defaultRowHeight="14.45"/>
  <cols>
    <col min="1" max="1" width="50.42578125" customWidth="1"/>
    <col min="2" max="2" width="70" customWidth="1"/>
    <col min="3" max="3" width="11.140625" customWidth="1"/>
    <col min="4" max="4" width="33.140625" customWidth="1"/>
    <col min="5" max="6" width="10.42578125" customWidth="1"/>
  </cols>
  <sheetData>
    <row r="1" spans="1:4">
      <c r="A1" s="274" t="s">
        <v>0</v>
      </c>
      <c r="B1" s="275" t="s">
        <v>1</v>
      </c>
      <c r="C1" s="276" t="s">
        <v>2</v>
      </c>
      <c r="D1" s="277" t="s">
        <v>2</v>
      </c>
    </row>
    <row r="2" spans="1:4" ht="28.9">
      <c r="A2" s="278" t="s">
        <v>3</v>
      </c>
      <c r="B2" s="279" t="s">
        <v>4</v>
      </c>
    </row>
    <row r="3" spans="1:4">
      <c r="A3" s="280"/>
      <c r="B3" s="281"/>
    </row>
    <row r="4" spans="1:4">
      <c r="A4" s="282" t="s">
        <v>5</v>
      </c>
      <c r="B4" s="283"/>
    </row>
    <row r="5" spans="1:4">
      <c r="A5" s="284"/>
      <c r="B5" s="281"/>
    </row>
    <row r="6" spans="1:4">
      <c r="A6" s="447" t="s">
        <v>6</v>
      </c>
      <c r="B6" s="293" t="s">
        <v>7</v>
      </c>
    </row>
    <row r="7" spans="1:4" ht="15" thickBot="1">
      <c r="A7" s="285" t="s">
        <v>8</v>
      </c>
      <c r="B7" s="448" t="s">
        <v>9</v>
      </c>
    </row>
    <row r="8" spans="1:4">
      <c r="A8" s="286"/>
      <c r="B8" s="287"/>
    </row>
    <row r="9" spans="1:4">
      <c r="A9" s="286" t="s">
        <v>10</v>
      </c>
    </row>
    <row r="10" spans="1:4">
      <c r="A10" s="288" t="s">
        <v>11</v>
      </c>
    </row>
    <row r="12" spans="1:4" ht="172.9">
      <c r="A12" s="289" t="s">
        <v>12</v>
      </c>
      <c r="B12" s="289"/>
    </row>
    <row r="13" spans="1:4" ht="57.6">
      <c r="A13" s="290" t="s">
        <v>13</v>
      </c>
    </row>
    <row r="14" spans="1:4">
      <c r="A14" s="291" t="s">
        <v>14</v>
      </c>
    </row>
    <row r="15" spans="1:4">
      <c r="A15" s="292"/>
    </row>
    <row r="16" spans="1:4">
      <c r="A16" s="292" t="s">
        <v>15</v>
      </c>
    </row>
    <row r="17" spans="1:1">
      <c r="A17" s="292"/>
    </row>
    <row r="18" spans="1:1">
      <c r="A18" s="292"/>
    </row>
    <row r="19" spans="1:1">
      <c r="A19" s="292"/>
    </row>
    <row r="20" spans="1:1">
      <c r="A20" s="292"/>
    </row>
    <row r="21" spans="1:1" ht="15.75" customHeight="1">
      <c r="A21" s="292"/>
    </row>
    <row r="22" spans="1:1" ht="15.75" customHeight="1">
      <c r="A22" s="292"/>
    </row>
    <row r="23" spans="1:1" ht="15.75" customHeight="1"/>
    <row r="24" spans="1:1" ht="15.75" customHeight="1">
      <c r="A24" s="292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00"/>
  <sheetViews>
    <sheetView zoomScale="70" zoomScaleNormal="70" workbookViewId="0">
      <pane xSplit="2" ySplit="3" topLeftCell="H7" activePane="bottomRight" state="frozen"/>
      <selection pane="bottomRight" activeCell="R91" sqref="R91"/>
      <selection pane="bottomLeft" activeCell="A4" sqref="A4"/>
      <selection pane="topRight" activeCell="C1" sqref="C1"/>
    </sheetView>
  </sheetViews>
  <sheetFormatPr defaultColWidth="21.42578125" defaultRowHeight="15.6"/>
  <cols>
    <col min="1" max="1" width="11.42578125" style="128" customWidth="1"/>
    <col min="2" max="2" width="67.85546875" bestFit="1" customWidth="1"/>
    <col min="3" max="3" width="28" bestFit="1" customWidth="1"/>
    <col min="4" max="4" width="42.28515625" style="129" bestFit="1" customWidth="1"/>
    <col min="7" max="7" width="18.28515625" customWidth="1"/>
    <col min="8" max="8" width="26.5703125" style="134" customWidth="1"/>
    <col min="9" max="9" width="21.42578125" style="131"/>
    <col min="11" max="11" width="21.42578125" style="132"/>
    <col min="12" max="12" width="21.42578125" style="133"/>
    <col min="13" max="13" width="24.7109375" bestFit="1" customWidth="1"/>
    <col min="14" max="15" width="21.42578125" style="134"/>
    <col min="17" max="19" width="21.42578125" style="273"/>
    <col min="22" max="22" width="51.85546875" style="430" customWidth="1"/>
    <col min="23" max="23" width="21.42578125" style="137"/>
  </cols>
  <sheetData>
    <row r="1" spans="1:42" ht="26.85" customHeight="1">
      <c r="A1" s="467" t="s">
        <v>16</v>
      </c>
      <c r="B1" s="469" t="s">
        <v>17</v>
      </c>
      <c r="C1" s="469" t="s">
        <v>18</v>
      </c>
      <c r="D1" s="469" t="s">
        <v>19</v>
      </c>
      <c r="E1" s="469" t="s">
        <v>20</v>
      </c>
      <c r="F1" s="500" t="s">
        <v>21</v>
      </c>
      <c r="G1" s="496" t="s">
        <v>22</v>
      </c>
      <c r="H1" s="469" t="s">
        <v>23</v>
      </c>
      <c r="I1" s="469" t="s">
        <v>24</v>
      </c>
      <c r="J1" s="498" t="s">
        <v>25</v>
      </c>
      <c r="K1" s="484" t="s">
        <v>26</v>
      </c>
      <c r="L1" s="484" t="s">
        <v>27</v>
      </c>
      <c r="M1" s="469" t="s">
        <v>28</v>
      </c>
      <c r="N1" s="469" t="s">
        <v>29</v>
      </c>
      <c r="O1" s="469" t="s">
        <v>30</v>
      </c>
      <c r="P1" s="482" t="s">
        <v>31</v>
      </c>
      <c r="Q1" s="502" t="s">
        <v>32</v>
      </c>
      <c r="R1" s="503"/>
      <c r="S1" s="504"/>
      <c r="T1" s="505" t="s">
        <v>33</v>
      </c>
      <c r="U1" s="506"/>
      <c r="V1" s="475" t="s">
        <v>34</v>
      </c>
      <c r="W1" s="477" t="s">
        <v>35</v>
      </c>
      <c r="X1" s="479" t="s">
        <v>36</v>
      </c>
      <c r="Y1" s="480"/>
      <c r="Z1" s="480"/>
      <c r="AA1" s="480"/>
      <c r="AB1" s="480"/>
      <c r="AC1" s="480"/>
      <c r="AD1" s="480"/>
      <c r="AE1" s="481"/>
      <c r="AF1" s="479" t="s">
        <v>37</v>
      </c>
      <c r="AG1" s="480"/>
      <c r="AH1" s="480"/>
      <c r="AI1" s="480"/>
      <c r="AJ1" s="480"/>
      <c r="AK1" s="480"/>
      <c r="AL1" s="480"/>
      <c r="AM1" s="481"/>
    </row>
    <row r="2" spans="1:42" ht="15" customHeight="1">
      <c r="A2" s="468"/>
      <c r="B2" s="470"/>
      <c r="C2" s="470"/>
      <c r="D2" s="470"/>
      <c r="E2" s="470"/>
      <c r="F2" s="489"/>
      <c r="G2" s="497"/>
      <c r="H2" s="470"/>
      <c r="I2" s="470"/>
      <c r="J2" s="499"/>
      <c r="K2" s="485"/>
      <c r="L2" s="485"/>
      <c r="M2" s="470"/>
      <c r="N2" s="470"/>
      <c r="O2" s="470"/>
      <c r="P2" s="483"/>
      <c r="Q2" s="488" t="s">
        <v>38</v>
      </c>
      <c r="R2" s="489" t="s">
        <v>39</v>
      </c>
      <c r="S2" s="490" t="s">
        <v>40</v>
      </c>
      <c r="T2" s="491" t="s">
        <v>41</v>
      </c>
      <c r="U2" s="493" t="s">
        <v>42</v>
      </c>
      <c r="V2" s="476"/>
      <c r="W2" s="478"/>
      <c r="X2" s="501" t="s">
        <v>43</v>
      </c>
      <c r="Y2" s="486"/>
      <c r="Z2" s="486"/>
      <c r="AA2" s="486"/>
      <c r="AB2" s="486" t="s">
        <v>44</v>
      </c>
      <c r="AC2" s="486"/>
      <c r="AD2" s="486"/>
      <c r="AE2" s="487"/>
      <c r="AF2" s="501" t="s">
        <v>43</v>
      </c>
      <c r="AG2" s="486"/>
      <c r="AH2" s="486"/>
      <c r="AI2" s="486"/>
      <c r="AJ2" s="486" t="s">
        <v>44</v>
      </c>
      <c r="AK2" s="486"/>
      <c r="AL2" s="486"/>
      <c r="AM2" s="487"/>
    </row>
    <row r="3" spans="1:42" ht="30.75" customHeight="1">
      <c r="A3" s="468"/>
      <c r="B3" s="470"/>
      <c r="C3" s="470"/>
      <c r="D3" s="470"/>
      <c r="E3" s="470"/>
      <c r="F3" s="489"/>
      <c r="G3" s="497"/>
      <c r="H3" s="470"/>
      <c r="I3" s="470"/>
      <c r="J3" s="499"/>
      <c r="K3" s="485"/>
      <c r="L3" s="485"/>
      <c r="M3" s="470"/>
      <c r="N3" s="470"/>
      <c r="O3" s="470"/>
      <c r="P3" s="483"/>
      <c r="Q3" s="488"/>
      <c r="R3" s="489"/>
      <c r="S3" s="490"/>
      <c r="T3" s="492"/>
      <c r="U3" s="493"/>
      <c r="V3" s="476"/>
      <c r="W3" s="478"/>
      <c r="X3" s="3" t="s">
        <v>45</v>
      </c>
      <c r="Y3" s="1" t="s">
        <v>46</v>
      </c>
      <c r="Z3" s="1" t="s">
        <v>47</v>
      </c>
      <c r="AA3" s="1" t="s">
        <v>48</v>
      </c>
      <c r="AB3" s="1" t="s">
        <v>45</v>
      </c>
      <c r="AC3" s="1" t="s">
        <v>46</v>
      </c>
      <c r="AD3" s="1" t="s">
        <v>47</v>
      </c>
      <c r="AE3" s="2" t="s">
        <v>48</v>
      </c>
      <c r="AF3" s="3" t="s">
        <v>45</v>
      </c>
      <c r="AG3" s="1" t="s">
        <v>46</v>
      </c>
      <c r="AH3" s="1" t="s">
        <v>47</v>
      </c>
      <c r="AI3" s="1" t="s">
        <v>48</v>
      </c>
      <c r="AJ3" s="1" t="s">
        <v>45</v>
      </c>
      <c r="AK3" s="1" t="s">
        <v>46</v>
      </c>
      <c r="AL3" s="1" t="s">
        <v>47</v>
      </c>
      <c r="AM3" s="2" t="s">
        <v>48</v>
      </c>
    </row>
    <row r="4" spans="1:42" ht="17.45">
      <c r="A4" s="4"/>
      <c r="B4" s="5" t="s">
        <v>49</v>
      </c>
      <c r="C4" s="6" t="s">
        <v>2</v>
      </c>
      <c r="D4" s="7"/>
      <c r="E4" s="6"/>
      <c r="F4" s="6"/>
      <c r="G4" s="6"/>
      <c r="H4" s="8"/>
      <c r="I4" s="8"/>
      <c r="J4" s="6"/>
      <c r="K4" s="9"/>
      <c r="L4" s="9"/>
      <c r="M4" s="10" t="s">
        <v>2</v>
      </c>
      <c r="N4" s="11"/>
      <c r="O4" s="9"/>
      <c r="P4" s="12"/>
      <c r="Q4" s="13"/>
      <c r="R4" s="6"/>
      <c r="S4" s="14"/>
      <c r="T4" s="366"/>
      <c r="U4" s="15"/>
      <c r="V4" s="423"/>
      <c r="W4" s="367"/>
      <c r="X4" s="18"/>
      <c r="Y4" s="16"/>
      <c r="Z4" s="16"/>
      <c r="AA4" s="16"/>
      <c r="AB4" s="16"/>
      <c r="AC4" s="16"/>
      <c r="AD4" s="16"/>
      <c r="AE4" s="17"/>
      <c r="AF4" s="18"/>
      <c r="AG4" s="16"/>
      <c r="AH4" s="16"/>
      <c r="AI4" s="16"/>
      <c r="AJ4" s="16"/>
      <c r="AK4" s="16"/>
      <c r="AL4" s="16"/>
      <c r="AM4" s="17"/>
    </row>
    <row r="5" spans="1:42" ht="45" customHeight="1">
      <c r="A5" s="19" t="s">
        <v>50</v>
      </c>
      <c r="B5" s="20" t="s">
        <v>51</v>
      </c>
      <c r="C5" s="21"/>
      <c r="D5" s="22"/>
      <c r="E5" s="23"/>
      <c r="F5" s="23"/>
      <c r="G5" s="23" t="s">
        <v>52</v>
      </c>
      <c r="H5" s="24" t="s">
        <v>53</v>
      </c>
      <c r="I5" s="25" t="s">
        <v>54</v>
      </c>
      <c r="J5" s="26"/>
      <c r="K5" s="27">
        <v>18</v>
      </c>
      <c r="L5" s="28">
        <v>18</v>
      </c>
      <c r="M5" s="29"/>
      <c r="N5" s="30"/>
      <c r="O5" s="31"/>
      <c r="P5" s="32"/>
      <c r="Q5" s="33">
        <f>SUM(Q6,Q8)</f>
        <v>30</v>
      </c>
      <c r="R5" s="34">
        <f>SUM(R6,R7,R8,R9)</f>
        <v>109</v>
      </c>
      <c r="S5" s="35">
        <f t="shared" ref="S5" si="0">SUM(S6,S7)</f>
        <v>0</v>
      </c>
      <c r="T5" s="368"/>
      <c r="U5" s="26"/>
      <c r="V5" s="424"/>
      <c r="W5" s="369"/>
      <c r="X5" s="41"/>
      <c r="Y5" s="37"/>
      <c r="Z5" s="38"/>
      <c r="AA5" s="37"/>
      <c r="AB5" s="39"/>
      <c r="AC5" s="37"/>
      <c r="AD5" s="38"/>
      <c r="AE5" s="40"/>
      <c r="AF5" s="41"/>
      <c r="AG5" s="37"/>
      <c r="AH5" s="37"/>
      <c r="AI5" s="37"/>
      <c r="AJ5" s="39"/>
      <c r="AK5" s="37"/>
      <c r="AL5" s="37"/>
      <c r="AM5" s="37"/>
    </row>
    <row r="6" spans="1:42" ht="39" customHeight="1">
      <c r="A6" s="42" t="s">
        <v>55</v>
      </c>
      <c r="B6" s="43" t="s">
        <v>56</v>
      </c>
      <c r="C6" s="44"/>
      <c r="D6" s="45" t="s">
        <v>57</v>
      </c>
      <c r="E6" s="46"/>
      <c r="F6" s="46"/>
      <c r="G6" s="46" t="s">
        <v>52</v>
      </c>
      <c r="H6" s="47" t="s">
        <v>58</v>
      </c>
      <c r="I6" s="48" t="s">
        <v>54</v>
      </c>
      <c r="J6" s="49"/>
      <c r="K6" s="295">
        <v>3</v>
      </c>
      <c r="L6" s="295">
        <v>3</v>
      </c>
      <c r="M6" s="296" t="s">
        <v>59</v>
      </c>
      <c r="N6" s="391" t="s">
        <v>60</v>
      </c>
      <c r="O6" s="297"/>
      <c r="P6" s="298"/>
      <c r="Q6" s="54">
        <v>6</v>
      </c>
      <c r="R6" s="55">
        <v>13</v>
      </c>
      <c r="S6" s="56"/>
      <c r="T6" s="370"/>
      <c r="U6" s="49"/>
      <c r="V6" s="425" t="s">
        <v>61</v>
      </c>
      <c r="W6" s="367"/>
      <c r="X6" s="41">
        <v>1</v>
      </c>
      <c r="Y6" s="37" t="s">
        <v>62</v>
      </c>
      <c r="Z6" s="37" t="s">
        <v>63</v>
      </c>
      <c r="AA6" s="37" t="s">
        <v>64</v>
      </c>
      <c r="AB6" s="39">
        <v>1</v>
      </c>
      <c r="AC6" s="37" t="s">
        <v>62</v>
      </c>
      <c r="AD6" s="37" t="s">
        <v>63</v>
      </c>
      <c r="AE6" s="40" t="s">
        <v>64</v>
      </c>
      <c r="AF6" s="41">
        <v>1</v>
      </c>
      <c r="AG6" s="37" t="s">
        <v>62</v>
      </c>
      <c r="AH6" s="37" t="s">
        <v>63</v>
      </c>
      <c r="AI6" s="37" t="s">
        <v>65</v>
      </c>
      <c r="AJ6" s="39">
        <v>1</v>
      </c>
      <c r="AK6" s="37" t="s">
        <v>62</v>
      </c>
      <c r="AL6" s="37" t="s">
        <v>66</v>
      </c>
      <c r="AM6" s="37" t="s">
        <v>65</v>
      </c>
    </row>
    <row r="7" spans="1:42" ht="36.6" customHeight="1">
      <c r="A7" s="57" t="s">
        <v>67</v>
      </c>
      <c r="B7" s="58" t="s">
        <v>68</v>
      </c>
      <c r="C7" s="44"/>
      <c r="D7" s="45" t="s">
        <v>69</v>
      </c>
      <c r="E7" s="46"/>
      <c r="F7" s="46"/>
      <c r="G7" s="46"/>
      <c r="H7" s="47" t="s">
        <v>58</v>
      </c>
      <c r="I7" s="48" t="s">
        <v>54</v>
      </c>
      <c r="J7" s="49"/>
      <c r="K7" s="295">
        <v>5</v>
      </c>
      <c r="L7" s="295">
        <v>5</v>
      </c>
      <c r="M7" s="296" t="s">
        <v>70</v>
      </c>
      <c r="N7" s="220" t="s">
        <v>71</v>
      </c>
      <c r="O7" s="297" t="s">
        <v>70</v>
      </c>
      <c r="P7" s="298"/>
      <c r="Q7" s="154"/>
      <c r="R7" s="222">
        <v>42</v>
      </c>
      <c r="S7" s="56"/>
      <c r="T7" s="370"/>
      <c r="U7" s="49"/>
      <c r="V7" s="425" t="s">
        <v>72</v>
      </c>
      <c r="W7" s="367"/>
      <c r="X7" s="41">
        <v>1</v>
      </c>
      <c r="Y7" s="37" t="s">
        <v>73</v>
      </c>
      <c r="Z7" s="37" t="s">
        <v>63</v>
      </c>
      <c r="AA7" s="341"/>
      <c r="AB7" s="39">
        <v>1</v>
      </c>
      <c r="AC7" s="37" t="s">
        <v>62</v>
      </c>
      <c r="AD7" s="37" t="s">
        <v>63</v>
      </c>
      <c r="AE7" s="40" t="s">
        <v>74</v>
      </c>
      <c r="AF7" s="41">
        <v>1</v>
      </c>
      <c r="AG7" s="37" t="s">
        <v>62</v>
      </c>
      <c r="AH7" s="37" t="s">
        <v>63</v>
      </c>
      <c r="AI7" s="61" t="s">
        <v>74</v>
      </c>
      <c r="AJ7" s="62">
        <v>1</v>
      </c>
      <c r="AK7" s="61" t="s">
        <v>62</v>
      </c>
      <c r="AL7" s="61" t="s">
        <v>63</v>
      </c>
      <c r="AM7" s="61" t="s">
        <v>74</v>
      </c>
    </row>
    <row r="8" spans="1:42" ht="36.6" customHeight="1">
      <c r="A8" s="63" t="s">
        <v>75</v>
      </c>
      <c r="B8" s="58" t="s">
        <v>76</v>
      </c>
      <c r="C8" s="44"/>
      <c r="D8" s="45" t="s">
        <v>77</v>
      </c>
      <c r="E8" s="46"/>
      <c r="F8" s="46"/>
      <c r="G8" s="46"/>
      <c r="H8" s="47" t="s">
        <v>58</v>
      </c>
      <c r="I8" s="48" t="s">
        <v>54</v>
      </c>
      <c r="J8" s="49"/>
      <c r="K8" s="295">
        <v>8</v>
      </c>
      <c r="L8" s="295">
        <v>8</v>
      </c>
      <c r="M8" s="296" t="s">
        <v>70</v>
      </c>
      <c r="N8" s="220" t="s">
        <v>78</v>
      </c>
      <c r="O8" s="297" t="s">
        <v>70</v>
      </c>
      <c r="P8" s="298"/>
      <c r="Q8" s="54">
        <v>24</v>
      </c>
      <c r="R8" s="55">
        <v>36</v>
      </c>
      <c r="S8" s="56"/>
      <c r="T8" s="370"/>
      <c r="U8" s="49"/>
      <c r="V8" s="425" t="s">
        <v>79</v>
      </c>
      <c r="W8" s="367"/>
      <c r="X8" s="41">
        <v>1</v>
      </c>
      <c r="Y8" s="37" t="s">
        <v>73</v>
      </c>
      <c r="Z8" s="37" t="s">
        <v>63</v>
      </c>
      <c r="AA8" s="341"/>
      <c r="AB8" s="39">
        <v>1</v>
      </c>
      <c r="AC8" s="37" t="s">
        <v>62</v>
      </c>
      <c r="AD8" s="37" t="s">
        <v>63</v>
      </c>
      <c r="AE8" s="40" t="s">
        <v>80</v>
      </c>
      <c r="AF8" s="41">
        <v>1</v>
      </c>
      <c r="AG8" s="37" t="s">
        <v>62</v>
      </c>
      <c r="AH8" s="37" t="s">
        <v>81</v>
      </c>
      <c r="AI8" s="61" t="s">
        <v>82</v>
      </c>
      <c r="AJ8" s="39">
        <v>1</v>
      </c>
      <c r="AK8" s="37" t="s">
        <v>62</v>
      </c>
      <c r="AL8" s="37" t="s">
        <v>81</v>
      </c>
      <c r="AM8" s="61" t="s">
        <v>82</v>
      </c>
    </row>
    <row r="9" spans="1:42" ht="36.6" customHeight="1">
      <c r="A9" s="63" t="s">
        <v>83</v>
      </c>
      <c r="B9" s="58" t="s">
        <v>84</v>
      </c>
      <c r="C9" s="44"/>
      <c r="D9" s="45" t="s">
        <v>85</v>
      </c>
      <c r="E9" s="46"/>
      <c r="F9" s="46"/>
      <c r="G9" s="46"/>
      <c r="H9" s="47" t="s">
        <v>58</v>
      </c>
      <c r="I9" s="48" t="s">
        <v>54</v>
      </c>
      <c r="J9" s="49"/>
      <c r="K9" s="295">
        <v>2</v>
      </c>
      <c r="L9" s="295">
        <v>2</v>
      </c>
      <c r="M9" s="296" t="s">
        <v>70</v>
      </c>
      <c r="N9" s="220" t="s">
        <v>86</v>
      </c>
      <c r="O9" s="297" t="s">
        <v>70</v>
      </c>
      <c r="P9" s="298"/>
      <c r="Q9" s="54"/>
      <c r="R9" s="55">
        <v>18</v>
      </c>
      <c r="S9" s="56"/>
      <c r="T9" s="370"/>
      <c r="U9" s="49"/>
      <c r="V9" s="425" t="s">
        <v>87</v>
      </c>
      <c r="W9" s="367"/>
      <c r="X9" s="41">
        <v>1</v>
      </c>
      <c r="Y9" s="37" t="s">
        <v>73</v>
      </c>
      <c r="Z9" s="37" t="s">
        <v>88</v>
      </c>
      <c r="AA9" s="37"/>
      <c r="AB9" s="39">
        <v>1</v>
      </c>
      <c r="AC9" s="37" t="s">
        <v>62</v>
      </c>
      <c r="AD9" s="37" t="s">
        <v>81</v>
      </c>
      <c r="AE9" s="40" t="s">
        <v>89</v>
      </c>
      <c r="AF9" s="41">
        <v>1</v>
      </c>
      <c r="AG9" s="37" t="s">
        <v>62</v>
      </c>
      <c r="AH9" s="37" t="s">
        <v>81</v>
      </c>
      <c r="AI9" s="37" t="s">
        <v>82</v>
      </c>
      <c r="AJ9" s="39">
        <v>1</v>
      </c>
      <c r="AK9" s="37" t="s">
        <v>62</v>
      </c>
      <c r="AL9" s="37" t="s">
        <v>81</v>
      </c>
      <c r="AM9" s="37" t="s">
        <v>89</v>
      </c>
    </row>
    <row r="10" spans="1:42" ht="33" customHeight="1">
      <c r="A10" s="19" t="s">
        <v>90</v>
      </c>
      <c r="B10" s="20" t="s">
        <v>91</v>
      </c>
      <c r="C10" s="65"/>
      <c r="D10" s="66"/>
      <c r="E10" s="67"/>
      <c r="F10" s="67"/>
      <c r="G10" s="67" t="s">
        <v>52</v>
      </c>
      <c r="H10" s="68" t="s">
        <v>53</v>
      </c>
      <c r="I10" s="69" t="s">
        <v>54</v>
      </c>
      <c r="J10" s="70"/>
      <c r="K10" s="299">
        <v>6</v>
      </c>
      <c r="L10" s="300">
        <v>6</v>
      </c>
      <c r="M10" s="301"/>
      <c r="N10" s="302"/>
      <c r="O10" s="303"/>
      <c r="P10" s="304"/>
      <c r="Q10" s="33">
        <f>SUM(Q11,Q12)</f>
        <v>0</v>
      </c>
      <c r="R10" s="34">
        <f>SUM(R11,R12,R13)</f>
        <v>44</v>
      </c>
      <c r="S10" s="35">
        <f>SUM(S11,S12,S13)</f>
        <v>11</v>
      </c>
      <c r="T10" s="371"/>
      <c r="U10" s="70"/>
      <c r="V10" s="426"/>
      <c r="W10" s="367"/>
      <c r="X10" s="76"/>
      <c r="Y10" s="37"/>
      <c r="Z10" s="37"/>
      <c r="AA10" s="37"/>
      <c r="AB10" s="37"/>
      <c r="AC10" s="37"/>
      <c r="AD10" s="37"/>
      <c r="AE10" s="40"/>
      <c r="AF10" s="76"/>
      <c r="AG10" s="37"/>
      <c r="AH10" s="37"/>
      <c r="AI10" s="37"/>
      <c r="AJ10" s="37"/>
      <c r="AK10" s="37"/>
      <c r="AL10" s="37"/>
      <c r="AM10" s="37"/>
    </row>
    <row r="11" spans="1:42" ht="35.85" customHeight="1">
      <c r="A11" s="42" t="s">
        <v>55</v>
      </c>
      <c r="B11" s="77" t="s">
        <v>92</v>
      </c>
      <c r="C11" s="78"/>
      <c r="D11" s="45"/>
      <c r="E11" s="46"/>
      <c r="F11" s="46"/>
      <c r="G11" s="16"/>
      <c r="H11" s="47" t="s">
        <v>58</v>
      </c>
      <c r="I11" s="48" t="s">
        <v>54</v>
      </c>
      <c r="J11" s="49"/>
      <c r="K11" s="295">
        <v>0</v>
      </c>
      <c r="L11" s="295">
        <v>0</v>
      </c>
      <c r="M11" s="296" t="s">
        <v>59</v>
      </c>
      <c r="N11" s="391" t="s">
        <v>60</v>
      </c>
      <c r="O11" s="297"/>
      <c r="P11" s="298"/>
      <c r="Q11" s="54"/>
      <c r="R11" s="55"/>
      <c r="S11" s="56">
        <v>5</v>
      </c>
      <c r="T11" s="370"/>
      <c r="U11" s="49"/>
      <c r="V11" s="425" t="s">
        <v>93</v>
      </c>
      <c r="W11" s="367"/>
      <c r="X11" s="41"/>
      <c r="Y11" s="37"/>
      <c r="Z11" s="37"/>
      <c r="AA11" s="37"/>
      <c r="AB11" s="350"/>
      <c r="AC11" s="37"/>
      <c r="AD11" s="37"/>
      <c r="AE11" s="40"/>
      <c r="AF11" s="41"/>
      <c r="AG11" s="37"/>
      <c r="AH11" s="37"/>
      <c r="AI11" s="37"/>
      <c r="AJ11" s="39"/>
      <c r="AK11" s="37"/>
      <c r="AL11" s="61"/>
      <c r="AM11" s="61"/>
    </row>
    <row r="12" spans="1:42" ht="38.25" customHeight="1">
      <c r="A12" s="57" t="s">
        <v>67</v>
      </c>
      <c r="B12" s="58" t="s">
        <v>94</v>
      </c>
      <c r="C12" s="78"/>
      <c r="D12" s="45" t="s">
        <v>95</v>
      </c>
      <c r="E12" s="46"/>
      <c r="F12" s="46"/>
      <c r="G12" s="46"/>
      <c r="H12" s="47" t="s">
        <v>58</v>
      </c>
      <c r="I12" s="48" t="s">
        <v>54</v>
      </c>
      <c r="J12" s="49"/>
      <c r="K12" s="295">
        <v>3</v>
      </c>
      <c r="L12" s="295">
        <v>3</v>
      </c>
      <c r="M12" s="296" t="s">
        <v>70</v>
      </c>
      <c r="N12" s="220" t="s">
        <v>96</v>
      </c>
      <c r="O12" s="297"/>
      <c r="P12" s="298"/>
      <c r="Q12" s="54"/>
      <c r="R12" s="55">
        <v>20</v>
      </c>
      <c r="S12" s="56"/>
      <c r="T12" s="370"/>
      <c r="U12" s="49"/>
      <c r="V12" s="425" t="s">
        <v>97</v>
      </c>
      <c r="W12" s="367"/>
      <c r="X12" s="41">
        <v>1</v>
      </c>
      <c r="Y12" s="37" t="s">
        <v>73</v>
      </c>
      <c r="Z12" s="37" t="s">
        <v>98</v>
      </c>
      <c r="AA12" s="37" t="s">
        <v>99</v>
      </c>
      <c r="AB12" s="39">
        <v>1</v>
      </c>
      <c r="AC12" s="37" t="s">
        <v>62</v>
      </c>
      <c r="AD12" s="37" t="s">
        <v>63</v>
      </c>
      <c r="AE12" s="40" t="s">
        <v>99</v>
      </c>
      <c r="AF12" s="41">
        <v>1</v>
      </c>
      <c r="AG12" s="37" t="s">
        <v>62</v>
      </c>
      <c r="AH12" s="37" t="s">
        <v>63</v>
      </c>
      <c r="AI12" s="37" t="s">
        <v>99</v>
      </c>
      <c r="AJ12" s="39">
        <v>1</v>
      </c>
      <c r="AK12" s="37" t="s">
        <v>62</v>
      </c>
      <c r="AL12" s="37" t="s">
        <v>63</v>
      </c>
      <c r="AM12" s="37" t="s">
        <v>99</v>
      </c>
    </row>
    <row r="13" spans="1:42" s="87" customFormat="1" ht="35.85" customHeight="1">
      <c r="A13" s="57" t="s">
        <v>75</v>
      </c>
      <c r="B13" s="58" t="s">
        <v>100</v>
      </c>
      <c r="C13" s="79"/>
      <c r="D13" s="80" t="s">
        <v>101</v>
      </c>
      <c r="E13" s="81"/>
      <c r="F13" s="81"/>
      <c r="G13" s="81" t="s">
        <v>52</v>
      </c>
      <c r="H13" s="82" t="s">
        <v>58</v>
      </c>
      <c r="I13" s="48" t="s">
        <v>54</v>
      </c>
      <c r="J13" s="83"/>
      <c r="K13" s="305">
        <v>3</v>
      </c>
      <c r="L13" s="305">
        <v>3</v>
      </c>
      <c r="M13" s="306" t="s">
        <v>70</v>
      </c>
      <c r="N13" s="307" t="s">
        <v>102</v>
      </c>
      <c r="O13" s="308"/>
      <c r="P13" s="309"/>
      <c r="Q13" s="54"/>
      <c r="R13" s="55">
        <v>24</v>
      </c>
      <c r="S13" s="56">
        <v>6</v>
      </c>
      <c r="T13" s="372"/>
      <c r="U13" s="83"/>
      <c r="V13" s="427" t="s">
        <v>103</v>
      </c>
      <c r="W13" s="373"/>
      <c r="X13" s="85">
        <v>1</v>
      </c>
      <c r="Y13" s="37" t="s">
        <v>73</v>
      </c>
      <c r="Z13" s="37" t="s">
        <v>63</v>
      </c>
      <c r="AA13" s="37" t="s">
        <v>64</v>
      </c>
      <c r="AB13" s="39">
        <v>1</v>
      </c>
      <c r="AC13" s="37" t="s">
        <v>62</v>
      </c>
      <c r="AD13" s="37" t="s">
        <v>63</v>
      </c>
      <c r="AE13" s="40" t="s">
        <v>64</v>
      </c>
      <c r="AF13" s="85">
        <v>1</v>
      </c>
      <c r="AG13" s="86" t="s">
        <v>62</v>
      </c>
      <c r="AH13" s="38" t="s">
        <v>104</v>
      </c>
      <c r="AI13" s="86" t="s">
        <v>105</v>
      </c>
      <c r="AJ13" s="62">
        <v>1</v>
      </c>
      <c r="AK13" s="86" t="s">
        <v>62</v>
      </c>
      <c r="AL13" s="38" t="s">
        <v>104</v>
      </c>
      <c r="AM13" s="86" t="s">
        <v>105</v>
      </c>
    </row>
    <row r="14" spans="1:42" ht="32.1" customHeight="1">
      <c r="A14" s="19" t="s">
        <v>106</v>
      </c>
      <c r="B14" s="20" t="s">
        <v>107</v>
      </c>
      <c r="C14" s="88"/>
      <c r="D14" s="66"/>
      <c r="E14" s="67"/>
      <c r="F14" s="67"/>
      <c r="G14" s="67" t="s">
        <v>52</v>
      </c>
      <c r="H14" s="68" t="s">
        <v>53</v>
      </c>
      <c r="I14" s="69" t="s">
        <v>54</v>
      </c>
      <c r="J14" s="70"/>
      <c r="K14" s="299">
        <v>6</v>
      </c>
      <c r="L14" s="300">
        <v>6</v>
      </c>
      <c r="M14" s="301"/>
      <c r="N14" s="302"/>
      <c r="O14" s="303"/>
      <c r="P14" s="304"/>
      <c r="Q14" s="33">
        <f>SUM(Q15,Q16,Q17,Q18)</f>
        <v>2</v>
      </c>
      <c r="R14" s="34">
        <f t="shared" ref="R14:S14" si="1">SUM(R15,R16,R17,R18)</f>
        <v>29</v>
      </c>
      <c r="S14" s="35">
        <f t="shared" si="1"/>
        <v>6</v>
      </c>
      <c r="T14" s="371"/>
      <c r="U14" s="70"/>
      <c r="V14" s="426"/>
      <c r="W14" s="367"/>
      <c r="X14" s="89"/>
      <c r="Y14" s="37"/>
      <c r="Z14" s="37"/>
      <c r="AA14" s="37"/>
      <c r="AB14" s="37"/>
      <c r="AC14" s="37"/>
      <c r="AD14" s="37"/>
      <c r="AE14" s="40"/>
      <c r="AF14" s="89"/>
      <c r="AG14" s="61"/>
      <c r="AH14" s="61"/>
      <c r="AI14" s="61"/>
      <c r="AJ14" s="61"/>
      <c r="AK14" s="61"/>
      <c r="AL14" s="61"/>
      <c r="AM14" s="61"/>
    </row>
    <row r="15" spans="1:42" ht="39.6">
      <c r="A15" s="57" t="s">
        <v>55</v>
      </c>
      <c r="B15" s="58" t="s">
        <v>108</v>
      </c>
      <c r="C15" s="78"/>
      <c r="D15" s="45" t="s">
        <v>109</v>
      </c>
      <c r="E15" s="46"/>
      <c r="F15" s="46"/>
      <c r="G15" s="46"/>
      <c r="H15" s="47" t="s">
        <v>58</v>
      </c>
      <c r="I15" s="48" t="s">
        <v>54</v>
      </c>
      <c r="J15" s="49"/>
      <c r="K15" s="305">
        <v>0</v>
      </c>
      <c r="L15" s="305">
        <v>0</v>
      </c>
      <c r="M15" s="296" t="s">
        <v>70</v>
      </c>
      <c r="N15" s="220" t="s">
        <v>110</v>
      </c>
      <c r="O15" s="297" t="s">
        <v>70</v>
      </c>
      <c r="P15" s="298"/>
      <c r="Q15" s="315"/>
      <c r="R15" s="55">
        <v>14</v>
      </c>
      <c r="S15" s="316"/>
      <c r="T15" s="370"/>
      <c r="U15" s="49"/>
      <c r="V15" s="425" t="s">
        <v>111</v>
      </c>
      <c r="W15" s="367"/>
      <c r="X15" s="85"/>
      <c r="Y15" s="37"/>
      <c r="Z15" s="37"/>
      <c r="AA15" s="37"/>
      <c r="AB15" s="39"/>
      <c r="AC15" s="37"/>
      <c r="AD15" s="37"/>
      <c r="AE15" s="40"/>
      <c r="AF15" s="85"/>
      <c r="AG15" s="61"/>
      <c r="AH15" s="61"/>
      <c r="AI15" s="61"/>
      <c r="AJ15" s="62"/>
      <c r="AK15" s="61"/>
      <c r="AL15" s="61"/>
      <c r="AM15" s="61"/>
      <c r="AN15" s="494"/>
      <c r="AO15" s="494"/>
      <c r="AP15" s="494"/>
    </row>
    <row r="16" spans="1:42">
      <c r="A16" s="57" t="s">
        <v>67</v>
      </c>
      <c r="B16" s="58" t="s">
        <v>112</v>
      </c>
      <c r="C16" s="78"/>
      <c r="D16" s="45" t="s">
        <v>109</v>
      </c>
      <c r="E16" s="46"/>
      <c r="F16" s="46"/>
      <c r="G16" s="46"/>
      <c r="H16" s="47" t="s">
        <v>58</v>
      </c>
      <c r="I16" s="48" t="s">
        <v>54</v>
      </c>
      <c r="J16" s="49"/>
      <c r="K16" s="305">
        <v>3</v>
      </c>
      <c r="L16" s="305">
        <v>3</v>
      </c>
      <c r="M16" s="296" t="s">
        <v>59</v>
      </c>
      <c r="N16" s="220" t="s">
        <v>102</v>
      </c>
      <c r="O16" s="297"/>
      <c r="P16" s="298"/>
      <c r="Q16" s="317">
        <v>2</v>
      </c>
      <c r="R16" s="55">
        <v>8</v>
      </c>
      <c r="S16" s="316"/>
      <c r="T16" s="370"/>
      <c r="U16" s="49"/>
      <c r="V16" s="425" t="s">
        <v>113</v>
      </c>
      <c r="W16" s="367"/>
      <c r="X16" s="85">
        <v>1</v>
      </c>
      <c r="Y16" s="37" t="s">
        <v>73</v>
      </c>
      <c r="Z16" s="37" t="s">
        <v>63</v>
      </c>
      <c r="AA16" s="37" t="s">
        <v>64</v>
      </c>
      <c r="AB16" s="39">
        <v>1</v>
      </c>
      <c r="AC16" s="37" t="s">
        <v>62</v>
      </c>
      <c r="AD16" s="37" t="s">
        <v>63</v>
      </c>
      <c r="AE16" s="40" t="s">
        <v>64</v>
      </c>
      <c r="AF16" s="85">
        <v>1</v>
      </c>
      <c r="AG16" s="61" t="s">
        <v>62</v>
      </c>
      <c r="AH16" s="61" t="s">
        <v>81</v>
      </c>
      <c r="AI16" s="61" t="s">
        <v>114</v>
      </c>
      <c r="AJ16" s="62">
        <v>1</v>
      </c>
      <c r="AK16" s="61" t="s">
        <v>62</v>
      </c>
      <c r="AL16" s="61" t="s">
        <v>81</v>
      </c>
      <c r="AM16" s="61" t="s">
        <v>114</v>
      </c>
    </row>
    <row r="17" spans="1:39" ht="26.45">
      <c r="A17" s="57" t="s">
        <v>75</v>
      </c>
      <c r="B17" s="58" t="s">
        <v>115</v>
      </c>
      <c r="C17" s="78"/>
      <c r="D17" s="45" t="s">
        <v>116</v>
      </c>
      <c r="E17" s="46"/>
      <c r="F17" s="46"/>
      <c r="G17" s="46"/>
      <c r="H17" s="47" t="s">
        <v>58</v>
      </c>
      <c r="I17" s="48" t="s">
        <v>54</v>
      </c>
      <c r="J17" s="49"/>
      <c r="K17" s="295">
        <v>3</v>
      </c>
      <c r="L17" s="295">
        <v>3</v>
      </c>
      <c r="M17" s="296" t="s">
        <v>59</v>
      </c>
      <c r="N17" s="220" t="s">
        <v>102</v>
      </c>
      <c r="O17" s="297"/>
      <c r="P17" s="298"/>
      <c r="Q17" s="315"/>
      <c r="R17" s="55">
        <v>3</v>
      </c>
      <c r="S17" s="318">
        <v>3</v>
      </c>
      <c r="T17" s="370"/>
      <c r="U17" s="49"/>
      <c r="V17" s="425" t="s">
        <v>117</v>
      </c>
      <c r="W17" s="367"/>
      <c r="X17" s="95">
        <v>1</v>
      </c>
      <c r="Y17" s="351" t="s">
        <v>73</v>
      </c>
      <c r="Z17" s="351" t="s">
        <v>81</v>
      </c>
      <c r="AA17" s="37" t="s">
        <v>114</v>
      </c>
      <c r="AB17" s="352">
        <v>1</v>
      </c>
      <c r="AC17" s="351" t="s">
        <v>62</v>
      </c>
      <c r="AD17" s="351" t="s">
        <v>81</v>
      </c>
      <c r="AE17" s="40" t="s">
        <v>114</v>
      </c>
      <c r="AF17" s="95">
        <v>1</v>
      </c>
      <c r="AG17" s="93" t="s">
        <v>62</v>
      </c>
      <c r="AH17" s="93" t="s">
        <v>81</v>
      </c>
      <c r="AI17" s="61" t="s">
        <v>114</v>
      </c>
      <c r="AJ17" s="94">
        <v>1</v>
      </c>
      <c r="AK17" s="93" t="s">
        <v>62</v>
      </c>
      <c r="AL17" s="93" t="s">
        <v>81</v>
      </c>
      <c r="AM17" s="61" t="s">
        <v>114</v>
      </c>
    </row>
    <row r="18" spans="1:39" s="102" customFormat="1">
      <c r="A18" s="57" t="s">
        <v>83</v>
      </c>
      <c r="B18" s="58" t="s">
        <v>118</v>
      </c>
      <c r="C18" s="96"/>
      <c r="D18" s="97"/>
      <c r="E18" s="98"/>
      <c r="F18" s="98"/>
      <c r="G18" s="98"/>
      <c r="H18" s="47" t="s">
        <v>58</v>
      </c>
      <c r="I18" s="48" t="s">
        <v>54</v>
      </c>
      <c r="J18" s="99"/>
      <c r="K18" s="305">
        <v>0</v>
      </c>
      <c r="L18" s="310">
        <v>0</v>
      </c>
      <c r="M18" s="311"/>
      <c r="N18" s="312"/>
      <c r="O18" s="313"/>
      <c r="P18" s="314"/>
      <c r="Q18" s="315"/>
      <c r="R18" s="319">
        <v>4</v>
      </c>
      <c r="S18" s="318">
        <v>3</v>
      </c>
      <c r="T18" s="374"/>
      <c r="U18" s="99"/>
      <c r="V18" s="427" t="s">
        <v>119</v>
      </c>
      <c r="W18" s="367"/>
      <c r="X18" s="101"/>
      <c r="Y18" s="347"/>
      <c r="Z18" s="347"/>
      <c r="AA18" s="347"/>
      <c r="AB18" s="347"/>
      <c r="AC18" s="347"/>
      <c r="AD18" s="347"/>
      <c r="AE18" s="348"/>
      <c r="AF18" s="101"/>
      <c r="AG18" s="100"/>
      <c r="AH18" s="100"/>
      <c r="AI18" s="100"/>
      <c r="AJ18" s="100"/>
      <c r="AK18" s="100"/>
      <c r="AL18" s="100"/>
      <c r="AM18" s="100"/>
    </row>
    <row r="19" spans="1:39" ht="39.6">
      <c r="A19" s="19" t="s">
        <v>120</v>
      </c>
      <c r="B19" s="20" t="s">
        <v>121</v>
      </c>
      <c r="C19" s="103"/>
      <c r="D19" s="22"/>
      <c r="E19" s="23"/>
      <c r="F19" s="104" t="s">
        <v>122</v>
      </c>
      <c r="G19" s="23"/>
      <c r="H19" s="68" t="s">
        <v>53</v>
      </c>
      <c r="I19" s="69" t="s">
        <v>54</v>
      </c>
      <c r="J19" s="26"/>
      <c r="K19" s="27">
        <v>0</v>
      </c>
      <c r="L19" s="27">
        <v>0</v>
      </c>
      <c r="M19" s="29"/>
      <c r="N19" s="31"/>
      <c r="O19" s="31"/>
      <c r="P19" s="32"/>
      <c r="Q19" s="105"/>
      <c r="R19" s="106">
        <v>25</v>
      </c>
      <c r="S19" s="107"/>
      <c r="T19" s="368"/>
      <c r="U19" s="26"/>
      <c r="V19" s="424" t="s">
        <v>123</v>
      </c>
      <c r="W19" s="367"/>
      <c r="X19" s="89"/>
      <c r="Y19" s="37"/>
      <c r="Z19" s="37"/>
      <c r="AA19" s="37"/>
      <c r="AB19" s="37"/>
      <c r="AC19" s="37"/>
      <c r="AD19" s="37"/>
      <c r="AE19" s="40"/>
      <c r="AF19" s="89"/>
      <c r="AG19" s="61"/>
      <c r="AH19" s="61"/>
      <c r="AI19" s="61"/>
      <c r="AJ19" s="61"/>
      <c r="AK19" s="61"/>
      <c r="AL19" s="61"/>
      <c r="AM19" s="61"/>
    </row>
    <row r="20" spans="1:39" ht="67.900000000000006" customHeight="1">
      <c r="A20" s="19" t="s">
        <v>124</v>
      </c>
      <c r="B20" s="20" t="s">
        <v>125</v>
      </c>
      <c r="C20" s="103"/>
      <c r="D20" s="22"/>
      <c r="E20" s="23"/>
      <c r="F20" s="104"/>
      <c r="G20" s="23"/>
      <c r="H20" s="68" t="s">
        <v>53</v>
      </c>
      <c r="I20" s="69" t="s">
        <v>126</v>
      </c>
      <c r="J20" s="26"/>
      <c r="K20" s="27">
        <v>0</v>
      </c>
      <c r="L20" s="27">
        <v>0</v>
      </c>
      <c r="M20" s="29"/>
      <c r="N20" s="31"/>
      <c r="O20" s="31"/>
      <c r="P20" s="32"/>
      <c r="Q20" s="105">
        <v>0</v>
      </c>
      <c r="R20" s="106">
        <v>10</v>
      </c>
      <c r="S20" s="107">
        <v>0</v>
      </c>
      <c r="T20" s="368"/>
      <c r="U20" s="26"/>
      <c r="V20" s="424"/>
      <c r="W20" s="367"/>
      <c r="X20" s="89"/>
      <c r="Y20" s="61"/>
      <c r="Z20" s="61"/>
      <c r="AA20" s="61"/>
      <c r="AB20" s="61"/>
      <c r="AC20" s="61"/>
      <c r="AD20" s="61"/>
      <c r="AE20" s="60"/>
      <c r="AF20" s="89"/>
      <c r="AG20" s="61"/>
      <c r="AH20" s="61"/>
      <c r="AI20" s="61"/>
      <c r="AJ20" s="61"/>
      <c r="AK20" s="61"/>
      <c r="AL20" s="61"/>
      <c r="AM20" s="61"/>
    </row>
    <row r="21" spans="1:39" ht="68.25" customHeight="1">
      <c r="A21" s="19" t="s">
        <v>127</v>
      </c>
      <c r="B21" s="20" t="s">
        <v>128</v>
      </c>
      <c r="C21" s="103"/>
      <c r="D21" s="22"/>
      <c r="E21" s="23"/>
      <c r="F21" s="104"/>
      <c r="G21" s="23"/>
      <c r="H21" s="68" t="s">
        <v>53</v>
      </c>
      <c r="I21" s="69" t="s">
        <v>126</v>
      </c>
      <c r="J21" s="26"/>
      <c r="K21" s="27">
        <v>0</v>
      </c>
      <c r="L21" s="27">
        <v>0</v>
      </c>
      <c r="M21" s="29"/>
      <c r="N21" s="31"/>
      <c r="O21" s="31"/>
      <c r="P21" s="32"/>
      <c r="Q21" s="105">
        <v>0</v>
      </c>
      <c r="R21" s="106">
        <v>10</v>
      </c>
      <c r="S21" s="107">
        <v>0</v>
      </c>
      <c r="T21" s="368"/>
      <c r="U21" s="26"/>
      <c r="V21" s="424"/>
      <c r="W21" s="367"/>
      <c r="X21" s="89"/>
      <c r="Y21" s="61"/>
      <c r="Z21" s="61"/>
      <c r="AA21" s="61"/>
      <c r="AB21" s="61"/>
      <c r="AC21" s="61"/>
      <c r="AD21" s="61"/>
      <c r="AE21" s="60"/>
      <c r="AF21" s="89"/>
      <c r="AG21" s="61"/>
      <c r="AH21" s="61"/>
      <c r="AI21" s="61"/>
      <c r="AJ21" s="61"/>
      <c r="AK21" s="61"/>
      <c r="AL21" s="61"/>
      <c r="AM21" s="61"/>
    </row>
    <row r="22" spans="1:39" s="395" customFormat="1" ht="41.1" customHeight="1">
      <c r="A22" s="398" t="s">
        <v>129</v>
      </c>
      <c r="B22" s="323" t="s">
        <v>130</v>
      </c>
      <c r="C22" s="399"/>
      <c r="D22" s="400"/>
      <c r="E22" s="401"/>
      <c r="F22" s="400" t="s">
        <v>131</v>
      </c>
      <c r="G22" s="401"/>
      <c r="H22" s="402" t="s">
        <v>132</v>
      </c>
      <c r="I22" s="34" t="s">
        <v>126</v>
      </c>
      <c r="J22" s="403"/>
      <c r="K22" s="404">
        <v>0</v>
      </c>
      <c r="L22" s="404">
        <v>0</v>
      </c>
      <c r="M22" s="405"/>
      <c r="N22" s="406"/>
      <c r="O22" s="406"/>
      <c r="P22" s="407"/>
      <c r="Q22" s="408"/>
      <c r="R22" s="404">
        <v>4</v>
      </c>
      <c r="S22" s="409"/>
      <c r="T22" s="410"/>
      <c r="U22" s="403"/>
      <c r="V22" s="428"/>
      <c r="W22" s="367"/>
      <c r="X22" s="411"/>
      <c r="Y22" s="412"/>
      <c r="Z22" s="412"/>
      <c r="AA22" s="412"/>
      <c r="AB22" s="412"/>
      <c r="AC22" s="412"/>
      <c r="AD22" s="412"/>
      <c r="AE22" s="394"/>
      <c r="AF22" s="392"/>
      <c r="AG22" s="393"/>
      <c r="AH22" s="393"/>
      <c r="AI22" s="393"/>
      <c r="AJ22" s="393"/>
      <c r="AK22" s="393"/>
      <c r="AL22" s="393"/>
      <c r="AM22" s="393"/>
    </row>
    <row r="23" spans="1:39" ht="18" customHeight="1">
      <c r="A23" s="108"/>
      <c r="B23" s="495" t="s">
        <v>133</v>
      </c>
      <c r="C23" s="495"/>
      <c r="D23" s="495"/>
      <c r="E23" s="495"/>
      <c r="F23" s="109"/>
      <c r="G23" s="109"/>
      <c r="H23" s="110"/>
      <c r="I23" s="111"/>
      <c r="J23" s="112"/>
      <c r="K23" s="113"/>
      <c r="L23" s="114">
        <f>SUM(L5,L10,L14,L19)</f>
        <v>30</v>
      </c>
      <c r="M23" s="115"/>
      <c r="N23" s="113"/>
      <c r="O23" s="113"/>
      <c r="P23" s="116"/>
      <c r="Q23" s="117">
        <f>SUM(Q5+Q10+Q14+Q19)</f>
        <v>32</v>
      </c>
      <c r="R23" s="118">
        <f>SUM(R5+R10+R14+R19)</f>
        <v>207</v>
      </c>
      <c r="S23" s="119">
        <f>SUM(S5+S10+S14+S19)</f>
        <v>17</v>
      </c>
      <c r="T23" s="375"/>
      <c r="U23" s="112"/>
      <c r="V23" s="429"/>
      <c r="W23" s="367"/>
      <c r="X23" s="76"/>
      <c r="Y23" s="37"/>
      <c r="Z23" s="37"/>
      <c r="AA23" s="37"/>
      <c r="AB23" s="37"/>
      <c r="AC23" s="37"/>
      <c r="AD23" s="37"/>
      <c r="AE23" s="40"/>
      <c r="AF23" s="76"/>
      <c r="AG23" s="61"/>
      <c r="AH23" s="61"/>
      <c r="AI23" s="61"/>
      <c r="AJ23" s="61"/>
      <c r="AK23" s="61"/>
      <c r="AL23" s="61"/>
      <c r="AM23" s="61"/>
    </row>
    <row r="24" spans="1:39" ht="26.85" customHeight="1">
      <c r="A24" s="120"/>
      <c r="B24" s="121"/>
      <c r="C24" s="122"/>
      <c r="D24" s="123"/>
      <c r="E24" s="122"/>
      <c r="F24" s="122"/>
      <c r="G24" s="122"/>
      <c r="H24" s="124"/>
      <c r="I24" s="125"/>
      <c r="J24" s="122"/>
      <c r="K24" s="126"/>
      <c r="L24" s="471"/>
      <c r="M24" s="471"/>
      <c r="N24" s="471"/>
      <c r="O24" s="471"/>
      <c r="P24" s="127"/>
      <c r="Q24" s="472">
        <f>SUM(Q23+R23+S23)</f>
        <v>256</v>
      </c>
      <c r="R24" s="473"/>
      <c r="S24" s="474"/>
      <c r="T24" s="376"/>
      <c r="U24" s="122"/>
      <c r="V24" s="429"/>
      <c r="W24" s="367"/>
      <c r="X24" s="76"/>
      <c r="Y24" s="37"/>
      <c r="Z24" s="37"/>
      <c r="AA24" s="37"/>
      <c r="AB24" s="37"/>
      <c r="AC24" s="37"/>
      <c r="AD24" s="37"/>
      <c r="AE24" s="40"/>
      <c r="AF24" s="76"/>
      <c r="AG24" s="61"/>
      <c r="AH24" s="61"/>
      <c r="AI24" s="61"/>
      <c r="AJ24" s="61"/>
      <c r="AK24" s="61"/>
      <c r="AL24" s="61"/>
      <c r="AM24" s="61"/>
    </row>
    <row r="25" spans="1:39">
      <c r="H25" s="130"/>
      <c r="Q25" s="135" t="s">
        <v>2</v>
      </c>
      <c r="R25" s="356" t="s">
        <v>2</v>
      </c>
      <c r="S25" s="136"/>
      <c r="T25" s="377"/>
      <c r="W25" s="378"/>
      <c r="X25" s="131"/>
      <c r="Y25" s="131"/>
      <c r="Z25" s="131"/>
      <c r="AA25" s="131"/>
      <c r="AB25" s="131"/>
      <c r="AC25" s="131"/>
      <c r="AD25" s="131"/>
      <c r="AE25" s="340"/>
      <c r="AF25" s="131"/>
      <c r="AG25" s="132"/>
      <c r="AH25" s="132"/>
      <c r="AI25" s="132"/>
      <c r="AJ25" s="132"/>
      <c r="AK25" s="132"/>
      <c r="AL25" s="132"/>
      <c r="AM25" s="132"/>
    </row>
    <row r="26" spans="1:39" ht="23.1" customHeight="1">
      <c r="A26" s="120"/>
      <c r="B26" s="5" t="s">
        <v>134</v>
      </c>
      <c r="C26" s="6"/>
      <c r="D26" s="7"/>
      <c r="E26" s="6"/>
      <c r="F26" s="6"/>
      <c r="G26" s="6"/>
      <c r="H26" s="139"/>
      <c r="I26" s="8"/>
      <c r="J26" s="6"/>
      <c r="K26" s="7"/>
      <c r="L26" s="7"/>
      <c r="M26" s="6"/>
      <c r="N26" s="8"/>
      <c r="O26" s="8"/>
      <c r="P26" s="140"/>
      <c r="Q26" s="141"/>
      <c r="R26" s="8"/>
      <c r="S26" s="142"/>
      <c r="T26" s="13"/>
      <c r="U26" s="6"/>
      <c r="V26" s="431"/>
      <c r="W26" s="379"/>
      <c r="X26" s="76"/>
      <c r="Y26" s="37"/>
      <c r="Z26" s="37"/>
      <c r="AA26" s="37"/>
      <c r="AB26" s="37"/>
      <c r="AC26" s="37"/>
      <c r="AD26" s="37"/>
      <c r="AE26" s="40"/>
      <c r="AF26" s="76"/>
      <c r="AG26" s="61"/>
      <c r="AH26" s="61"/>
      <c r="AI26" s="61"/>
      <c r="AJ26" s="61"/>
      <c r="AK26" s="61"/>
      <c r="AL26" s="61"/>
      <c r="AM26" s="61"/>
    </row>
    <row r="27" spans="1:39" ht="31.35" customHeight="1">
      <c r="A27" s="19" t="s">
        <v>135</v>
      </c>
      <c r="B27" s="20" t="s">
        <v>51</v>
      </c>
      <c r="C27" s="88"/>
      <c r="D27" s="66"/>
      <c r="E27" s="67"/>
      <c r="F27" s="67"/>
      <c r="G27" s="67" t="s">
        <v>52</v>
      </c>
      <c r="H27" s="143" t="s">
        <v>53</v>
      </c>
      <c r="I27" s="69" t="s">
        <v>54</v>
      </c>
      <c r="J27" s="70"/>
      <c r="K27" s="71">
        <v>19</v>
      </c>
      <c r="L27" s="28">
        <v>19</v>
      </c>
      <c r="M27" s="72"/>
      <c r="N27" s="74"/>
      <c r="O27" s="74"/>
      <c r="P27" s="75"/>
      <c r="Q27" s="144">
        <f>SUM(Q28,Q29,Q30,Q31)</f>
        <v>27</v>
      </c>
      <c r="R27" s="145">
        <f t="shared" ref="R27:S27" si="2">SUM(R28,R29,R30,R31)</f>
        <v>87</v>
      </c>
      <c r="S27" s="146">
        <f t="shared" si="2"/>
        <v>8</v>
      </c>
      <c r="T27" s="380"/>
      <c r="U27" s="70"/>
      <c r="V27" s="432"/>
      <c r="W27" s="381"/>
      <c r="X27" s="361"/>
      <c r="Y27" s="160"/>
      <c r="Z27" s="160"/>
      <c r="AA27" s="160"/>
      <c r="AB27" s="334"/>
      <c r="AC27" s="160"/>
      <c r="AD27" s="160"/>
      <c r="AE27" s="335"/>
      <c r="AF27" s="336"/>
      <c r="AG27" s="38"/>
      <c r="AH27" s="38"/>
      <c r="AI27" s="38"/>
      <c r="AJ27" s="147"/>
      <c r="AK27" s="38"/>
      <c r="AL27" s="38"/>
      <c r="AM27" s="38"/>
    </row>
    <row r="28" spans="1:39" ht="27.6" customHeight="1">
      <c r="A28" s="150" t="s">
        <v>55</v>
      </c>
      <c r="B28" s="43" t="s">
        <v>56</v>
      </c>
      <c r="C28" s="151"/>
      <c r="D28" s="45" t="s">
        <v>136</v>
      </c>
      <c r="E28" s="46"/>
      <c r="F28" s="46"/>
      <c r="G28" s="46" t="s">
        <v>52</v>
      </c>
      <c r="H28" s="152" t="s">
        <v>58</v>
      </c>
      <c r="I28" s="48" t="s">
        <v>54</v>
      </c>
      <c r="J28" s="49"/>
      <c r="K28" s="50">
        <v>5</v>
      </c>
      <c r="L28" s="50">
        <v>5</v>
      </c>
      <c r="M28" s="51" t="s">
        <v>59</v>
      </c>
      <c r="N28" s="391" t="s">
        <v>60</v>
      </c>
      <c r="O28" s="52"/>
      <c r="P28" s="53"/>
      <c r="Q28" s="54">
        <v>7</v>
      </c>
      <c r="R28" s="55">
        <v>6</v>
      </c>
      <c r="S28" s="56">
        <v>8</v>
      </c>
      <c r="T28" s="382"/>
      <c r="U28" s="49"/>
      <c r="V28" s="422" t="s">
        <v>137</v>
      </c>
      <c r="W28" s="381"/>
      <c r="X28" s="41">
        <v>1</v>
      </c>
      <c r="Y28" s="37" t="s">
        <v>62</v>
      </c>
      <c r="Z28" s="37" t="s">
        <v>63</v>
      </c>
      <c r="AA28" s="37" t="s">
        <v>65</v>
      </c>
      <c r="AB28" s="39">
        <v>1</v>
      </c>
      <c r="AC28" s="37" t="s">
        <v>62</v>
      </c>
      <c r="AD28" s="37" t="s">
        <v>63</v>
      </c>
      <c r="AE28" s="40" t="s">
        <v>65</v>
      </c>
      <c r="AF28" s="41">
        <v>1</v>
      </c>
      <c r="AG28" s="61" t="s">
        <v>62</v>
      </c>
      <c r="AH28" s="61" t="s">
        <v>63</v>
      </c>
      <c r="AI28" s="61" t="s">
        <v>65</v>
      </c>
      <c r="AJ28" s="62">
        <v>1</v>
      </c>
      <c r="AK28" s="61" t="s">
        <v>62</v>
      </c>
      <c r="AL28" s="61" t="s">
        <v>63</v>
      </c>
      <c r="AM28" s="61" t="s">
        <v>65</v>
      </c>
    </row>
    <row r="29" spans="1:39" ht="27.6" customHeight="1">
      <c r="A29" s="63" t="s">
        <v>67</v>
      </c>
      <c r="B29" s="153" t="s">
        <v>138</v>
      </c>
      <c r="C29" s="151"/>
      <c r="D29" s="45" t="s">
        <v>139</v>
      </c>
      <c r="E29" s="46"/>
      <c r="F29" s="46"/>
      <c r="G29" s="46"/>
      <c r="H29" s="152" t="s">
        <v>58</v>
      </c>
      <c r="I29" s="48" t="s">
        <v>54</v>
      </c>
      <c r="J29" s="49"/>
      <c r="K29" s="50">
        <v>5</v>
      </c>
      <c r="L29" s="50">
        <v>5</v>
      </c>
      <c r="M29" s="51" t="s">
        <v>70</v>
      </c>
      <c r="N29" s="59" t="s">
        <v>71</v>
      </c>
      <c r="O29" s="52" t="s">
        <v>70</v>
      </c>
      <c r="P29" s="53"/>
      <c r="Q29" s="154"/>
      <c r="R29" s="55">
        <v>30</v>
      </c>
      <c r="S29" s="56"/>
      <c r="T29" s="382"/>
      <c r="U29" s="49"/>
      <c r="V29" s="425" t="s">
        <v>72</v>
      </c>
      <c r="W29" s="381"/>
      <c r="X29" s="41">
        <v>1</v>
      </c>
      <c r="Y29" s="37" t="s">
        <v>73</v>
      </c>
      <c r="Z29" s="37" t="s">
        <v>63</v>
      </c>
      <c r="AA29" s="341"/>
      <c r="AB29" s="39">
        <v>1</v>
      </c>
      <c r="AC29" s="37" t="s">
        <v>62</v>
      </c>
      <c r="AD29" s="37" t="s">
        <v>63</v>
      </c>
      <c r="AE29" s="339" t="s">
        <v>74</v>
      </c>
      <c r="AF29" s="41">
        <v>1</v>
      </c>
      <c r="AG29" s="61" t="s">
        <v>62</v>
      </c>
      <c r="AH29" s="61" t="s">
        <v>63</v>
      </c>
      <c r="AI29" s="61" t="s">
        <v>74</v>
      </c>
      <c r="AJ29" s="62">
        <v>1</v>
      </c>
      <c r="AK29" s="61" t="s">
        <v>62</v>
      </c>
      <c r="AL29" s="61" t="s">
        <v>63</v>
      </c>
      <c r="AM29" s="155" t="s">
        <v>74</v>
      </c>
    </row>
    <row r="30" spans="1:39" ht="27.6" customHeight="1">
      <c r="A30" s="63" t="s">
        <v>75</v>
      </c>
      <c r="B30" s="153" t="s">
        <v>140</v>
      </c>
      <c r="C30" s="151"/>
      <c r="D30" s="45" t="s">
        <v>141</v>
      </c>
      <c r="E30" s="46"/>
      <c r="F30" s="46"/>
      <c r="G30" s="46"/>
      <c r="H30" s="152" t="s">
        <v>58</v>
      </c>
      <c r="I30" s="48" t="s">
        <v>54</v>
      </c>
      <c r="J30" s="49"/>
      <c r="K30" s="50">
        <v>7</v>
      </c>
      <c r="L30" s="50">
        <v>7</v>
      </c>
      <c r="M30" s="51" t="s">
        <v>70</v>
      </c>
      <c r="N30" s="59" t="s">
        <v>78</v>
      </c>
      <c r="O30" s="52" t="s">
        <v>70</v>
      </c>
      <c r="P30" s="53"/>
      <c r="Q30" s="54">
        <v>20</v>
      </c>
      <c r="R30" s="55">
        <v>36</v>
      </c>
      <c r="S30" s="56"/>
      <c r="T30" s="382"/>
      <c r="U30" s="49"/>
      <c r="V30" s="425" t="s">
        <v>142</v>
      </c>
      <c r="W30" s="381"/>
      <c r="X30" s="41">
        <v>1</v>
      </c>
      <c r="Y30" s="37" t="s">
        <v>73</v>
      </c>
      <c r="Z30" s="37" t="s">
        <v>63</v>
      </c>
      <c r="AA30" s="341"/>
      <c r="AB30" s="39">
        <v>1</v>
      </c>
      <c r="AC30" s="37" t="s">
        <v>62</v>
      </c>
      <c r="AD30" s="37" t="s">
        <v>63</v>
      </c>
      <c r="AE30" s="339" t="s">
        <v>80</v>
      </c>
      <c r="AF30" s="41">
        <v>1</v>
      </c>
      <c r="AG30" s="61" t="s">
        <v>62</v>
      </c>
      <c r="AH30" s="61" t="s">
        <v>81</v>
      </c>
      <c r="AI30" s="61" t="s">
        <v>89</v>
      </c>
      <c r="AJ30" s="62">
        <v>1</v>
      </c>
      <c r="AK30" s="61" t="s">
        <v>62</v>
      </c>
      <c r="AL30" s="61" t="s">
        <v>81</v>
      </c>
      <c r="AM30" s="61" t="s">
        <v>89</v>
      </c>
    </row>
    <row r="31" spans="1:39" ht="27.6" customHeight="1">
      <c r="A31" s="63" t="s">
        <v>83</v>
      </c>
      <c r="B31" s="153" t="s">
        <v>84</v>
      </c>
      <c r="C31" s="151"/>
      <c r="D31" s="45" t="s">
        <v>143</v>
      </c>
      <c r="E31" s="46"/>
      <c r="F31" s="46"/>
      <c r="G31" s="46"/>
      <c r="H31" s="152" t="s">
        <v>58</v>
      </c>
      <c r="I31" s="48" t="s">
        <v>54</v>
      </c>
      <c r="J31" s="49"/>
      <c r="K31" s="50">
        <v>2</v>
      </c>
      <c r="L31" s="50">
        <v>2</v>
      </c>
      <c r="M31" s="51" t="s">
        <v>70</v>
      </c>
      <c r="N31" s="59" t="s">
        <v>86</v>
      </c>
      <c r="O31" s="52" t="s">
        <v>70</v>
      </c>
      <c r="P31" s="53"/>
      <c r="Q31" s="54"/>
      <c r="R31" s="55">
        <v>15</v>
      </c>
      <c r="S31" s="56"/>
      <c r="T31" s="382"/>
      <c r="U31" s="49"/>
      <c r="V31" s="422" t="s">
        <v>144</v>
      </c>
      <c r="W31" s="381"/>
      <c r="X31" s="41">
        <v>1</v>
      </c>
      <c r="Y31" s="37" t="s">
        <v>73</v>
      </c>
      <c r="Z31" s="37" t="s">
        <v>88</v>
      </c>
      <c r="AA31" s="37"/>
      <c r="AB31" s="39">
        <v>1</v>
      </c>
      <c r="AC31" s="37" t="s">
        <v>62</v>
      </c>
      <c r="AD31" s="37" t="s">
        <v>81</v>
      </c>
      <c r="AE31" s="40" t="s">
        <v>89</v>
      </c>
      <c r="AF31" s="41">
        <v>1</v>
      </c>
      <c r="AG31" s="61" t="s">
        <v>62</v>
      </c>
      <c r="AH31" s="61" t="s">
        <v>81</v>
      </c>
      <c r="AI31" s="61" t="s">
        <v>89</v>
      </c>
      <c r="AJ31" s="62">
        <v>1</v>
      </c>
      <c r="AK31" s="61" t="s">
        <v>62</v>
      </c>
      <c r="AL31" s="61" t="s">
        <v>81</v>
      </c>
      <c r="AM31" s="61" t="s">
        <v>89</v>
      </c>
    </row>
    <row r="32" spans="1:39" ht="26.85" customHeight="1">
      <c r="A32" s="19" t="s">
        <v>145</v>
      </c>
      <c r="B32" s="20" t="s">
        <v>91</v>
      </c>
      <c r="C32" s="88"/>
      <c r="D32" s="66"/>
      <c r="E32" s="67"/>
      <c r="F32" s="67"/>
      <c r="G32" s="67" t="s">
        <v>52</v>
      </c>
      <c r="H32" s="68" t="s">
        <v>53</v>
      </c>
      <c r="I32" s="69" t="s">
        <v>54</v>
      </c>
      <c r="J32" s="70"/>
      <c r="K32" s="71">
        <v>6</v>
      </c>
      <c r="L32" s="71">
        <v>6</v>
      </c>
      <c r="M32" s="72"/>
      <c r="N32" s="73"/>
      <c r="O32" s="74"/>
      <c r="P32" s="75"/>
      <c r="Q32" s="144">
        <f>SUM(Q33,Q34,Q35)</f>
        <v>2</v>
      </c>
      <c r="R32" s="145">
        <f t="shared" ref="R32:S32" si="3">SUM(R33,R34,R35)</f>
        <v>48</v>
      </c>
      <c r="S32" s="146">
        <f t="shared" si="3"/>
        <v>11</v>
      </c>
      <c r="T32" s="380"/>
      <c r="U32" s="70"/>
      <c r="V32" s="432"/>
      <c r="W32" s="381"/>
      <c r="X32" s="76"/>
      <c r="Y32" s="37"/>
      <c r="Z32" s="37"/>
      <c r="AA32" s="37"/>
      <c r="AB32" s="37"/>
      <c r="AC32" s="37"/>
      <c r="AD32" s="37"/>
      <c r="AE32" s="40"/>
      <c r="AF32" s="76"/>
      <c r="AG32" s="61"/>
      <c r="AH32" s="61"/>
      <c r="AI32" s="61"/>
      <c r="AJ32" s="61"/>
      <c r="AK32" s="61"/>
      <c r="AL32" s="61"/>
      <c r="AM32" s="61"/>
    </row>
    <row r="33" spans="1:42" ht="26.1" customHeight="1">
      <c r="A33" s="42" t="s">
        <v>55</v>
      </c>
      <c r="B33" s="77" t="s">
        <v>92</v>
      </c>
      <c r="C33" s="78"/>
      <c r="D33" s="45" t="s">
        <v>146</v>
      </c>
      <c r="E33" s="46"/>
      <c r="F33" s="46"/>
      <c r="G33" s="46"/>
      <c r="H33" s="47" t="s">
        <v>58</v>
      </c>
      <c r="I33" s="48" t="s">
        <v>54</v>
      </c>
      <c r="J33" s="49"/>
      <c r="K33" s="50">
        <v>0</v>
      </c>
      <c r="L33" s="50">
        <v>0</v>
      </c>
      <c r="M33" s="51"/>
      <c r="N33" s="391" t="s">
        <v>60</v>
      </c>
      <c r="O33" s="52"/>
      <c r="P33" s="53"/>
      <c r="Q33" s="54">
        <v>2</v>
      </c>
      <c r="R33" s="55">
        <v>4</v>
      </c>
      <c r="S33" s="56">
        <v>5</v>
      </c>
      <c r="T33" s="382"/>
      <c r="U33" s="49"/>
      <c r="V33" s="422" t="s">
        <v>147</v>
      </c>
      <c r="W33" s="381"/>
      <c r="X33" s="344"/>
      <c r="Y33" s="342"/>
      <c r="Z33" s="37"/>
      <c r="AA33" s="37"/>
      <c r="AB33" s="343"/>
      <c r="AC33" s="342"/>
      <c r="AD33" s="342"/>
      <c r="AE33" s="40"/>
      <c r="AF33" s="344"/>
      <c r="AG33" s="156"/>
      <c r="AH33" s="61"/>
      <c r="AI33" s="61"/>
      <c r="AJ33" s="157"/>
      <c r="AK33" s="158"/>
      <c r="AL33" s="158"/>
      <c r="AM33" s="61"/>
    </row>
    <row r="34" spans="1:42" ht="29.1" customHeight="1">
      <c r="A34" s="159" t="s">
        <v>67</v>
      </c>
      <c r="B34" s="58" t="s">
        <v>148</v>
      </c>
      <c r="C34" s="78"/>
      <c r="D34" s="45" t="s">
        <v>149</v>
      </c>
      <c r="E34" s="46"/>
      <c r="F34" s="46"/>
      <c r="G34" s="46"/>
      <c r="H34" s="47" t="s">
        <v>58</v>
      </c>
      <c r="I34" s="48" t="s">
        <v>54</v>
      </c>
      <c r="J34" s="49"/>
      <c r="K34" s="50">
        <v>3</v>
      </c>
      <c r="L34" s="50">
        <v>3</v>
      </c>
      <c r="M34" s="51" t="s">
        <v>70</v>
      </c>
      <c r="N34" s="59" t="s">
        <v>102</v>
      </c>
      <c r="O34" s="52"/>
      <c r="P34" s="53"/>
      <c r="Q34" s="54"/>
      <c r="R34" s="55">
        <v>20</v>
      </c>
      <c r="S34" s="56"/>
      <c r="T34" s="382"/>
      <c r="U34" s="49"/>
      <c r="V34" s="422" t="s">
        <v>150</v>
      </c>
      <c r="W34" s="381"/>
      <c r="X34" s="41">
        <v>1</v>
      </c>
      <c r="Y34" s="37" t="s">
        <v>62</v>
      </c>
      <c r="Z34" s="37" t="s">
        <v>63</v>
      </c>
      <c r="AA34" s="37" t="s">
        <v>151</v>
      </c>
      <c r="AB34" s="39">
        <v>1</v>
      </c>
      <c r="AC34" s="37" t="s">
        <v>62</v>
      </c>
      <c r="AD34" s="37" t="s">
        <v>63</v>
      </c>
      <c r="AE34" s="37" t="s">
        <v>151</v>
      </c>
      <c r="AF34" s="41">
        <v>1</v>
      </c>
      <c r="AG34" s="37" t="s">
        <v>62</v>
      </c>
      <c r="AH34" s="160" t="s">
        <v>104</v>
      </c>
      <c r="AI34" s="37" t="s">
        <v>105</v>
      </c>
      <c r="AJ34" s="39">
        <v>1</v>
      </c>
      <c r="AK34" s="37" t="s">
        <v>62</v>
      </c>
      <c r="AL34" s="160" t="s">
        <v>104</v>
      </c>
      <c r="AM34" s="37" t="s">
        <v>105</v>
      </c>
    </row>
    <row r="35" spans="1:42" ht="32.1" customHeight="1">
      <c r="A35" s="159" t="s">
        <v>75</v>
      </c>
      <c r="B35" s="58" t="s">
        <v>152</v>
      </c>
      <c r="C35" s="161"/>
      <c r="D35" s="162" t="s">
        <v>149</v>
      </c>
      <c r="E35" s="163"/>
      <c r="F35" s="163"/>
      <c r="G35" s="163"/>
      <c r="H35" s="164" t="s">
        <v>58</v>
      </c>
      <c r="I35" s="48" t="s">
        <v>54</v>
      </c>
      <c r="J35" s="165"/>
      <c r="K35" s="50">
        <v>3</v>
      </c>
      <c r="L35" s="166">
        <v>3</v>
      </c>
      <c r="M35" s="167" t="s">
        <v>70</v>
      </c>
      <c r="N35" s="168" t="s">
        <v>102</v>
      </c>
      <c r="O35" s="169"/>
      <c r="P35" s="53"/>
      <c r="Q35" s="54"/>
      <c r="R35" s="55">
        <v>24</v>
      </c>
      <c r="S35" s="56">
        <v>6</v>
      </c>
      <c r="T35" s="382"/>
      <c r="U35" s="49"/>
      <c r="V35" s="422" t="s">
        <v>153</v>
      </c>
      <c r="W35" s="381"/>
      <c r="X35" s="41">
        <v>1</v>
      </c>
      <c r="Y35" s="37" t="s">
        <v>73</v>
      </c>
      <c r="Z35" s="160" t="s">
        <v>154</v>
      </c>
      <c r="AA35" s="160" t="s">
        <v>155</v>
      </c>
      <c r="AB35" s="39">
        <v>1</v>
      </c>
      <c r="AC35" s="37" t="s">
        <v>62</v>
      </c>
      <c r="AD35" s="37" t="s">
        <v>81</v>
      </c>
      <c r="AE35" s="40" t="s">
        <v>114</v>
      </c>
      <c r="AF35" s="445">
        <v>1</v>
      </c>
      <c r="AG35" s="37" t="s">
        <v>62</v>
      </c>
      <c r="AH35" s="160" t="s">
        <v>156</v>
      </c>
      <c r="AI35" s="37" t="s">
        <v>157</v>
      </c>
      <c r="AJ35" s="446">
        <v>1</v>
      </c>
      <c r="AK35" s="37" t="s">
        <v>62</v>
      </c>
      <c r="AL35" s="160" t="s">
        <v>156</v>
      </c>
      <c r="AM35" s="37" t="s">
        <v>157</v>
      </c>
    </row>
    <row r="36" spans="1:42" ht="35.85" customHeight="1">
      <c r="A36" s="19" t="s">
        <v>158</v>
      </c>
      <c r="B36" s="20" t="s">
        <v>107</v>
      </c>
      <c r="C36" s="88"/>
      <c r="D36" s="66"/>
      <c r="E36" s="67"/>
      <c r="F36" s="67"/>
      <c r="G36" s="67" t="s">
        <v>52</v>
      </c>
      <c r="H36" s="68" t="s">
        <v>53</v>
      </c>
      <c r="I36" s="69" t="s">
        <v>54</v>
      </c>
      <c r="J36" s="70"/>
      <c r="K36" s="71">
        <v>5</v>
      </c>
      <c r="L36" s="71">
        <v>5</v>
      </c>
      <c r="M36" s="72"/>
      <c r="N36" s="73"/>
      <c r="O36" s="74"/>
      <c r="P36" s="75"/>
      <c r="Q36" s="144">
        <f>SUM(Q37,Q38,Q39)</f>
        <v>0</v>
      </c>
      <c r="R36" s="145">
        <f t="shared" ref="R36:S36" si="4">SUM(R37,R38,R39)</f>
        <v>19</v>
      </c>
      <c r="S36" s="146">
        <f t="shared" si="4"/>
        <v>3</v>
      </c>
      <c r="T36" s="380"/>
      <c r="U36" s="70"/>
      <c r="V36" s="432"/>
      <c r="W36" s="381"/>
      <c r="X36" s="41">
        <v>1</v>
      </c>
      <c r="Y36" s="37" t="s">
        <v>62</v>
      </c>
      <c r="Z36" s="37" t="s">
        <v>63</v>
      </c>
      <c r="AA36" s="37" t="s">
        <v>64</v>
      </c>
      <c r="AB36" s="39">
        <v>1</v>
      </c>
      <c r="AC36" s="37" t="s">
        <v>62</v>
      </c>
      <c r="AD36" s="37" t="s">
        <v>63</v>
      </c>
      <c r="AE36" s="40" t="s">
        <v>64</v>
      </c>
      <c r="AF36" s="41">
        <v>1</v>
      </c>
      <c r="AG36" s="37" t="s">
        <v>62</v>
      </c>
      <c r="AH36" s="37" t="s">
        <v>81</v>
      </c>
      <c r="AI36" s="37" t="s">
        <v>157</v>
      </c>
      <c r="AJ36" s="39">
        <v>1</v>
      </c>
      <c r="AK36" s="37" t="s">
        <v>62</v>
      </c>
      <c r="AL36" s="37" t="s">
        <v>81</v>
      </c>
      <c r="AM36" s="37" t="s">
        <v>157</v>
      </c>
      <c r="AN36" s="507"/>
      <c r="AO36" s="507"/>
      <c r="AP36" s="507"/>
    </row>
    <row r="37" spans="1:42" ht="33.6" customHeight="1">
      <c r="A37" s="159" t="s">
        <v>55</v>
      </c>
      <c r="B37" s="58" t="s">
        <v>159</v>
      </c>
      <c r="C37" s="78"/>
      <c r="D37" s="45" t="s">
        <v>160</v>
      </c>
      <c r="E37" s="46"/>
      <c r="F37" s="46"/>
      <c r="G37" s="46"/>
      <c r="H37" s="47" t="s">
        <v>58</v>
      </c>
      <c r="I37" s="48" t="s">
        <v>54</v>
      </c>
      <c r="J37" s="49"/>
      <c r="K37" s="170"/>
      <c r="L37" s="170"/>
      <c r="M37" s="51" t="s">
        <v>70</v>
      </c>
      <c r="N37" s="59" t="s">
        <v>110</v>
      </c>
      <c r="O37" s="52" t="s">
        <v>70</v>
      </c>
      <c r="P37" s="53"/>
      <c r="Q37" s="54"/>
      <c r="R37" s="55">
        <v>6</v>
      </c>
      <c r="S37" s="56"/>
      <c r="T37" s="382"/>
      <c r="U37" s="49"/>
      <c r="V37" s="425" t="s">
        <v>161</v>
      </c>
      <c r="W37" s="367"/>
      <c r="X37" s="508"/>
      <c r="Y37" s="509"/>
      <c r="Z37" s="509"/>
      <c r="AA37" s="509"/>
      <c r="AB37" s="510"/>
      <c r="AC37" s="509"/>
      <c r="AD37" s="509"/>
      <c r="AE37" s="511"/>
      <c r="AF37" s="508"/>
      <c r="AG37" s="509"/>
      <c r="AH37" s="509"/>
      <c r="AI37" s="509"/>
      <c r="AJ37" s="510"/>
      <c r="AK37" s="509"/>
      <c r="AL37" s="509"/>
      <c r="AM37" s="509"/>
    </row>
    <row r="38" spans="1:42" ht="33.6" customHeight="1">
      <c r="A38" s="159" t="s">
        <v>67</v>
      </c>
      <c r="B38" s="58" t="s">
        <v>162</v>
      </c>
      <c r="C38" s="78"/>
      <c r="D38" s="45" t="s">
        <v>160</v>
      </c>
      <c r="E38" s="46"/>
      <c r="F38" s="46"/>
      <c r="G38" s="46"/>
      <c r="H38" s="47" t="s">
        <v>58</v>
      </c>
      <c r="I38" s="48" t="s">
        <v>54</v>
      </c>
      <c r="J38" s="49"/>
      <c r="K38" s="170"/>
      <c r="L38" s="170"/>
      <c r="M38" s="51" t="s">
        <v>59</v>
      </c>
      <c r="N38" s="59" t="s">
        <v>102</v>
      </c>
      <c r="O38" s="52"/>
      <c r="P38" s="53"/>
      <c r="Q38" s="54"/>
      <c r="R38" s="55">
        <v>9</v>
      </c>
      <c r="S38" s="56"/>
      <c r="T38" s="382"/>
      <c r="U38" s="49"/>
      <c r="V38" s="425" t="s">
        <v>163</v>
      </c>
      <c r="W38" s="367"/>
      <c r="X38" s="508"/>
      <c r="Y38" s="509"/>
      <c r="Z38" s="509"/>
      <c r="AA38" s="509"/>
      <c r="AB38" s="510"/>
      <c r="AC38" s="509"/>
      <c r="AD38" s="509"/>
      <c r="AE38" s="511"/>
      <c r="AF38" s="508"/>
      <c r="AG38" s="509"/>
      <c r="AH38" s="509"/>
      <c r="AI38" s="509"/>
      <c r="AJ38" s="510"/>
      <c r="AK38" s="509"/>
      <c r="AL38" s="509"/>
      <c r="AM38" s="509"/>
    </row>
    <row r="39" spans="1:42" ht="33.6" customHeight="1">
      <c r="A39" s="159" t="s">
        <v>75</v>
      </c>
      <c r="B39" s="58" t="s">
        <v>164</v>
      </c>
      <c r="C39" s="78"/>
      <c r="D39" s="45"/>
      <c r="E39" s="46"/>
      <c r="F39" s="46"/>
      <c r="G39" s="46"/>
      <c r="H39" s="47" t="s">
        <v>58</v>
      </c>
      <c r="I39" s="48" t="s">
        <v>54</v>
      </c>
      <c r="J39" s="49"/>
      <c r="K39" s="50">
        <v>0</v>
      </c>
      <c r="L39" s="50">
        <v>0</v>
      </c>
      <c r="M39" s="51"/>
      <c r="N39" s="59" t="s">
        <v>102</v>
      </c>
      <c r="O39" s="52"/>
      <c r="P39" s="53"/>
      <c r="Q39" s="54"/>
      <c r="R39" s="55">
        <v>4</v>
      </c>
      <c r="S39" s="56">
        <v>3</v>
      </c>
      <c r="T39" s="382"/>
      <c r="U39" s="49"/>
      <c r="V39" s="425" t="s">
        <v>165</v>
      </c>
      <c r="W39" s="367"/>
      <c r="X39" s="344"/>
      <c r="Y39" s="342"/>
      <c r="Z39" s="345"/>
      <c r="AA39" s="346"/>
      <c r="AB39" s="343"/>
      <c r="AC39" s="342"/>
      <c r="AD39" s="37"/>
      <c r="AE39" s="40"/>
      <c r="AF39" s="336"/>
      <c r="AG39" s="171"/>
      <c r="AH39" s="61"/>
      <c r="AI39" s="61"/>
      <c r="AJ39" s="172"/>
      <c r="AK39" s="171"/>
      <c r="AL39" s="61"/>
      <c r="AM39" s="61"/>
    </row>
    <row r="40" spans="1:42" s="102" customFormat="1" ht="90" customHeight="1">
      <c r="A40" s="19" t="s">
        <v>166</v>
      </c>
      <c r="B40" s="173" t="s">
        <v>167</v>
      </c>
      <c r="C40" s="174"/>
      <c r="D40" s="175"/>
      <c r="E40" s="176"/>
      <c r="F40" s="67" t="s">
        <v>168</v>
      </c>
      <c r="G40" s="176"/>
      <c r="H40" s="68" t="s">
        <v>53</v>
      </c>
      <c r="I40" s="25" t="s">
        <v>54</v>
      </c>
      <c r="J40" s="177"/>
      <c r="K40" s="71">
        <v>0</v>
      </c>
      <c r="L40" s="71">
        <v>0</v>
      </c>
      <c r="M40" s="72"/>
      <c r="N40" s="73"/>
      <c r="O40" s="74"/>
      <c r="P40" s="75"/>
      <c r="Q40" s="178"/>
      <c r="R40" s="145">
        <v>25</v>
      </c>
      <c r="S40" s="179"/>
      <c r="T40" s="380"/>
      <c r="U40" s="180"/>
      <c r="V40" s="424" t="s">
        <v>123</v>
      </c>
      <c r="W40" s="367"/>
      <c r="X40" s="349"/>
      <c r="Y40" s="347"/>
      <c r="Z40" s="347"/>
      <c r="AA40" s="347"/>
      <c r="AB40" s="347"/>
      <c r="AC40" s="347"/>
      <c r="AD40" s="347"/>
      <c r="AE40" s="348"/>
      <c r="AF40" s="349"/>
      <c r="AG40" s="100"/>
      <c r="AH40" s="100"/>
      <c r="AI40" s="100"/>
      <c r="AJ40" s="100"/>
      <c r="AK40" s="100"/>
      <c r="AL40" s="100"/>
      <c r="AM40" s="100"/>
    </row>
    <row r="41" spans="1:42" s="459" customFormat="1" ht="35.450000000000003" customHeight="1">
      <c r="A41" s="453" t="s">
        <v>169</v>
      </c>
      <c r="B41" s="454" t="s">
        <v>170</v>
      </c>
      <c r="C41" s="402"/>
      <c r="D41" s="414"/>
      <c r="E41" s="402"/>
      <c r="F41" s="402"/>
      <c r="G41" s="402"/>
      <c r="H41" s="68" t="s">
        <v>53</v>
      </c>
      <c r="I41" s="460" t="s">
        <v>54</v>
      </c>
      <c r="J41" s="402"/>
      <c r="K41" s="414">
        <v>0</v>
      </c>
      <c r="L41" s="414">
        <v>0</v>
      </c>
      <c r="M41" s="402"/>
      <c r="N41" s="455"/>
      <c r="O41" s="402"/>
      <c r="P41" s="456"/>
      <c r="Q41" s="457">
        <v>0</v>
      </c>
      <c r="R41" s="402">
        <v>12</v>
      </c>
      <c r="S41" s="458">
        <v>0</v>
      </c>
      <c r="T41" s="457"/>
      <c r="U41" s="402"/>
      <c r="V41" s="414"/>
      <c r="W41" s="367"/>
      <c r="X41" s="349"/>
      <c r="Y41" s="347"/>
      <c r="Z41" s="347"/>
      <c r="AA41" s="347"/>
      <c r="AB41" s="347"/>
      <c r="AC41" s="347"/>
      <c r="AD41" s="347"/>
      <c r="AE41" s="348"/>
      <c r="AF41" s="349"/>
      <c r="AG41" s="347"/>
      <c r="AH41" s="347"/>
      <c r="AI41" s="347"/>
      <c r="AJ41" s="347"/>
      <c r="AK41" s="347"/>
      <c r="AL41" s="347"/>
      <c r="AM41" s="347"/>
    </row>
    <row r="42" spans="1:42" s="320" customFormat="1" ht="28.35" customHeight="1">
      <c r="A42" s="19" t="s">
        <v>171</v>
      </c>
      <c r="B42" s="173" t="s">
        <v>125</v>
      </c>
      <c r="C42" s="174"/>
      <c r="D42" s="175"/>
      <c r="E42" s="176"/>
      <c r="F42" s="67"/>
      <c r="G42" s="176"/>
      <c r="H42" s="68" t="s">
        <v>53</v>
      </c>
      <c r="I42" s="25" t="s">
        <v>126</v>
      </c>
      <c r="J42" s="177"/>
      <c r="K42" s="71">
        <v>0</v>
      </c>
      <c r="L42" s="71">
        <v>0</v>
      </c>
      <c r="M42" s="72"/>
      <c r="N42" s="73"/>
      <c r="O42" s="74"/>
      <c r="P42" s="75"/>
      <c r="Q42" s="178">
        <v>0</v>
      </c>
      <c r="R42" s="145">
        <v>10</v>
      </c>
      <c r="S42" s="179">
        <v>0</v>
      </c>
      <c r="T42" s="380"/>
      <c r="U42" s="180"/>
      <c r="V42" s="424"/>
      <c r="W42" s="383"/>
      <c r="X42" s="322"/>
      <c r="Y42" s="55"/>
      <c r="Z42" s="55"/>
      <c r="AA42" s="55"/>
      <c r="AB42" s="321"/>
      <c r="AC42" s="55"/>
      <c r="AD42" s="55"/>
      <c r="AE42" s="56"/>
      <c r="AF42" s="322"/>
      <c r="AG42" s="55"/>
      <c r="AH42" s="55"/>
      <c r="AI42" s="55"/>
      <c r="AJ42" s="321"/>
      <c r="AK42" s="55"/>
      <c r="AL42" s="55"/>
      <c r="AM42" s="55"/>
    </row>
    <row r="43" spans="1:42" s="320" customFormat="1" ht="28.35" customHeight="1">
      <c r="A43" s="19" t="s">
        <v>172</v>
      </c>
      <c r="B43" s="173" t="s">
        <v>128</v>
      </c>
      <c r="C43" s="174"/>
      <c r="D43" s="175"/>
      <c r="E43" s="176"/>
      <c r="F43" s="67"/>
      <c r="G43" s="176"/>
      <c r="H43" s="68" t="s">
        <v>53</v>
      </c>
      <c r="I43" s="25" t="s">
        <v>126</v>
      </c>
      <c r="J43" s="177"/>
      <c r="K43" s="71">
        <v>0</v>
      </c>
      <c r="L43" s="71">
        <v>0</v>
      </c>
      <c r="M43" s="72"/>
      <c r="N43" s="73"/>
      <c r="O43" s="74"/>
      <c r="P43" s="75"/>
      <c r="Q43" s="178">
        <v>0</v>
      </c>
      <c r="R43" s="145">
        <v>20</v>
      </c>
      <c r="S43" s="179">
        <v>0</v>
      </c>
      <c r="T43" s="380"/>
      <c r="U43" s="180"/>
      <c r="V43" s="424"/>
      <c r="W43" s="383"/>
      <c r="X43" s="322"/>
      <c r="Y43" s="55"/>
      <c r="Z43" s="55"/>
      <c r="AA43" s="55"/>
      <c r="AB43" s="321"/>
      <c r="AC43" s="55"/>
      <c r="AD43" s="55"/>
      <c r="AE43" s="56"/>
      <c r="AF43" s="322"/>
      <c r="AG43" s="55"/>
      <c r="AH43" s="55"/>
      <c r="AI43" s="55"/>
      <c r="AJ43" s="321"/>
      <c r="AK43" s="55"/>
      <c r="AL43" s="55"/>
      <c r="AM43" s="55"/>
    </row>
    <row r="44" spans="1:42" s="87" customFormat="1" ht="41.1" customHeight="1">
      <c r="A44" s="398" t="s">
        <v>173</v>
      </c>
      <c r="B44" s="323" t="s">
        <v>130</v>
      </c>
      <c r="C44" s="399"/>
      <c r="D44" s="413"/>
      <c r="E44" s="401"/>
      <c r="F44" s="400" t="s">
        <v>131</v>
      </c>
      <c r="G44" s="401"/>
      <c r="H44" s="414" t="s">
        <v>132</v>
      </c>
      <c r="I44" s="300" t="s">
        <v>126</v>
      </c>
      <c r="J44" s="415"/>
      <c r="K44" s="416">
        <v>0</v>
      </c>
      <c r="L44" s="416">
        <v>0</v>
      </c>
      <c r="M44" s="417"/>
      <c r="N44" s="418"/>
      <c r="O44" s="418"/>
      <c r="P44" s="419"/>
      <c r="Q44" s="408"/>
      <c r="R44" s="404">
        <v>4</v>
      </c>
      <c r="S44" s="409"/>
      <c r="T44" s="410"/>
      <c r="U44" s="415"/>
      <c r="V44" s="424"/>
      <c r="W44" s="367"/>
      <c r="X44" s="76"/>
      <c r="Y44" s="37"/>
      <c r="Z44" s="37"/>
      <c r="AA44" s="37"/>
      <c r="AB44" s="37"/>
      <c r="AC44" s="37"/>
      <c r="AD44" s="37"/>
      <c r="AE44" s="255"/>
      <c r="AF44" s="353"/>
      <c r="AG44" s="64"/>
      <c r="AH44" s="64"/>
      <c r="AI44" s="64"/>
      <c r="AJ44" s="64"/>
      <c r="AK44" s="64"/>
      <c r="AL44" s="64"/>
      <c r="AM44" s="64"/>
    </row>
    <row r="45" spans="1:42" ht="18">
      <c r="A45" s="515"/>
      <c r="B45" s="181" t="s">
        <v>174</v>
      </c>
      <c r="C45" s="182"/>
      <c r="D45" s="183"/>
      <c r="E45" s="182"/>
      <c r="F45" s="182"/>
      <c r="G45" s="182"/>
      <c r="H45" s="184"/>
      <c r="I45" s="185"/>
      <c r="J45" s="182"/>
      <c r="K45" s="186"/>
      <c r="L45" s="517">
        <f>SUM(L27,L32,L36,L40)</f>
        <v>30</v>
      </c>
      <c r="M45" s="182"/>
      <c r="N45" s="187"/>
      <c r="O45" s="184"/>
      <c r="P45" s="188"/>
      <c r="Q45" s="189">
        <f>+SUM(Q27+Q32+Q36+Q40)</f>
        <v>29</v>
      </c>
      <c r="R45" s="190">
        <f>+SUM(R27+R32+R36+R40)</f>
        <v>179</v>
      </c>
      <c r="S45" s="191">
        <f>+SUM(S27+S32+S36+S40)</f>
        <v>22</v>
      </c>
      <c r="T45" s="384"/>
      <c r="U45" s="121"/>
      <c r="V45" s="423"/>
      <c r="W45" s="367"/>
      <c r="X45" s="89"/>
      <c r="Y45" s="61"/>
      <c r="Z45" s="61"/>
      <c r="AA45" s="61"/>
      <c r="AB45" s="61"/>
      <c r="AC45" s="61"/>
      <c r="AD45" s="61"/>
      <c r="AE45" s="60"/>
      <c r="AF45" s="89"/>
      <c r="AG45" s="61"/>
      <c r="AH45" s="61"/>
      <c r="AI45" s="61"/>
      <c r="AJ45" s="61"/>
      <c r="AK45" s="61"/>
      <c r="AL45" s="61"/>
      <c r="AM45" s="61"/>
    </row>
    <row r="46" spans="1:42" ht="18">
      <c r="A46" s="516"/>
      <c r="B46" s="181"/>
      <c r="C46" s="182"/>
      <c r="D46" s="183"/>
      <c r="E46" s="182"/>
      <c r="F46" s="182"/>
      <c r="G46" s="182"/>
      <c r="H46" s="184"/>
      <c r="I46" s="185"/>
      <c r="J46" s="182"/>
      <c r="K46" s="186"/>
      <c r="L46" s="517"/>
      <c r="M46" s="182"/>
      <c r="N46" s="187"/>
      <c r="O46" s="184"/>
      <c r="P46" s="188"/>
      <c r="Q46" s="518">
        <f>SUM(Q45+R45+S45)</f>
        <v>230</v>
      </c>
      <c r="R46" s="519"/>
      <c r="S46" s="520"/>
      <c r="T46" s="13"/>
      <c r="U46" s="6"/>
      <c r="V46" s="431"/>
      <c r="W46" s="379"/>
      <c r="X46" s="89"/>
      <c r="Y46" s="61"/>
      <c r="Z46" s="61"/>
      <c r="AA46" s="61"/>
      <c r="AB46" s="61"/>
      <c r="AC46" s="61"/>
      <c r="AD46" s="61"/>
      <c r="AE46" s="60"/>
      <c r="AF46" s="89"/>
      <c r="AG46" s="61"/>
      <c r="AH46" s="61"/>
      <c r="AI46" s="61"/>
      <c r="AJ46" s="61"/>
      <c r="AK46" s="61"/>
      <c r="AL46" s="61"/>
      <c r="AM46" s="61"/>
    </row>
    <row r="47" spans="1:42">
      <c r="H47" s="130"/>
      <c r="Q47" s="135" t="s">
        <v>2</v>
      </c>
      <c r="R47" s="356" t="s">
        <v>2</v>
      </c>
      <c r="S47" s="136"/>
      <c r="T47" s="377"/>
      <c r="W47" s="378"/>
      <c r="X47" s="132"/>
      <c r="Y47" s="132"/>
      <c r="Z47" s="132"/>
      <c r="AA47" s="132"/>
      <c r="AB47" s="132"/>
      <c r="AC47" s="132"/>
      <c r="AD47" s="132"/>
      <c r="AE47" s="138"/>
      <c r="AF47" s="132"/>
      <c r="AG47" s="132"/>
      <c r="AH47" s="132"/>
      <c r="AI47" s="132"/>
      <c r="AJ47" s="132"/>
      <c r="AK47" s="132"/>
      <c r="AL47" s="132"/>
      <c r="AM47" s="132"/>
    </row>
    <row r="48" spans="1:42" ht="30.6" customHeight="1">
      <c r="A48" s="192"/>
      <c r="B48" s="193" t="s">
        <v>175</v>
      </c>
      <c r="C48" s="194"/>
      <c r="D48" s="195"/>
      <c r="E48" s="196"/>
      <c r="F48" s="196"/>
      <c r="G48" s="196" t="s">
        <v>52</v>
      </c>
      <c r="H48" s="197" t="s">
        <v>53</v>
      </c>
      <c r="I48" s="198" t="s">
        <v>54</v>
      </c>
      <c r="J48" s="199"/>
      <c r="K48" s="200"/>
      <c r="L48" s="200"/>
      <c r="M48" s="201"/>
      <c r="N48" s="202"/>
      <c r="O48" s="203"/>
      <c r="P48" s="204"/>
      <c r="Q48" s="205"/>
      <c r="R48" s="194"/>
      <c r="S48" s="206"/>
      <c r="T48" s="385"/>
      <c r="U48" s="199"/>
      <c r="V48" s="433"/>
      <c r="W48" s="381"/>
      <c r="X48" s="210"/>
      <c r="Y48" s="93"/>
      <c r="Z48" s="207"/>
      <c r="AA48" s="93"/>
      <c r="AB48" s="208"/>
      <c r="AC48" s="93"/>
      <c r="AD48" s="207"/>
      <c r="AE48" s="209"/>
      <c r="AF48" s="210"/>
      <c r="AG48" s="93"/>
      <c r="AH48" s="207"/>
      <c r="AI48" s="207"/>
      <c r="AJ48" s="208"/>
      <c r="AK48" s="93"/>
      <c r="AL48" s="207"/>
      <c r="AM48" s="211"/>
    </row>
    <row r="49" spans="1:40" ht="39.6" customHeight="1">
      <c r="A49" s="212" t="s">
        <v>176</v>
      </c>
      <c r="B49" s="20" t="s">
        <v>51</v>
      </c>
      <c r="C49" s="103"/>
      <c r="D49" s="22"/>
      <c r="E49" s="23"/>
      <c r="F49" s="23"/>
      <c r="G49" s="23" t="s">
        <v>52</v>
      </c>
      <c r="H49" s="414" t="s">
        <v>132</v>
      </c>
      <c r="I49" s="25" t="s">
        <v>54</v>
      </c>
      <c r="J49" s="26"/>
      <c r="K49" s="27">
        <v>6</v>
      </c>
      <c r="L49" s="27">
        <v>6</v>
      </c>
      <c r="M49" s="213"/>
      <c r="N49" s="214"/>
      <c r="O49" s="215"/>
      <c r="P49" s="216"/>
      <c r="Q49" s="105">
        <f>SUM(Q50,Q51,Q52,Q53)</f>
        <v>0</v>
      </c>
      <c r="R49" s="106">
        <f t="shared" ref="R49:S49" si="5">SUM(R50,R51,R52,R53)</f>
        <v>61</v>
      </c>
      <c r="S49" s="107">
        <f t="shared" si="5"/>
        <v>0</v>
      </c>
      <c r="T49" s="368"/>
      <c r="U49" s="26"/>
      <c r="V49" s="434"/>
      <c r="W49" s="381"/>
      <c r="X49" s="89"/>
      <c r="Y49" s="61"/>
      <c r="Z49" s="61"/>
      <c r="AA49" s="61"/>
      <c r="AB49" s="61"/>
      <c r="AC49" s="61"/>
      <c r="AD49" s="61"/>
      <c r="AE49" s="60"/>
      <c r="AF49" s="89"/>
      <c r="AG49" s="61"/>
      <c r="AH49" s="61"/>
      <c r="AI49" s="61"/>
      <c r="AJ49" s="61"/>
      <c r="AK49" s="61"/>
      <c r="AL49" s="61"/>
      <c r="AM49" s="60"/>
    </row>
    <row r="50" spans="1:40" ht="36.6" customHeight="1">
      <c r="A50" s="218" t="s">
        <v>55</v>
      </c>
      <c r="B50" s="43" t="s">
        <v>56</v>
      </c>
      <c r="C50" s="78"/>
      <c r="D50" s="45" t="s">
        <v>177</v>
      </c>
      <c r="E50" s="46"/>
      <c r="F50" s="46"/>
      <c r="G50" s="46"/>
      <c r="H50" s="219" t="s">
        <v>58</v>
      </c>
      <c r="I50" s="48" t="s">
        <v>54</v>
      </c>
      <c r="J50" s="49"/>
      <c r="K50" s="50">
        <v>0</v>
      </c>
      <c r="L50" s="50">
        <v>0</v>
      </c>
      <c r="M50" s="51"/>
      <c r="N50" s="220" t="s">
        <v>178</v>
      </c>
      <c r="O50" s="52"/>
      <c r="P50" s="53"/>
      <c r="Q50" s="54"/>
      <c r="R50" s="55">
        <v>6</v>
      </c>
      <c r="S50" s="56"/>
      <c r="T50" s="382"/>
      <c r="U50" s="49"/>
      <c r="V50" s="422" t="s">
        <v>179</v>
      </c>
      <c r="W50" s="381"/>
      <c r="X50" s="18"/>
      <c r="Y50" s="16"/>
      <c r="Z50" s="16"/>
      <c r="AA50" s="16"/>
      <c r="AB50" s="16"/>
      <c r="AC50" s="16"/>
      <c r="AD50" s="16"/>
      <c r="AE50" s="17"/>
      <c r="AF50" s="89"/>
      <c r="AG50" s="61"/>
      <c r="AH50" s="61"/>
      <c r="AI50" s="61"/>
      <c r="AJ50" s="61"/>
      <c r="AK50" s="61"/>
      <c r="AL50" s="61"/>
      <c r="AM50" s="60"/>
    </row>
    <row r="51" spans="1:40" ht="36.6" customHeight="1">
      <c r="A51" s="221" t="s">
        <v>67</v>
      </c>
      <c r="B51" s="153" t="s">
        <v>138</v>
      </c>
      <c r="C51" s="78"/>
      <c r="D51" s="45"/>
      <c r="E51" s="46"/>
      <c r="F51" s="46"/>
      <c r="G51" s="46" t="s">
        <v>52</v>
      </c>
      <c r="H51" s="219" t="s">
        <v>58</v>
      </c>
      <c r="I51" s="48" t="s">
        <v>54</v>
      </c>
      <c r="J51" s="49"/>
      <c r="K51" s="50">
        <v>2</v>
      </c>
      <c r="L51" s="50">
        <v>2</v>
      </c>
      <c r="M51" s="51" t="s">
        <v>70</v>
      </c>
      <c r="N51" s="59" t="s">
        <v>71</v>
      </c>
      <c r="O51" s="52" t="s">
        <v>70</v>
      </c>
      <c r="P51" s="53"/>
      <c r="Q51" s="54"/>
      <c r="R51" s="222">
        <v>22</v>
      </c>
      <c r="S51" s="56"/>
      <c r="T51" s="382"/>
      <c r="U51" s="49"/>
      <c r="V51" s="425" t="s">
        <v>72</v>
      </c>
      <c r="W51" s="381"/>
      <c r="X51" s="41">
        <v>1</v>
      </c>
      <c r="Y51" s="465" t="s">
        <v>73</v>
      </c>
      <c r="Z51" s="37" t="s">
        <v>63</v>
      </c>
      <c r="AA51" s="37" t="s">
        <v>99</v>
      </c>
      <c r="AB51" s="39">
        <v>1</v>
      </c>
      <c r="AC51" s="37" t="s">
        <v>62</v>
      </c>
      <c r="AD51" s="37" t="s">
        <v>63</v>
      </c>
      <c r="AE51" s="339" t="s">
        <v>99</v>
      </c>
      <c r="AF51" s="85">
        <v>1</v>
      </c>
      <c r="AG51" s="61" t="s">
        <v>62</v>
      </c>
      <c r="AH51" s="61" t="s">
        <v>63</v>
      </c>
      <c r="AI51" s="155" t="s">
        <v>74</v>
      </c>
      <c r="AJ51" s="62">
        <v>1</v>
      </c>
      <c r="AK51" s="61" t="s">
        <v>62</v>
      </c>
      <c r="AL51" s="61" t="s">
        <v>63</v>
      </c>
      <c r="AM51" s="60" t="s">
        <v>74</v>
      </c>
    </row>
    <row r="52" spans="1:40" ht="52.35" customHeight="1">
      <c r="A52" s="223" t="s">
        <v>75</v>
      </c>
      <c r="B52" s="153" t="s">
        <v>140</v>
      </c>
      <c r="C52" s="78"/>
      <c r="D52" s="45"/>
      <c r="E52" s="46"/>
      <c r="F52" s="46"/>
      <c r="G52" s="46" t="s">
        <v>52</v>
      </c>
      <c r="H52" s="219" t="s">
        <v>58</v>
      </c>
      <c r="I52" s="48" t="s">
        <v>54</v>
      </c>
      <c r="J52" s="49"/>
      <c r="K52" s="50">
        <v>2</v>
      </c>
      <c r="L52" s="50">
        <v>2</v>
      </c>
      <c r="M52" s="51" t="s">
        <v>70</v>
      </c>
      <c r="N52" s="59" t="s">
        <v>78</v>
      </c>
      <c r="O52" s="52" t="s">
        <v>70</v>
      </c>
      <c r="P52" s="53"/>
      <c r="Q52" s="54"/>
      <c r="R52" s="55">
        <v>22</v>
      </c>
      <c r="S52" s="56"/>
      <c r="T52" s="382"/>
      <c r="U52" s="49"/>
      <c r="V52" s="425" t="s">
        <v>79</v>
      </c>
      <c r="W52" s="381"/>
      <c r="X52" s="41">
        <v>1</v>
      </c>
      <c r="Y52" s="37" t="s">
        <v>73</v>
      </c>
      <c r="Z52" s="37" t="s">
        <v>63</v>
      </c>
      <c r="AA52" s="37"/>
      <c r="AB52" s="39">
        <v>1</v>
      </c>
      <c r="AC52" s="37" t="s">
        <v>62</v>
      </c>
      <c r="AD52" s="37" t="s">
        <v>63</v>
      </c>
      <c r="AE52" s="339" t="s">
        <v>80</v>
      </c>
      <c r="AF52" s="85">
        <v>1</v>
      </c>
      <c r="AG52" s="61" t="s">
        <v>62</v>
      </c>
      <c r="AH52" s="61" t="s">
        <v>81</v>
      </c>
      <c r="AI52" s="61" t="s">
        <v>82</v>
      </c>
      <c r="AJ52" s="62">
        <v>1</v>
      </c>
      <c r="AK52" s="61" t="s">
        <v>62</v>
      </c>
      <c r="AL52" s="61" t="s">
        <v>81</v>
      </c>
      <c r="AM52" s="60" t="s">
        <v>89</v>
      </c>
    </row>
    <row r="53" spans="1:40" ht="36.6" customHeight="1">
      <c r="A53" s="223" t="s">
        <v>83</v>
      </c>
      <c r="B53" s="153" t="s">
        <v>84</v>
      </c>
      <c r="C53" s="161"/>
      <c r="D53" s="162"/>
      <c r="E53" s="163"/>
      <c r="F53" s="163"/>
      <c r="G53" s="163" t="s">
        <v>52</v>
      </c>
      <c r="H53" s="219" t="s">
        <v>58</v>
      </c>
      <c r="I53" s="224" t="s">
        <v>54</v>
      </c>
      <c r="J53" s="165"/>
      <c r="K53" s="166">
        <v>2</v>
      </c>
      <c r="L53" s="166">
        <v>2</v>
      </c>
      <c r="M53" s="51" t="s">
        <v>70</v>
      </c>
      <c r="N53" s="59" t="s">
        <v>86</v>
      </c>
      <c r="O53" s="52" t="s">
        <v>70</v>
      </c>
      <c r="P53" s="53"/>
      <c r="Q53" s="54"/>
      <c r="R53" s="55">
        <v>11</v>
      </c>
      <c r="S53" s="56"/>
      <c r="T53" s="386"/>
      <c r="U53" s="165"/>
      <c r="V53" s="435" t="s">
        <v>144</v>
      </c>
      <c r="W53" s="381"/>
      <c r="X53" s="41">
        <v>1</v>
      </c>
      <c r="Y53" s="37" t="s">
        <v>73</v>
      </c>
      <c r="Z53" s="37" t="s">
        <v>88</v>
      </c>
      <c r="AA53" s="37"/>
      <c r="AB53" s="39">
        <v>1</v>
      </c>
      <c r="AC53" s="37" t="s">
        <v>62</v>
      </c>
      <c r="AD53" s="37" t="s">
        <v>81</v>
      </c>
      <c r="AE53" s="40" t="s">
        <v>89</v>
      </c>
      <c r="AF53" s="85">
        <v>1</v>
      </c>
      <c r="AG53" s="61" t="s">
        <v>62</v>
      </c>
      <c r="AH53" s="61" t="s">
        <v>81</v>
      </c>
      <c r="AI53" s="61" t="s">
        <v>89</v>
      </c>
      <c r="AJ53" s="62">
        <v>1</v>
      </c>
      <c r="AK53" s="61" t="s">
        <v>62</v>
      </c>
      <c r="AL53" s="61" t="s">
        <v>81</v>
      </c>
      <c r="AM53" s="60" t="s">
        <v>89</v>
      </c>
    </row>
    <row r="54" spans="1:40" ht="42.75" customHeight="1">
      <c r="A54" s="212" t="s">
        <v>180</v>
      </c>
      <c r="B54" s="20" t="s">
        <v>91</v>
      </c>
      <c r="C54" s="103"/>
      <c r="D54" s="22"/>
      <c r="E54" s="23"/>
      <c r="F54" s="23"/>
      <c r="G54" s="23" t="s">
        <v>52</v>
      </c>
      <c r="H54" s="25" t="s">
        <v>53</v>
      </c>
      <c r="I54" s="25" t="s">
        <v>54</v>
      </c>
      <c r="J54" s="26"/>
      <c r="K54" s="27">
        <v>11</v>
      </c>
      <c r="L54" s="27">
        <v>11</v>
      </c>
      <c r="M54" s="29"/>
      <c r="N54" s="30"/>
      <c r="O54" s="31"/>
      <c r="P54" s="32"/>
      <c r="Q54" s="105">
        <f>SUM(Q55,Q56,Q57,Q58)</f>
        <v>4</v>
      </c>
      <c r="R54" s="106">
        <f>SUM(R55,R56,R57,R58)</f>
        <v>48</v>
      </c>
      <c r="S54" s="107">
        <f t="shared" ref="S54" si="6">SUM(S55,S56,S57,S58)</f>
        <v>26</v>
      </c>
      <c r="T54" s="368"/>
      <c r="U54" s="26"/>
      <c r="V54" s="434"/>
      <c r="W54" s="381"/>
      <c r="X54" s="336"/>
      <c r="Y54" s="160"/>
      <c r="Z54" s="160"/>
      <c r="AA54" s="37"/>
      <c r="AB54" s="334"/>
      <c r="AC54" s="160"/>
      <c r="AD54" s="160"/>
      <c r="AE54" s="40"/>
      <c r="AF54" s="149"/>
      <c r="AG54" s="38"/>
      <c r="AH54" s="38"/>
      <c r="AI54" s="61"/>
      <c r="AJ54" s="147"/>
      <c r="AK54" s="38"/>
      <c r="AL54" s="38"/>
      <c r="AM54" s="60"/>
    </row>
    <row r="55" spans="1:40" ht="42.75" customHeight="1">
      <c r="A55" s="225" t="s">
        <v>55</v>
      </c>
      <c r="B55" s="43" t="s">
        <v>92</v>
      </c>
      <c r="C55" s="161"/>
      <c r="D55" s="162" t="s">
        <v>181</v>
      </c>
      <c r="E55" s="163"/>
      <c r="F55" s="163"/>
      <c r="G55" s="163"/>
      <c r="H55" s="219" t="s">
        <v>58</v>
      </c>
      <c r="I55" s="48" t="s">
        <v>54</v>
      </c>
      <c r="J55" s="165"/>
      <c r="K55" s="166">
        <v>4</v>
      </c>
      <c r="L55" s="166">
        <v>4</v>
      </c>
      <c r="M55" s="167" t="s">
        <v>59</v>
      </c>
      <c r="N55" s="220" t="s">
        <v>178</v>
      </c>
      <c r="O55" s="169"/>
      <c r="P55" s="53"/>
      <c r="Q55" s="54">
        <v>4</v>
      </c>
      <c r="R55" s="55">
        <v>11</v>
      </c>
      <c r="S55" s="56">
        <v>8</v>
      </c>
      <c r="T55" s="386"/>
      <c r="U55" s="165"/>
      <c r="V55" s="435" t="s">
        <v>182</v>
      </c>
      <c r="W55" s="381"/>
      <c r="X55" s="41">
        <v>1</v>
      </c>
      <c r="Y55" s="37" t="s">
        <v>62</v>
      </c>
      <c r="Z55" s="37" t="s">
        <v>63</v>
      </c>
      <c r="AA55" s="37" t="s">
        <v>64</v>
      </c>
      <c r="AB55" s="39">
        <v>1</v>
      </c>
      <c r="AC55" s="37" t="s">
        <v>62</v>
      </c>
      <c r="AD55" s="37" t="s">
        <v>63</v>
      </c>
      <c r="AE55" s="40" t="s">
        <v>64</v>
      </c>
      <c r="AF55" s="85">
        <v>1</v>
      </c>
      <c r="AG55" s="61" t="s">
        <v>62</v>
      </c>
      <c r="AH55" s="38" t="s">
        <v>183</v>
      </c>
      <c r="AI55" s="61" t="s">
        <v>105</v>
      </c>
      <c r="AJ55" s="62">
        <v>1</v>
      </c>
      <c r="AK55" s="61" t="s">
        <v>62</v>
      </c>
      <c r="AL55" s="38" t="s">
        <v>183</v>
      </c>
      <c r="AM55" s="60" t="s">
        <v>105</v>
      </c>
    </row>
    <row r="56" spans="1:40" ht="42.75" customHeight="1">
      <c r="A56" s="223" t="s">
        <v>67</v>
      </c>
      <c r="B56" s="58" t="s">
        <v>184</v>
      </c>
      <c r="C56" s="161"/>
      <c r="D56" s="162" t="s">
        <v>149</v>
      </c>
      <c r="E56" s="163"/>
      <c r="F56" s="163"/>
      <c r="G56" s="163"/>
      <c r="H56" s="219" t="s">
        <v>58</v>
      </c>
      <c r="I56" s="48" t="s">
        <v>54</v>
      </c>
      <c r="J56" s="165"/>
      <c r="K56" s="84">
        <v>7</v>
      </c>
      <c r="L56" s="84">
        <v>7</v>
      </c>
      <c r="M56" s="167" t="s">
        <v>70</v>
      </c>
      <c r="N56" s="168" t="s">
        <v>185</v>
      </c>
      <c r="O56" s="169"/>
      <c r="P56" s="53"/>
      <c r="Q56" s="54"/>
      <c r="R56" s="55">
        <v>6</v>
      </c>
      <c r="S56" s="56">
        <v>6</v>
      </c>
      <c r="T56" s="386"/>
      <c r="U56" s="165"/>
      <c r="V56" s="435" t="s">
        <v>186</v>
      </c>
      <c r="W56" s="381"/>
      <c r="X56" s="41">
        <v>1</v>
      </c>
      <c r="Y56" s="37" t="s">
        <v>73</v>
      </c>
      <c r="Z56" s="37" t="s">
        <v>63</v>
      </c>
      <c r="AA56" s="37" t="s">
        <v>187</v>
      </c>
      <c r="AB56" s="39">
        <v>1</v>
      </c>
      <c r="AC56" s="37" t="s">
        <v>62</v>
      </c>
      <c r="AD56" s="37" t="s">
        <v>63</v>
      </c>
      <c r="AE56" s="40" t="s">
        <v>187</v>
      </c>
      <c r="AF56" s="85">
        <v>1</v>
      </c>
      <c r="AG56" s="61" t="s">
        <v>62</v>
      </c>
      <c r="AH56" s="38" t="s">
        <v>183</v>
      </c>
      <c r="AI56" s="61" t="s">
        <v>105</v>
      </c>
      <c r="AJ56" s="62">
        <v>1</v>
      </c>
      <c r="AK56" s="61" t="s">
        <v>62</v>
      </c>
      <c r="AL56" s="38" t="s">
        <v>183</v>
      </c>
      <c r="AM56" s="60" t="s">
        <v>105</v>
      </c>
      <c r="AN56" s="87"/>
    </row>
    <row r="57" spans="1:40" ht="42.75" customHeight="1">
      <c r="A57" s="223" t="s">
        <v>75</v>
      </c>
      <c r="B57" s="58" t="s">
        <v>100</v>
      </c>
      <c r="C57" s="161"/>
      <c r="D57" s="162" t="s">
        <v>149</v>
      </c>
      <c r="E57" s="163"/>
      <c r="F57" s="163"/>
      <c r="G57" s="163"/>
      <c r="H57" s="219" t="s">
        <v>58</v>
      </c>
      <c r="I57" s="48" t="s">
        <v>54</v>
      </c>
      <c r="J57" s="165"/>
      <c r="K57" s="84"/>
      <c r="L57" s="84"/>
      <c r="M57" s="167" t="s">
        <v>70</v>
      </c>
      <c r="N57" s="168" t="s">
        <v>185</v>
      </c>
      <c r="O57" s="169"/>
      <c r="P57" s="53"/>
      <c r="Q57" s="54"/>
      <c r="R57" s="55">
        <v>19</v>
      </c>
      <c r="S57" s="56">
        <v>12</v>
      </c>
      <c r="T57" s="386"/>
      <c r="U57" s="165"/>
      <c r="V57" s="435" t="s">
        <v>188</v>
      </c>
      <c r="W57" s="381"/>
      <c r="X57" s="41"/>
      <c r="Y57" s="37"/>
      <c r="Z57" s="37"/>
      <c r="AA57" s="37"/>
      <c r="AB57" s="39"/>
      <c r="AC57" s="37"/>
      <c r="AD57" s="37"/>
      <c r="AE57" s="40"/>
      <c r="AF57" s="85"/>
      <c r="AG57" s="61"/>
      <c r="AH57" s="38"/>
      <c r="AI57" s="61"/>
      <c r="AJ57" s="62"/>
      <c r="AK57" s="61"/>
      <c r="AL57" s="38"/>
      <c r="AM57" s="60"/>
    </row>
    <row r="58" spans="1:40" ht="42.75" customHeight="1">
      <c r="A58" s="223" t="s">
        <v>83</v>
      </c>
      <c r="B58" s="58" t="s">
        <v>189</v>
      </c>
      <c r="C58" s="161"/>
      <c r="D58" s="162" t="s">
        <v>190</v>
      </c>
      <c r="E58" s="163"/>
      <c r="F58" s="163"/>
      <c r="G58" s="163"/>
      <c r="H58" s="219" t="s">
        <v>58</v>
      </c>
      <c r="I58" s="48" t="s">
        <v>54</v>
      </c>
      <c r="J58" s="165"/>
      <c r="K58" s="84"/>
      <c r="L58" s="84"/>
      <c r="M58" s="167" t="s">
        <v>191</v>
      </c>
      <c r="N58" s="168" t="s">
        <v>185</v>
      </c>
      <c r="O58" s="169"/>
      <c r="P58" s="53"/>
      <c r="Q58" s="54"/>
      <c r="R58" s="55">
        <v>12</v>
      </c>
      <c r="S58" s="56"/>
      <c r="T58" s="386"/>
      <c r="U58" s="165"/>
      <c r="V58" s="435" t="s">
        <v>192</v>
      </c>
      <c r="W58" s="381"/>
      <c r="X58" s="41"/>
      <c r="Y58" s="37"/>
      <c r="Z58" s="37"/>
      <c r="AA58" s="37"/>
      <c r="AB58" s="39"/>
      <c r="AC58" s="37"/>
      <c r="AD58" s="37"/>
      <c r="AE58" s="40"/>
      <c r="AF58" s="85"/>
      <c r="AG58" s="61"/>
      <c r="AH58" s="38"/>
      <c r="AI58" s="61"/>
      <c r="AJ58" s="62"/>
      <c r="AK58" s="61"/>
      <c r="AL58" s="38"/>
      <c r="AM58" s="60"/>
    </row>
    <row r="59" spans="1:40" ht="42.75" customHeight="1">
      <c r="A59" s="212" t="s">
        <v>193</v>
      </c>
      <c r="B59" s="20" t="s">
        <v>107</v>
      </c>
      <c r="C59" s="103"/>
      <c r="D59" s="22"/>
      <c r="E59" s="23"/>
      <c r="F59" s="23"/>
      <c r="G59" s="23"/>
      <c r="H59" s="25" t="s">
        <v>53</v>
      </c>
      <c r="I59" s="25" t="s">
        <v>54</v>
      </c>
      <c r="J59" s="26"/>
      <c r="K59" s="27"/>
      <c r="L59" s="27">
        <v>3</v>
      </c>
      <c r="M59" s="29"/>
      <c r="N59" s="31"/>
      <c r="O59" s="31"/>
      <c r="P59" s="32"/>
      <c r="Q59" s="226">
        <f>SUM(Q60,Q61,Q62,Q63)</f>
        <v>0</v>
      </c>
      <c r="R59" s="227">
        <f t="shared" ref="R59:S59" si="7">SUM(R60,R61,R62,R63)</f>
        <v>14</v>
      </c>
      <c r="S59" s="228">
        <f t="shared" si="7"/>
        <v>16</v>
      </c>
      <c r="T59" s="368"/>
      <c r="U59" s="26"/>
      <c r="V59" s="434"/>
      <c r="W59" s="387" t="s">
        <v>194</v>
      </c>
      <c r="X59" s="336"/>
      <c r="Y59" s="160"/>
      <c r="Z59" s="160"/>
      <c r="AA59" s="37"/>
      <c r="AB59" s="334"/>
      <c r="AC59" s="160"/>
      <c r="AD59" s="160"/>
      <c r="AE59" s="40"/>
      <c r="AF59" s="149"/>
      <c r="AG59" s="38"/>
      <c r="AH59" s="38"/>
      <c r="AI59" s="61"/>
      <c r="AJ59" s="147"/>
      <c r="AK59" s="38"/>
      <c r="AL59" s="38"/>
      <c r="AM59" s="60"/>
    </row>
    <row r="60" spans="1:40" ht="42.75" customHeight="1">
      <c r="A60" s="218" t="s">
        <v>55</v>
      </c>
      <c r="B60" s="77" t="s">
        <v>195</v>
      </c>
      <c r="C60" s="161"/>
      <c r="D60" s="162" t="s">
        <v>177</v>
      </c>
      <c r="E60" s="163"/>
      <c r="F60" s="163"/>
      <c r="G60" s="163"/>
      <c r="H60" s="219" t="s">
        <v>58</v>
      </c>
      <c r="I60" s="48" t="s">
        <v>54</v>
      </c>
      <c r="J60" s="165"/>
      <c r="K60" s="166">
        <v>0</v>
      </c>
      <c r="L60" s="166">
        <v>0</v>
      </c>
      <c r="M60" s="167"/>
      <c r="N60" s="220" t="s">
        <v>178</v>
      </c>
      <c r="O60" s="169"/>
      <c r="P60" s="53"/>
      <c r="Q60" s="54"/>
      <c r="R60" s="55"/>
      <c r="S60" s="56">
        <v>6</v>
      </c>
      <c r="T60" s="386"/>
      <c r="U60" s="165"/>
      <c r="V60" s="435" t="s">
        <v>195</v>
      </c>
      <c r="W60" s="373"/>
      <c r="X60" s="336"/>
      <c r="Y60" s="160"/>
      <c r="Z60" s="160"/>
      <c r="AA60" s="37"/>
      <c r="AB60" s="334"/>
      <c r="AC60" s="160"/>
      <c r="AD60" s="160"/>
      <c r="AE60" s="40"/>
      <c r="AF60" s="149"/>
      <c r="AG60" s="38"/>
      <c r="AH60" s="38"/>
      <c r="AI60" s="61"/>
      <c r="AJ60" s="147"/>
      <c r="AK60" s="38"/>
      <c r="AL60" s="38"/>
      <c r="AM60" s="60"/>
    </row>
    <row r="61" spans="1:40" ht="42.75" customHeight="1">
      <c r="A61" s="229" t="s">
        <v>67</v>
      </c>
      <c r="B61" s="58" t="s">
        <v>196</v>
      </c>
      <c r="C61" s="161"/>
      <c r="D61" s="162" t="s">
        <v>197</v>
      </c>
      <c r="E61" s="163"/>
      <c r="F61" s="163"/>
      <c r="G61" s="163"/>
      <c r="H61" s="219" t="s">
        <v>58</v>
      </c>
      <c r="I61" s="48" t="s">
        <v>54</v>
      </c>
      <c r="J61" s="165"/>
      <c r="K61" s="166">
        <v>3</v>
      </c>
      <c r="L61" s="166">
        <v>3</v>
      </c>
      <c r="M61" s="167"/>
      <c r="N61" s="168" t="s">
        <v>185</v>
      </c>
      <c r="O61" s="169"/>
      <c r="P61" s="53"/>
      <c r="Q61" s="54"/>
      <c r="R61" s="55">
        <v>7</v>
      </c>
      <c r="S61" s="56">
        <v>4</v>
      </c>
      <c r="T61" s="386"/>
      <c r="U61" s="165"/>
      <c r="V61" s="435" t="s">
        <v>198</v>
      </c>
      <c r="W61" s="373"/>
      <c r="X61" s="41">
        <v>1</v>
      </c>
      <c r="Y61" s="37" t="s">
        <v>62</v>
      </c>
      <c r="Z61" s="37" t="s">
        <v>63</v>
      </c>
      <c r="AA61" s="37" t="s">
        <v>64</v>
      </c>
      <c r="AB61" s="39">
        <v>1</v>
      </c>
      <c r="AC61" s="37" t="s">
        <v>62</v>
      </c>
      <c r="AD61" s="37" t="s">
        <v>63</v>
      </c>
      <c r="AE61" s="40" t="s">
        <v>64</v>
      </c>
      <c r="AF61" s="149">
        <v>1</v>
      </c>
      <c r="AG61" s="38" t="s">
        <v>62</v>
      </c>
      <c r="AH61" s="38" t="s">
        <v>183</v>
      </c>
      <c r="AI61" s="61" t="s">
        <v>114</v>
      </c>
      <c r="AJ61" s="147">
        <v>1</v>
      </c>
      <c r="AK61" s="38" t="s">
        <v>62</v>
      </c>
      <c r="AL61" s="38" t="s">
        <v>183</v>
      </c>
      <c r="AM61" s="60" t="s">
        <v>114</v>
      </c>
    </row>
    <row r="62" spans="1:40" ht="42.75" customHeight="1">
      <c r="A62" s="229" t="s">
        <v>75</v>
      </c>
      <c r="B62" s="58" t="s">
        <v>199</v>
      </c>
      <c r="C62" s="161"/>
      <c r="D62" s="162" t="s">
        <v>197</v>
      </c>
      <c r="E62" s="163"/>
      <c r="F62" s="163"/>
      <c r="G62" s="163"/>
      <c r="H62" s="219" t="s">
        <v>58</v>
      </c>
      <c r="I62" s="48" t="s">
        <v>54</v>
      </c>
      <c r="J62" s="165"/>
      <c r="K62" s="166">
        <v>0</v>
      </c>
      <c r="L62" s="166">
        <v>0</v>
      </c>
      <c r="M62" s="167"/>
      <c r="N62" s="168" t="s">
        <v>200</v>
      </c>
      <c r="O62" s="169"/>
      <c r="P62" s="53"/>
      <c r="Q62" s="54"/>
      <c r="R62" s="55"/>
      <c r="S62" s="56">
        <v>6</v>
      </c>
      <c r="T62" s="386"/>
      <c r="U62" s="165"/>
      <c r="V62" s="435" t="s">
        <v>201</v>
      </c>
      <c r="W62" s="373"/>
      <c r="X62" s="336"/>
      <c r="Y62" s="160"/>
      <c r="Z62" s="160"/>
      <c r="AA62" s="37"/>
      <c r="AB62" s="334"/>
      <c r="AC62" s="160"/>
      <c r="AD62" s="160"/>
      <c r="AE62" s="40"/>
      <c r="AF62" s="149"/>
      <c r="AG62" s="38"/>
      <c r="AH62" s="38"/>
      <c r="AI62" s="61"/>
      <c r="AJ62" s="147"/>
      <c r="AK62" s="38"/>
      <c r="AL62" s="38"/>
      <c r="AM62" s="60"/>
    </row>
    <row r="63" spans="1:40" ht="21.6" customHeight="1">
      <c r="A63" s="229" t="s">
        <v>83</v>
      </c>
      <c r="B63" s="58" t="s">
        <v>118</v>
      </c>
      <c r="C63" s="161"/>
      <c r="D63" s="162" t="s">
        <v>202</v>
      </c>
      <c r="E63" s="163"/>
      <c r="F63" s="163"/>
      <c r="G63" s="163"/>
      <c r="H63" s="219" t="s">
        <v>58</v>
      </c>
      <c r="I63" s="48" t="s">
        <v>54</v>
      </c>
      <c r="J63" s="165"/>
      <c r="K63" s="166">
        <v>0</v>
      </c>
      <c r="L63" s="166">
        <v>0</v>
      </c>
      <c r="M63" s="167"/>
      <c r="N63" s="168" t="s">
        <v>102</v>
      </c>
      <c r="O63" s="169"/>
      <c r="P63" s="53"/>
      <c r="Q63" s="54"/>
      <c r="R63" s="55">
        <v>7</v>
      </c>
      <c r="S63" s="56"/>
      <c r="T63" s="386"/>
      <c r="U63" s="165"/>
      <c r="V63" s="435" t="s">
        <v>203</v>
      </c>
      <c r="W63" s="373"/>
      <c r="X63" s="336"/>
      <c r="Y63" s="160"/>
      <c r="Z63" s="160"/>
      <c r="AA63" s="37"/>
      <c r="AB63" s="334"/>
      <c r="AC63" s="160"/>
      <c r="AD63" s="160"/>
      <c r="AE63" s="40"/>
      <c r="AF63" s="149"/>
      <c r="AG63" s="38"/>
      <c r="AH63" s="38"/>
      <c r="AI63" s="61"/>
      <c r="AJ63" s="147"/>
      <c r="AK63" s="38"/>
      <c r="AL63" s="38"/>
      <c r="AM63" s="60"/>
    </row>
    <row r="64" spans="1:40" ht="33.6" customHeight="1">
      <c r="A64" s="212" t="s">
        <v>204</v>
      </c>
      <c r="B64" s="323" t="s">
        <v>205</v>
      </c>
      <c r="C64" s="103"/>
      <c r="D64" s="22" t="s">
        <v>206</v>
      </c>
      <c r="E64" s="23"/>
      <c r="F64" s="23"/>
      <c r="G64" s="23"/>
      <c r="H64" s="414" t="s">
        <v>132</v>
      </c>
      <c r="I64" s="25" t="s">
        <v>54</v>
      </c>
      <c r="J64" s="26"/>
      <c r="K64" s="27">
        <v>9</v>
      </c>
      <c r="L64" s="27">
        <v>9</v>
      </c>
      <c r="M64" s="29"/>
      <c r="N64" s="30" t="s">
        <v>185</v>
      </c>
      <c r="O64" s="31"/>
      <c r="P64" s="32"/>
      <c r="Q64" s="226"/>
      <c r="R64" s="227"/>
      <c r="S64" s="228"/>
      <c r="T64" s="368"/>
      <c r="U64" s="26"/>
      <c r="V64" s="434" t="s">
        <v>207</v>
      </c>
      <c r="W64" s="387" t="s">
        <v>194</v>
      </c>
      <c r="X64" s="85">
        <v>1</v>
      </c>
      <c r="Y64" s="61" t="s">
        <v>62</v>
      </c>
      <c r="Z64" s="61" t="s">
        <v>208</v>
      </c>
      <c r="AA64" s="64"/>
      <c r="AB64" s="62">
        <v>1</v>
      </c>
      <c r="AC64" s="61" t="s">
        <v>62</v>
      </c>
      <c r="AD64" s="61" t="s">
        <v>208</v>
      </c>
      <c r="AE64" s="60"/>
      <c r="AF64" s="149">
        <v>1</v>
      </c>
      <c r="AG64" s="38" t="s">
        <v>62</v>
      </c>
      <c r="AH64" s="160" t="s">
        <v>156</v>
      </c>
      <c r="AI64" s="37" t="s">
        <v>157</v>
      </c>
      <c r="AJ64" s="334">
        <v>1</v>
      </c>
      <c r="AK64" s="160" t="s">
        <v>62</v>
      </c>
      <c r="AL64" s="160" t="s">
        <v>156</v>
      </c>
      <c r="AM64" s="37" t="s">
        <v>157</v>
      </c>
    </row>
    <row r="65" spans="1:39" ht="42.75" customHeight="1">
      <c r="A65" s="212" t="s">
        <v>209</v>
      </c>
      <c r="B65" s="20" t="s">
        <v>210</v>
      </c>
      <c r="C65" s="20"/>
      <c r="D65" s="230"/>
      <c r="E65" s="20"/>
      <c r="F65" s="20"/>
      <c r="G65" s="20"/>
      <c r="H65" s="414" t="s">
        <v>132</v>
      </c>
      <c r="I65" s="25" t="s">
        <v>54</v>
      </c>
      <c r="J65" s="20"/>
      <c r="K65" s="231">
        <v>1</v>
      </c>
      <c r="L65" s="231">
        <v>1</v>
      </c>
      <c r="M65" s="20"/>
      <c r="N65" s="232"/>
      <c r="O65" s="20"/>
      <c r="P65" s="233"/>
      <c r="Q65" s="234"/>
      <c r="R65" s="235">
        <v>10</v>
      </c>
      <c r="S65" s="236"/>
      <c r="T65" s="234"/>
      <c r="U65" s="20"/>
      <c r="V65" s="436" t="s">
        <v>211</v>
      </c>
      <c r="W65" s="381"/>
      <c r="X65" s="85">
        <v>1</v>
      </c>
      <c r="Y65" s="61" t="s">
        <v>73</v>
      </c>
      <c r="Z65" s="61" t="s">
        <v>63</v>
      </c>
      <c r="AA65" s="61" t="s">
        <v>64</v>
      </c>
      <c r="AB65" s="62">
        <v>1</v>
      </c>
      <c r="AC65" s="61" t="s">
        <v>62</v>
      </c>
      <c r="AD65" s="61" t="s">
        <v>63</v>
      </c>
      <c r="AE65" s="60" t="s">
        <v>64</v>
      </c>
      <c r="AF65" s="149">
        <v>1</v>
      </c>
      <c r="AG65" s="38" t="s">
        <v>62</v>
      </c>
      <c r="AH65" s="160" t="s">
        <v>66</v>
      </c>
      <c r="AI65" s="37" t="s">
        <v>64</v>
      </c>
      <c r="AJ65" s="334">
        <v>1</v>
      </c>
      <c r="AK65" s="160" t="s">
        <v>62</v>
      </c>
      <c r="AL65" s="160" t="s">
        <v>66</v>
      </c>
      <c r="AM65" s="40" t="s">
        <v>64</v>
      </c>
    </row>
    <row r="66" spans="1:39" ht="42.75" customHeight="1">
      <c r="A66" s="212" t="s">
        <v>212</v>
      </c>
      <c r="B66" s="20" t="s">
        <v>125</v>
      </c>
      <c r="C66" s="20"/>
      <c r="D66" s="230"/>
      <c r="E66" s="20"/>
      <c r="F66" s="20"/>
      <c r="G66" s="20"/>
      <c r="H66" s="414" t="s">
        <v>132</v>
      </c>
      <c r="I66" s="25" t="s">
        <v>126</v>
      </c>
      <c r="J66" s="20"/>
      <c r="K66" s="231">
        <v>0</v>
      </c>
      <c r="L66" s="231">
        <v>0</v>
      </c>
      <c r="M66" s="20"/>
      <c r="N66" s="232"/>
      <c r="O66" s="20"/>
      <c r="P66" s="233"/>
      <c r="Q66" s="234">
        <v>0</v>
      </c>
      <c r="R66" s="235">
        <v>10</v>
      </c>
      <c r="S66" s="236">
        <v>0</v>
      </c>
      <c r="T66" s="234"/>
      <c r="U66" s="20"/>
      <c r="V66" s="436"/>
      <c r="W66" s="381"/>
      <c r="X66" s="85"/>
      <c r="Y66" s="61"/>
      <c r="Z66" s="61"/>
      <c r="AA66" s="61"/>
      <c r="AB66" s="62"/>
      <c r="AC66" s="61"/>
      <c r="AD66" s="61"/>
      <c r="AE66" s="60"/>
      <c r="AF66" s="149"/>
      <c r="AG66" s="38"/>
      <c r="AH66" s="160"/>
      <c r="AI66" s="37"/>
      <c r="AJ66" s="334"/>
      <c r="AK66" s="160"/>
      <c r="AL66" s="160"/>
      <c r="AM66" s="40"/>
    </row>
    <row r="67" spans="1:39" ht="42.75" customHeight="1">
      <c r="A67" s="212" t="s">
        <v>213</v>
      </c>
      <c r="B67" s="20" t="s">
        <v>128</v>
      </c>
      <c r="C67" s="20"/>
      <c r="D67" s="230"/>
      <c r="E67" s="20"/>
      <c r="F67" s="20"/>
      <c r="G67" s="20"/>
      <c r="H67" s="414" t="s">
        <v>132</v>
      </c>
      <c r="I67" s="25" t="s">
        <v>126</v>
      </c>
      <c r="J67" s="20"/>
      <c r="K67" s="231">
        <v>0</v>
      </c>
      <c r="L67" s="231">
        <v>0</v>
      </c>
      <c r="M67" s="20"/>
      <c r="N67" s="232"/>
      <c r="O67" s="20"/>
      <c r="P67" s="233"/>
      <c r="Q67" s="234">
        <v>0</v>
      </c>
      <c r="R67" s="235">
        <v>10</v>
      </c>
      <c r="S67" s="236">
        <v>0</v>
      </c>
      <c r="T67" s="234"/>
      <c r="U67" s="20"/>
      <c r="V67" s="436"/>
      <c r="W67" s="381"/>
      <c r="X67" s="85"/>
      <c r="Y67" s="61"/>
      <c r="Z67" s="61"/>
      <c r="AA67" s="61"/>
      <c r="AB67" s="62"/>
      <c r="AC67" s="61"/>
      <c r="AD67" s="61"/>
      <c r="AE67" s="60"/>
      <c r="AF67" s="149"/>
      <c r="AG67" s="38"/>
      <c r="AH67" s="38"/>
      <c r="AI67" s="61"/>
      <c r="AJ67" s="147"/>
      <c r="AK67" s="38"/>
      <c r="AL67" s="38"/>
      <c r="AM67" s="60"/>
    </row>
    <row r="68" spans="1:39" ht="42.75" customHeight="1">
      <c r="A68" s="398" t="s">
        <v>214</v>
      </c>
      <c r="B68" s="323" t="s">
        <v>130</v>
      </c>
      <c r="C68" s="399"/>
      <c r="D68" s="413"/>
      <c r="E68" s="401"/>
      <c r="F68" s="400" t="s">
        <v>131</v>
      </c>
      <c r="G68" s="401"/>
      <c r="H68" s="414" t="s">
        <v>132</v>
      </c>
      <c r="I68" s="300" t="s">
        <v>126</v>
      </c>
      <c r="J68" s="415"/>
      <c r="K68" s="416">
        <v>0</v>
      </c>
      <c r="L68" s="416">
        <v>0</v>
      </c>
      <c r="M68" s="417"/>
      <c r="N68" s="418"/>
      <c r="O68" s="418"/>
      <c r="P68" s="419"/>
      <c r="Q68" s="408"/>
      <c r="R68" s="466">
        <v>4</v>
      </c>
      <c r="S68" s="409"/>
      <c r="T68" s="410"/>
      <c r="U68" s="415"/>
      <c r="V68" s="424"/>
      <c r="W68" s="367"/>
      <c r="X68" s="41"/>
      <c r="Y68" s="37"/>
      <c r="Z68" s="37"/>
      <c r="AA68" s="37"/>
      <c r="AB68" s="39"/>
      <c r="AC68" s="37"/>
      <c r="AD68" s="37"/>
      <c r="AE68" s="40"/>
      <c r="AF68" s="336"/>
      <c r="AG68" s="160"/>
      <c r="AH68" s="160"/>
      <c r="AI68" s="37"/>
      <c r="AJ68" s="334"/>
      <c r="AK68" s="160"/>
      <c r="AL68" s="160"/>
      <c r="AM68" s="40"/>
    </row>
    <row r="69" spans="1:39" ht="28.35" customHeight="1">
      <c r="A69" s="4"/>
      <c r="B69" s="181" t="s">
        <v>215</v>
      </c>
      <c r="C69" s="182"/>
      <c r="D69" s="183"/>
      <c r="E69" s="182"/>
      <c r="F69" s="182"/>
      <c r="G69" s="182"/>
      <c r="H69" s="184"/>
      <c r="I69" s="185"/>
      <c r="J69" s="182"/>
      <c r="K69" s="186"/>
      <c r="L69" s="237">
        <f>SUM(L49,L54,L59,L64,L65)</f>
        <v>30</v>
      </c>
      <c r="M69" s="238"/>
      <c r="N69" s="239"/>
      <c r="O69" s="239"/>
      <c r="P69" s="240"/>
      <c r="Q69" s="241">
        <f>SUM(Q64+Q59+Q54+Q49+Q65)</f>
        <v>4</v>
      </c>
      <c r="R69" s="242">
        <f>SUM(R64+R59+R54+R49+R65)</f>
        <v>133</v>
      </c>
      <c r="S69" s="243">
        <f>SUM(S64+S59+S54+S49+S65)</f>
        <v>42</v>
      </c>
      <c r="T69" s="388"/>
      <c r="U69" s="238"/>
      <c r="V69" s="423"/>
      <c r="W69" s="367"/>
      <c r="X69" s="89"/>
      <c r="Y69" s="61"/>
      <c r="Z69" s="61"/>
      <c r="AA69" s="61"/>
      <c r="AB69" s="61"/>
      <c r="AC69" s="61"/>
      <c r="AD69" s="61"/>
      <c r="AE69" s="60"/>
      <c r="AF69" s="89"/>
      <c r="AG69" s="61"/>
      <c r="AH69" s="61"/>
      <c r="AI69" s="61"/>
      <c r="AJ69" s="61"/>
      <c r="AK69" s="61"/>
      <c r="AL69" s="61"/>
      <c r="AM69" s="60"/>
    </row>
    <row r="70" spans="1:39">
      <c r="A70" s="4"/>
      <c r="B70" s="121"/>
      <c r="C70" s="121"/>
      <c r="D70" s="244"/>
      <c r="E70" s="121"/>
      <c r="F70" s="121"/>
      <c r="G70" s="121"/>
      <c r="H70" s="183"/>
      <c r="I70" s="245"/>
      <c r="J70" s="182"/>
      <c r="K70" s="186"/>
      <c r="L70" s="237"/>
      <c r="M70" s="246"/>
      <c r="N70" s="185"/>
      <c r="O70" s="185"/>
      <c r="P70" s="247"/>
      <c r="Q70" s="521">
        <f>SUM(Q69+R69+S69)</f>
        <v>179</v>
      </c>
      <c r="R70" s="522"/>
      <c r="S70" s="523"/>
      <c r="T70" s="384"/>
      <c r="U70" s="121"/>
      <c r="V70" s="423"/>
      <c r="W70" s="367"/>
      <c r="X70" s="89"/>
      <c r="Y70" s="61"/>
      <c r="Z70" s="61"/>
      <c r="AA70" s="61"/>
      <c r="AB70" s="61"/>
      <c r="AC70" s="61"/>
      <c r="AD70" s="61"/>
      <c r="AE70" s="60"/>
      <c r="AF70" s="89"/>
      <c r="AG70" s="61"/>
      <c r="AH70" s="61"/>
      <c r="AI70" s="61"/>
      <c r="AJ70" s="61"/>
      <c r="AK70" s="61"/>
      <c r="AL70" s="61"/>
      <c r="AM70" s="60"/>
    </row>
    <row r="71" spans="1:39">
      <c r="H71" s="130"/>
      <c r="Q71" s="135" t="s">
        <v>2</v>
      </c>
      <c r="R71" s="356" t="s">
        <v>2</v>
      </c>
      <c r="S71" s="136"/>
      <c r="T71" s="377"/>
      <c r="W71" s="378"/>
      <c r="X71" s="132"/>
      <c r="Y71" s="132"/>
      <c r="Z71" s="132"/>
      <c r="AA71" s="132"/>
      <c r="AB71" s="132"/>
      <c r="AC71" s="132"/>
      <c r="AD71" s="132"/>
      <c r="AE71" s="138"/>
      <c r="AF71" s="132"/>
      <c r="AG71" s="132"/>
      <c r="AH71" s="132"/>
      <c r="AI71" s="132"/>
      <c r="AJ71" s="132"/>
      <c r="AK71" s="132"/>
      <c r="AL71" s="132"/>
      <c r="AM71" s="132"/>
    </row>
    <row r="72" spans="1:39" ht="18">
      <c r="A72" s="4"/>
      <c r="B72" s="248" t="s">
        <v>216</v>
      </c>
      <c r="C72" s="6"/>
      <c r="D72" s="7"/>
      <c r="E72" s="6"/>
      <c r="F72" s="6"/>
      <c r="G72" s="6"/>
      <c r="H72" s="8"/>
      <c r="I72" s="8"/>
      <c r="J72" s="6"/>
      <c r="K72" s="7"/>
      <c r="L72" s="7"/>
      <c r="M72" s="6"/>
      <c r="N72" s="8"/>
      <c r="O72" s="8"/>
      <c r="P72" s="140"/>
      <c r="Q72" s="13"/>
      <c r="R72" s="6"/>
      <c r="S72" s="14"/>
      <c r="T72" s="13"/>
      <c r="U72" s="6"/>
      <c r="V72" s="431"/>
      <c r="W72" s="379"/>
      <c r="X72" s="89"/>
      <c r="Y72" s="61"/>
      <c r="Z72" s="61"/>
      <c r="AA72" s="61"/>
      <c r="AB72" s="61"/>
      <c r="AC72" s="61"/>
      <c r="AD72" s="61"/>
      <c r="AE72" s="60"/>
      <c r="AF72" s="89"/>
      <c r="AG72" s="61"/>
      <c r="AH72" s="61"/>
      <c r="AI72" s="61"/>
      <c r="AJ72" s="61"/>
      <c r="AK72" s="61"/>
      <c r="AL72" s="61"/>
      <c r="AM72" s="60"/>
    </row>
    <row r="73" spans="1:39" ht="33.6" customHeight="1">
      <c r="A73" s="212" t="s">
        <v>217</v>
      </c>
      <c r="B73" s="20" t="s">
        <v>51</v>
      </c>
      <c r="C73" s="103"/>
      <c r="D73" s="22"/>
      <c r="E73" s="23"/>
      <c r="F73" s="23"/>
      <c r="G73" s="23" t="s">
        <v>52</v>
      </c>
      <c r="H73" s="24" t="s">
        <v>53</v>
      </c>
      <c r="I73" s="25" t="s">
        <v>54</v>
      </c>
      <c r="J73" s="26"/>
      <c r="K73" s="27">
        <v>4</v>
      </c>
      <c r="L73" s="27">
        <v>4</v>
      </c>
      <c r="M73" s="29"/>
      <c r="N73" s="31"/>
      <c r="O73" s="31"/>
      <c r="P73" s="32"/>
      <c r="Q73" s="105">
        <f>SUM(Q74,Q75,Q76,Q77)</f>
        <v>1</v>
      </c>
      <c r="R73" s="106">
        <f t="shared" ref="R73:S73" si="8">SUM(R74,R75,R76,R77)</f>
        <v>41</v>
      </c>
      <c r="S73" s="107">
        <f t="shared" si="8"/>
        <v>0</v>
      </c>
      <c r="T73" s="368"/>
      <c r="U73" s="26"/>
      <c r="V73" s="434"/>
      <c r="W73" s="381"/>
      <c r="X73" s="362"/>
      <c r="Y73" s="38"/>
      <c r="Z73" s="160"/>
      <c r="AA73" s="160"/>
      <c r="AB73" s="334"/>
      <c r="AC73" s="160"/>
      <c r="AD73" s="160"/>
      <c r="AE73" s="335"/>
      <c r="AF73" s="336"/>
      <c r="AG73" s="38"/>
      <c r="AH73" s="38"/>
      <c r="AI73" s="38"/>
      <c r="AJ73" s="147"/>
      <c r="AK73" s="38"/>
      <c r="AL73" s="38"/>
      <c r="AM73" s="148"/>
    </row>
    <row r="74" spans="1:39" ht="39.6">
      <c r="A74" s="218" t="s">
        <v>55</v>
      </c>
      <c r="B74" s="43" t="s">
        <v>56</v>
      </c>
      <c r="C74" s="78"/>
      <c r="D74" s="45" t="s">
        <v>218</v>
      </c>
      <c r="E74" s="46"/>
      <c r="F74" s="46"/>
      <c r="G74" s="46" t="s">
        <v>52</v>
      </c>
      <c r="H74" s="48" t="s">
        <v>58</v>
      </c>
      <c r="I74" s="48" t="s">
        <v>54</v>
      </c>
      <c r="J74" s="49"/>
      <c r="K74" s="52"/>
      <c r="L74" s="50">
        <v>0</v>
      </c>
      <c r="M74" s="51" t="s">
        <v>59</v>
      </c>
      <c r="N74" s="220" t="s">
        <v>219</v>
      </c>
      <c r="O74" s="52"/>
      <c r="P74" s="53"/>
      <c r="Q74" s="54">
        <v>1</v>
      </c>
      <c r="R74" s="55">
        <v>11</v>
      </c>
      <c r="S74" s="56"/>
      <c r="T74" s="382"/>
      <c r="U74" s="49"/>
      <c r="V74" s="422" t="s">
        <v>220</v>
      </c>
      <c r="W74" s="381"/>
      <c r="X74" s="89"/>
      <c r="Y74" s="61"/>
      <c r="Z74" s="37"/>
      <c r="AA74" s="37"/>
      <c r="AB74" s="37"/>
      <c r="AC74" s="37"/>
      <c r="AD74" s="37"/>
      <c r="AE74" s="40"/>
      <c r="AF74" s="76"/>
      <c r="AG74" s="61"/>
      <c r="AH74" s="61"/>
      <c r="AI74" s="61"/>
      <c r="AJ74" s="61"/>
      <c r="AK74" s="61"/>
      <c r="AL74" s="61"/>
      <c r="AM74" s="60"/>
    </row>
    <row r="75" spans="1:39" ht="57.75" customHeight="1">
      <c r="A75" s="249" t="s">
        <v>67</v>
      </c>
      <c r="B75" s="153" t="s">
        <v>138</v>
      </c>
      <c r="C75" s="78"/>
      <c r="D75" s="45"/>
      <c r="E75" s="46"/>
      <c r="F75" s="46"/>
      <c r="G75" s="46"/>
      <c r="H75" s="48" t="s">
        <v>58</v>
      </c>
      <c r="I75" s="48" t="s">
        <v>54</v>
      </c>
      <c r="J75" s="49"/>
      <c r="K75" s="84">
        <v>1</v>
      </c>
      <c r="L75" s="84">
        <v>1</v>
      </c>
      <c r="M75" s="51" t="s">
        <v>70</v>
      </c>
      <c r="N75" s="59" t="s">
        <v>71</v>
      </c>
      <c r="O75" s="52" t="s">
        <v>70</v>
      </c>
      <c r="P75" s="53"/>
      <c r="Q75" s="54"/>
      <c r="R75" s="222">
        <v>10</v>
      </c>
      <c r="S75" s="56"/>
      <c r="T75" s="382"/>
      <c r="U75" s="49"/>
      <c r="V75" s="422" t="s">
        <v>221</v>
      </c>
      <c r="W75" s="381"/>
      <c r="X75" s="85">
        <v>1</v>
      </c>
      <c r="Y75" s="61" t="s">
        <v>73</v>
      </c>
      <c r="Z75" s="37" t="s">
        <v>63</v>
      </c>
      <c r="AA75" s="37"/>
      <c r="AB75" s="39">
        <v>1</v>
      </c>
      <c r="AC75" s="37" t="s">
        <v>62</v>
      </c>
      <c r="AD75" s="37" t="s">
        <v>63</v>
      </c>
      <c r="AE75" s="40" t="s">
        <v>222</v>
      </c>
      <c r="AF75" s="41">
        <v>1</v>
      </c>
      <c r="AG75" s="61" t="s">
        <v>62</v>
      </c>
      <c r="AH75" s="61" t="s">
        <v>63</v>
      </c>
      <c r="AI75" s="61" t="s">
        <v>222</v>
      </c>
      <c r="AJ75" s="62">
        <v>1</v>
      </c>
      <c r="AK75" s="61" t="s">
        <v>62</v>
      </c>
      <c r="AL75" s="61" t="s">
        <v>63</v>
      </c>
      <c r="AM75" s="60" t="s">
        <v>222</v>
      </c>
    </row>
    <row r="76" spans="1:39" ht="56.25" customHeight="1">
      <c r="A76" s="223" t="s">
        <v>75</v>
      </c>
      <c r="B76" s="153" t="s">
        <v>140</v>
      </c>
      <c r="C76" s="78"/>
      <c r="D76" s="45"/>
      <c r="E76" s="46"/>
      <c r="F76" s="46"/>
      <c r="G76" s="46"/>
      <c r="H76" s="48" t="s">
        <v>58</v>
      </c>
      <c r="I76" s="48" t="s">
        <v>54</v>
      </c>
      <c r="J76" s="49"/>
      <c r="K76" s="84">
        <v>2</v>
      </c>
      <c r="L76" s="84">
        <v>2</v>
      </c>
      <c r="M76" s="51" t="s">
        <v>70</v>
      </c>
      <c r="N76" s="59" t="s">
        <v>78</v>
      </c>
      <c r="O76" s="52" t="s">
        <v>70</v>
      </c>
      <c r="P76" s="53"/>
      <c r="Q76" s="54"/>
      <c r="R76" s="55">
        <v>10</v>
      </c>
      <c r="S76" s="56"/>
      <c r="T76" s="382"/>
      <c r="U76" s="49"/>
      <c r="V76" s="422"/>
      <c r="W76" s="381"/>
      <c r="X76" s="85">
        <v>1</v>
      </c>
      <c r="Y76" s="61" t="s">
        <v>73</v>
      </c>
      <c r="Z76" s="37" t="s">
        <v>63</v>
      </c>
      <c r="AA76" s="37"/>
      <c r="AB76" s="39">
        <v>1</v>
      </c>
      <c r="AC76" s="37" t="s">
        <v>62</v>
      </c>
      <c r="AD76" s="37" t="s">
        <v>63</v>
      </c>
      <c r="AE76" s="40" t="s">
        <v>80</v>
      </c>
      <c r="AF76" s="41">
        <v>1</v>
      </c>
      <c r="AG76" s="37" t="s">
        <v>62</v>
      </c>
      <c r="AH76" s="37" t="s">
        <v>81</v>
      </c>
      <c r="AI76" s="37" t="s">
        <v>82</v>
      </c>
      <c r="AJ76" s="39">
        <v>1</v>
      </c>
      <c r="AK76" s="37" t="s">
        <v>62</v>
      </c>
      <c r="AL76" s="37" t="s">
        <v>81</v>
      </c>
      <c r="AM76" s="40" t="s">
        <v>89</v>
      </c>
    </row>
    <row r="77" spans="1:39" ht="42.6" customHeight="1">
      <c r="A77" s="223" t="s">
        <v>83</v>
      </c>
      <c r="B77" s="153" t="s">
        <v>84</v>
      </c>
      <c r="C77" s="78"/>
      <c r="D77" s="45"/>
      <c r="E77" s="46"/>
      <c r="F77" s="46"/>
      <c r="G77" s="46"/>
      <c r="H77" s="48" t="s">
        <v>58</v>
      </c>
      <c r="I77" s="48" t="s">
        <v>54</v>
      </c>
      <c r="J77" s="49"/>
      <c r="K77" s="84">
        <v>1</v>
      </c>
      <c r="L77" s="84">
        <v>1</v>
      </c>
      <c r="M77" s="51" t="s">
        <v>70</v>
      </c>
      <c r="N77" s="59" t="s">
        <v>86</v>
      </c>
      <c r="O77" s="52" t="s">
        <v>70</v>
      </c>
      <c r="P77" s="53"/>
      <c r="Q77" s="54"/>
      <c r="R77" s="55">
        <v>10</v>
      </c>
      <c r="S77" s="56"/>
      <c r="T77" s="382"/>
      <c r="U77" s="49"/>
      <c r="V77" s="422"/>
      <c r="W77" s="381"/>
      <c r="X77" s="85">
        <v>1</v>
      </c>
      <c r="Y77" s="61" t="s">
        <v>73</v>
      </c>
      <c r="Z77" s="37" t="s">
        <v>88</v>
      </c>
      <c r="AA77" s="37"/>
      <c r="AB77" s="39">
        <v>1</v>
      </c>
      <c r="AC77" s="37" t="s">
        <v>62</v>
      </c>
      <c r="AD77" s="37" t="s">
        <v>81</v>
      </c>
      <c r="AE77" s="40" t="s">
        <v>82</v>
      </c>
      <c r="AF77" s="41">
        <v>1</v>
      </c>
      <c r="AG77" s="61" t="s">
        <v>62</v>
      </c>
      <c r="AH77" s="61" t="s">
        <v>81</v>
      </c>
      <c r="AI77" s="61" t="s">
        <v>82</v>
      </c>
      <c r="AJ77" s="62">
        <v>1</v>
      </c>
      <c r="AK77" s="61" t="s">
        <v>62</v>
      </c>
      <c r="AL77" s="61" t="s">
        <v>81</v>
      </c>
      <c r="AM77" s="60" t="s">
        <v>82</v>
      </c>
    </row>
    <row r="78" spans="1:39" ht="27" customHeight="1">
      <c r="A78" s="212" t="s">
        <v>223</v>
      </c>
      <c r="B78" s="20" t="s">
        <v>91</v>
      </c>
      <c r="C78" s="103"/>
      <c r="D78" s="22"/>
      <c r="E78" s="23"/>
      <c r="F78" s="23"/>
      <c r="G78" s="23" t="s">
        <v>52</v>
      </c>
      <c r="H78" s="25" t="s">
        <v>53</v>
      </c>
      <c r="I78" s="25" t="s">
        <v>54</v>
      </c>
      <c r="J78" s="26"/>
      <c r="K78" s="27">
        <v>8</v>
      </c>
      <c r="L78" s="27">
        <v>8</v>
      </c>
      <c r="M78" s="29"/>
      <c r="N78" s="30"/>
      <c r="O78" s="31"/>
      <c r="P78" s="32"/>
      <c r="Q78" s="105">
        <f>SUM(Q79,Q80)</f>
        <v>0</v>
      </c>
      <c r="R78" s="106">
        <f>SUM(R79,R80)</f>
        <v>50</v>
      </c>
      <c r="S78" s="107">
        <f>SUM(S79,S80)</f>
        <v>17</v>
      </c>
      <c r="T78" s="368"/>
      <c r="U78" s="26"/>
      <c r="V78" s="434"/>
      <c r="W78" s="381"/>
      <c r="X78" s="89"/>
      <c r="Y78" s="61"/>
      <c r="Z78" s="37"/>
      <c r="AA78" s="37"/>
      <c r="AB78" s="37"/>
      <c r="AC78" s="37"/>
      <c r="AD78" s="37"/>
      <c r="AE78" s="40"/>
      <c r="AF78" s="76"/>
      <c r="AG78" s="61"/>
      <c r="AH78" s="61"/>
      <c r="AI78" s="61"/>
      <c r="AJ78" s="61"/>
      <c r="AK78" s="61"/>
      <c r="AL78" s="61"/>
      <c r="AM78" s="60"/>
    </row>
    <row r="79" spans="1:39" ht="50.25" customHeight="1">
      <c r="A79" s="218" t="s">
        <v>55</v>
      </c>
      <c r="B79" s="77" t="s">
        <v>92</v>
      </c>
      <c r="C79" s="78"/>
      <c r="D79" s="45" t="s">
        <v>224</v>
      </c>
      <c r="E79" s="46"/>
      <c r="F79" s="46"/>
      <c r="G79" s="46"/>
      <c r="H79" s="48" t="s">
        <v>58</v>
      </c>
      <c r="I79" s="48" t="s">
        <v>54</v>
      </c>
      <c r="J79" s="49"/>
      <c r="K79" s="50">
        <v>3</v>
      </c>
      <c r="L79" s="50">
        <v>3</v>
      </c>
      <c r="M79" s="296" t="s">
        <v>59</v>
      </c>
      <c r="N79" s="220" t="s">
        <v>178</v>
      </c>
      <c r="O79" s="297"/>
      <c r="P79" s="53"/>
      <c r="Q79" s="54"/>
      <c r="R79" s="55">
        <v>6</v>
      </c>
      <c r="S79" s="56">
        <v>5</v>
      </c>
      <c r="T79" s="382"/>
      <c r="U79" s="49"/>
      <c r="V79" s="425" t="s">
        <v>225</v>
      </c>
      <c r="W79" s="367"/>
      <c r="X79" s="85">
        <v>1</v>
      </c>
      <c r="Y79" s="61" t="s">
        <v>62</v>
      </c>
      <c r="Z79" s="37" t="s">
        <v>226</v>
      </c>
      <c r="AA79" s="37" t="s">
        <v>227</v>
      </c>
      <c r="AB79" s="39">
        <v>1</v>
      </c>
      <c r="AC79" s="37" t="s">
        <v>62</v>
      </c>
      <c r="AD79" s="37" t="s">
        <v>63</v>
      </c>
      <c r="AE79" s="40" t="s">
        <v>227</v>
      </c>
      <c r="AF79" s="396">
        <v>1</v>
      </c>
      <c r="AG79" s="397" t="s">
        <v>62</v>
      </c>
      <c r="AH79" s="443" t="s">
        <v>228</v>
      </c>
      <c r="AI79" s="443" t="s">
        <v>227</v>
      </c>
      <c r="AJ79" s="444">
        <v>1</v>
      </c>
      <c r="AK79" s="443" t="s">
        <v>62</v>
      </c>
      <c r="AL79" s="443" t="s">
        <v>228</v>
      </c>
      <c r="AM79" s="443" t="s">
        <v>227</v>
      </c>
    </row>
    <row r="80" spans="1:39" ht="36" customHeight="1">
      <c r="A80" s="221" t="s">
        <v>67</v>
      </c>
      <c r="B80" s="58" t="s">
        <v>229</v>
      </c>
      <c r="C80" s="78"/>
      <c r="D80" s="45" t="s">
        <v>230</v>
      </c>
      <c r="E80" s="46"/>
      <c r="F80" s="46"/>
      <c r="G80" s="46"/>
      <c r="H80" s="48" t="s">
        <v>58</v>
      </c>
      <c r="I80" s="48" t="s">
        <v>54</v>
      </c>
      <c r="J80" s="49"/>
      <c r="K80" s="50">
        <v>5</v>
      </c>
      <c r="L80" s="50">
        <v>5</v>
      </c>
      <c r="M80" s="296" t="s">
        <v>70</v>
      </c>
      <c r="N80" s="220" t="s">
        <v>185</v>
      </c>
      <c r="O80" s="297"/>
      <c r="P80" s="53"/>
      <c r="Q80" s="54"/>
      <c r="R80" s="55">
        <v>44</v>
      </c>
      <c r="S80" s="56">
        <v>12</v>
      </c>
      <c r="T80" s="382"/>
      <c r="U80" s="49"/>
      <c r="V80" s="425" t="s">
        <v>231</v>
      </c>
      <c r="W80" s="367"/>
      <c r="X80" s="85">
        <v>1</v>
      </c>
      <c r="Y80" s="61" t="s">
        <v>73</v>
      </c>
      <c r="Z80" s="37" t="s">
        <v>232</v>
      </c>
      <c r="AA80" s="160" t="s">
        <v>233</v>
      </c>
      <c r="AB80" s="39">
        <v>1</v>
      </c>
      <c r="AC80" s="37" t="s">
        <v>62</v>
      </c>
      <c r="AD80" s="37" t="s">
        <v>81</v>
      </c>
      <c r="AE80" s="40" t="s">
        <v>234</v>
      </c>
      <c r="AF80" s="41">
        <v>1</v>
      </c>
      <c r="AG80" s="61" t="s">
        <v>62</v>
      </c>
      <c r="AH80" s="61" t="s">
        <v>81</v>
      </c>
      <c r="AI80" s="61" t="s">
        <v>234</v>
      </c>
      <c r="AJ80" s="62">
        <v>1</v>
      </c>
      <c r="AK80" s="61" t="s">
        <v>62</v>
      </c>
      <c r="AL80" s="61" t="s">
        <v>81</v>
      </c>
      <c r="AM80" s="60" t="s">
        <v>234</v>
      </c>
    </row>
    <row r="81" spans="1:39" ht="27.6" customHeight="1">
      <c r="A81" s="212" t="s">
        <v>235</v>
      </c>
      <c r="B81" s="20" t="s">
        <v>236</v>
      </c>
      <c r="C81" s="250"/>
      <c r="D81" s="251">
        <v>20</v>
      </c>
      <c r="E81" s="250">
        <f>SUM(E83:E84)</f>
        <v>0</v>
      </c>
      <c r="F81" s="250">
        <f>SUM(F83:F84)</f>
        <v>0</v>
      </c>
      <c r="G81" s="250">
        <f>SUM(G83:G84)</f>
        <v>0</v>
      </c>
      <c r="H81" s="25" t="s">
        <v>53</v>
      </c>
      <c r="I81" s="25" t="s">
        <v>54</v>
      </c>
      <c r="J81" s="26"/>
      <c r="K81" s="31"/>
      <c r="L81" s="27">
        <v>0</v>
      </c>
      <c r="M81" s="417"/>
      <c r="N81" s="421"/>
      <c r="O81" s="418"/>
      <c r="P81" s="32"/>
      <c r="Q81" s="105">
        <f>SUM(Q82,Q83,Q84)</f>
        <v>0</v>
      </c>
      <c r="R81" s="106">
        <f t="shared" ref="R81" si="9">SUM(R82,R83,R84)</f>
        <v>0</v>
      </c>
      <c r="S81" s="107">
        <f>SUM(S82,S83,S84)</f>
        <v>19</v>
      </c>
      <c r="T81" s="368"/>
      <c r="U81" s="26"/>
      <c r="V81" s="434"/>
      <c r="W81" s="367"/>
      <c r="X81" s="149"/>
      <c r="Y81" s="38"/>
      <c r="Z81" s="337"/>
      <c r="AA81" s="337"/>
      <c r="AB81" s="334"/>
      <c r="AC81" s="160"/>
      <c r="AD81" s="337"/>
      <c r="AE81" s="338"/>
      <c r="AF81" s="336"/>
      <c r="AG81" s="38"/>
      <c r="AH81" s="38"/>
      <c r="AI81" s="38"/>
      <c r="AJ81" s="147"/>
      <c r="AK81" s="38"/>
      <c r="AL81" s="38"/>
      <c r="AM81" s="148"/>
    </row>
    <row r="82" spans="1:39" ht="20.45">
      <c r="A82" s="218" t="s">
        <v>55</v>
      </c>
      <c r="B82" s="77" t="s">
        <v>195</v>
      </c>
      <c r="C82" s="253"/>
      <c r="D82" s="151" t="s">
        <v>218</v>
      </c>
      <c r="E82" s="254"/>
      <c r="F82" s="254"/>
      <c r="G82" s="254"/>
      <c r="H82" s="48" t="s">
        <v>58</v>
      </c>
      <c r="I82" s="48" t="s">
        <v>54</v>
      </c>
      <c r="J82" s="49"/>
      <c r="K82" s="52"/>
      <c r="L82" s="52"/>
      <c r="M82" s="296"/>
      <c r="N82" s="220" t="s">
        <v>178</v>
      </c>
      <c r="O82" s="297"/>
      <c r="P82" s="53"/>
      <c r="Q82" s="90"/>
      <c r="R82" s="78"/>
      <c r="S82" s="92">
        <v>6</v>
      </c>
      <c r="T82" s="382"/>
      <c r="U82" s="49"/>
      <c r="V82" s="435" t="s">
        <v>195</v>
      </c>
      <c r="W82" s="381"/>
      <c r="X82" s="149"/>
      <c r="Y82" s="38"/>
      <c r="Z82" s="337"/>
      <c r="AA82" s="337"/>
      <c r="AB82" s="334"/>
      <c r="AC82" s="160"/>
      <c r="AD82" s="337"/>
      <c r="AE82" s="338"/>
      <c r="AF82" s="336"/>
      <c r="AG82" s="38"/>
      <c r="AH82" s="38"/>
      <c r="AI82" s="38"/>
      <c r="AJ82" s="147"/>
      <c r="AK82" s="38"/>
      <c r="AL82" s="38"/>
      <c r="AM82" s="148"/>
    </row>
    <row r="83" spans="1:39" ht="44.25" customHeight="1">
      <c r="A83" s="218" t="s">
        <v>67</v>
      </c>
      <c r="B83" s="77" t="s">
        <v>237</v>
      </c>
      <c r="C83" s="78"/>
      <c r="D83" s="45" t="s">
        <v>238</v>
      </c>
      <c r="E83" s="46"/>
      <c r="F83" s="46"/>
      <c r="G83" s="46"/>
      <c r="H83" s="48" t="s">
        <v>58</v>
      </c>
      <c r="I83" s="48" t="s">
        <v>54</v>
      </c>
      <c r="J83" s="49"/>
      <c r="K83" s="52"/>
      <c r="L83" s="52"/>
      <c r="M83" s="296" t="s">
        <v>59</v>
      </c>
      <c r="N83" s="220" t="s">
        <v>178</v>
      </c>
      <c r="O83" s="297"/>
      <c r="P83" s="53"/>
      <c r="Q83" s="90"/>
      <c r="R83" s="78"/>
      <c r="S83" s="92">
        <v>7</v>
      </c>
      <c r="T83" s="382"/>
      <c r="U83" s="49"/>
      <c r="V83" s="422" t="s">
        <v>239</v>
      </c>
      <c r="W83" s="381"/>
      <c r="X83" s="149"/>
      <c r="Y83" s="38"/>
      <c r="Z83" s="337"/>
      <c r="AA83" s="337"/>
      <c r="AB83" s="334"/>
      <c r="AC83" s="160"/>
      <c r="AD83" s="337"/>
      <c r="AE83" s="338"/>
      <c r="AF83" s="336"/>
      <c r="AG83" s="38"/>
      <c r="AH83" s="38"/>
      <c r="AI83" s="38"/>
      <c r="AJ83" s="147"/>
      <c r="AK83" s="38"/>
      <c r="AL83" s="38"/>
      <c r="AM83" s="148"/>
    </row>
    <row r="84" spans="1:39" ht="38.25" customHeight="1">
      <c r="A84" s="229" t="s">
        <v>75</v>
      </c>
      <c r="B84" s="58" t="s">
        <v>199</v>
      </c>
      <c r="C84" s="78"/>
      <c r="D84" s="45" t="s">
        <v>240</v>
      </c>
      <c r="E84" s="46"/>
      <c r="F84" s="46"/>
      <c r="G84" s="46"/>
      <c r="H84" s="48" t="s">
        <v>58</v>
      </c>
      <c r="I84" s="48" t="s">
        <v>54</v>
      </c>
      <c r="J84" s="49"/>
      <c r="K84" s="52"/>
      <c r="L84" s="52"/>
      <c r="M84" s="296"/>
      <c r="N84" s="220" t="s">
        <v>200</v>
      </c>
      <c r="O84" s="297"/>
      <c r="P84" s="53"/>
      <c r="Q84" s="90"/>
      <c r="R84" s="78"/>
      <c r="S84" s="91">
        <v>6</v>
      </c>
      <c r="T84" s="382"/>
      <c r="U84" s="49"/>
      <c r="V84" s="435" t="s">
        <v>201</v>
      </c>
      <c r="W84" s="381"/>
      <c r="X84" s="149"/>
      <c r="Y84" s="38"/>
      <c r="Z84" s="156"/>
      <c r="AA84" s="156"/>
      <c r="AB84" s="147"/>
      <c r="AC84" s="38"/>
      <c r="AD84" s="156"/>
      <c r="AE84" s="252"/>
      <c r="AF84" s="149"/>
      <c r="AG84" s="38"/>
      <c r="AH84" s="38"/>
      <c r="AI84" s="38"/>
      <c r="AJ84" s="147"/>
      <c r="AK84" s="38"/>
      <c r="AL84" s="38"/>
      <c r="AM84" s="148"/>
    </row>
    <row r="85" spans="1:39" ht="30.6" customHeight="1">
      <c r="A85" s="212" t="s">
        <v>241</v>
      </c>
      <c r="B85" s="323" t="s">
        <v>242</v>
      </c>
      <c r="C85" s="36"/>
      <c r="D85" s="26" t="s">
        <v>243</v>
      </c>
      <c r="E85" s="217"/>
      <c r="F85" s="36"/>
      <c r="G85" s="26"/>
      <c r="H85" s="25" t="s">
        <v>53</v>
      </c>
      <c r="I85" s="461" t="s">
        <v>54</v>
      </c>
      <c r="J85" s="26"/>
      <c r="K85" s="217">
        <v>11</v>
      </c>
      <c r="L85" s="420">
        <v>11</v>
      </c>
      <c r="M85" s="26"/>
      <c r="N85" s="217"/>
      <c r="O85" s="36"/>
      <c r="P85" s="354"/>
      <c r="Q85" s="357"/>
      <c r="R85" s="36"/>
      <c r="S85" s="358"/>
      <c r="T85" s="357"/>
      <c r="U85" s="36"/>
      <c r="V85" s="437" t="s">
        <v>244</v>
      </c>
      <c r="W85" s="383" t="s">
        <v>194</v>
      </c>
      <c r="X85" s="85">
        <v>1</v>
      </c>
      <c r="Y85" s="61" t="s">
        <v>62</v>
      </c>
      <c r="Z85" s="61" t="s">
        <v>208</v>
      </c>
      <c r="AA85" s="64"/>
      <c r="AB85" s="62">
        <v>1</v>
      </c>
      <c r="AC85" s="61" t="s">
        <v>62</v>
      </c>
      <c r="AD85" s="61" t="s">
        <v>208</v>
      </c>
      <c r="AE85" s="255"/>
      <c r="AF85" s="512" t="s">
        <v>245</v>
      </c>
      <c r="AG85" s="513"/>
      <c r="AH85" s="513"/>
      <c r="AI85" s="513"/>
      <c r="AJ85" s="513"/>
      <c r="AK85" s="513"/>
      <c r="AL85" s="513"/>
      <c r="AM85" s="514"/>
    </row>
    <row r="86" spans="1:39" ht="25.5" customHeight="1">
      <c r="A86" s="212" t="s">
        <v>246</v>
      </c>
      <c r="B86" s="323" t="s">
        <v>247</v>
      </c>
      <c r="C86" s="36"/>
      <c r="D86" s="26" t="s">
        <v>248</v>
      </c>
      <c r="E86" s="217"/>
      <c r="F86" s="36"/>
      <c r="G86" s="26"/>
      <c r="H86" s="25" t="s">
        <v>53</v>
      </c>
      <c r="I86" s="461" t="s">
        <v>54</v>
      </c>
      <c r="J86" s="26"/>
      <c r="K86" s="217">
        <v>6</v>
      </c>
      <c r="L86" s="420">
        <v>6</v>
      </c>
      <c r="M86" s="26"/>
      <c r="N86" s="24" t="s">
        <v>185</v>
      </c>
      <c r="O86" s="36"/>
      <c r="P86" s="354"/>
      <c r="Q86" s="357"/>
      <c r="R86" s="36"/>
      <c r="S86" s="358"/>
      <c r="T86" s="357"/>
      <c r="U86" s="36"/>
      <c r="V86" s="437" t="s">
        <v>249</v>
      </c>
      <c r="W86" s="383" t="s">
        <v>194</v>
      </c>
      <c r="X86" s="85">
        <v>1</v>
      </c>
      <c r="Y86" s="61" t="s">
        <v>73</v>
      </c>
      <c r="Z86" s="38" t="s">
        <v>250</v>
      </c>
      <c r="AA86" s="38" t="s">
        <v>251</v>
      </c>
      <c r="AB86" s="62">
        <v>1</v>
      </c>
      <c r="AC86" s="61" t="s">
        <v>62</v>
      </c>
      <c r="AD86" s="38" t="s">
        <v>250</v>
      </c>
      <c r="AE86" s="148" t="s">
        <v>251</v>
      </c>
      <c r="AF86" s="512" t="s">
        <v>245</v>
      </c>
      <c r="AG86" s="513"/>
      <c r="AH86" s="513"/>
      <c r="AI86" s="513"/>
      <c r="AJ86" s="513"/>
      <c r="AK86" s="513"/>
      <c r="AL86" s="513"/>
      <c r="AM86" s="514"/>
    </row>
    <row r="87" spans="1:39" ht="66.75" customHeight="1">
      <c r="A87" s="326" t="s">
        <v>252</v>
      </c>
      <c r="B87" s="323" t="s">
        <v>210</v>
      </c>
      <c r="C87" s="36"/>
      <c r="D87" s="26"/>
      <c r="E87" s="217"/>
      <c r="F87" s="36"/>
      <c r="G87" s="26"/>
      <c r="H87" s="25" t="s">
        <v>53</v>
      </c>
      <c r="I87" s="461" t="s">
        <v>54</v>
      </c>
      <c r="J87" s="26"/>
      <c r="K87" s="217">
        <v>1</v>
      </c>
      <c r="L87" s="420">
        <v>1</v>
      </c>
      <c r="M87" s="26"/>
      <c r="N87" s="217"/>
      <c r="O87" s="36"/>
      <c r="P87" s="354"/>
      <c r="Q87" s="357"/>
      <c r="R87" s="36">
        <v>10</v>
      </c>
      <c r="S87" s="358"/>
      <c r="T87" s="357"/>
      <c r="U87" s="36"/>
      <c r="V87" s="438" t="s">
        <v>253</v>
      </c>
      <c r="W87" s="381"/>
      <c r="X87" s="85">
        <v>1</v>
      </c>
      <c r="Y87" s="61" t="s">
        <v>73</v>
      </c>
      <c r="Z87" s="61" t="s">
        <v>81</v>
      </c>
      <c r="AA87" s="61" t="s">
        <v>114</v>
      </c>
      <c r="AB87" s="62">
        <v>1</v>
      </c>
      <c r="AC87" s="61" t="s">
        <v>62</v>
      </c>
      <c r="AD87" s="61" t="s">
        <v>81</v>
      </c>
      <c r="AE87" s="61" t="s">
        <v>114</v>
      </c>
      <c r="AF87" s="62">
        <v>1</v>
      </c>
      <c r="AG87" s="61" t="s">
        <v>62</v>
      </c>
      <c r="AH87" s="61" t="s">
        <v>81</v>
      </c>
      <c r="AI87" s="61" t="s">
        <v>114</v>
      </c>
      <c r="AJ87" s="62">
        <v>1</v>
      </c>
      <c r="AK87" s="61" t="s">
        <v>62</v>
      </c>
      <c r="AL87" s="61" t="s">
        <v>81</v>
      </c>
      <c r="AM87" s="60" t="s">
        <v>114</v>
      </c>
    </row>
    <row r="88" spans="1:39" s="325" customFormat="1" ht="28.35" customHeight="1">
      <c r="A88" s="212" t="s">
        <v>254</v>
      </c>
      <c r="B88" s="20" t="s">
        <v>125</v>
      </c>
      <c r="C88" s="20"/>
      <c r="D88" s="230"/>
      <c r="E88" s="20"/>
      <c r="F88" s="20"/>
      <c r="G88" s="20"/>
      <c r="H88" s="25" t="s">
        <v>53</v>
      </c>
      <c r="I88" s="25" t="s">
        <v>126</v>
      </c>
      <c r="J88" s="20"/>
      <c r="K88" s="231">
        <v>0</v>
      </c>
      <c r="L88" s="231">
        <v>0</v>
      </c>
      <c r="M88" s="20"/>
      <c r="N88" s="232"/>
      <c r="O88" s="20"/>
      <c r="P88" s="233"/>
      <c r="Q88" s="449">
        <v>0</v>
      </c>
      <c r="R88" s="235">
        <v>10</v>
      </c>
      <c r="S88" s="450">
        <v>0</v>
      </c>
      <c r="T88" s="234"/>
      <c r="U88" s="20"/>
      <c r="V88" s="436"/>
      <c r="W88" s="331"/>
      <c r="X88" s="363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31"/>
    </row>
    <row r="89" spans="1:39" s="325" customFormat="1" ht="28.35" customHeight="1" thickBot="1">
      <c r="A89" s="212" t="s">
        <v>255</v>
      </c>
      <c r="B89" s="20" t="s">
        <v>128</v>
      </c>
      <c r="C89" s="20"/>
      <c r="D89" s="230"/>
      <c r="E89" s="20"/>
      <c r="F89" s="20"/>
      <c r="G89" s="20"/>
      <c r="H89" s="25" t="s">
        <v>53</v>
      </c>
      <c r="I89" s="25" t="s">
        <v>126</v>
      </c>
      <c r="J89" s="20"/>
      <c r="K89" s="231">
        <v>0</v>
      </c>
      <c r="L89" s="231">
        <v>0</v>
      </c>
      <c r="M89" s="20"/>
      <c r="N89" s="232"/>
      <c r="O89" s="20"/>
      <c r="P89" s="233"/>
      <c r="Q89" s="452">
        <v>0</v>
      </c>
      <c r="R89" s="360">
        <v>20</v>
      </c>
      <c r="S89" s="451">
        <v>0</v>
      </c>
      <c r="T89" s="359"/>
      <c r="U89" s="389"/>
      <c r="V89" s="439"/>
      <c r="W89" s="390"/>
      <c r="X89" s="363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31"/>
    </row>
    <row r="90" spans="1:39" ht="42.75" customHeight="1">
      <c r="A90" s="398" t="s">
        <v>256</v>
      </c>
      <c r="B90" s="323" t="s">
        <v>130</v>
      </c>
      <c r="C90" s="399"/>
      <c r="D90" s="413"/>
      <c r="E90" s="401"/>
      <c r="F90" s="400" t="s">
        <v>131</v>
      </c>
      <c r="G90" s="401"/>
      <c r="H90" s="414" t="s">
        <v>132</v>
      </c>
      <c r="I90" s="300" t="s">
        <v>126</v>
      </c>
      <c r="J90" s="415"/>
      <c r="K90" s="416">
        <v>0</v>
      </c>
      <c r="L90" s="416">
        <v>0</v>
      </c>
      <c r="M90" s="417"/>
      <c r="N90" s="418"/>
      <c r="O90" s="418"/>
      <c r="P90" s="419"/>
      <c r="Q90" s="408"/>
      <c r="R90" s="466">
        <v>2</v>
      </c>
      <c r="S90" s="409"/>
      <c r="T90" s="410"/>
      <c r="U90" s="415"/>
      <c r="V90" s="424"/>
      <c r="W90" s="367"/>
      <c r="X90" s="41"/>
      <c r="Y90" s="37"/>
      <c r="Z90" s="37"/>
      <c r="AA90" s="37"/>
      <c r="AB90" s="39"/>
      <c r="AC90" s="37"/>
      <c r="AD90" s="37"/>
      <c r="AE90" s="40"/>
      <c r="AF90" s="336"/>
      <c r="AG90" s="160"/>
      <c r="AH90" s="160"/>
      <c r="AI90" s="37"/>
      <c r="AJ90" s="334"/>
      <c r="AK90" s="160"/>
      <c r="AL90" s="160"/>
      <c r="AM90" s="40"/>
    </row>
    <row r="91" spans="1:39" ht="18">
      <c r="A91" s="327"/>
      <c r="B91" s="528" t="s">
        <v>257</v>
      </c>
      <c r="C91" s="528"/>
      <c r="D91" s="528"/>
      <c r="E91" s="528"/>
      <c r="F91" s="121"/>
      <c r="G91" s="121"/>
      <c r="H91" s="183"/>
      <c r="I91" s="245"/>
      <c r="J91" s="182"/>
      <c r="K91" s="186"/>
      <c r="L91" s="256">
        <f>SUM(L73,L78,L81,L85,L86,L87)</f>
        <v>30</v>
      </c>
      <c r="M91" s="529"/>
      <c r="N91" s="530"/>
      <c r="O91" s="530"/>
      <c r="P91" s="531"/>
      <c r="Q91" s="355">
        <f>SUM(Q81+Q78+Q73+Q85,Q86,Q87)</f>
        <v>1</v>
      </c>
      <c r="R91" s="355">
        <f>SUM(R81+R78+R73+R85,R86,R87)</f>
        <v>101</v>
      </c>
      <c r="S91" s="355">
        <f t="shared" ref="S91" si="10">SUM(S81+S78+S73+S85,S86,S87)</f>
        <v>36</v>
      </c>
      <c r="T91" s="364"/>
      <c r="U91" s="364"/>
      <c r="V91" s="440"/>
      <c r="W91" s="365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0"/>
    </row>
    <row r="92" spans="1:39" ht="18">
      <c r="A92" s="328"/>
      <c r="B92" s="294"/>
      <c r="C92" s="294"/>
      <c r="D92" s="257"/>
      <c r="E92" s="294"/>
      <c r="F92" s="121"/>
      <c r="G92" s="121"/>
      <c r="H92" s="183"/>
      <c r="I92" s="245"/>
      <c r="J92" s="182"/>
      <c r="K92" s="186"/>
      <c r="L92" s="237"/>
      <c r="M92" s="529"/>
      <c r="N92" s="530"/>
      <c r="O92" s="530"/>
      <c r="P92" s="531"/>
      <c r="Q92" s="532">
        <f>SUM(Q91+R91+S91)</f>
        <v>138</v>
      </c>
      <c r="R92" s="532"/>
      <c r="S92" s="532"/>
      <c r="T92" s="121"/>
      <c r="U92" s="121"/>
      <c r="V92" s="423"/>
      <c r="W92" s="332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0"/>
    </row>
    <row r="93" spans="1:39" ht="18">
      <c r="A93" s="329"/>
      <c r="B93" s="258" t="s">
        <v>258</v>
      </c>
      <c r="C93" s="259"/>
      <c r="D93" s="260"/>
      <c r="E93" s="259"/>
      <c r="F93" s="259"/>
      <c r="G93" s="259"/>
      <c r="H93" s="259"/>
      <c r="I93" s="261"/>
      <c r="J93" s="259"/>
      <c r="K93" s="262"/>
      <c r="L93" s="263">
        <f>SUM(L23+L45+L69+L91)</f>
        <v>120</v>
      </c>
      <c r="M93" s="259"/>
      <c r="N93" s="259"/>
      <c r="O93" s="259"/>
      <c r="P93" s="259"/>
      <c r="Q93" s="526">
        <f>SUM(Q23+Q45+Q69+Q91)</f>
        <v>66</v>
      </c>
      <c r="R93" s="526">
        <f>SUM(R23+R45+R69+R91)</f>
        <v>620</v>
      </c>
      <c r="S93" s="526">
        <f>SUM(S23+S45+S69+S91)</f>
        <v>117</v>
      </c>
      <c r="T93" s="527"/>
      <c r="U93" s="527"/>
      <c r="V93" s="441"/>
      <c r="W93" s="332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0"/>
    </row>
    <row r="94" spans="1:39">
      <c r="A94" s="329"/>
      <c r="B94" s="264"/>
      <c r="C94" s="259"/>
      <c r="D94" s="260"/>
      <c r="E94" s="259"/>
      <c r="F94" s="259"/>
      <c r="G94" s="259"/>
      <c r="H94" s="259"/>
      <c r="I94" s="261"/>
      <c r="J94" s="259"/>
      <c r="K94" s="262"/>
      <c r="L94" s="262"/>
      <c r="M94" s="259"/>
      <c r="N94" s="259"/>
      <c r="O94" s="259"/>
      <c r="P94" s="259"/>
      <c r="Q94" s="526"/>
      <c r="R94" s="526"/>
      <c r="S94" s="526"/>
      <c r="T94" s="527"/>
      <c r="U94" s="527"/>
      <c r="V94" s="441"/>
      <c r="W94" s="332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0"/>
    </row>
    <row r="95" spans="1:39" ht="23.85" customHeight="1" thickBot="1">
      <c r="A95" s="330"/>
      <c r="B95" s="265"/>
      <c r="C95" s="265"/>
      <c r="D95" s="266"/>
      <c r="E95" s="265"/>
      <c r="F95" s="265"/>
      <c r="G95" s="265"/>
      <c r="H95" s="267"/>
      <c r="I95" s="268"/>
      <c r="J95" s="265"/>
      <c r="K95" s="269"/>
      <c r="L95" s="270"/>
      <c r="M95" s="265"/>
      <c r="N95" s="267"/>
      <c r="O95" s="267"/>
      <c r="P95" s="265"/>
      <c r="Q95" s="524">
        <f>SUM(Q93+R93+S93)</f>
        <v>803</v>
      </c>
      <c r="R95" s="525"/>
      <c r="S95" s="525"/>
      <c r="T95" s="265"/>
      <c r="U95" s="265"/>
      <c r="V95" s="442"/>
      <c r="W95" s="333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2"/>
    </row>
    <row r="97" spans="2:2" ht="16.149999999999999" thickBot="1"/>
    <row r="98" spans="2:2" ht="58.15" thickBot="1">
      <c r="B98" s="462" t="s">
        <v>259</v>
      </c>
    </row>
    <row r="99" spans="2:2">
      <c r="B99" s="463" t="s">
        <v>260</v>
      </c>
    </row>
    <row r="100" spans="2:2" ht="29.45" thickBot="1">
      <c r="B100" s="464" t="s">
        <v>261</v>
      </c>
    </row>
  </sheetData>
  <mergeCells count="70">
    <mergeCell ref="T93:T94"/>
    <mergeCell ref="U93:U94"/>
    <mergeCell ref="AF86:AM86"/>
    <mergeCell ref="B91:E91"/>
    <mergeCell ref="M91:M92"/>
    <mergeCell ref="N91:N92"/>
    <mergeCell ref="O91:O92"/>
    <mergeCell ref="P91:P92"/>
    <mergeCell ref="Q92:S92"/>
    <mergeCell ref="A45:A46"/>
    <mergeCell ref="L45:L46"/>
    <mergeCell ref="Q46:S46"/>
    <mergeCell ref="Q70:S70"/>
    <mergeCell ref="Q95:S95"/>
    <mergeCell ref="Q93:Q94"/>
    <mergeCell ref="R93:R94"/>
    <mergeCell ref="S93:S94"/>
    <mergeCell ref="AF85:AM85"/>
    <mergeCell ref="AG37:AG38"/>
    <mergeCell ref="AH37:AH38"/>
    <mergeCell ref="AI37:AI38"/>
    <mergeCell ref="AJ37:AJ38"/>
    <mergeCell ref="AK37:AK38"/>
    <mergeCell ref="AL37:AL38"/>
    <mergeCell ref="AM37:AM38"/>
    <mergeCell ref="AN36:AP36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N15:AP15"/>
    <mergeCell ref="B23:E23"/>
    <mergeCell ref="G1:G3"/>
    <mergeCell ref="H1:H3"/>
    <mergeCell ref="I1:I3"/>
    <mergeCell ref="J1:J3"/>
    <mergeCell ref="K1:K3"/>
    <mergeCell ref="F1:F3"/>
    <mergeCell ref="AF1:AM1"/>
    <mergeCell ref="X2:AA2"/>
    <mergeCell ref="Q1:S1"/>
    <mergeCell ref="T1:U1"/>
    <mergeCell ref="AF2:AI2"/>
    <mergeCell ref="AJ2:AM2"/>
    <mergeCell ref="L24:O24"/>
    <mergeCell ref="Q24:S24"/>
    <mergeCell ref="V1:V3"/>
    <mergeCell ref="W1:W3"/>
    <mergeCell ref="X1:AE1"/>
    <mergeCell ref="M1:M3"/>
    <mergeCell ref="N1:N3"/>
    <mergeCell ref="O1:O3"/>
    <mergeCell ref="P1:P3"/>
    <mergeCell ref="L1:L3"/>
    <mergeCell ref="AB2:AE2"/>
    <mergeCell ref="Q2:Q3"/>
    <mergeCell ref="R2:R3"/>
    <mergeCell ref="S2:S3"/>
    <mergeCell ref="T2:T3"/>
    <mergeCell ref="U2:U3"/>
    <mergeCell ref="A1:A3"/>
    <mergeCell ref="B1:B3"/>
    <mergeCell ref="C1:C3"/>
    <mergeCell ref="D1:D3"/>
    <mergeCell ref="E1:E3"/>
  </mergeCells>
  <dataValidations count="6">
    <dataValidation type="list" allowBlank="1" showInputMessage="1" showErrorMessage="1" sqref="G5:G10 T48:T68 G48:G68 T73:T90 T5:T23 G27:G44 T27:T44 G12:G23 G73:G90" xr:uid="{00000000-0002-0000-0100-000000000000}">
      <formula1>oui_non</formula1>
    </dataValidation>
    <dataValidation type="list" allowBlank="1" showInputMessage="1" showErrorMessage="1" sqref="I73:I87 I48:I65 I23 I5:I19 I27:I41" xr:uid="{00000000-0002-0000-0100-000001000000}">
      <formula1>nature_ens</formula1>
    </dataValidation>
    <dataValidation type="list" allowBlank="1" showInputMessage="1" showErrorMessage="1" sqref="N10 O32:O36 O5:O6 O10:O14 O54:O68 O27:O28 O73:O74 O48:O50 O16:O23 O38:O44 O78:O90" xr:uid="{00000000-0002-0000-0100-000002000000}">
      <formula1>CNU_disciplines</formula1>
    </dataValidation>
    <dataValidation type="list" allowBlank="1" showInputMessage="1" showErrorMessage="1" sqref="O51:O53 M48:M68 O7:O9 O15 O37 O29:O31 O75:O77 M5:M23 M27:M44 M73:M90" xr:uid="{00000000-0002-0000-0100-000003000000}">
      <formula1>sections_CNU</formula1>
    </dataValidation>
    <dataValidation type="list" allowBlank="1" showInputMessage="1" showErrorMessage="1" sqref="H48:H68 H5:H23 H27:H44 H73:H90" xr:uid="{00000000-0002-0000-0100-000004000000}">
      <formula1>typ_ense</formula1>
    </dataValidation>
    <dataValidation type="list" allowBlank="1" showInputMessage="1" showErrorMessage="1" sqref="E48:E68 E5:E22 E27:E44 E73:E90" xr:uid="{00000000-0002-0000-0100-000005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headerFooter>
    <oddHeader>&amp;LADOPTEES EN CFVU DU 12/06/2023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eate a new document." ma:contentTypeScope="" ma:versionID="fa3b86e41d4809ca9980085e0062e98f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dc567558d31b0699d8944b98688a809a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ECBBE-37C2-48EE-BA19-303D3D191003}"/>
</file>

<file path=customXml/itemProps2.xml><?xml version="1.0" encoding="utf-8"?>
<ds:datastoreItem xmlns:ds="http://schemas.openxmlformats.org/officeDocument/2006/customXml" ds:itemID="{22227AC0-F7AC-4EE0-B301-251CDC3580D8}"/>
</file>

<file path=customXml/itemProps3.xml><?xml version="1.0" encoding="utf-8"?>
<ds:datastoreItem xmlns:ds="http://schemas.openxmlformats.org/officeDocument/2006/customXml" ds:itemID="{1030C36F-7D1E-4C4C-9F4F-B94DB8796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install</dc:creator>
  <cp:keywords/>
  <dc:description/>
  <cp:lastModifiedBy>Gladia Fofana-Godard</cp:lastModifiedBy>
  <cp:revision/>
  <dcterms:created xsi:type="dcterms:W3CDTF">2022-05-20T06:54:32Z</dcterms:created>
  <dcterms:modified xsi:type="dcterms:W3CDTF">2025-04-29T15:35:25Z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