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EPS\"/>
    </mc:Choice>
  </mc:AlternateContent>
  <xr:revisionPtr revIDLastSave="0" documentId="13_ncr:1_{381AD5FE-A1D7-4905-A336-BDA22C213D06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EPS" sheetId="1" r:id="rId2"/>
  </sheets>
  <externalReferences>
    <externalReference r:id="rId3"/>
    <externalReference r:id="rId4"/>
  </externalReferences>
  <definedNames>
    <definedName name="_xlnm._FilterDatabase" localSheetId="1" hidden="1">'Master Meef 2nd EPS'!$A$1:$AM$113</definedName>
    <definedName name="CNU_disciplines" localSheetId="1">'[1]valeurs listes déroulantes'!$J$1:$J$85</definedName>
    <definedName name="CNU_disciplines">#REF!</definedName>
    <definedName name="Domainesformation">#REF!</definedName>
    <definedName name="_xlnm.Print_Titles" localSheetId="1">'Master Meef 2nd EPS'!$1:$3</definedName>
    <definedName name="lieu">#REF!</definedName>
    <definedName name="nature_ens" localSheetId="1">'[1]valeurs listes déroulantes'!$G$1:$G$2</definedName>
    <definedName name="nature_ens">#REF!</definedName>
    <definedName name="Nature2">'[2]Liste de valeurs'!$B$2:$B$7</definedName>
    <definedName name="oui_non" localSheetId="1">'[1]valeurs listes déroulantes'!$E$1:$E$2</definedName>
    <definedName name="oui_non">#REF!</definedName>
    <definedName name="section_CNU">#REF!</definedName>
    <definedName name="sections_CNU" localSheetId="1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'[1]valeurs listes déroulantes'!$F$1:$F$13</definedName>
    <definedName name="typ_ense">#REF!</definedName>
    <definedName name="Type_UE" localSheetId="1">'[1]valeurs listes déroulantes'!$L$1:$L$2</definedName>
    <definedName name="Type_UE">#REF!</definedName>
    <definedName name="UE___Unité_d_enseignement">#REF!</definedName>
    <definedName name="UFR">#REF!</definedName>
    <definedName name="_xlnm.Print_Area" localSheetId="1">'Master Meef 2nd EPS'!$A$1:$U$84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4" i="1" l="1"/>
  <c r="R104" i="1"/>
  <c r="S104" i="1"/>
  <c r="L109" i="1"/>
  <c r="R74" i="1"/>
  <c r="R69" i="1"/>
  <c r="R62" i="1"/>
  <c r="R78" i="1"/>
  <c r="Q74" i="1"/>
  <c r="Q69" i="1"/>
  <c r="Q62" i="1"/>
  <c r="Q78" i="1"/>
  <c r="S74" i="1"/>
  <c r="S97" i="1"/>
  <c r="S93" i="1"/>
  <c r="S88" i="1"/>
  <c r="R97" i="1"/>
  <c r="Q97" i="1"/>
  <c r="Q93" i="1"/>
  <c r="Q88" i="1"/>
  <c r="R93" i="1"/>
  <c r="R88" i="1"/>
  <c r="L84" i="1"/>
  <c r="S78" i="1"/>
  <c r="S69" i="1"/>
  <c r="S62" i="1"/>
  <c r="S52" i="1"/>
  <c r="R52" i="1"/>
  <c r="Q52" i="1"/>
  <c r="S45" i="1"/>
  <c r="R45" i="1"/>
  <c r="Q45" i="1"/>
  <c r="S39" i="1"/>
  <c r="R39" i="1"/>
  <c r="Q39" i="1"/>
  <c r="S32" i="1"/>
  <c r="R32" i="1"/>
  <c r="Q32" i="1"/>
  <c r="L28" i="1"/>
  <c r="K28" i="1"/>
  <c r="S23" i="1"/>
  <c r="R23" i="1"/>
  <c r="Q23" i="1"/>
  <c r="S17" i="1"/>
  <c r="R17" i="1"/>
  <c r="Q17" i="1"/>
  <c r="Q5" i="1"/>
  <c r="Q11" i="1"/>
  <c r="D15" i="1"/>
  <c r="S11" i="1"/>
  <c r="S5" i="1"/>
  <c r="R11" i="1"/>
  <c r="R5" i="1"/>
  <c r="S109" i="1" l="1"/>
  <c r="Q58" i="1"/>
  <c r="L111" i="1"/>
  <c r="S58" i="1"/>
  <c r="R109" i="1"/>
  <c r="S84" i="1"/>
  <c r="R58" i="1"/>
  <c r="R28" i="1"/>
  <c r="S28" i="1"/>
  <c r="Q84" i="1"/>
  <c r="Q109" i="1"/>
  <c r="Q28" i="1"/>
  <c r="R84" i="1"/>
  <c r="R111" i="1" l="1"/>
  <c r="Q110" i="1"/>
  <c r="Q59" i="1"/>
  <c r="Q111" i="1"/>
  <c r="R85" i="1"/>
  <c r="S111" i="1"/>
  <c r="Q29" i="1"/>
  <c r="Q113" i="1" l="1"/>
</calcChain>
</file>

<file path=xl/sharedStrings.xml><?xml version="1.0" encoding="utf-8"?>
<sst xmlns="http://schemas.openxmlformats.org/spreadsheetml/2006/main" count="1084" uniqueCount="280">
  <si>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</si>
  <si>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</si>
  <si>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</si>
  <si>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</si>
  <si>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</si>
  <si>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</si>
  <si>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</si>
  <si>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</si>
  <si>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</si>
  <si>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</si>
  <si>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</si>
  <si>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</si>
  <si>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</si>
  <si>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</si>
  <si>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</si>
  <si>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</si>
  <si>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</si>
  <si>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</si>
  <si>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</si>
  <si>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</si>
  <si>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</si>
  <si>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</si>
  <si>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</si>
  <si>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</si>
  <si>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</si>
  <si>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</si>
  <si>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</si>
  <si>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</si>
  <si>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</si>
  <si>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</si>
  <si>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</si>
  <si>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</si>
  <si>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</si>
  <si>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</si>
  <si>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</si>
  <si>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</si>
  <si>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</si>
  <si>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</si>
  <si>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</si>
  <si>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</si>
  <si>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</si>
  <si>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 xml:space="preserve">Enjeux et connaissance du système éducatif </t>
  </si>
  <si>
    <t xml:space="preserve">UE 11 </t>
  </si>
  <si>
    <t>EC : élément constitutif</t>
  </si>
  <si>
    <t>70 : Sciences de l'éducation</t>
  </si>
  <si>
    <t>développement des adolescents et processus d'apprentissages.</t>
  </si>
  <si>
    <t>CT</t>
  </si>
  <si>
    <t>écrit</t>
  </si>
  <si>
    <t>à rendre</t>
  </si>
  <si>
    <t>2h</t>
  </si>
  <si>
    <t xml:space="preserve">écrit </t>
  </si>
  <si>
    <t>EC2</t>
  </si>
  <si>
    <t>Épistémologie, sociologie, histoire des pratiques physique, sportives et artistiques - Epistémologie de l'EPS</t>
  </si>
  <si>
    <t>UE12 EC1</t>
  </si>
  <si>
    <t>74 : Sciences et techniques des activités physiques et sportives</t>
  </si>
  <si>
    <t>1900 : Education physique et sportive</t>
  </si>
  <si>
    <t xml:space="preserve">CC </t>
  </si>
  <si>
    <t>1 heure</t>
  </si>
  <si>
    <t>EC3</t>
  </si>
  <si>
    <t xml:space="preserve">Psychologie du développement et de l'apprentissage </t>
  </si>
  <si>
    <t>UE12 EC2</t>
  </si>
  <si>
    <t>S. Schianno-Lomoriello</t>
  </si>
  <si>
    <t>EC4</t>
  </si>
  <si>
    <t>Apprentissage et contrôle moteur, le développement des habiletés motrices</t>
  </si>
  <si>
    <t xml:space="preserve">A. Marcadet </t>
  </si>
  <si>
    <t>le développement des habiletés motrices chez le jeunes enfants : préconisations au vu des enjeux portés par l'EPS et des évolutions sociétales (sédentarité…)</t>
  </si>
  <si>
    <t>EC5</t>
  </si>
  <si>
    <t>Les didactiques et concepts fondamentaux en EPS</t>
  </si>
  <si>
    <t>K. Paret</t>
  </si>
  <si>
    <t>UE 1.2</t>
  </si>
  <si>
    <t>Piloter son enseignement</t>
  </si>
  <si>
    <t>Construction d'une posture professionnelle réflexive</t>
  </si>
  <si>
    <t>préparation du stage et du portfolio</t>
  </si>
  <si>
    <t>Pratique et intervention dans les activités support de l'EPS, construire une démarche d'enseignement en lien avec les projets (EPLE, discipline, classe)</t>
  </si>
  <si>
    <t>UE 13 EC2</t>
  </si>
  <si>
    <t xml:space="preserve"> E. Patout </t>
  </si>
  <si>
    <t>conception d'enseignement contextualisée</t>
  </si>
  <si>
    <t>pratique-oral-écrit</t>
  </si>
  <si>
    <t>dossier</t>
  </si>
  <si>
    <t>Les TICE et le numérique au service des apprentissages en EPS</t>
  </si>
  <si>
    <t>UE 13 EC6</t>
  </si>
  <si>
    <t>mobilisation critique des ressources numériques au service de l'apprentissage des  élèves en EPS</t>
  </si>
  <si>
    <t>CC</t>
  </si>
  <si>
    <t>écrits</t>
  </si>
  <si>
    <t>15mn à 1 heure</t>
  </si>
  <si>
    <t>15 mn à 1 heure</t>
  </si>
  <si>
    <t>Santé, citoyenneté et développement durable - déclinaison en EPS</t>
  </si>
  <si>
    <t xml:space="preserve">A. Rassineux </t>
  </si>
  <si>
    <t>les enjeux déclinés en contenu disciplinaire</t>
  </si>
  <si>
    <t>Stage : APP disciplinaire</t>
  </si>
  <si>
    <t>K.Paret</t>
  </si>
  <si>
    <t>formaliser des problèmes de métier  / analyse collaborative de l'expérience d'intervention  / tissage théorie - pratique</t>
  </si>
  <si>
    <t>oraux et écrits</t>
  </si>
  <si>
    <t>20 mn à 1 heure</t>
  </si>
  <si>
    <t>20 mn</t>
  </si>
  <si>
    <t>oral</t>
  </si>
  <si>
    <t>UE 1.3</t>
  </si>
  <si>
    <t>Initiation à la recherche / Construire son parcours</t>
  </si>
  <si>
    <t>production écrite</t>
  </si>
  <si>
    <t>Les paradigmes, Les cadres théoriques et méthodologiques de la recherche  en STAPS et en Sciences de l'éducation et de la formation</t>
  </si>
  <si>
    <t>UE 13 EC4</t>
  </si>
  <si>
    <t>Former dans et par la recherche / s'ouvrir aux cadres théoriques des recherches en Sciences de l'Éducation, en STAPS / comprendre et différencier les méthodes qualitative et quantitative / se sensibiliser aux normes de l'écriture scientifique, à l'anglais scientifique (abstract)</t>
  </si>
  <si>
    <t>Les méthodes de la recherche (quantitative, qualitative … méthode de l'entretiens, de l'enquête, de l'analyse de discours…), déontologie et éthique</t>
  </si>
  <si>
    <t>Accompagnement au projet de réplication de recherche (rédaction de mémoire, soutenance, usage appliqué des TICE)</t>
  </si>
  <si>
    <t>Construire son parcours</t>
  </si>
  <si>
    <t>UE 1.4</t>
  </si>
  <si>
    <t>Améliorer ses compétences dans une langue étrangère : Anglais</t>
  </si>
  <si>
    <t>UE 14</t>
  </si>
  <si>
    <t>C Genty</t>
  </si>
  <si>
    <t>Développer la communication en anglais pour un enseignant en EPS / préparation aux stages</t>
  </si>
  <si>
    <t>non compensable</t>
  </si>
  <si>
    <t>oral et écrit</t>
  </si>
  <si>
    <t>10 mn</t>
  </si>
  <si>
    <t>UE 1.5</t>
  </si>
  <si>
    <t>Module complémentaire</t>
  </si>
  <si>
    <t>Travaux d'écriture en co-correction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</si>
  <si>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</si>
  <si>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</si>
  <si>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</si>
  <si>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</si>
  <si>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</si>
  <si>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</si>
  <si>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</si>
  <si>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UE 2.1</t>
  </si>
  <si>
    <t>UE 21 EC2 + EC3</t>
  </si>
  <si>
    <t>politiques et enjeux du système éducatif, enjeux du numérique</t>
  </si>
  <si>
    <t>UE22 EC1</t>
  </si>
  <si>
    <t>néant</t>
  </si>
  <si>
    <t>Psychologie du développement et de l'apprentissage</t>
  </si>
  <si>
    <t>UE22 EC2</t>
  </si>
  <si>
    <t>psychologie appliquée aux développements des ressources motrices, psychologiques et sociales dans un cadre scolaire</t>
  </si>
  <si>
    <t xml:space="preserve">CT mutualisé EC3 EC4 EC5 EC6 </t>
  </si>
  <si>
    <t>écrit de 5 heures</t>
  </si>
  <si>
    <t>CT : une copie mutualisée EC3 EC4 EC5 EC6</t>
  </si>
  <si>
    <t>5 heures</t>
  </si>
  <si>
    <t xml:space="preserve">l'adolescent en EPS : développer ses pouvoirs moteurs, s'entrainer </t>
  </si>
  <si>
    <t>écrits / pratiques</t>
  </si>
  <si>
    <t>15 mn à 5 heures</t>
  </si>
  <si>
    <t xml:space="preserve"> R. Navard </t>
  </si>
  <si>
    <t>didactique de l'EPS, didactique des APSA</t>
  </si>
  <si>
    <t>EC6</t>
  </si>
  <si>
    <t>Connaissances et analyse des programmes en EPS</t>
  </si>
  <si>
    <t>R. Navard</t>
  </si>
  <si>
    <t>les textes officiels - analyse des réformes lycée, collège, Lycée pro : enjeux et histoire contemporaine de la discipline</t>
  </si>
  <si>
    <t>UE 2.2</t>
  </si>
  <si>
    <t>UE 21 EC4</t>
  </si>
  <si>
    <t>climat scolaire, posture de l'enseignant, corps et voix, APP</t>
  </si>
  <si>
    <t>UE23</t>
  </si>
  <si>
    <t>oral-écrit-pratique</t>
  </si>
  <si>
    <t>UE23 EC5</t>
  </si>
  <si>
    <t>mobilisation de ressources numériques au service de l'apprentissage</t>
  </si>
  <si>
    <t>enjeux et finalités déclinés en contenu disciplinaire</t>
  </si>
  <si>
    <t>formaliser des problèmes de métier  / analyse collaborative de l'expérience d'intervention / tissage théorie - pratique</t>
  </si>
  <si>
    <t>oraux</t>
  </si>
  <si>
    <t>UE 2.3</t>
  </si>
  <si>
    <t>Être acteur de son développement professionnel : Initiation à la recherche / Construire son parcours</t>
  </si>
  <si>
    <t xml:space="preserve">production écrite à rendre et oral </t>
  </si>
  <si>
    <t>Les paradigmes, Les cadres théoriques et méthodologiques de la recherche  en STAPS et Sciences de l'éducation et de la formation</t>
  </si>
  <si>
    <t>UE13EC4</t>
  </si>
  <si>
    <t>Les méthodes de la recherche (quantitative, qualitative … méthode de l'entretiens, de l'enquête, de l'analyse de discours…), déontologie et éthique (LOI n° 2012-300 du 5 mars 2012 relative aux recherches impliquant la personne humaine)</t>
  </si>
  <si>
    <t xml:space="preserve">Analyse de pratique appliquée </t>
  </si>
  <si>
    <t>UE 2.4</t>
  </si>
  <si>
    <t xml:space="preserve">UE 24 </t>
  </si>
  <si>
    <t>UE 2.5</t>
  </si>
  <si>
    <t>UE 2.6</t>
  </si>
  <si>
    <t>Semestre 8  Total Heures présentielles Etudiant</t>
  </si>
  <si>
    <t>Semestre 9</t>
  </si>
  <si>
    <t>UE 3.1</t>
  </si>
  <si>
    <t>Enjeux et connaissance du système éducatif</t>
  </si>
  <si>
    <t>UE 31 EC3</t>
  </si>
  <si>
    <t>S. Brunel / V. Roisin</t>
  </si>
  <si>
    <t>Journée en établissement</t>
  </si>
  <si>
    <t>Epistémologie et histoire de l'EPS</t>
  </si>
  <si>
    <t>Ecrits</t>
  </si>
  <si>
    <t>1h à 5h</t>
  </si>
  <si>
    <t>Ecrit</t>
  </si>
  <si>
    <t>A Van de Kerkhove</t>
  </si>
  <si>
    <t>Théories de l'apprentissage</t>
  </si>
  <si>
    <t>A. Marcadet</t>
  </si>
  <si>
    <t>Apprendre en EPS , développement des habiletés motrices</t>
  </si>
  <si>
    <t>UE32</t>
  </si>
  <si>
    <t>Docimologie, évaluer en EPS</t>
  </si>
  <si>
    <t>A Van de Kerkhove / A Rassineux</t>
  </si>
  <si>
    <t>Evaluer en EPS</t>
  </si>
  <si>
    <t>UE 3.2</t>
  </si>
  <si>
    <t>UE 21 EC1 + EC4 
UE 31 EC2 +EC3</t>
  </si>
  <si>
    <t>Evaluation ; Ecole inclusive ; trouble des apprentissages ; autorité ; APP ; numérique</t>
  </si>
  <si>
    <t>reprise orale d'un travail écrit</t>
  </si>
  <si>
    <t>20 minutes</t>
  </si>
  <si>
    <t>Voix et corps pour enseigner et présenter un oral</t>
  </si>
  <si>
    <t>D Couvert</t>
  </si>
  <si>
    <t>Traitement didactique des APSA dans des cntextes singuliers d'intervention</t>
  </si>
  <si>
    <t>Dossier</t>
  </si>
  <si>
    <t xml:space="preserve">Stratégies d'intervention dans le cadre de l'hétérogénéité des classes (élèves en difficulté, à besoins éducatifs particuliers, l'activités physiques adaptée…) </t>
  </si>
  <si>
    <t xml:space="preserve">Démarches pédagogiques face à l'hétérogénéité des classes </t>
  </si>
  <si>
    <t>UE 3.3</t>
  </si>
  <si>
    <t>UE34</t>
  </si>
  <si>
    <t>Compensable</t>
  </si>
  <si>
    <t>pas de session de rattrapage</t>
  </si>
  <si>
    <t>Projet de recherche en lien avec oral 3 du CAPEPS</t>
  </si>
  <si>
    <t>Accompagnement au projet de réplication de recherche (rédaction de mémoire, soutenance, usage appliqué des TICE**</t>
  </si>
  <si>
    <t>UE 3.4</t>
  </si>
  <si>
    <t>Stage : APP disciplinaire (2h/étudiant)</t>
  </si>
  <si>
    <t>UE33</t>
  </si>
  <si>
    <t>Visite</t>
  </si>
  <si>
    <t>UE 3.5</t>
  </si>
  <si>
    <t>Entretiens d'explicitation avec le tuteur</t>
  </si>
  <si>
    <t xml:space="preserve">Conférence et formations </t>
  </si>
  <si>
    <t>UE 3.6</t>
  </si>
  <si>
    <t>UE 3.7</t>
  </si>
  <si>
    <t>Module ouverture</t>
  </si>
  <si>
    <t>UE 3.8</t>
  </si>
  <si>
    <t>Semestre 9  Total Heures présentielles Etudiant</t>
  </si>
  <si>
    <t>Semestre 10</t>
  </si>
  <si>
    <t>UE 4.1</t>
  </si>
  <si>
    <t>UE 41 EC1</t>
  </si>
  <si>
    <t>.'Les outils pour "faire vivre" ces valeurs dans un établissement scolaire. Connaître les partenaires de l'école et communiquer avec eux</t>
  </si>
  <si>
    <t>UE 4.2</t>
  </si>
  <si>
    <t>UE 41 EC2</t>
  </si>
  <si>
    <t>Gestion de classe  ; APP ; numérique</t>
  </si>
  <si>
    <t>1h30</t>
  </si>
  <si>
    <t>UE42</t>
  </si>
  <si>
    <t>Traitement didactique des APSA dans des contextes singuliers d'intervention</t>
  </si>
  <si>
    <t>Oral</t>
  </si>
  <si>
    <t>20 min</t>
  </si>
  <si>
    <t>UE 4.3</t>
  </si>
  <si>
    <t xml:space="preserve">développement professionnel </t>
  </si>
  <si>
    <t>UE 41 EC1 + EC2</t>
  </si>
  <si>
    <t>APP en lien avec épreuve 4 du CAPES</t>
  </si>
  <si>
    <t>Analyse de pratique appliquée : la didactique professionnelle</t>
  </si>
  <si>
    <t>UE43</t>
  </si>
  <si>
    <t>APP en lien avec oral 3 du CAPEPS</t>
  </si>
  <si>
    <t>Analyse de pratique appliquée : l'entretien d'explicitation et la confrontation aux traces de l'activité</t>
  </si>
  <si>
    <t>Entretien d'explicitation</t>
  </si>
  <si>
    <t>UE 4.4</t>
  </si>
  <si>
    <t xml:space="preserve">Visite </t>
  </si>
  <si>
    <t>Pas de session de rattrapage</t>
  </si>
  <si>
    <t>UE 4.5</t>
  </si>
  <si>
    <t>Recherche (3h/étudiant)</t>
  </si>
  <si>
    <t>UE44</t>
  </si>
  <si>
    <t>UE 4.6</t>
  </si>
  <si>
    <t>UE 4.7</t>
  </si>
  <si>
    <t>UE 4.8</t>
  </si>
  <si>
    <t>Semestre 10 Total Heures présentielles Etudiant</t>
  </si>
  <si>
    <t>Total HE Master MEEF EPS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</si>
  <si>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</si>
  <si>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</si>
  <si>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</si>
  <si>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</si>
  <si>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t>Les modalités de contrôle des connaissances pour les enseignements d'un même parcours pour le même diplôme sont strictement identiques quel que soit le site de formation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</si>
  <si>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</si>
  <si>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</si>
  <si>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</si>
  <si>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</si>
  <si>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</si>
  <si>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Master Meef 2nd degré _EPS</t>
  </si>
  <si>
    <t xml:space="preserve">Date de l'examen et avis du conseil de la composante
</t>
  </si>
  <si>
    <t>Accompagnement au projet de réplication de recherche (rédaction de mémoire, soutenance, usage des TICE appliquées) et accompagnement du parcours
3h/étudiant</t>
  </si>
  <si>
    <t>Préparation Pix+ Édu (UE facultative)</t>
  </si>
  <si>
    <t>Meef 1e degré</t>
  </si>
  <si>
    <t>UE : unité d'enseignement</t>
  </si>
  <si>
    <t>UE 1.8</t>
  </si>
  <si>
    <t>V. ROISIN (T) / D. COUVERT (O)</t>
  </si>
  <si>
    <t>UE 2.7</t>
  </si>
  <si>
    <t>CC dans l'EC et 1 composition mutualisée EC3 -EC4 -EC5- EC6 50 % de la note)</t>
  </si>
  <si>
    <t>Karine Paret</t>
  </si>
  <si>
    <t>UE 2.8</t>
  </si>
  <si>
    <t>UE 2.9</t>
  </si>
  <si>
    <t>2 heures</t>
  </si>
  <si>
    <t>2 heures à 5 heures</t>
  </si>
  <si>
    <t>40 mn</t>
  </si>
  <si>
    <t>Production écrite</t>
  </si>
  <si>
    <t>Mémoire et Oral</t>
  </si>
  <si>
    <t>Maitresse de conférences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</si>
  <si>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</si>
  <si>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</si>
  <si>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</si>
  <si>
    <t>E. MUNN (O) / J. ROUSSEL (T)</t>
  </si>
  <si>
    <t>UE 4.9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</si>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</sst>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4"/>
      <name val="Calibri"/>
      <family val="2"/>
    </font>
    <font>
      <sz val="11"/>
      <color rgb="FF000000"/>
      <name val="Calibri"/>
      <family val="2"/>
    </font>
    <font>
      <b/>
      <strike/>
      <sz val="11"/>
      <color rgb="FFFF0000"/>
      <name val="Calibri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523">
    <xf numFmtId="0" fontId="0" fillId="0" borderId="0" xfId="0"/>
    <xf numFmtId="0" fontId="5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wrapText="1"/>
    </xf>
    <xf numFmtId="49" fontId="2" fillId="4" borderId="7" xfId="1" applyNumberFormat="1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top" wrapText="1"/>
    </xf>
    <xf numFmtId="0" fontId="2" fillId="5" borderId="7" xfId="1" quotePrefix="1" applyFont="1" applyFill="1" applyBorder="1" applyAlignment="1">
      <alignment horizontal="center" vertical="center" wrapText="1"/>
    </xf>
    <xf numFmtId="0" fontId="2" fillId="5" borderId="7" xfId="1" quotePrefix="1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49" fontId="6" fillId="5" borderId="7" xfId="1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5" borderId="10" xfId="1" quotePrefix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left" vertical="center"/>
    </xf>
    <xf numFmtId="49" fontId="8" fillId="7" borderId="7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6" fillId="8" borderId="7" xfId="1" quotePrefix="1" applyFont="1" applyFill="1" applyBorder="1" applyAlignment="1">
      <alignment horizontal="center" vertical="center" wrapText="1"/>
    </xf>
    <xf numFmtId="0" fontId="2" fillId="8" borderId="7" xfId="1" quotePrefix="1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 wrapText="1"/>
    </xf>
    <xf numFmtId="49" fontId="6" fillId="8" borderId="7" xfId="1" applyNumberFormat="1" applyFont="1" applyFill="1" applyBorder="1" applyAlignment="1">
      <alignment horizontal="center" wrapText="1"/>
    </xf>
    <xf numFmtId="0" fontId="6" fillId="9" borderId="8" xfId="0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8" borderId="10" xfId="1" quotePrefix="1" applyFont="1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49" fontId="6" fillId="9" borderId="6" xfId="0" applyNumberFormat="1" applyFont="1" applyFill="1" applyBorder="1" applyAlignment="1">
      <alignment horizontal="left" vertical="center"/>
    </xf>
    <xf numFmtId="49" fontId="6" fillId="9" borderId="7" xfId="0" applyNumberFormat="1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vertical="top" wrapText="1"/>
    </xf>
    <xf numFmtId="0" fontId="2" fillId="9" borderId="7" xfId="1" quotePrefix="1" applyFont="1" applyFill="1" applyBorder="1" applyAlignment="1">
      <alignment horizontal="center" vertical="center" wrapText="1"/>
    </xf>
    <xf numFmtId="0" fontId="2" fillId="9" borderId="7" xfId="1" quotePrefix="1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 vertical="center" wrapText="1"/>
    </xf>
    <xf numFmtId="49" fontId="6" fillId="9" borderId="7" xfId="1" applyNumberFormat="1" applyFont="1" applyFill="1" applyBorder="1" applyAlignment="1">
      <alignment horizontal="center" wrapText="1"/>
    </xf>
    <xf numFmtId="49" fontId="6" fillId="9" borderId="7" xfId="1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0" borderId="10" xfId="1" quotePrefix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 wrapText="1"/>
    </xf>
    <xf numFmtId="0" fontId="2" fillId="0" borderId="7" xfId="1" quotePrefix="1" applyFont="1" applyBorder="1" applyAlignment="1">
      <alignment horizontal="center" vertical="center" wrapText="1"/>
    </xf>
    <xf numFmtId="0" fontId="2" fillId="0" borderId="7" xfId="1" quotePrefix="1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8" borderId="7" xfId="1" quotePrefix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49" fontId="6" fillId="8" borderId="7" xfId="1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 wrapText="1"/>
    </xf>
    <xf numFmtId="0" fontId="2" fillId="6" borderId="7" xfId="1" quotePrefix="1" applyFont="1" applyFill="1" applyBorder="1" applyAlignment="1">
      <alignment horizontal="center" vertical="center" wrapText="1"/>
    </xf>
    <xf numFmtId="0" fontId="2" fillId="6" borderId="7" xfId="1" quotePrefix="1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 vertical="center" wrapText="1"/>
    </xf>
    <xf numFmtId="49" fontId="6" fillId="6" borderId="7" xfId="1" applyNumberFormat="1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1" quotePrefix="1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left" wrapText="1"/>
    </xf>
    <xf numFmtId="49" fontId="8" fillId="10" borderId="6" xfId="0" applyNumberFormat="1" applyFont="1" applyFill="1" applyBorder="1" applyAlignment="1">
      <alignment horizontal="left" vertical="center"/>
    </xf>
    <xf numFmtId="49" fontId="8" fillId="10" borderId="7" xfId="0" applyNumberFormat="1" applyFont="1" applyFill="1" applyBorder="1" applyAlignment="1">
      <alignment horizontal="left" vertical="center" wrapText="1"/>
    </xf>
    <xf numFmtId="0" fontId="2" fillId="8" borderId="7" xfId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/>
    <xf numFmtId="0" fontId="2" fillId="6" borderId="7" xfId="1" applyFont="1" applyFill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9" fontId="2" fillId="8" borderId="7" xfId="1" applyNumberFormat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" fillId="5" borderId="7" xfId="1" applyFont="1" applyFill="1" applyBorder="1" applyAlignment="1">
      <alignment horizont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left" vertical="center"/>
    </xf>
    <xf numFmtId="0" fontId="2" fillId="11" borderId="7" xfId="1" quotePrefix="1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1" fontId="6" fillId="11" borderId="7" xfId="1" applyNumberFormat="1" applyFont="1" applyFill="1" applyBorder="1" applyAlignment="1">
      <alignment horizontal="center" vertical="center" wrapText="1"/>
    </xf>
    <xf numFmtId="1" fontId="2" fillId="11" borderId="7" xfId="1" applyNumberFormat="1" applyFont="1" applyFill="1" applyBorder="1" applyAlignment="1">
      <alignment horizontal="center" vertical="center" wrapText="1"/>
    </xf>
    <xf numFmtId="49" fontId="6" fillId="11" borderId="7" xfId="1" applyNumberFormat="1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1" borderId="6" xfId="1" applyFont="1" applyFill="1" applyBorder="1" applyAlignment="1">
      <alignment horizontal="center" vertical="center" wrapText="1"/>
    </xf>
    <xf numFmtId="0" fontId="2" fillId="11" borderId="9" xfId="1" applyFont="1" applyFill="1" applyBorder="1" applyAlignment="1">
      <alignment horizontal="center" vertical="center" wrapText="1"/>
    </xf>
    <xf numFmtId="0" fontId="2" fillId="11" borderId="10" xfId="1" quotePrefix="1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4" borderId="6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6" fillId="11" borderId="7" xfId="0" applyFont="1" applyFill="1" applyBorder="1" applyAlignment="1">
      <alignment vertical="center"/>
    </xf>
    <xf numFmtId="0" fontId="5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/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2" fillId="4" borderId="8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left" wrapText="1"/>
    </xf>
    <xf numFmtId="0" fontId="2" fillId="0" borderId="8" xfId="1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9" fontId="6" fillId="0" borderId="6" xfId="2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7" fillId="8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6" fillId="9" borderId="10" xfId="0" applyNumberFormat="1" applyFont="1" applyFill="1" applyBorder="1" applyAlignment="1">
      <alignment horizontal="center" vertical="center"/>
    </xf>
    <xf numFmtId="9" fontId="6" fillId="9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9" fontId="13" fillId="7" borderId="6" xfId="0" applyNumberFormat="1" applyFont="1" applyFill="1" applyBorder="1" applyAlignment="1">
      <alignment horizontal="left" vertical="center"/>
    </xf>
    <xf numFmtId="49" fontId="13" fillId="7" borderId="7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12" borderId="7" xfId="0" applyNumberFormat="1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2" fillId="9" borderId="7" xfId="1" applyFont="1" applyFill="1" applyBorder="1" applyAlignment="1">
      <alignment horizontal="center" wrapText="1"/>
    </xf>
    <xf numFmtId="49" fontId="6" fillId="0" borderId="7" xfId="1" applyNumberFormat="1" applyFont="1" applyBorder="1" applyAlignment="1">
      <alignment vertical="center" wrapText="1"/>
    </xf>
    <xf numFmtId="164" fontId="6" fillId="1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6" fillId="9" borderId="10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9" fontId="6" fillId="9" borderId="7" xfId="0" applyNumberFormat="1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wrapText="1"/>
    </xf>
    <xf numFmtId="0" fontId="4" fillId="6" borderId="7" xfId="1" quotePrefix="1" applyFont="1" applyFill="1" applyBorder="1" applyAlignment="1">
      <alignment horizontal="center" vertical="center" wrapText="1"/>
    </xf>
    <xf numFmtId="0" fontId="15" fillId="6" borderId="7" xfId="1" quotePrefix="1" applyFont="1" applyFill="1" applyBorder="1" applyAlignment="1">
      <alignment horizontal="center" wrapText="1"/>
    </xf>
    <xf numFmtId="0" fontId="15" fillId="6" borderId="7" xfId="1" quotePrefix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16" fillId="0" borderId="0" xfId="0" applyFont="1"/>
    <xf numFmtId="0" fontId="1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/>
    <xf numFmtId="0" fontId="16" fillId="0" borderId="9" xfId="0" applyFont="1" applyBorder="1"/>
    <xf numFmtId="0" fontId="16" fillId="0" borderId="10" xfId="0" applyFont="1" applyBorder="1"/>
    <xf numFmtId="0" fontId="15" fillId="0" borderId="7" xfId="1" applyFont="1" applyBorder="1" applyAlignment="1">
      <alignment horizontal="center" wrapText="1"/>
    </xf>
    <xf numFmtId="0" fontId="15" fillId="0" borderId="7" xfId="1" quotePrefix="1" applyFont="1" applyBorder="1" applyAlignment="1">
      <alignment horizontal="center" vertical="center" wrapText="1"/>
    </xf>
    <xf numFmtId="0" fontId="15" fillId="0" borderId="7" xfId="1" quotePrefix="1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49" fontId="16" fillId="0" borderId="7" xfId="1" applyNumberFormat="1" applyFont="1" applyBorder="1" applyAlignment="1">
      <alignment horizont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4" borderId="10" xfId="0" applyFont="1" applyFill="1" applyBorder="1"/>
    <xf numFmtId="0" fontId="5" fillId="4" borderId="7" xfId="0" applyFont="1" applyFill="1" applyBorder="1"/>
    <xf numFmtId="0" fontId="4" fillId="13" borderId="6" xfId="0" applyFont="1" applyFill="1" applyBorder="1" applyAlignment="1">
      <alignment vertical="center"/>
    </xf>
    <xf numFmtId="0" fontId="2" fillId="13" borderId="7" xfId="0" applyFont="1" applyFill="1" applyBorder="1" applyAlignment="1">
      <alignment horizontal="center" vertical="center" wrapText="1"/>
    </xf>
    <xf numFmtId="0" fontId="2" fillId="13" borderId="7" xfId="1" applyFont="1" applyFill="1" applyBorder="1" applyAlignment="1">
      <alignment horizontal="center" wrapText="1"/>
    </xf>
    <xf numFmtId="0" fontId="2" fillId="13" borderId="7" xfId="1" quotePrefix="1" applyFont="1" applyFill="1" applyBorder="1" applyAlignment="1">
      <alignment horizontal="center" vertical="center" wrapText="1"/>
    </xf>
    <xf numFmtId="0" fontId="2" fillId="13" borderId="7" xfId="1" quotePrefix="1" applyFont="1" applyFill="1" applyBorder="1" applyAlignment="1">
      <alignment horizont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/>
    </xf>
    <xf numFmtId="49" fontId="6" fillId="13" borderId="7" xfId="1" applyNumberFormat="1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vertical="center"/>
    </xf>
    <xf numFmtId="0" fontId="2" fillId="13" borderId="6" xfId="1" applyFont="1" applyFill="1" applyBorder="1" applyAlignment="1">
      <alignment horizontal="center" wrapText="1"/>
    </xf>
    <xf numFmtId="0" fontId="2" fillId="13" borderId="9" xfId="1" applyFont="1" applyFill="1" applyBorder="1" applyAlignment="1">
      <alignment horizontal="center" wrapText="1"/>
    </xf>
    <xf numFmtId="0" fontId="2" fillId="13" borderId="10" xfId="1" quotePrefix="1" applyFont="1" applyFill="1" applyBorder="1" applyAlignment="1">
      <alignment horizontal="center" wrapText="1"/>
    </xf>
    <xf numFmtId="0" fontId="7" fillId="13" borderId="7" xfId="0" applyFont="1" applyFill="1" applyBorder="1" applyAlignment="1">
      <alignment horizontal="left" wrapText="1"/>
    </xf>
    <xf numFmtId="49" fontId="2" fillId="5" borderId="7" xfId="1" applyNumberFormat="1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left" wrapText="1"/>
    </xf>
    <xf numFmtId="0" fontId="6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9" borderId="7" xfId="1" quotePrefix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2" fillId="9" borderId="10" xfId="1" quotePrefix="1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49" fontId="6" fillId="5" borderId="7" xfId="1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6" fillId="9" borderId="7" xfId="1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right"/>
    </xf>
    <xf numFmtId="0" fontId="4" fillId="4" borderId="7" xfId="1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 wrapText="1"/>
    </xf>
    <xf numFmtId="9" fontId="9" fillId="0" borderId="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13" fillId="7" borderId="6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9" fontId="14" fillId="0" borderId="6" xfId="0" applyNumberFormat="1" applyFont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left" vertical="center" wrapText="1"/>
    </xf>
    <xf numFmtId="49" fontId="10" fillId="5" borderId="7" xfId="1" applyNumberFormat="1" applyFont="1" applyFill="1" applyBorder="1" applyAlignment="1">
      <alignment horizontal="center" wrapText="1"/>
    </xf>
    <xf numFmtId="0" fontId="4" fillId="5" borderId="7" xfId="1" applyFont="1" applyFill="1" applyBorder="1" applyAlignment="1">
      <alignment horizontal="center" wrapText="1"/>
    </xf>
    <xf numFmtId="49" fontId="10" fillId="0" borderId="7" xfId="1" applyNumberFormat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4" fillId="15" borderId="6" xfId="0" applyFont="1" applyFill="1" applyBorder="1" applyAlignment="1">
      <alignment horizontal="left"/>
    </xf>
    <xf numFmtId="49" fontId="4" fillId="15" borderId="7" xfId="1" applyNumberFormat="1" applyFont="1" applyFill="1" applyBorder="1" applyAlignment="1">
      <alignment vertical="center" wrapText="1"/>
    </xf>
    <xf numFmtId="49" fontId="18" fillId="15" borderId="7" xfId="1" applyNumberFormat="1" applyFont="1" applyFill="1" applyBorder="1" applyAlignment="1">
      <alignment vertical="center" wrapText="1"/>
    </xf>
    <xf numFmtId="49" fontId="18" fillId="15" borderId="7" xfId="1" applyNumberFormat="1" applyFont="1" applyFill="1" applyBorder="1" applyAlignment="1">
      <alignment horizontal="center" vertical="center" wrapText="1"/>
    </xf>
    <xf numFmtId="1" fontId="4" fillId="15" borderId="7" xfId="1" applyNumberFormat="1" applyFont="1" applyFill="1" applyBorder="1" applyAlignment="1">
      <alignment horizontal="center" vertical="center" wrapText="1"/>
    </xf>
    <xf numFmtId="49" fontId="18" fillId="15" borderId="8" xfId="1" applyNumberFormat="1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wrapText="1"/>
    </xf>
    <xf numFmtId="0" fontId="5" fillId="15" borderId="11" xfId="0" applyFont="1" applyFill="1" applyBorder="1"/>
    <xf numFmtId="0" fontId="5" fillId="15" borderId="12" xfId="0" applyFont="1" applyFill="1" applyBorder="1"/>
    <xf numFmtId="0" fontId="6" fillId="15" borderId="12" xfId="0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5" fillId="15" borderId="12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 vertical="center"/>
    </xf>
    <xf numFmtId="0" fontId="5" fillId="15" borderId="15" xfId="0" applyFont="1" applyFill="1" applyBorder="1"/>
    <xf numFmtId="0" fontId="5" fillId="15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wrapText="1"/>
    </xf>
    <xf numFmtId="165" fontId="5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16" borderId="0" xfId="0" applyFont="1" applyFill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10" xfId="1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6" fillId="0" borderId="7" xfId="0" applyFont="1" applyBorder="1"/>
    <xf numFmtId="0" fontId="6" fillId="0" borderId="9" xfId="0" applyFont="1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/>
    <xf numFmtId="9" fontId="28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8" borderId="7" xfId="1" applyNumberFormat="1" applyFont="1" applyFill="1" applyBorder="1" applyAlignment="1">
      <alignment horizont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wrapText="1"/>
    </xf>
    <xf numFmtId="49" fontId="5" fillId="8" borderId="7" xfId="1" applyNumberFormat="1" applyFont="1" applyFill="1" applyBorder="1" applyAlignment="1">
      <alignment horizontal="center" vertical="center" wrapText="1"/>
    </xf>
    <xf numFmtId="49" fontId="5" fillId="9" borderId="7" xfId="1" applyNumberFormat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30" fillId="5" borderId="7" xfId="1" applyFont="1" applyFill="1" applyBorder="1" applyAlignment="1">
      <alignment horizontal="center" vertical="center" wrapText="1"/>
    </xf>
    <xf numFmtId="49" fontId="30" fillId="5" borderId="7" xfId="1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31" fillId="5" borderId="7" xfId="1" applyFont="1" applyFill="1" applyBorder="1" applyAlignment="1">
      <alignment horizontal="center" wrapText="1"/>
    </xf>
    <xf numFmtId="0" fontId="30" fillId="5" borderId="7" xfId="1" quotePrefix="1" applyFont="1" applyFill="1" applyBorder="1" applyAlignment="1">
      <alignment horizontal="center" vertical="center" wrapText="1"/>
    </xf>
    <xf numFmtId="0" fontId="31" fillId="5" borderId="7" xfId="1" quotePrefix="1" applyFont="1" applyFill="1" applyBorder="1" applyAlignment="1">
      <alignment horizontal="center" wrapText="1"/>
    </xf>
    <xf numFmtId="0" fontId="31" fillId="5" borderId="7" xfId="1" quotePrefix="1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/>
    </xf>
    <xf numFmtId="49" fontId="30" fillId="5" borderId="7" xfId="1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31" fillId="5" borderId="6" xfId="1" applyFont="1" applyFill="1" applyBorder="1" applyAlignment="1">
      <alignment horizontal="center" vertical="center" wrapText="1"/>
    </xf>
    <xf numFmtId="0" fontId="31" fillId="5" borderId="7" xfId="1" applyFont="1" applyFill="1" applyBorder="1" applyAlignment="1">
      <alignment horizontal="center" vertical="center" wrapText="1"/>
    </xf>
    <xf numFmtId="0" fontId="31" fillId="5" borderId="9" xfId="1" applyFont="1" applyFill="1" applyBorder="1" applyAlignment="1">
      <alignment horizontal="center" vertical="center" wrapText="1"/>
    </xf>
    <xf numFmtId="0" fontId="31" fillId="5" borderId="6" xfId="1" quotePrefix="1" applyFont="1" applyFill="1" applyBorder="1" applyAlignment="1">
      <alignment horizontal="center" wrapText="1"/>
    </xf>
    <xf numFmtId="0" fontId="0" fillId="5" borderId="7" xfId="0" applyFill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29" fillId="5" borderId="7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9" fillId="0" borderId="0" xfId="0" applyFont="1"/>
    <xf numFmtId="0" fontId="31" fillId="5" borderId="7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/>
    </xf>
    <xf numFmtId="49" fontId="31" fillId="5" borderId="7" xfId="1" applyNumberFormat="1" applyFont="1" applyFill="1" applyBorder="1" applyAlignment="1">
      <alignment horizontal="center" wrapText="1"/>
    </xf>
    <xf numFmtId="49" fontId="31" fillId="5" borderId="7" xfId="1" applyNumberFormat="1" applyFont="1" applyFill="1" applyBorder="1" applyAlignment="1">
      <alignment horizontal="center" vertical="center" wrapText="1"/>
    </xf>
    <xf numFmtId="0" fontId="29" fillId="5" borderId="8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wrapText="1"/>
    </xf>
    <xf numFmtId="49" fontId="5" fillId="0" borderId="7" xfId="1" applyNumberFormat="1" applyFont="1" applyBorder="1" applyAlignment="1">
      <alignment horizontal="center" wrapText="1"/>
    </xf>
    <xf numFmtId="49" fontId="5" fillId="6" borderId="7" xfId="1" applyNumberFormat="1" applyFont="1" applyFill="1" applyBorder="1" applyAlignment="1">
      <alignment horizontal="center" wrapText="1"/>
    </xf>
    <xf numFmtId="49" fontId="5" fillId="6" borderId="7" xfId="1" applyNumberFormat="1" applyFont="1" applyFill="1" applyBorder="1" applyAlignment="1">
      <alignment horizontal="center" vertical="center" wrapText="1"/>
    </xf>
    <xf numFmtId="49" fontId="5" fillId="11" borderId="7" xfId="1" applyNumberFormat="1" applyFont="1" applyFill="1" applyBorder="1" applyAlignment="1">
      <alignment horizontal="center" vertical="center" wrapText="1"/>
    </xf>
    <xf numFmtId="49" fontId="5" fillId="13" borderId="7" xfId="1" applyNumberFormat="1" applyFont="1" applyFill="1" applyBorder="1" applyAlignment="1">
      <alignment horizontal="center" wrapText="1"/>
    </xf>
    <xf numFmtId="49" fontId="4" fillId="5" borderId="7" xfId="1" applyNumberFormat="1" applyFont="1" applyFill="1" applyBorder="1" applyAlignment="1">
      <alignment horizontal="center" wrapText="1"/>
    </xf>
    <xf numFmtId="49" fontId="5" fillId="5" borderId="7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6" fillId="9" borderId="10" xfId="1" applyNumberFormat="1" applyFont="1" applyFill="1" applyBorder="1" applyAlignment="1">
      <alignment horizontal="center" vertical="center" wrapText="1"/>
    </xf>
    <xf numFmtId="0" fontId="29" fillId="5" borderId="7" xfId="1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9" fillId="17" borderId="28" xfId="3" applyFont="1" applyFill="1" applyBorder="1" applyAlignment="1">
      <alignment wrapText="1"/>
    </xf>
    <xf numFmtId="0" fontId="10" fillId="17" borderId="29" xfId="3" applyFont="1" applyFill="1" applyBorder="1"/>
    <xf numFmtId="0" fontId="10" fillId="17" borderId="30" xfId="3" applyFont="1" applyFill="1" applyBorder="1" applyAlignment="1">
      <alignment wrapText="1"/>
    </xf>
    <xf numFmtId="0" fontId="4" fillId="5" borderId="7" xfId="1" quotePrefix="1" applyFont="1" applyFill="1" applyBorder="1" applyAlignment="1">
      <alignment horizontal="center" vertical="center" wrapText="1"/>
    </xf>
    <xf numFmtId="0" fontId="4" fillId="5" borderId="7" xfId="1" quotePrefix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6" borderId="10" xfId="1" quotePrefix="1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/>
    </xf>
    <xf numFmtId="0" fontId="33" fillId="0" borderId="0" xfId="0" applyFont="1"/>
    <xf numFmtId="0" fontId="10" fillId="17" borderId="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9" fontId="30" fillId="0" borderId="7" xfId="0" applyNumberFormat="1" applyFont="1" applyBorder="1" applyAlignment="1">
      <alignment horizontal="center" vertical="center" wrapText="1"/>
    </xf>
    <xf numFmtId="0" fontId="34" fillId="17" borderId="7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9" xfId="1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left" vertical="center"/>
    </xf>
    <xf numFmtId="2" fontId="18" fillId="15" borderId="7" xfId="1" applyNumberFormat="1" applyFont="1" applyFill="1" applyBorder="1" applyAlignment="1">
      <alignment horizontal="center" vertical="center" wrapText="1"/>
    </xf>
    <xf numFmtId="1" fontId="4" fillId="15" borderId="11" xfId="0" applyNumberFormat="1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5" borderId="1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" fontId="4" fillId="15" borderId="6" xfId="1" applyNumberFormat="1" applyFont="1" applyFill="1" applyBorder="1" applyAlignment="1">
      <alignment horizontal="center" vertical="center" wrapText="1"/>
    </xf>
    <xf numFmtId="1" fontId="4" fillId="15" borderId="7" xfId="1" applyNumberFormat="1" applyFont="1" applyFill="1" applyBorder="1" applyAlignment="1">
      <alignment horizontal="center" vertical="center" wrapText="1"/>
    </xf>
    <xf numFmtId="1" fontId="4" fillId="15" borderId="9" xfId="1" applyNumberFormat="1" applyFont="1" applyFill="1" applyBorder="1" applyAlignment="1">
      <alignment horizontal="center" vertical="center" wrapText="1"/>
    </xf>
    <xf numFmtId="2" fontId="18" fillId="15" borderId="1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5" fillId="8" borderId="7" xfId="1" applyNumberFormat="1" applyFont="1" applyFill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left" vertical="center"/>
    </xf>
    <xf numFmtId="9" fontId="6" fillId="0" borderId="7" xfId="0" applyNumberFormat="1" applyFont="1" applyBorder="1" applyAlignment="1">
      <alignment horizontal="left" vertical="center"/>
    </xf>
    <xf numFmtId="9" fontId="6" fillId="0" borderId="9" xfId="0" applyNumberFormat="1" applyFont="1" applyBorder="1" applyAlignment="1">
      <alignment horizontal="left" vertical="center"/>
    </xf>
    <xf numFmtId="9" fontId="6" fillId="0" borderId="10" xfId="0" applyNumberFormat="1" applyFont="1" applyBorder="1" applyAlignment="1">
      <alignment horizontal="left" vertical="center" wrapText="1"/>
    </xf>
    <xf numFmtId="9" fontId="6" fillId="0" borderId="7" xfId="0" applyNumberFormat="1" applyFont="1" applyBorder="1" applyAlignment="1">
      <alignment horizontal="left" vertical="center" wrapText="1"/>
    </xf>
    <xf numFmtId="9" fontId="6" fillId="0" borderId="9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9" fontId="17" fillId="0" borderId="7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 wrapText="1"/>
    </xf>
    <xf numFmtId="9" fontId="17" fillId="0" borderId="10" xfId="0" applyNumberFormat="1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1" xr:uid="{00000000-0005-0000-0000-000001000000}"/>
    <cellStyle name="Normal 3" xfId="3" xr:uid="{89A9D95B-23C6-42EF-B066-E861A65F421B}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Propositions_changements_mineurs_pour_passage_CFVU%202022/Retour%20maquettes%20RP_second%20degr&#233;/Maquettes%20relues_second%20degr&#233;/Maquettes%20relues/Fichier_Maquette_M3C_MEEF_EPS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Saisie"/>
      <sheetName val="dates_conseil"/>
      <sheetName val="Description"/>
      <sheetName val="valeurs listes déroulantes"/>
    </sheetNames>
    <sheetDataSet>
      <sheetData sheetId="0"/>
      <sheetData sheetId="1"/>
      <sheetData sheetId="2"/>
      <sheetData sheetId="3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D7" sqref="D7"/>
    </sheetView>
  </sheetViews>
  <sheetFormatPr baseColWidth="10" defaultColWidth="14.44140625" defaultRowHeight="14.4"/>
  <cols>
    <col min="1" max="1" width="50.44140625" customWidth="1"/>
    <col min="2" max="2" width="70" customWidth="1"/>
    <col min="3" max="3" width="11.109375" customWidth="1"/>
    <col min="4" max="4" width="33.109375" customWidth="1"/>
    <col min="5" max="6" width="10.44140625" customWidth="1"/>
  </cols>
  <sheetData>
    <row r="1" spans="1:4">
      <c r="A1" s="318" t="s">
        <v>245</v>
      </c>
      <c r="B1" s="319" t="s">
        <v>255</v>
      </c>
      <c r="C1" s="320" t="s">
        <v>34</v>
      </c>
      <c r="D1" s="321" t="s">
        <v>34</v>
      </c>
    </row>
    <row r="2" spans="1:4" ht="28.8">
      <c r="A2" s="322" t="s">
        <v>256</v>
      </c>
      <c r="B2" s="323" t="s">
        <v>279</v>
      </c>
    </row>
    <row r="3" spans="1:4">
      <c r="A3" s="324"/>
      <c r="B3" s="325"/>
    </row>
    <row r="4" spans="1:4">
      <c r="A4" s="326" t="s">
        <v>246</v>
      </c>
      <c r="B4" s="327"/>
    </row>
    <row r="5" spans="1:4">
      <c r="A5" s="328"/>
      <c r="B5" s="325"/>
    </row>
    <row r="6" spans="1:4">
      <c r="A6" s="326" t="s">
        <v>247</v>
      </c>
      <c r="B6" s="329" t="s">
        <v>265</v>
      </c>
    </row>
    <row r="7" spans="1:4" ht="15" thickBot="1">
      <c r="A7" s="330" t="s">
        <v>248</v>
      </c>
      <c r="B7" s="331" t="s">
        <v>273</v>
      </c>
    </row>
    <row r="8" spans="1:4">
      <c r="A8" s="315"/>
      <c r="B8" s="332"/>
    </row>
    <row r="9" spans="1:4">
      <c r="A9" s="315" t="s">
        <v>250</v>
      </c>
    </row>
    <row r="10" spans="1:4">
      <c r="A10" s="333" t="s">
        <v>251</v>
      </c>
    </row>
    <row r="12" spans="1:4" ht="172.8">
      <c r="A12" s="334" t="s">
        <v>252</v>
      </c>
      <c r="B12" s="334"/>
    </row>
    <row r="13" spans="1:4" ht="57.6">
      <c r="A13" s="335" t="s">
        <v>253</v>
      </c>
    </row>
    <row r="14" spans="1:4">
      <c r="A14" s="336" t="s">
        <v>254</v>
      </c>
    </row>
    <row r="15" spans="1:4">
      <c r="A15" s="337"/>
    </row>
    <row r="16" spans="1:4">
      <c r="A16" s="337" t="s">
        <v>249</v>
      </c>
    </row>
    <row r="17" spans="1:1">
      <c r="A17" s="337"/>
    </row>
    <row r="18" spans="1:1">
      <c r="A18" s="337"/>
    </row>
    <row r="19" spans="1:1">
      <c r="A19" s="337"/>
    </row>
    <row r="20" spans="1:1">
      <c r="A20" s="337"/>
    </row>
    <row r="21" spans="1:1" ht="15.75" customHeight="1">
      <c r="A21" s="337"/>
    </row>
    <row r="22" spans="1:1" ht="15.75" customHeight="1">
      <c r="A22" s="337"/>
    </row>
    <row r="23" spans="1:1" ht="15.75" customHeight="1"/>
    <row r="24" spans="1:1" ht="15.75" customHeight="1">
      <c r="A24" s="337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19"/>
  <sheetViews>
    <sheetView zoomScale="70" zoomScaleNormal="70" workbookViewId="0">
      <pane xSplit="2" ySplit="3" topLeftCell="N98" activePane="bottomRight" state="frozen"/>
      <selection pane="topRight" activeCell="C1" sqref="C1"/>
      <selection pane="bottomLeft" activeCell="A4" sqref="A4"/>
      <selection pane="bottomRight" activeCell="R83" sqref="R83"/>
    </sheetView>
  </sheetViews>
  <sheetFormatPr baseColWidth="10" defaultColWidth="11.109375" defaultRowHeight="14.4"/>
  <cols>
    <col min="1" max="1" width="9" style="1" bestFit="1" customWidth="1"/>
    <col min="2" max="2" width="135.44140625" style="1" bestFit="1" customWidth="1"/>
    <col min="3" max="3" width="12.77734375" style="1" bestFit="1" customWidth="1"/>
    <col min="4" max="4" width="20.33203125" style="311" customWidth="1"/>
    <col min="5" max="5" width="21.77734375" style="1" bestFit="1" customWidth="1"/>
    <col min="6" max="6" width="27.6640625" style="1" bestFit="1" customWidth="1"/>
    <col min="7" max="7" width="10.33203125" style="144" customWidth="1"/>
    <col min="8" max="8" width="24.6640625" style="312" bestFit="1" customWidth="1"/>
    <col min="9" max="9" width="15.44140625" style="144" bestFit="1" customWidth="1"/>
    <col min="10" max="10" width="12.44140625" style="1" customWidth="1"/>
    <col min="11" max="11" width="5.44140625" style="1" bestFit="1" customWidth="1"/>
    <col min="12" max="12" width="5.33203125" style="313" customWidth="1"/>
    <col min="13" max="13" width="40.44140625" style="1" customWidth="1"/>
    <col min="14" max="14" width="30.44140625" style="1" customWidth="1"/>
    <col min="15" max="15" width="34.77734375" style="1" bestFit="1" customWidth="1"/>
    <col min="16" max="16" width="16.6640625" style="314" bestFit="1" customWidth="1"/>
    <col min="17" max="17" width="8.44140625" style="315" bestFit="1" customWidth="1"/>
    <col min="18" max="19" width="6.44140625" style="315" bestFit="1" customWidth="1"/>
    <col min="20" max="20" width="24" style="1" bestFit="1" customWidth="1"/>
    <col min="21" max="21" width="25.44140625" style="1" customWidth="1"/>
    <col min="22" max="22" width="38.33203125" style="316" customWidth="1"/>
    <col min="23" max="23" width="19.6640625" style="317" bestFit="1" customWidth="1"/>
    <col min="24" max="24" width="7.77734375" style="312" bestFit="1" customWidth="1"/>
    <col min="25" max="25" width="69" style="1" bestFit="1" customWidth="1"/>
    <col min="26" max="26" width="31.33203125" style="1" bestFit="1" customWidth="1"/>
    <col min="27" max="27" width="16.33203125" style="1" bestFit="1" customWidth="1"/>
    <col min="28" max="28" width="7.77734375" style="1" bestFit="1" customWidth="1"/>
    <col min="29" max="29" width="27.44140625" style="1" bestFit="1" customWidth="1"/>
    <col min="30" max="30" width="31.33203125" style="1" bestFit="1" customWidth="1"/>
    <col min="31" max="31" width="15.44140625" style="1" bestFit="1" customWidth="1"/>
    <col min="32" max="32" width="7.77734375" style="1" bestFit="1" customWidth="1"/>
    <col min="33" max="33" width="38.77734375" style="1" bestFit="1" customWidth="1"/>
    <col min="34" max="34" width="28" style="1" bestFit="1" customWidth="1"/>
    <col min="35" max="35" width="11.33203125" style="1" bestFit="1" customWidth="1"/>
    <col min="36" max="36" width="7.77734375" style="1" bestFit="1" customWidth="1"/>
    <col min="37" max="37" width="38.77734375" style="1" bestFit="1" customWidth="1"/>
    <col min="38" max="38" width="28" style="1" bestFit="1" customWidth="1"/>
    <col min="39" max="39" width="11.33203125" style="1" bestFit="1" customWidth="1"/>
    <col min="40" max="42" width="11.109375" style="1"/>
    <col min="43" max="43" width="15.44140625" style="1" customWidth="1"/>
    <col min="44" max="16384" width="11.109375" style="1"/>
  </cols>
  <sheetData>
    <row r="1" spans="1:43" ht="22.95" customHeight="1">
      <c r="A1" s="521" t="s">
        <v>0</v>
      </c>
      <c r="B1" s="505" t="s">
        <v>1</v>
      </c>
      <c r="C1" s="505" t="s">
        <v>2</v>
      </c>
      <c r="D1" s="505" t="s">
        <v>3</v>
      </c>
      <c r="E1" s="505" t="s">
        <v>4</v>
      </c>
      <c r="F1" s="520" t="s">
        <v>5</v>
      </c>
      <c r="G1" s="503" t="s">
        <v>6</v>
      </c>
      <c r="H1" s="505" t="s">
        <v>7</v>
      </c>
      <c r="I1" s="505" t="s">
        <v>8</v>
      </c>
      <c r="J1" s="507" t="s">
        <v>9</v>
      </c>
      <c r="K1" s="505" t="s">
        <v>10</v>
      </c>
      <c r="L1" s="505" t="s">
        <v>11</v>
      </c>
      <c r="M1" s="505" t="s">
        <v>12</v>
      </c>
      <c r="N1" s="509" t="s">
        <v>13</v>
      </c>
      <c r="O1" s="505" t="s">
        <v>14</v>
      </c>
      <c r="P1" s="511" t="s">
        <v>15</v>
      </c>
      <c r="Q1" s="513" t="s">
        <v>16</v>
      </c>
      <c r="R1" s="502"/>
      <c r="S1" s="514"/>
      <c r="T1" s="501" t="s">
        <v>17</v>
      </c>
      <c r="U1" s="502"/>
      <c r="V1" s="488" t="s">
        <v>18</v>
      </c>
      <c r="W1" s="490" t="s">
        <v>19</v>
      </c>
      <c r="X1" s="492" t="s">
        <v>20</v>
      </c>
      <c r="Y1" s="493"/>
      <c r="Z1" s="493"/>
      <c r="AA1" s="493"/>
      <c r="AB1" s="493"/>
      <c r="AC1" s="493"/>
      <c r="AD1" s="493"/>
      <c r="AE1" s="494"/>
      <c r="AF1" s="495" t="s">
        <v>21</v>
      </c>
      <c r="AG1" s="493"/>
      <c r="AH1" s="493"/>
      <c r="AI1" s="493"/>
      <c r="AJ1" s="493"/>
      <c r="AK1" s="493"/>
      <c r="AL1" s="493"/>
      <c r="AM1" s="494"/>
    </row>
    <row r="2" spans="1:43" ht="26.7" customHeight="1">
      <c r="A2" s="522"/>
      <c r="B2" s="506"/>
      <c r="C2" s="506"/>
      <c r="D2" s="506"/>
      <c r="E2" s="506"/>
      <c r="F2" s="516"/>
      <c r="G2" s="504"/>
      <c r="H2" s="506"/>
      <c r="I2" s="506"/>
      <c r="J2" s="508"/>
      <c r="K2" s="506"/>
      <c r="L2" s="506"/>
      <c r="M2" s="506"/>
      <c r="N2" s="510"/>
      <c r="O2" s="506"/>
      <c r="P2" s="512"/>
      <c r="Q2" s="515" t="s">
        <v>22</v>
      </c>
      <c r="R2" s="516" t="s">
        <v>23</v>
      </c>
      <c r="S2" s="517" t="s">
        <v>24</v>
      </c>
      <c r="T2" s="518" t="s">
        <v>25</v>
      </c>
      <c r="U2" s="498" t="s">
        <v>26</v>
      </c>
      <c r="V2" s="489"/>
      <c r="W2" s="491"/>
      <c r="X2" s="496" t="s">
        <v>27</v>
      </c>
      <c r="Y2" s="497"/>
      <c r="Z2" s="497"/>
      <c r="AA2" s="497"/>
      <c r="AB2" s="497" t="s">
        <v>28</v>
      </c>
      <c r="AC2" s="497"/>
      <c r="AD2" s="497"/>
      <c r="AE2" s="499"/>
      <c r="AF2" s="500" t="s">
        <v>27</v>
      </c>
      <c r="AG2" s="497"/>
      <c r="AH2" s="497"/>
      <c r="AI2" s="497"/>
      <c r="AJ2" s="497" t="s">
        <v>28</v>
      </c>
      <c r="AK2" s="497"/>
      <c r="AL2" s="497"/>
      <c r="AM2" s="499"/>
    </row>
    <row r="3" spans="1:43" ht="22.95" customHeight="1">
      <c r="A3" s="522"/>
      <c r="B3" s="506"/>
      <c r="C3" s="506"/>
      <c r="D3" s="506"/>
      <c r="E3" s="506"/>
      <c r="F3" s="516"/>
      <c r="G3" s="504"/>
      <c r="H3" s="506"/>
      <c r="I3" s="506"/>
      <c r="J3" s="508"/>
      <c r="K3" s="506"/>
      <c r="L3" s="506"/>
      <c r="M3" s="506"/>
      <c r="N3" s="510"/>
      <c r="O3" s="506"/>
      <c r="P3" s="512"/>
      <c r="Q3" s="515"/>
      <c r="R3" s="516"/>
      <c r="S3" s="517"/>
      <c r="T3" s="519"/>
      <c r="U3" s="498"/>
      <c r="V3" s="489"/>
      <c r="W3" s="491"/>
      <c r="X3" s="2" t="s">
        <v>29</v>
      </c>
      <c r="Y3" s="3" t="s">
        <v>30</v>
      </c>
      <c r="Z3" s="3" t="s">
        <v>31</v>
      </c>
      <c r="AA3" s="3" t="s">
        <v>32</v>
      </c>
      <c r="AB3" s="3" t="s">
        <v>29</v>
      </c>
      <c r="AC3" s="3" t="s">
        <v>30</v>
      </c>
      <c r="AD3" s="3" t="s">
        <v>31</v>
      </c>
      <c r="AE3" s="4" t="s">
        <v>32</v>
      </c>
      <c r="AF3" s="5" t="s">
        <v>29</v>
      </c>
      <c r="AG3" s="3" t="s">
        <v>30</v>
      </c>
      <c r="AH3" s="3" t="s">
        <v>31</v>
      </c>
      <c r="AI3" s="3" t="s">
        <v>32</v>
      </c>
      <c r="AJ3" s="3" t="s">
        <v>29</v>
      </c>
      <c r="AK3" s="3" t="s">
        <v>30</v>
      </c>
      <c r="AL3" s="3" t="s">
        <v>31</v>
      </c>
      <c r="AM3" s="4" t="s">
        <v>32</v>
      </c>
    </row>
    <row r="4" spans="1:43" ht="33.75" customHeight="1">
      <c r="A4" s="6"/>
      <c r="B4" s="7" t="s">
        <v>33</v>
      </c>
      <c r="C4" s="7" t="s">
        <v>34</v>
      </c>
      <c r="D4" s="8"/>
      <c r="E4" s="7"/>
      <c r="F4" s="7"/>
      <c r="G4" s="8"/>
      <c r="H4" s="8"/>
      <c r="I4" s="8"/>
      <c r="J4" s="7"/>
      <c r="K4" s="9"/>
      <c r="L4" s="10"/>
      <c r="M4" s="9" t="s">
        <v>34</v>
      </c>
      <c r="N4" s="411"/>
      <c r="O4" s="9"/>
      <c r="P4" s="11"/>
      <c r="Q4" s="6"/>
      <c r="R4" s="7"/>
      <c r="S4" s="12"/>
      <c r="T4" s="13"/>
      <c r="U4" s="14"/>
      <c r="V4" s="15"/>
      <c r="W4" s="16"/>
      <c r="X4" s="17"/>
      <c r="Y4" s="18"/>
      <c r="Z4" s="18"/>
      <c r="AA4" s="18"/>
      <c r="AB4" s="18"/>
      <c r="AC4" s="18"/>
      <c r="AD4" s="18"/>
      <c r="AE4" s="19"/>
      <c r="AF4" s="20"/>
      <c r="AG4" s="18"/>
      <c r="AH4" s="18"/>
      <c r="AI4" s="18"/>
      <c r="AJ4" s="18"/>
      <c r="AK4" s="18"/>
      <c r="AL4" s="18"/>
      <c r="AM4" s="19"/>
    </row>
    <row r="5" spans="1:43" ht="28.2" customHeight="1">
      <c r="A5" s="21" t="s">
        <v>35</v>
      </c>
      <c r="B5" s="22" t="s">
        <v>36</v>
      </c>
      <c r="C5" s="23"/>
      <c r="D5" s="24"/>
      <c r="E5" s="25"/>
      <c r="F5" s="25"/>
      <c r="G5" s="24" t="s">
        <v>37</v>
      </c>
      <c r="H5" s="26" t="s">
        <v>38</v>
      </c>
      <c r="I5" s="27" t="s">
        <v>39</v>
      </c>
      <c r="J5" s="28"/>
      <c r="K5" s="29">
        <v>11</v>
      </c>
      <c r="L5" s="30">
        <v>11</v>
      </c>
      <c r="M5" s="31"/>
      <c r="N5" s="368"/>
      <c r="O5" s="31"/>
      <c r="P5" s="32"/>
      <c r="Q5" s="33">
        <f>SUM(Q6,Q7,Q8,Q9,Q10)</f>
        <v>22</v>
      </c>
      <c r="R5" s="30">
        <f>SUM(R6,R7,R8,R9,R10)</f>
        <v>73</v>
      </c>
      <c r="S5" s="34">
        <f>SUM(S6,S7,S8,S9,S10)</f>
        <v>0</v>
      </c>
      <c r="T5" s="35"/>
      <c r="U5" s="28"/>
      <c r="V5" s="36"/>
      <c r="W5" s="37"/>
      <c r="X5" s="178"/>
      <c r="Y5" s="72"/>
      <c r="Z5" s="40"/>
      <c r="AA5" s="72"/>
      <c r="AB5" s="105"/>
      <c r="AC5" s="72"/>
      <c r="AD5" s="40"/>
      <c r="AE5" s="100"/>
      <c r="AF5" s="43"/>
      <c r="AG5" s="39"/>
      <c r="AH5" s="39"/>
      <c r="AI5" s="39"/>
      <c r="AJ5" s="41"/>
      <c r="AK5" s="39"/>
      <c r="AL5" s="39"/>
      <c r="AM5" s="42"/>
    </row>
    <row r="6" spans="1:43" ht="48.45" customHeight="1">
      <c r="A6" s="44" t="s">
        <v>40</v>
      </c>
      <c r="B6" s="45" t="s">
        <v>41</v>
      </c>
      <c r="C6" s="46"/>
      <c r="D6" s="47" t="s">
        <v>42</v>
      </c>
      <c r="E6" s="48"/>
      <c r="F6" s="48"/>
      <c r="G6" s="48" t="s">
        <v>37</v>
      </c>
      <c r="H6" s="49" t="s">
        <v>43</v>
      </c>
      <c r="I6" s="50" t="s">
        <v>39</v>
      </c>
      <c r="J6" s="49"/>
      <c r="K6" s="51">
        <v>3</v>
      </c>
      <c r="L6" s="51">
        <v>3</v>
      </c>
      <c r="M6" s="52" t="s">
        <v>44</v>
      </c>
      <c r="N6" s="367" t="s">
        <v>277</v>
      </c>
      <c r="O6" s="52"/>
      <c r="P6" s="53"/>
      <c r="Q6" s="54">
        <v>6</v>
      </c>
      <c r="R6" s="55">
        <v>13</v>
      </c>
      <c r="S6" s="56"/>
      <c r="T6" s="57"/>
      <c r="U6" s="49"/>
      <c r="V6" s="58" t="s">
        <v>45</v>
      </c>
      <c r="W6" s="16"/>
      <c r="X6" s="178">
        <v>1</v>
      </c>
      <c r="Y6" s="72" t="s">
        <v>46</v>
      </c>
      <c r="Z6" s="72" t="s">
        <v>47</v>
      </c>
      <c r="AA6" s="72" t="s">
        <v>48</v>
      </c>
      <c r="AB6" s="105">
        <v>1</v>
      </c>
      <c r="AC6" s="72" t="s">
        <v>46</v>
      </c>
      <c r="AD6" s="72" t="s">
        <v>47</v>
      </c>
      <c r="AE6" s="100" t="s">
        <v>48</v>
      </c>
      <c r="AF6" s="103">
        <v>1</v>
      </c>
      <c r="AG6" s="72" t="s">
        <v>46</v>
      </c>
      <c r="AH6" s="72" t="s">
        <v>47</v>
      </c>
      <c r="AI6" s="72" t="s">
        <v>49</v>
      </c>
      <c r="AJ6" s="105">
        <v>1</v>
      </c>
      <c r="AK6" s="72" t="s">
        <v>46</v>
      </c>
      <c r="AL6" s="72" t="s">
        <v>50</v>
      </c>
      <c r="AM6" s="100" t="s">
        <v>49</v>
      </c>
    </row>
    <row r="7" spans="1:43" ht="28.2" customHeight="1">
      <c r="A7" s="59" t="s">
        <v>51</v>
      </c>
      <c r="B7" s="60" t="s">
        <v>52</v>
      </c>
      <c r="C7" s="61"/>
      <c r="D7" s="62" t="s">
        <v>53</v>
      </c>
      <c r="E7" s="63"/>
      <c r="F7" s="63"/>
      <c r="G7" s="62"/>
      <c r="H7" s="64" t="s">
        <v>43</v>
      </c>
      <c r="I7" s="64" t="s">
        <v>39</v>
      </c>
      <c r="J7" s="65"/>
      <c r="K7" s="66">
        <v>3</v>
      </c>
      <c r="L7" s="66">
        <v>3</v>
      </c>
      <c r="M7" s="67" t="s">
        <v>54</v>
      </c>
      <c r="N7" s="420" t="s">
        <v>190</v>
      </c>
      <c r="O7" s="67" t="s">
        <v>55</v>
      </c>
      <c r="P7" s="69"/>
      <c r="Q7" s="54">
        <v>8</v>
      </c>
      <c r="R7" s="55">
        <v>18</v>
      </c>
      <c r="S7" s="56">
        <v>0</v>
      </c>
      <c r="T7" s="70"/>
      <c r="U7" s="71"/>
      <c r="V7" s="58"/>
      <c r="W7" s="16"/>
      <c r="X7" s="178">
        <v>1</v>
      </c>
      <c r="Y7" s="72" t="s">
        <v>56</v>
      </c>
      <c r="Z7" s="72" t="s">
        <v>47</v>
      </c>
      <c r="AA7" s="425" t="s">
        <v>268</v>
      </c>
      <c r="AB7" s="105">
        <v>1</v>
      </c>
      <c r="AC7" s="72" t="s">
        <v>46</v>
      </c>
      <c r="AD7" s="72" t="s">
        <v>47</v>
      </c>
      <c r="AE7" s="425" t="s">
        <v>268</v>
      </c>
      <c r="AF7" s="103">
        <v>1</v>
      </c>
      <c r="AG7" s="72" t="s">
        <v>46</v>
      </c>
      <c r="AH7" s="72" t="s">
        <v>47</v>
      </c>
      <c r="AI7" s="425" t="s">
        <v>268</v>
      </c>
      <c r="AJ7" s="105">
        <v>1</v>
      </c>
      <c r="AK7" s="72" t="s">
        <v>46</v>
      </c>
      <c r="AL7" s="72" t="s">
        <v>47</v>
      </c>
      <c r="AM7" s="425" t="s">
        <v>268</v>
      </c>
    </row>
    <row r="8" spans="1:43" ht="28.2" customHeight="1">
      <c r="A8" s="73" t="s">
        <v>58</v>
      </c>
      <c r="B8" s="74" t="s">
        <v>59</v>
      </c>
      <c r="C8" s="46"/>
      <c r="D8" s="75" t="s">
        <v>60</v>
      </c>
      <c r="E8" s="76"/>
      <c r="F8" s="76"/>
      <c r="G8" s="75"/>
      <c r="H8" s="50" t="s">
        <v>43</v>
      </c>
      <c r="I8" s="77" t="s">
        <v>39</v>
      </c>
      <c r="J8" s="71"/>
      <c r="K8" s="78">
        <v>2</v>
      </c>
      <c r="L8" s="78">
        <v>2</v>
      </c>
      <c r="M8" s="79" t="s">
        <v>54</v>
      </c>
      <c r="N8" s="412" t="s">
        <v>61</v>
      </c>
      <c r="O8" s="79" t="s">
        <v>55</v>
      </c>
      <c r="P8" s="80"/>
      <c r="Q8" s="181">
        <v>4</v>
      </c>
      <c r="R8" s="182">
        <v>10</v>
      </c>
      <c r="S8" s="183">
        <v>0</v>
      </c>
      <c r="T8" s="70"/>
      <c r="U8" s="71"/>
      <c r="V8" s="58"/>
      <c r="W8" s="16"/>
      <c r="X8" s="178">
        <v>1</v>
      </c>
      <c r="Y8" s="72" t="s">
        <v>56</v>
      </c>
      <c r="Z8" s="72" t="s">
        <v>47</v>
      </c>
      <c r="AA8" s="72" t="s">
        <v>57</v>
      </c>
      <c r="AB8" s="105">
        <v>1</v>
      </c>
      <c r="AC8" s="72" t="s">
        <v>46</v>
      </c>
      <c r="AD8" s="72" t="s">
        <v>47</v>
      </c>
      <c r="AE8" s="100" t="s">
        <v>57</v>
      </c>
      <c r="AF8" s="103">
        <v>1</v>
      </c>
      <c r="AG8" s="72" t="s">
        <v>46</v>
      </c>
      <c r="AH8" s="72" t="s">
        <v>47</v>
      </c>
      <c r="AI8" s="72" t="s">
        <v>57</v>
      </c>
      <c r="AJ8" s="105">
        <v>1</v>
      </c>
      <c r="AK8" s="72" t="s">
        <v>46</v>
      </c>
      <c r="AL8" s="72" t="s">
        <v>47</v>
      </c>
      <c r="AM8" s="100" t="s">
        <v>57</v>
      </c>
      <c r="AN8" s="421"/>
      <c r="AO8" s="421"/>
      <c r="AP8" s="421"/>
      <c r="AQ8" s="421"/>
    </row>
    <row r="9" spans="1:43" ht="57.6">
      <c r="A9" s="73" t="s">
        <v>62</v>
      </c>
      <c r="B9" s="74" t="s">
        <v>63</v>
      </c>
      <c r="C9" s="46"/>
      <c r="D9" s="75" t="s">
        <v>60</v>
      </c>
      <c r="E9" s="76"/>
      <c r="F9" s="76"/>
      <c r="G9" s="75"/>
      <c r="H9" s="50" t="s">
        <v>43</v>
      </c>
      <c r="I9" s="77" t="s">
        <v>39</v>
      </c>
      <c r="J9" s="71"/>
      <c r="K9" s="78">
        <v>1</v>
      </c>
      <c r="L9" s="78">
        <v>1</v>
      </c>
      <c r="M9" s="79" t="s">
        <v>54</v>
      </c>
      <c r="N9" s="367" t="s">
        <v>64</v>
      </c>
      <c r="O9" s="79" t="s">
        <v>55</v>
      </c>
      <c r="P9" s="80"/>
      <c r="Q9" s="181">
        <v>4</v>
      </c>
      <c r="R9" s="182">
        <v>8</v>
      </c>
      <c r="S9" s="183">
        <v>0</v>
      </c>
      <c r="T9" s="70"/>
      <c r="U9" s="71"/>
      <c r="V9" s="58" t="s">
        <v>65</v>
      </c>
      <c r="W9" s="16"/>
      <c r="X9" s="178">
        <v>1</v>
      </c>
      <c r="Y9" s="72" t="s">
        <v>56</v>
      </c>
      <c r="Z9" s="72" t="s">
        <v>47</v>
      </c>
      <c r="AA9" s="72" t="s">
        <v>57</v>
      </c>
      <c r="AB9" s="105">
        <v>1</v>
      </c>
      <c r="AC9" s="72" t="s">
        <v>46</v>
      </c>
      <c r="AD9" s="72" t="s">
        <v>47</v>
      </c>
      <c r="AE9" s="100" t="s">
        <v>57</v>
      </c>
      <c r="AF9" s="103">
        <v>1</v>
      </c>
      <c r="AG9" s="72" t="s">
        <v>46</v>
      </c>
      <c r="AH9" s="72" t="s">
        <v>47</v>
      </c>
      <c r="AI9" s="72" t="s">
        <v>57</v>
      </c>
      <c r="AJ9" s="105">
        <v>1</v>
      </c>
      <c r="AK9" s="72" t="s">
        <v>46</v>
      </c>
      <c r="AL9" s="72" t="s">
        <v>47</v>
      </c>
      <c r="AM9" s="100" t="s">
        <v>57</v>
      </c>
      <c r="AN9" s="421"/>
      <c r="AO9" s="421"/>
      <c r="AP9" s="421"/>
      <c r="AQ9" s="421"/>
    </row>
    <row r="10" spans="1:43" ht="28.2" customHeight="1">
      <c r="A10" s="82" t="s">
        <v>66</v>
      </c>
      <c r="B10" s="83" t="s">
        <v>67</v>
      </c>
      <c r="C10" s="46"/>
      <c r="D10" s="75" t="s">
        <v>60</v>
      </c>
      <c r="E10" s="48"/>
      <c r="F10" s="48"/>
      <c r="G10" s="84"/>
      <c r="H10" s="50" t="s">
        <v>43</v>
      </c>
      <c r="I10" s="50" t="s">
        <v>39</v>
      </c>
      <c r="J10" s="49"/>
      <c r="K10" s="85">
        <v>2</v>
      </c>
      <c r="L10" s="85">
        <v>2</v>
      </c>
      <c r="M10" s="79" t="s">
        <v>54</v>
      </c>
      <c r="N10" s="369" t="s">
        <v>68</v>
      </c>
      <c r="O10" s="79" t="s">
        <v>55</v>
      </c>
      <c r="P10" s="69"/>
      <c r="Q10" s="181">
        <v>0</v>
      </c>
      <c r="R10" s="182">
        <v>24</v>
      </c>
      <c r="S10" s="183">
        <v>0</v>
      </c>
      <c r="T10" s="57"/>
      <c r="U10" s="49"/>
      <c r="V10" s="58"/>
      <c r="W10" s="16"/>
      <c r="X10" s="178">
        <v>1</v>
      </c>
      <c r="Y10" s="72" t="s">
        <v>56</v>
      </c>
      <c r="Z10" s="72" t="s">
        <v>47</v>
      </c>
      <c r="AA10" s="72" t="s">
        <v>57</v>
      </c>
      <c r="AB10" s="105">
        <v>1</v>
      </c>
      <c r="AC10" s="72" t="s">
        <v>46</v>
      </c>
      <c r="AD10" s="72" t="s">
        <v>47</v>
      </c>
      <c r="AE10" s="100" t="s">
        <v>57</v>
      </c>
      <c r="AF10" s="103">
        <v>1</v>
      </c>
      <c r="AG10" s="72" t="s">
        <v>46</v>
      </c>
      <c r="AH10" s="72" t="s">
        <v>47</v>
      </c>
      <c r="AI10" s="72" t="s">
        <v>57</v>
      </c>
      <c r="AJ10" s="105">
        <v>1</v>
      </c>
      <c r="AK10" s="72" t="s">
        <v>46</v>
      </c>
      <c r="AL10" s="72" t="s">
        <v>47</v>
      </c>
      <c r="AM10" s="100" t="s">
        <v>57</v>
      </c>
      <c r="AN10" s="421"/>
      <c r="AO10" s="421"/>
      <c r="AP10" s="421"/>
      <c r="AQ10" s="421"/>
    </row>
    <row r="11" spans="1:43" ht="28.2" customHeight="1">
      <c r="A11" s="21" t="s">
        <v>69</v>
      </c>
      <c r="B11" s="22" t="s">
        <v>70</v>
      </c>
      <c r="C11" s="87"/>
      <c r="D11" s="88"/>
      <c r="E11" s="89"/>
      <c r="F11" s="89"/>
      <c r="G11" s="88" t="s">
        <v>37</v>
      </c>
      <c r="H11" s="90" t="s">
        <v>38</v>
      </c>
      <c r="I11" s="90" t="s">
        <v>39</v>
      </c>
      <c r="J11" s="91"/>
      <c r="K11" s="92">
        <v>9</v>
      </c>
      <c r="L11" s="30">
        <v>9</v>
      </c>
      <c r="M11" s="93"/>
      <c r="N11" s="413"/>
      <c r="O11" s="93"/>
      <c r="P11" s="94"/>
      <c r="Q11" s="33">
        <f>SUM(Q12,Q13,Q14,Q15,Q16)</f>
        <v>2</v>
      </c>
      <c r="R11" s="30">
        <f>SUM(R12,R13,R14,R15,R16)</f>
        <v>50</v>
      </c>
      <c r="S11" s="34">
        <f>SUM(S12,S13,S14,S15,S16)</f>
        <v>21</v>
      </c>
      <c r="T11" s="95"/>
      <c r="U11" s="91"/>
      <c r="V11" s="96"/>
      <c r="W11" s="16"/>
      <c r="X11" s="361"/>
      <c r="Y11" s="358"/>
      <c r="Z11" s="358"/>
      <c r="AA11" s="358"/>
      <c r="AB11" s="358"/>
      <c r="AC11" s="358"/>
      <c r="AD11" s="358"/>
      <c r="AE11" s="359"/>
      <c r="AF11" s="362"/>
      <c r="AG11" s="358"/>
      <c r="AH11" s="358"/>
      <c r="AI11" s="358"/>
      <c r="AJ11" s="358"/>
      <c r="AK11" s="358"/>
      <c r="AL11" s="358"/>
      <c r="AM11" s="359"/>
    </row>
    <row r="12" spans="1:43" ht="28.2" customHeight="1">
      <c r="A12" s="97" t="s">
        <v>40</v>
      </c>
      <c r="B12" s="98" t="s">
        <v>71</v>
      </c>
      <c r="C12" s="99"/>
      <c r="D12" s="47"/>
      <c r="E12" s="48"/>
      <c r="F12" s="48"/>
      <c r="G12" s="18"/>
      <c r="H12" s="49" t="s">
        <v>43</v>
      </c>
      <c r="I12" s="50" t="s">
        <v>39</v>
      </c>
      <c r="J12" s="49"/>
      <c r="K12" s="51">
        <v>0</v>
      </c>
      <c r="L12" s="51">
        <v>0</v>
      </c>
      <c r="M12" s="52" t="s">
        <v>44</v>
      </c>
      <c r="N12" s="367" t="s">
        <v>277</v>
      </c>
      <c r="O12" s="52"/>
      <c r="P12" s="53"/>
      <c r="Q12" s="181"/>
      <c r="R12" s="182"/>
      <c r="S12" s="183">
        <v>5</v>
      </c>
      <c r="T12" s="57"/>
      <c r="U12" s="49"/>
      <c r="V12" s="58" t="s">
        <v>72</v>
      </c>
      <c r="W12" s="16"/>
      <c r="X12" s="178"/>
      <c r="Y12" s="72"/>
      <c r="Z12" s="72"/>
      <c r="AA12" s="72"/>
      <c r="AB12" s="110"/>
      <c r="AC12" s="72"/>
      <c r="AD12" s="72"/>
      <c r="AE12" s="100"/>
      <c r="AF12" s="103"/>
      <c r="AG12" s="72"/>
      <c r="AH12" s="72"/>
      <c r="AI12" s="72"/>
      <c r="AJ12" s="105"/>
      <c r="AK12" s="72"/>
      <c r="AL12" s="72"/>
      <c r="AM12" s="100"/>
    </row>
    <row r="13" spans="1:43" ht="53.25" customHeight="1">
      <c r="A13" s="73" t="s">
        <v>51</v>
      </c>
      <c r="B13" s="74" t="s">
        <v>73</v>
      </c>
      <c r="C13" s="99"/>
      <c r="D13" s="72" t="s">
        <v>74</v>
      </c>
      <c r="E13" s="48"/>
      <c r="F13" s="48"/>
      <c r="G13" s="101"/>
      <c r="H13" s="50" t="s">
        <v>43</v>
      </c>
      <c r="I13" s="50" t="s">
        <v>39</v>
      </c>
      <c r="J13" s="49"/>
      <c r="K13" s="85">
        <v>4</v>
      </c>
      <c r="L13" s="85">
        <v>4</v>
      </c>
      <c r="M13" s="79" t="s">
        <v>54</v>
      </c>
      <c r="N13" s="369" t="s">
        <v>75</v>
      </c>
      <c r="O13" s="79" t="s">
        <v>55</v>
      </c>
      <c r="P13" s="69"/>
      <c r="Q13" s="181">
        <v>0</v>
      </c>
      <c r="R13" s="182">
        <v>40</v>
      </c>
      <c r="S13" s="183">
        <v>0</v>
      </c>
      <c r="T13" s="57"/>
      <c r="U13" s="49"/>
      <c r="V13" s="83" t="s">
        <v>76</v>
      </c>
      <c r="W13" s="16"/>
      <c r="X13" s="178">
        <v>1</v>
      </c>
      <c r="Y13" s="72" t="s">
        <v>56</v>
      </c>
      <c r="Z13" s="40" t="s">
        <v>77</v>
      </c>
      <c r="AA13" s="40"/>
      <c r="AB13" s="110">
        <v>1</v>
      </c>
      <c r="AC13" s="72" t="s">
        <v>46</v>
      </c>
      <c r="AD13" s="40" t="s">
        <v>78</v>
      </c>
      <c r="AE13" s="108"/>
      <c r="AF13" s="103">
        <v>1</v>
      </c>
      <c r="AG13" s="72" t="s">
        <v>46</v>
      </c>
      <c r="AH13" s="72" t="s">
        <v>78</v>
      </c>
      <c r="AI13" s="72"/>
      <c r="AJ13" s="105">
        <v>1</v>
      </c>
      <c r="AK13" s="72" t="s">
        <v>46</v>
      </c>
      <c r="AL13" s="72" t="s">
        <v>78</v>
      </c>
      <c r="AM13" s="100"/>
    </row>
    <row r="14" spans="1:43" ht="75.45" customHeight="1">
      <c r="A14" s="73" t="s">
        <v>58</v>
      </c>
      <c r="B14" s="74" t="s">
        <v>79</v>
      </c>
      <c r="C14" s="99"/>
      <c r="D14" s="72" t="s">
        <v>80</v>
      </c>
      <c r="E14" s="48"/>
      <c r="F14" s="48"/>
      <c r="G14" s="101"/>
      <c r="H14" s="50" t="s">
        <v>43</v>
      </c>
      <c r="I14" s="50" t="s">
        <v>39</v>
      </c>
      <c r="J14" s="49"/>
      <c r="K14" s="85">
        <v>2</v>
      </c>
      <c r="L14" s="85">
        <v>2</v>
      </c>
      <c r="M14" s="52" t="s">
        <v>54</v>
      </c>
      <c r="N14" s="422" t="s">
        <v>90</v>
      </c>
      <c r="O14" s="52"/>
      <c r="P14" s="69"/>
      <c r="Q14" s="181">
        <v>0</v>
      </c>
      <c r="R14" s="182">
        <v>0</v>
      </c>
      <c r="S14" s="183">
        <v>10</v>
      </c>
      <c r="T14" s="57"/>
      <c r="U14" s="49"/>
      <c r="V14" s="83" t="s">
        <v>81</v>
      </c>
      <c r="W14" s="16"/>
      <c r="X14" s="178">
        <v>1</v>
      </c>
      <c r="Y14" s="72" t="s">
        <v>82</v>
      </c>
      <c r="Z14" s="72" t="s">
        <v>83</v>
      </c>
      <c r="AA14" s="40" t="s">
        <v>84</v>
      </c>
      <c r="AB14" s="110">
        <v>1</v>
      </c>
      <c r="AC14" s="72" t="s">
        <v>46</v>
      </c>
      <c r="AD14" s="72" t="s">
        <v>83</v>
      </c>
      <c r="AE14" s="108" t="s">
        <v>85</v>
      </c>
      <c r="AF14" s="109">
        <v>1</v>
      </c>
      <c r="AG14" s="72" t="s">
        <v>46</v>
      </c>
      <c r="AH14" s="72" t="s">
        <v>83</v>
      </c>
      <c r="AI14" s="40" t="s">
        <v>85</v>
      </c>
      <c r="AJ14" s="110">
        <v>1</v>
      </c>
      <c r="AK14" s="72" t="s">
        <v>46</v>
      </c>
      <c r="AL14" s="72" t="s">
        <v>83</v>
      </c>
      <c r="AM14" s="108" t="s">
        <v>85</v>
      </c>
    </row>
    <row r="15" spans="1:43" ht="28.8">
      <c r="A15" s="82" t="s">
        <v>62</v>
      </c>
      <c r="B15" s="83" t="s">
        <v>86</v>
      </c>
      <c r="C15" s="99"/>
      <c r="D15" s="84">
        <f>-X15115</f>
        <v>0</v>
      </c>
      <c r="E15" s="48"/>
      <c r="F15" s="48"/>
      <c r="G15" s="84"/>
      <c r="H15" s="50" t="s">
        <v>43</v>
      </c>
      <c r="I15" s="50" t="s">
        <v>39</v>
      </c>
      <c r="J15" s="49"/>
      <c r="K15" s="85">
        <v>2</v>
      </c>
      <c r="L15" s="85">
        <v>2</v>
      </c>
      <c r="M15" s="79" t="s">
        <v>54</v>
      </c>
      <c r="N15" s="107" t="s">
        <v>87</v>
      </c>
      <c r="O15" s="79" t="s">
        <v>55</v>
      </c>
      <c r="P15" s="69"/>
      <c r="Q15" s="181">
        <v>2</v>
      </c>
      <c r="R15" s="182">
        <v>10</v>
      </c>
      <c r="S15" s="183">
        <v>0</v>
      </c>
      <c r="T15" s="57"/>
      <c r="U15" s="49"/>
      <c r="V15" s="83" t="s">
        <v>88</v>
      </c>
      <c r="W15" s="16"/>
      <c r="X15" s="178">
        <v>1</v>
      </c>
      <c r="Y15" s="72" t="s">
        <v>82</v>
      </c>
      <c r="Z15" s="72" t="s">
        <v>83</v>
      </c>
      <c r="AA15" s="40" t="s">
        <v>85</v>
      </c>
      <c r="AB15" s="110">
        <v>1</v>
      </c>
      <c r="AC15" s="72" t="s">
        <v>46</v>
      </c>
      <c r="AD15" s="40" t="s">
        <v>50</v>
      </c>
      <c r="AE15" s="100" t="s">
        <v>57</v>
      </c>
      <c r="AF15" s="109">
        <v>1</v>
      </c>
      <c r="AG15" s="72" t="s">
        <v>46</v>
      </c>
      <c r="AH15" s="40" t="s">
        <v>50</v>
      </c>
      <c r="AI15" s="72" t="s">
        <v>57</v>
      </c>
      <c r="AJ15" s="110">
        <v>1</v>
      </c>
      <c r="AK15" s="72" t="s">
        <v>46</v>
      </c>
      <c r="AL15" s="40" t="s">
        <v>50</v>
      </c>
      <c r="AM15" s="100" t="s">
        <v>57</v>
      </c>
    </row>
    <row r="16" spans="1:43" s="115" customFormat="1" ht="43.2">
      <c r="A16" s="82" t="s">
        <v>66</v>
      </c>
      <c r="B16" s="83" t="s">
        <v>89</v>
      </c>
      <c r="C16" s="111"/>
      <c r="D16" s="75">
        <v>0</v>
      </c>
      <c r="E16" s="76"/>
      <c r="F16" s="76"/>
      <c r="G16" s="75" t="s">
        <v>37</v>
      </c>
      <c r="H16" s="72" t="s">
        <v>43</v>
      </c>
      <c r="I16" s="72" t="s">
        <v>39</v>
      </c>
      <c r="J16" s="112"/>
      <c r="K16" s="78">
        <v>1</v>
      </c>
      <c r="L16" s="78">
        <v>1</v>
      </c>
      <c r="M16" s="79" t="s">
        <v>54</v>
      </c>
      <c r="N16" s="367" t="s">
        <v>90</v>
      </c>
      <c r="O16" s="79"/>
      <c r="P16" s="80"/>
      <c r="Q16" s="181">
        <v>0</v>
      </c>
      <c r="R16" s="182">
        <v>0</v>
      </c>
      <c r="S16" s="183">
        <v>6</v>
      </c>
      <c r="T16" s="70"/>
      <c r="U16" s="112"/>
      <c r="V16" s="113" t="s">
        <v>91</v>
      </c>
      <c r="W16" s="114"/>
      <c r="X16" s="178">
        <v>1</v>
      </c>
      <c r="Y16" s="72" t="s">
        <v>82</v>
      </c>
      <c r="Z16" s="72" t="s">
        <v>92</v>
      </c>
      <c r="AA16" s="40" t="s">
        <v>93</v>
      </c>
      <c r="AB16" s="110">
        <v>1</v>
      </c>
      <c r="AC16" s="72" t="s">
        <v>46</v>
      </c>
      <c r="AD16" s="72" t="s">
        <v>92</v>
      </c>
      <c r="AE16" s="108" t="s">
        <v>94</v>
      </c>
      <c r="AF16" s="109">
        <v>1</v>
      </c>
      <c r="AG16" s="72" t="s">
        <v>46</v>
      </c>
      <c r="AH16" s="72" t="s">
        <v>95</v>
      </c>
      <c r="AI16" s="72" t="s">
        <v>94</v>
      </c>
      <c r="AJ16" s="110">
        <v>1</v>
      </c>
      <c r="AK16" s="72" t="s">
        <v>46</v>
      </c>
      <c r="AL16" s="72" t="s">
        <v>95</v>
      </c>
      <c r="AM16" s="100" t="s">
        <v>94</v>
      </c>
    </row>
    <row r="17" spans="1:43" ht="28.2" customHeight="1">
      <c r="A17" s="21" t="s">
        <v>96</v>
      </c>
      <c r="B17" s="22" t="s">
        <v>97</v>
      </c>
      <c r="C17" s="116"/>
      <c r="D17" s="88"/>
      <c r="E17" s="89"/>
      <c r="F17" s="89"/>
      <c r="G17" s="88" t="s">
        <v>37</v>
      </c>
      <c r="H17" s="90" t="s">
        <v>38</v>
      </c>
      <c r="I17" s="90" t="s">
        <v>39</v>
      </c>
      <c r="J17" s="91"/>
      <c r="K17" s="92">
        <v>8</v>
      </c>
      <c r="L17" s="30">
        <v>8</v>
      </c>
      <c r="M17" s="93"/>
      <c r="N17" s="413"/>
      <c r="O17" s="93"/>
      <c r="P17" s="94"/>
      <c r="Q17" s="33">
        <f>SUM(Q18,Q19,Q20,Q21)</f>
        <v>14</v>
      </c>
      <c r="R17" s="30">
        <f>SUM(R18,R19,R20,R21)</f>
        <v>7</v>
      </c>
      <c r="S17" s="34">
        <f>SUM(S18,S19,S20,S21)</f>
        <v>6</v>
      </c>
      <c r="T17" s="95"/>
      <c r="U17" s="91"/>
      <c r="V17" s="96"/>
      <c r="W17" s="16"/>
      <c r="X17" s="178">
        <v>1</v>
      </c>
      <c r="Y17" s="72" t="s">
        <v>46</v>
      </c>
      <c r="Z17" s="40" t="s">
        <v>98</v>
      </c>
      <c r="AA17" s="72" t="s">
        <v>48</v>
      </c>
      <c r="AB17" s="105">
        <v>1</v>
      </c>
      <c r="AC17" s="72" t="s">
        <v>46</v>
      </c>
      <c r="AD17" s="40" t="s">
        <v>98</v>
      </c>
      <c r="AE17" s="108" t="s">
        <v>48</v>
      </c>
      <c r="AF17" s="103">
        <v>1</v>
      </c>
      <c r="AG17" s="72" t="s">
        <v>46</v>
      </c>
      <c r="AH17" s="40" t="s">
        <v>98</v>
      </c>
      <c r="AI17" s="72" t="s">
        <v>48</v>
      </c>
      <c r="AJ17" s="105">
        <v>1</v>
      </c>
      <c r="AK17" s="72" t="s">
        <v>46</v>
      </c>
      <c r="AL17" s="40" t="s">
        <v>98</v>
      </c>
      <c r="AM17" s="100" t="s">
        <v>48</v>
      </c>
    </row>
    <row r="18" spans="1:43" ht="28.2" customHeight="1">
      <c r="A18" s="117" t="s">
        <v>40</v>
      </c>
      <c r="B18" s="118" t="s">
        <v>99</v>
      </c>
      <c r="C18" s="111"/>
      <c r="D18" s="72" t="s">
        <v>100</v>
      </c>
      <c r="E18" s="76"/>
      <c r="F18" s="76"/>
      <c r="G18" s="75"/>
      <c r="H18" s="50" t="s">
        <v>43</v>
      </c>
      <c r="I18" s="77" t="s">
        <v>39</v>
      </c>
      <c r="J18" s="71"/>
      <c r="K18" s="78"/>
      <c r="L18" s="55"/>
      <c r="M18" s="79" t="s">
        <v>54</v>
      </c>
      <c r="N18" s="369" t="s">
        <v>68</v>
      </c>
      <c r="O18" s="79" t="s">
        <v>55</v>
      </c>
      <c r="P18" s="80"/>
      <c r="Q18" s="54">
        <v>4</v>
      </c>
      <c r="R18" s="55">
        <v>0</v>
      </c>
      <c r="S18" s="56">
        <v>0</v>
      </c>
      <c r="T18" s="70"/>
      <c r="U18" s="71"/>
      <c r="V18" s="487" t="s">
        <v>101</v>
      </c>
      <c r="W18" s="16"/>
      <c r="X18" s="361"/>
      <c r="Y18" s="358"/>
      <c r="Z18" s="358"/>
      <c r="AA18" s="358"/>
      <c r="AB18" s="358"/>
      <c r="AC18" s="358"/>
      <c r="AD18" s="358"/>
      <c r="AE18" s="359"/>
      <c r="AF18" s="362"/>
      <c r="AG18" s="358"/>
      <c r="AH18" s="358"/>
      <c r="AI18" s="358"/>
      <c r="AJ18" s="358"/>
      <c r="AK18" s="358"/>
      <c r="AL18" s="358"/>
      <c r="AM18" s="359"/>
    </row>
    <row r="19" spans="1:43" ht="28.2" customHeight="1">
      <c r="A19" s="82" t="s">
        <v>51</v>
      </c>
      <c r="B19" s="83" t="s">
        <v>102</v>
      </c>
      <c r="C19" s="99"/>
      <c r="D19" s="72" t="s">
        <v>100</v>
      </c>
      <c r="E19" s="48"/>
      <c r="F19" s="48"/>
      <c r="G19" s="84"/>
      <c r="H19" s="50" t="s">
        <v>43</v>
      </c>
      <c r="I19" s="50" t="s">
        <v>39</v>
      </c>
      <c r="J19" s="49"/>
      <c r="K19" s="119"/>
      <c r="L19" s="85"/>
      <c r="M19" s="79" t="s">
        <v>54</v>
      </c>
      <c r="N19" s="369" t="s">
        <v>68</v>
      </c>
      <c r="O19" s="79" t="s">
        <v>55</v>
      </c>
      <c r="P19" s="69"/>
      <c r="Q19" s="120">
        <v>4</v>
      </c>
      <c r="R19" s="55">
        <v>0</v>
      </c>
      <c r="S19" s="121">
        <v>0</v>
      </c>
      <c r="T19" s="57"/>
      <c r="U19" s="49"/>
      <c r="V19" s="487"/>
      <c r="W19" s="16"/>
      <c r="X19" s="122"/>
      <c r="Y19" s="72"/>
      <c r="Z19" s="112"/>
      <c r="AA19" s="112"/>
      <c r="AB19" s="110"/>
      <c r="AC19" s="72"/>
      <c r="AD19" s="112"/>
      <c r="AE19" s="123"/>
      <c r="AF19" s="109"/>
      <c r="AG19" s="72"/>
      <c r="AH19" s="112"/>
      <c r="AI19" s="112"/>
      <c r="AJ19" s="110"/>
      <c r="AK19" s="72"/>
      <c r="AL19" s="112"/>
      <c r="AM19" s="123"/>
    </row>
    <row r="20" spans="1:43" ht="28.2" customHeight="1">
      <c r="A20" s="82" t="s">
        <v>58</v>
      </c>
      <c r="B20" s="83" t="s">
        <v>103</v>
      </c>
      <c r="C20" s="99"/>
      <c r="D20" s="72" t="s">
        <v>100</v>
      </c>
      <c r="E20" s="48"/>
      <c r="F20" s="48"/>
      <c r="G20" s="84"/>
      <c r="H20" s="50" t="s">
        <v>43</v>
      </c>
      <c r="I20" s="50" t="s">
        <v>39</v>
      </c>
      <c r="J20" s="49"/>
      <c r="K20" s="119"/>
      <c r="L20" s="85"/>
      <c r="M20" s="79" t="s">
        <v>54</v>
      </c>
      <c r="N20" s="369" t="s">
        <v>68</v>
      </c>
      <c r="O20" s="79" t="s">
        <v>55</v>
      </c>
      <c r="P20" s="69"/>
      <c r="Q20" s="120">
        <v>6</v>
      </c>
      <c r="R20" s="55">
        <v>0</v>
      </c>
      <c r="S20" s="121">
        <v>6</v>
      </c>
      <c r="T20" s="57"/>
      <c r="U20" s="49"/>
      <c r="V20" s="487"/>
      <c r="W20" s="16"/>
      <c r="X20" s="122"/>
      <c r="Y20" s="72"/>
      <c r="Z20" s="112"/>
      <c r="AA20" s="112"/>
      <c r="AB20" s="110"/>
      <c r="AC20" s="72"/>
      <c r="AD20" s="112"/>
      <c r="AE20" s="123"/>
      <c r="AF20" s="109"/>
      <c r="AG20" s="72"/>
      <c r="AH20" s="112"/>
      <c r="AI20" s="112"/>
      <c r="AJ20" s="110"/>
      <c r="AK20" s="72"/>
      <c r="AL20" s="112"/>
      <c r="AM20" s="123"/>
    </row>
    <row r="21" spans="1:43" ht="123" customHeight="1">
      <c r="A21" s="82" t="s">
        <v>62</v>
      </c>
      <c r="B21" s="83" t="s">
        <v>104</v>
      </c>
      <c r="C21" s="99"/>
      <c r="D21" s="84">
        <v>0</v>
      </c>
      <c r="E21" s="48"/>
      <c r="F21" s="48"/>
      <c r="G21" s="84"/>
      <c r="H21" s="50" t="s">
        <v>43</v>
      </c>
      <c r="I21" s="50" t="s">
        <v>39</v>
      </c>
      <c r="J21" s="49"/>
      <c r="K21" s="119"/>
      <c r="L21" s="85"/>
      <c r="M21" s="79" t="s">
        <v>54</v>
      </c>
      <c r="N21" s="369" t="s">
        <v>68</v>
      </c>
      <c r="O21" s="79" t="s">
        <v>55</v>
      </c>
      <c r="P21" s="69"/>
      <c r="Q21" s="120">
        <v>0</v>
      </c>
      <c r="R21" s="55">
        <v>7</v>
      </c>
      <c r="S21" s="121">
        <v>0</v>
      </c>
      <c r="T21" s="57"/>
      <c r="U21" s="49"/>
      <c r="V21" s="487"/>
      <c r="W21" s="16"/>
      <c r="X21" s="122"/>
      <c r="Y21" s="72"/>
      <c r="Z21" s="112"/>
      <c r="AA21" s="112"/>
      <c r="AB21" s="110"/>
      <c r="AC21" s="72"/>
      <c r="AD21" s="112"/>
      <c r="AE21" s="123"/>
      <c r="AF21" s="109"/>
      <c r="AG21" s="72"/>
      <c r="AH21" s="112"/>
      <c r="AI21" s="112"/>
      <c r="AJ21" s="110"/>
      <c r="AK21" s="72"/>
      <c r="AL21" s="112"/>
      <c r="AM21" s="123"/>
    </row>
    <row r="22" spans="1:43" ht="28.2" customHeight="1">
      <c r="A22" s="21" t="s">
        <v>105</v>
      </c>
      <c r="B22" s="22" t="s">
        <v>106</v>
      </c>
      <c r="C22" s="124"/>
      <c r="D22" s="24" t="s">
        <v>107</v>
      </c>
      <c r="E22" s="25"/>
      <c r="F22" s="25"/>
      <c r="G22" s="24"/>
      <c r="H22" s="27" t="s">
        <v>38</v>
      </c>
      <c r="I22" s="27" t="s">
        <v>39</v>
      </c>
      <c r="J22" s="28"/>
      <c r="K22" s="29">
        <v>2</v>
      </c>
      <c r="L22" s="29">
        <v>2</v>
      </c>
      <c r="M22" s="31"/>
      <c r="N22" s="414" t="s">
        <v>108</v>
      </c>
      <c r="O22" s="31"/>
      <c r="P22" s="32"/>
      <c r="Q22" s="125">
        <v>0</v>
      </c>
      <c r="R22" s="125">
        <v>16</v>
      </c>
      <c r="S22" s="126">
        <v>0</v>
      </c>
      <c r="T22" s="35"/>
      <c r="U22" s="28"/>
      <c r="V22" s="36" t="s">
        <v>109</v>
      </c>
      <c r="W22" s="16" t="s">
        <v>110</v>
      </c>
      <c r="X22" s="178">
        <v>1</v>
      </c>
      <c r="Y22" s="72" t="s">
        <v>82</v>
      </c>
      <c r="Z22" s="72" t="s">
        <v>111</v>
      </c>
      <c r="AA22" s="427"/>
      <c r="AB22" s="105">
        <v>1</v>
      </c>
      <c r="AC22" s="72" t="s">
        <v>46</v>
      </c>
      <c r="AD22" s="72" t="s">
        <v>95</v>
      </c>
      <c r="AE22" s="100" t="s">
        <v>94</v>
      </c>
      <c r="AF22" s="43">
        <v>1</v>
      </c>
      <c r="AG22" s="39" t="s">
        <v>46</v>
      </c>
      <c r="AH22" s="39" t="s">
        <v>95</v>
      </c>
      <c r="AI22" s="39" t="s">
        <v>112</v>
      </c>
      <c r="AJ22" s="41">
        <v>1</v>
      </c>
      <c r="AK22" s="39" t="s">
        <v>46</v>
      </c>
      <c r="AL22" s="39" t="s">
        <v>95</v>
      </c>
      <c r="AM22" s="42" t="s">
        <v>112</v>
      </c>
    </row>
    <row r="23" spans="1:43" ht="28.2" customHeight="1">
      <c r="A23" s="21" t="s">
        <v>113</v>
      </c>
      <c r="B23" s="22" t="s">
        <v>114</v>
      </c>
      <c r="C23" s="124"/>
      <c r="D23" s="24"/>
      <c r="E23" s="25"/>
      <c r="F23" s="25"/>
      <c r="G23" s="24"/>
      <c r="H23" s="27" t="s">
        <v>38</v>
      </c>
      <c r="I23" s="27"/>
      <c r="J23" s="28"/>
      <c r="K23" s="29">
        <v>0</v>
      </c>
      <c r="L23" s="29">
        <v>0</v>
      </c>
      <c r="M23" s="31"/>
      <c r="N23" s="368"/>
      <c r="O23" s="31"/>
      <c r="P23" s="32"/>
      <c r="Q23" s="125">
        <f>Q24</f>
        <v>0</v>
      </c>
      <c r="R23" s="29">
        <f>R24</f>
        <v>8</v>
      </c>
      <c r="S23" s="126">
        <f>S24</f>
        <v>0</v>
      </c>
      <c r="T23" s="35"/>
      <c r="U23" s="28"/>
      <c r="V23" s="127" t="s">
        <v>115</v>
      </c>
      <c r="W23" s="16"/>
      <c r="X23" s="17"/>
      <c r="Y23" s="18"/>
      <c r="Z23" s="18"/>
      <c r="AA23" s="18"/>
      <c r="AB23" s="18"/>
      <c r="AC23" s="18"/>
      <c r="AD23" s="18"/>
      <c r="AE23" s="19"/>
      <c r="AF23" s="20"/>
      <c r="AG23" s="18"/>
      <c r="AH23" s="18"/>
      <c r="AI23" s="18"/>
      <c r="AJ23" s="18"/>
      <c r="AK23" s="18"/>
      <c r="AL23" s="18"/>
      <c r="AM23" s="19"/>
    </row>
    <row r="24" spans="1:43" ht="28.2" customHeight="1">
      <c r="A24" s="117"/>
      <c r="B24" s="118" t="s">
        <v>115</v>
      </c>
      <c r="C24" s="111"/>
      <c r="D24" s="75"/>
      <c r="E24" s="76"/>
      <c r="F24" s="76"/>
      <c r="G24" s="75"/>
      <c r="H24" s="77" t="s">
        <v>43</v>
      </c>
      <c r="I24" s="77"/>
      <c r="J24" s="71"/>
      <c r="K24" s="79"/>
      <c r="L24" s="128"/>
      <c r="M24" s="79"/>
      <c r="N24" s="412"/>
      <c r="O24" s="79"/>
      <c r="P24" s="80"/>
      <c r="Q24" s="129">
        <v>0</v>
      </c>
      <c r="R24" s="78">
        <v>8</v>
      </c>
      <c r="S24" s="130">
        <v>0</v>
      </c>
      <c r="T24" s="70"/>
      <c r="U24" s="71"/>
      <c r="V24" s="58"/>
      <c r="W24" s="16"/>
      <c r="X24" s="17"/>
      <c r="Y24" s="18"/>
      <c r="Z24" s="18"/>
      <c r="AA24" s="18"/>
      <c r="AB24" s="18"/>
      <c r="AC24" s="18"/>
      <c r="AD24" s="18"/>
      <c r="AE24" s="19"/>
      <c r="AF24" s="20"/>
      <c r="AG24" s="18"/>
      <c r="AH24" s="18"/>
      <c r="AI24" s="18"/>
      <c r="AJ24" s="18"/>
      <c r="AK24" s="18"/>
      <c r="AL24" s="18"/>
      <c r="AM24" s="19"/>
    </row>
    <row r="25" spans="1:43" s="212" customFormat="1" ht="28.2" customHeight="1">
      <c r="A25" s="21" t="s">
        <v>116</v>
      </c>
      <c r="B25" s="22" t="s">
        <v>117</v>
      </c>
      <c r="C25" s="204"/>
      <c r="D25" s="205"/>
      <c r="E25" s="206"/>
      <c r="F25" s="206"/>
      <c r="G25" s="207"/>
      <c r="H25" s="27" t="s">
        <v>38</v>
      </c>
      <c r="I25" s="27" t="s">
        <v>118</v>
      </c>
      <c r="J25" s="209"/>
      <c r="K25" s="92">
        <v>0</v>
      </c>
      <c r="L25" s="92">
        <v>0</v>
      </c>
      <c r="M25" s="93"/>
      <c r="N25" s="414"/>
      <c r="O25" s="93"/>
      <c r="P25" s="94"/>
      <c r="Q25" s="166">
        <v>0</v>
      </c>
      <c r="R25" s="125">
        <v>10</v>
      </c>
      <c r="S25" s="167">
        <v>0</v>
      </c>
      <c r="T25" s="95"/>
      <c r="U25" s="210"/>
      <c r="V25" s="211"/>
      <c r="W25" s="37"/>
      <c r="X25" s="38"/>
      <c r="Y25" s="39"/>
      <c r="Z25" s="39"/>
      <c r="AA25" s="107"/>
      <c r="AB25" s="41"/>
      <c r="AC25" s="39"/>
      <c r="AD25" s="39"/>
      <c r="AE25" s="42"/>
      <c r="AF25" s="43"/>
      <c r="AG25" s="39"/>
      <c r="AH25" s="39"/>
      <c r="AI25" s="39"/>
      <c r="AJ25" s="41"/>
      <c r="AK25" s="39"/>
      <c r="AL25" s="39"/>
      <c r="AM25" s="42"/>
    </row>
    <row r="26" spans="1:43" s="212" customFormat="1" ht="28.2" customHeight="1">
      <c r="A26" s="21" t="s">
        <v>119</v>
      </c>
      <c r="B26" s="22" t="s">
        <v>120</v>
      </c>
      <c r="C26" s="204"/>
      <c r="D26" s="205"/>
      <c r="E26" s="206"/>
      <c r="F26" s="206"/>
      <c r="G26" s="207"/>
      <c r="H26" s="27" t="s">
        <v>38</v>
      </c>
      <c r="I26" s="27" t="s">
        <v>118</v>
      </c>
      <c r="J26" s="209"/>
      <c r="K26" s="92">
        <v>0</v>
      </c>
      <c r="L26" s="92">
        <v>0</v>
      </c>
      <c r="M26" s="93"/>
      <c r="N26" s="414"/>
      <c r="O26" s="93"/>
      <c r="P26" s="94"/>
      <c r="Q26" s="166">
        <v>0</v>
      </c>
      <c r="R26" s="125">
        <v>10</v>
      </c>
      <c r="S26" s="167"/>
      <c r="T26" s="95"/>
      <c r="U26" s="210"/>
      <c r="V26" s="211"/>
      <c r="W26" s="37"/>
      <c r="X26" s="38"/>
      <c r="Y26" s="39"/>
      <c r="Z26" s="39"/>
      <c r="AA26" s="107"/>
      <c r="AB26" s="41"/>
      <c r="AC26" s="39"/>
      <c r="AD26" s="39"/>
      <c r="AE26" s="42"/>
      <c r="AF26" s="43"/>
      <c r="AG26" s="39"/>
      <c r="AH26" s="39"/>
      <c r="AI26" s="39"/>
      <c r="AJ26" s="41"/>
      <c r="AK26" s="39"/>
      <c r="AL26" s="39"/>
      <c r="AM26" s="42"/>
    </row>
    <row r="27" spans="1:43" s="401" customFormat="1" ht="40.950000000000003" customHeight="1">
      <c r="A27" s="398" t="s">
        <v>261</v>
      </c>
      <c r="B27" s="399" t="s">
        <v>258</v>
      </c>
      <c r="C27" s="376"/>
      <c r="D27" s="379"/>
      <c r="E27" s="378"/>
      <c r="F27" s="379" t="s">
        <v>259</v>
      </c>
      <c r="G27" s="378"/>
      <c r="H27" s="402" t="s">
        <v>260</v>
      </c>
      <c r="I27" s="403" t="s">
        <v>118</v>
      </c>
      <c r="J27" s="404"/>
      <c r="K27" s="386">
        <v>0</v>
      </c>
      <c r="L27" s="386">
        <v>0</v>
      </c>
      <c r="M27" s="405"/>
      <c r="N27" s="406"/>
      <c r="O27" s="406"/>
      <c r="P27" s="407"/>
      <c r="Q27" s="385"/>
      <c r="R27" s="386">
        <v>4</v>
      </c>
      <c r="S27" s="387"/>
      <c r="T27" s="388"/>
      <c r="U27" s="404"/>
      <c r="V27" s="398"/>
      <c r="W27" s="390"/>
      <c r="X27" s="408"/>
      <c r="Y27" s="409"/>
      <c r="Z27" s="409"/>
      <c r="AA27" s="409"/>
      <c r="AB27" s="409"/>
      <c r="AC27" s="409"/>
      <c r="AD27" s="409"/>
      <c r="AE27" s="410"/>
      <c r="AF27" s="408"/>
      <c r="AG27" s="409"/>
      <c r="AH27" s="409"/>
      <c r="AI27" s="409"/>
      <c r="AJ27" s="409"/>
      <c r="AK27" s="409"/>
      <c r="AL27" s="409"/>
      <c r="AM27" s="409"/>
    </row>
    <row r="28" spans="1:43" s="144" customFormat="1" ht="15" customHeight="1">
      <c r="A28" s="131"/>
      <c r="B28" s="448" t="s">
        <v>121</v>
      </c>
      <c r="C28" s="448"/>
      <c r="D28" s="448"/>
      <c r="E28" s="448"/>
      <c r="F28" s="132"/>
      <c r="G28" s="132"/>
      <c r="H28" s="133"/>
      <c r="I28" s="133"/>
      <c r="J28" s="133"/>
      <c r="K28" s="134">
        <f>SUM(K23+K22+K17+K11+K5)</f>
        <v>30</v>
      </c>
      <c r="L28" s="135">
        <f>SUM(L23+L22+L17+L11+L5)</f>
        <v>30</v>
      </c>
      <c r="M28" s="136"/>
      <c r="N28" s="415"/>
      <c r="O28" s="136"/>
      <c r="P28" s="137"/>
      <c r="Q28" s="138">
        <f>SUM(Q5+Q11+Q17+Q22+Q23)</f>
        <v>38</v>
      </c>
      <c r="R28" s="135">
        <f>SUM(R5+R11+R17+R22+R23)</f>
        <v>154</v>
      </c>
      <c r="S28" s="139">
        <f>SUM(S5+S11+S17+S22+S23)</f>
        <v>27</v>
      </c>
      <c r="T28" s="140"/>
      <c r="U28" s="133"/>
      <c r="V28" s="141"/>
      <c r="W28" s="16"/>
      <c r="X28" s="17"/>
      <c r="Y28" s="101"/>
      <c r="Z28" s="101"/>
      <c r="AA28" s="101"/>
      <c r="AB28" s="101"/>
      <c r="AC28" s="101"/>
      <c r="AD28" s="101"/>
      <c r="AE28" s="142"/>
      <c r="AF28" s="143"/>
      <c r="AG28" s="102"/>
      <c r="AH28" s="18"/>
      <c r="AI28" s="18"/>
      <c r="AJ28" s="18"/>
      <c r="AK28" s="18"/>
      <c r="AL28" s="18"/>
      <c r="AM28" s="19"/>
      <c r="AN28" s="1"/>
      <c r="AO28" s="1"/>
      <c r="AP28" s="1"/>
      <c r="AQ28" s="1"/>
    </row>
    <row r="29" spans="1:43" s="144" customFormat="1">
      <c r="A29" s="145"/>
      <c r="B29" s="146"/>
      <c r="C29" s="147"/>
      <c r="D29" s="148"/>
      <c r="E29" s="147"/>
      <c r="F29" s="147"/>
      <c r="G29" s="147"/>
      <c r="H29" s="149"/>
      <c r="I29" s="147"/>
      <c r="J29" s="147"/>
      <c r="K29" s="147"/>
      <c r="L29" s="477"/>
      <c r="M29" s="477"/>
      <c r="N29" s="477"/>
      <c r="O29" s="477"/>
      <c r="P29" s="150"/>
      <c r="Q29" s="478">
        <f>SUM(Q28+R28+S28)</f>
        <v>219</v>
      </c>
      <c r="R29" s="477"/>
      <c r="S29" s="479"/>
      <c r="T29" s="151"/>
      <c r="U29" s="147"/>
      <c r="V29" s="141"/>
      <c r="W29" s="16"/>
      <c r="X29" s="17"/>
      <c r="Y29" s="101"/>
      <c r="Z29" s="101"/>
      <c r="AA29" s="101"/>
      <c r="AB29" s="101"/>
      <c r="AC29" s="101"/>
      <c r="AD29" s="101"/>
      <c r="AE29" s="142"/>
      <c r="AF29" s="152"/>
      <c r="AG29" s="101"/>
      <c r="AH29" s="101"/>
      <c r="AI29" s="101"/>
      <c r="AJ29" s="101"/>
      <c r="AK29" s="101"/>
      <c r="AL29" s="101"/>
      <c r="AM29" s="142"/>
    </row>
    <row r="30" spans="1:43">
      <c r="A30" s="153"/>
      <c r="B30" s="18"/>
      <c r="C30" s="18"/>
      <c r="D30" s="154"/>
      <c r="E30" s="18"/>
      <c r="F30" s="18"/>
      <c r="G30" s="101"/>
      <c r="H30" s="39"/>
      <c r="I30" s="101"/>
      <c r="J30" s="18"/>
      <c r="K30" s="18"/>
      <c r="L30" s="155"/>
      <c r="M30" s="18"/>
      <c r="N30" s="18"/>
      <c r="O30" s="18"/>
      <c r="P30" s="156"/>
      <c r="Q30" s="157" t="s">
        <v>34</v>
      </c>
      <c r="R30" s="158" t="s">
        <v>34</v>
      </c>
      <c r="S30" s="159"/>
      <c r="T30" s="20"/>
      <c r="U30" s="18"/>
      <c r="V30" s="58"/>
      <c r="W30" s="16"/>
      <c r="X30" s="17"/>
      <c r="Y30" s="18"/>
      <c r="Z30" s="18"/>
      <c r="AA30" s="18"/>
      <c r="AB30" s="18"/>
      <c r="AC30" s="18"/>
      <c r="AD30" s="18"/>
      <c r="AE30" s="19"/>
      <c r="AF30" s="20"/>
      <c r="AG30" s="18"/>
      <c r="AH30" s="18"/>
      <c r="AI30" s="18"/>
      <c r="AJ30" s="18"/>
      <c r="AK30" s="18"/>
      <c r="AL30" s="18"/>
      <c r="AM30" s="19"/>
    </row>
    <row r="31" spans="1:43" ht="22.95" customHeight="1">
      <c r="A31" s="6"/>
      <c r="B31" s="8" t="s">
        <v>122</v>
      </c>
      <c r="C31" s="7"/>
      <c r="D31" s="8"/>
      <c r="E31" s="7"/>
      <c r="F31" s="7"/>
      <c r="G31" s="8"/>
      <c r="H31" s="8"/>
      <c r="I31" s="8"/>
      <c r="J31" s="7"/>
      <c r="K31" s="7"/>
      <c r="L31" s="7"/>
      <c r="M31" s="7"/>
      <c r="N31" s="269"/>
      <c r="O31" s="7"/>
      <c r="P31" s="160"/>
      <c r="Q31" s="6"/>
      <c r="R31" s="7"/>
      <c r="S31" s="12"/>
      <c r="T31" s="161"/>
      <c r="U31" s="7"/>
      <c r="V31" s="162"/>
      <c r="W31" s="163"/>
      <c r="X31" s="17"/>
      <c r="Y31" s="18"/>
      <c r="Z31" s="18"/>
      <c r="AA31" s="18"/>
      <c r="AB31" s="18"/>
      <c r="AC31" s="18"/>
      <c r="AD31" s="18"/>
      <c r="AE31" s="19"/>
      <c r="AF31" s="20"/>
      <c r="AG31" s="18"/>
      <c r="AH31" s="18"/>
      <c r="AI31" s="18"/>
      <c r="AJ31" s="18"/>
      <c r="AK31" s="18"/>
      <c r="AL31" s="18"/>
      <c r="AM31" s="19"/>
    </row>
    <row r="32" spans="1:43" ht="28.2" customHeight="1">
      <c r="A32" s="21" t="s">
        <v>123</v>
      </c>
      <c r="B32" s="22" t="s">
        <v>36</v>
      </c>
      <c r="C32" s="116"/>
      <c r="D32" s="88"/>
      <c r="E32" s="89"/>
      <c r="F32" s="89"/>
      <c r="G32" s="88" t="s">
        <v>37</v>
      </c>
      <c r="H32" s="164" t="s">
        <v>38</v>
      </c>
      <c r="I32" s="90" t="s">
        <v>39</v>
      </c>
      <c r="J32" s="91"/>
      <c r="K32" s="92">
        <v>15</v>
      </c>
      <c r="L32" s="165">
        <v>15</v>
      </c>
      <c r="M32" s="93"/>
      <c r="N32" s="413"/>
      <c r="O32" s="93"/>
      <c r="P32" s="94"/>
      <c r="Q32" s="166">
        <f>SUM(Q33,Q34,Q35,Q36,Q37,Q38)</f>
        <v>21</v>
      </c>
      <c r="R32" s="92">
        <f>SUM(R33,R34,R35,R36,R37,R38)</f>
        <v>92</v>
      </c>
      <c r="S32" s="167">
        <f>SUM(S33,S34,S35,S36,S37,S38)</f>
        <v>8</v>
      </c>
      <c r="T32" s="95"/>
      <c r="U32" s="91"/>
      <c r="V32" s="168"/>
      <c r="W32" s="169"/>
      <c r="X32" s="170"/>
      <c r="Y32" s="40"/>
      <c r="Z32" s="40"/>
      <c r="AA32" s="40"/>
      <c r="AB32" s="171"/>
      <c r="AC32" s="40"/>
      <c r="AD32" s="40"/>
      <c r="AE32" s="108"/>
      <c r="AF32" s="172"/>
      <c r="AG32" s="40"/>
      <c r="AH32" s="40"/>
      <c r="AI32" s="40"/>
      <c r="AJ32" s="171"/>
      <c r="AK32" s="40"/>
      <c r="AL32" s="40"/>
      <c r="AM32" s="108"/>
    </row>
    <row r="33" spans="1:43" ht="46.2" customHeight="1">
      <c r="A33" s="44" t="s">
        <v>40</v>
      </c>
      <c r="B33" s="45" t="s">
        <v>41</v>
      </c>
      <c r="C33" s="39"/>
      <c r="D33" s="47" t="s">
        <v>124</v>
      </c>
      <c r="E33" s="48"/>
      <c r="F33" s="48"/>
      <c r="G33" s="48" t="s">
        <v>37</v>
      </c>
      <c r="H33" s="173" t="s">
        <v>43</v>
      </c>
      <c r="I33" s="50" t="s">
        <v>39</v>
      </c>
      <c r="J33" s="49"/>
      <c r="K33" s="51">
        <v>5</v>
      </c>
      <c r="L33" s="51">
        <v>5</v>
      </c>
      <c r="M33" s="86" t="s">
        <v>44</v>
      </c>
      <c r="N33" s="367" t="s">
        <v>277</v>
      </c>
      <c r="O33" s="52"/>
      <c r="P33" s="53"/>
      <c r="Q33" s="54">
        <v>7</v>
      </c>
      <c r="R33" s="55">
        <v>6</v>
      </c>
      <c r="S33" s="56">
        <v>8</v>
      </c>
      <c r="T33" s="57"/>
      <c r="U33" s="49"/>
      <c r="V33" s="174" t="s">
        <v>125</v>
      </c>
      <c r="W33" s="169"/>
      <c r="X33" s="38">
        <v>1</v>
      </c>
      <c r="Y33" s="72" t="s">
        <v>46</v>
      </c>
      <c r="Z33" s="72" t="s">
        <v>47</v>
      </c>
      <c r="AA33" s="72" t="s">
        <v>49</v>
      </c>
      <c r="AB33" s="105">
        <v>1</v>
      </c>
      <c r="AC33" s="72" t="s">
        <v>46</v>
      </c>
      <c r="AD33" s="72" t="s">
        <v>47</v>
      </c>
      <c r="AE33" s="100" t="s">
        <v>49</v>
      </c>
      <c r="AF33" s="43">
        <v>1</v>
      </c>
      <c r="AG33" s="39" t="s">
        <v>46</v>
      </c>
      <c r="AH33" s="39" t="s">
        <v>47</v>
      </c>
      <c r="AI33" s="39" t="s">
        <v>49</v>
      </c>
      <c r="AJ33" s="41">
        <v>1</v>
      </c>
      <c r="AK33" s="39" t="s">
        <v>46</v>
      </c>
      <c r="AL33" s="39" t="s">
        <v>47</v>
      </c>
      <c r="AM33" s="42" t="s">
        <v>49</v>
      </c>
    </row>
    <row r="34" spans="1:43" s="179" customFormat="1" ht="28.8">
      <c r="A34" s="59" t="s">
        <v>51</v>
      </c>
      <c r="B34" s="60" t="s">
        <v>52</v>
      </c>
      <c r="C34" s="175"/>
      <c r="D34" s="62" t="s">
        <v>126</v>
      </c>
      <c r="E34" s="63"/>
      <c r="F34" s="63" t="s">
        <v>127</v>
      </c>
      <c r="G34" s="62"/>
      <c r="H34" s="176" t="s">
        <v>43</v>
      </c>
      <c r="I34" s="175" t="s">
        <v>39</v>
      </c>
      <c r="J34" s="177"/>
      <c r="K34" s="66">
        <v>3</v>
      </c>
      <c r="L34" s="66">
        <v>3</v>
      </c>
      <c r="M34" s="67" t="s">
        <v>54</v>
      </c>
      <c r="N34" s="370" t="s">
        <v>190</v>
      </c>
      <c r="O34" s="67" t="s">
        <v>55</v>
      </c>
      <c r="P34" s="69"/>
      <c r="Q34" s="181">
        <v>10</v>
      </c>
      <c r="R34" s="182">
        <v>25</v>
      </c>
      <c r="S34" s="183">
        <v>0</v>
      </c>
      <c r="T34" s="70"/>
      <c r="U34" s="112"/>
      <c r="V34" s="113"/>
      <c r="W34" s="114"/>
      <c r="X34" s="178">
        <v>1</v>
      </c>
      <c r="Y34" s="72" t="s">
        <v>82</v>
      </c>
      <c r="Z34" s="72" t="s">
        <v>83</v>
      </c>
      <c r="AA34" s="424" t="s">
        <v>269</v>
      </c>
      <c r="AB34" s="105">
        <v>1</v>
      </c>
      <c r="AC34" s="72" t="s">
        <v>46</v>
      </c>
      <c r="AD34" s="72" t="s">
        <v>47</v>
      </c>
      <c r="AE34" s="424" t="s">
        <v>134</v>
      </c>
      <c r="AF34" s="103">
        <v>1</v>
      </c>
      <c r="AG34" s="72" t="s">
        <v>46</v>
      </c>
      <c r="AH34" s="72" t="s">
        <v>47</v>
      </c>
      <c r="AI34" s="426" t="s">
        <v>268</v>
      </c>
      <c r="AJ34" s="105">
        <v>1</v>
      </c>
      <c r="AK34" s="72" t="s">
        <v>46</v>
      </c>
      <c r="AL34" s="72" t="s">
        <v>47</v>
      </c>
      <c r="AM34" s="426" t="s">
        <v>268</v>
      </c>
    </row>
    <row r="35" spans="1:43" s="179" customFormat="1" ht="43.2">
      <c r="A35" s="73" t="s">
        <v>58</v>
      </c>
      <c r="B35" s="74" t="s">
        <v>128</v>
      </c>
      <c r="C35" s="72"/>
      <c r="D35" s="75" t="s">
        <v>129</v>
      </c>
      <c r="E35" s="76"/>
      <c r="F35" s="76" t="s">
        <v>127</v>
      </c>
      <c r="G35" s="75"/>
      <c r="H35" s="180" t="s">
        <v>43</v>
      </c>
      <c r="I35" s="72" t="s">
        <v>39</v>
      </c>
      <c r="J35" s="112"/>
      <c r="K35" s="78">
        <v>2</v>
      </c>
      <c r="L35" s="78">
        <v>2</v>
      </c>
      <c r="M35" s="79" t="s">
        <v>54</v>
      </c>
      <c r="N35" s="412" t="s">
        <v>61</v>
      </c>
      <c r="O35" s="79" t="s">
        <v>55</v>
      </c>
      <c r="P35" s="80"/>
      <c r="Q35" s="181">
        <v>4</v>
      </c>
      <c r="R35" s="182">
        <v>6</v>
      </c>
      <c r="S35" s="183">
        <v>0</v>
      </c>
      <c r="T35" s="70"/>
      <c r="U35" s="112"/>
      <c r="V35" s="113" t="s">
        <v>130</v>
      </c>
      <c r="W35" s="114"/>
      <c r="X35" s="178">
        <v>1</v>
      </c>
      <c r="Y35" s="40" t="s">
        <v>264</v>
      </c>
      <c r="Z35" s="72" t="s">
        <v>83</v>
      </c>
      <c r="AA35" s="72"/>
      <c r="AB35" s="480">
        <v>1</v>
      </c>
      <c r="AC35" s="481" t="s">
        <v>131</v>
      </c>
      <c r="AD35" s="482" t="s">
        <v>132</v>
      </c>
      <c r="AE35" s="483"/>
      <c r="AF35" s="184">
        <v>1</v>
      </c>
      <c r="AG35" s="484" t="s">
        <v>133</v>
      </c>
      <c r="AH35" s="485" t="s">
        <v>47</v>
      </c>
      <c r="AI35" s="486" t="s">
        <v>268</v>
      </c>
      <c r="AJ35" s="185">
        <v>1</v>
      </c>
      <c r="AK35" s="484" t="s">
        <v>133</v>
      </c>
      <c r="AL35" s="485" t="s">
        <v>47</v>
      </c>
      <c r="AM35" s="486" t="s">
        <v>268</v>
      </c>
      <c r="AN35" s="461"/>
      <c r="AO35" s="461"/>
      <c r="AP35" s="461"/>
      <c r="AQ35" s="461"/>
    </row>
    <row r="36" spans="1:43" s="179" customFormat="1" ht="28.8">
      <c r="A36" s="73" t="s">
        <v>62</v>
      </c>
      <c r="B36" s="74" t="s">
        <v>63</v>
      </c>
      <c r="C36" s="72"/>
      <c r="D36" s="75" t="s">
        <v>129</v>
      </c>
      <c r="E36" s="76"/>
      <c r="F36" s="76" t="s">
        <v>127</v>
      </c>
      <c r="G36" s="75"/>
      <c r="H36" s="180" t="s">
        <v>43</v>
      </c>
      <c r="I36" s="72" t="s">
        <v>39</v>
      </c>
      <c r="J36" s="112"/>
      <c r="K36" s="78">
        <v>2</v>
      </c>
      <c r="L36" s="78">
        <v>2</v>
      </c>
      <c r="M36" s="79" t="s">
        <v>54</v>
      </c>
      <c r="N36" s="367" t="s">
        <v>64</v>
      </c>
      <c r="O36" s="79" t="s">
        <v>55</v>
      </c>
      <c r="P36" s="80"/>
      <c r="Q36" s="181">
        <v>0</v>
      </c>
      <c r="R36" s="182">
        <v>16</v>
      </c>
      <c r="S36" s="183">
        <v>0</v>
      </c>
      <c r="T36" s="70"/>
      <c r="U36" s="112"/>
      <c r="V36" s="113" t="s">
        <v>135</v>
      </c>
      <c r="W36" s="114"/>
      <c r="X36" s="178">
        <v>1</v>
      </c>
      <c r="Y36" s="40" t="s">
        <v>264</v>
      </c>
      <c r="Z36" s="40" t="s">
        <v>136</v>
      </c>
      <c r="AA36" s="40" t="s">
        <v>137</v>
      </c>
      <c r="AB36" s="480"/>
      <c r="AC36" s="481"/>
      <c r="AD36" s="482"/>
      <c r="AE36" s="483"/>
      <c r="AF36" s="184">
        <v>1</v>
      </c>
      <c r="AG36" s="484"/>
      <c r="AH36" s="485"/>
      <c r="AI36" s="486"/>
      <c r="AJ36" s="185">
        <v>1</v>
      </c>
      <c r="AK36" s="484"/>
      <c r="AL36" s="485"/>
      <c r="AM36" s="486"/>
      <c r="AN36" s="461"/>
      <c r="AO36" s="461"/>
      <c r="AP36" s="461"/>
      <c r="AQ36" s="461"/>
    </row>
    <row r="37" spans="1:43" ht="28.8">
      <c r="A37" s="82" t="s">
        <v>66</v>
      </c>
      <c r="B37" s="186" t="s">
        <v>67</v>
      </c>
      <c r="C37" s="39"/>
      <c r="D37" s="75" t="s">
        <v>129</v>
      </c>
      <c r="E37" s="48"/>
      <c r="F37" s="76" t="s">
        <v>127</v>
      </c>
      <c r="G37" s="84"/>
      <c r="H37" s="180" t="s">
        <v>43</v>
      </c>
      <c r="I37" s="50" t="s">
        <v>39</v>
      </c>
      <c r="J37" s="49"/>
      <c r="K37" s="85">
        <v>2</v>
      </c>
      <c r="L37" s="85">
        <v>2</v>
      </c>
      <c r="M37" s="79" t="s">
        <v>54</v>
      </c>
      <c r="N37" s="369" t="s">
        <v>138</v>
      </c>
      <c r="O37" s="79" t="s">
        <v>55</v>
      </c>
      <c r="P37" s="69"/>
      <c r="Q37" s="181">
        <v>0</v>
      </c>
      <c r="R37" s="182">
        <v>24</v>
      </c>
      <c r="S37" s="183">
        <v>0</v>
      </c>
      <c r="T37" s="57"/>
      <c r="U37" s="49"/>
      <c r="V37" s="174" t="s">
        <v>139</v>
      </c>
      <c r="W37" s="169"/>
      <c r="X37" s="178">
        <v>1</v>
      </c>
      <c r="Y37" s="40" t="s">
        <v>264</v>
      </c>
      <c r="Z37" s="40" t="s">
        <v>136</v>
      </c>
      <c r="AA37" s="40" t="s">
        <v>137</v>
      </c>
      <c r="AB37" s="480"/>
      <c r="AC37" s="481"/>
      <c r="AD37" s="482"/>
      <c r="AE37" s="483"/>
      <c r="AF37" s="184">
        <v>1</v>
      </c>
      <c r="AG37" s="484"/>
      <c r="AH37" s="485"/>
      <c r="AI37" s="486"/>
      <c r="AJ37" s="185">
        <v>1</v>
      </c>
      <c r="AK37" s="484"/>
      <c r="AL37" s="485"/>
      <c r="AM37" s="486"/>
      <c r="AN37" s="461"/>
      <c r="AO37" s="461"/>
      <c r="AP37" s="461"/>
      <c r="AQ37" s="461"/>
    </row>
    <row r="38" spans="1:43" ht="43.2">
      <c r="A38" s="82" t="s">
        <v>140</v>
      </c>
      <c r="B38" s="186" t="s">
        <v>141</v>
      </c>
      <c r="C38" s="39"/>
      <c r="D38" s="75" t="s">
        <v>129</v>
      </c>
      <c r="E38" s="48"/>
      <c r="F38" s="76" t="s">
        <v>127</v>
      </c>
      <c r="G38" s="84"/>
      <c r="H38" s="180" t="s">
        <v>43</v>
      </c>
      <c r="I38" s="50" t="s">
        <v>39</v>
      </c>
      <c r="J38" s="49"/>
      <c r="K38" s="85">
        <v>1</v>
      </c>
      <c r="L38" s="85">
        <v>1</v>
      </c>
      <c r="M38" s="79" t="s">
        <v>54</v>
      </c>
      <c r="N38" s="369" t="s">
        <v>142</v>
      </c>
      <c r="O38" s="52"/>
      <c r="P38" s="69"/>
      <c r="Q38" s="181">
        <v>0</v>
      </c>
      <c r="R38" s="182">
        <v>15</v>
      </c>
      <c r="S38" s="183">
        <v>0</v>
      </c>
      <c r="T38" s="57"/>
      <c r="U38" s="49"/>
      <c r="V38" s="174" t="s">
        <v>143</v>
      </c>
      <c r="W38" s="169"/>
      <c r="X38" s="178">
        <v>1</v>
      </c>
      <c r="Y38" s="40" t="s">
        <v>264</v>
      </c>
      <c r="Z38" s="40" t="s">
        <v>136</v>
      </c>
      <c r="AA38" s="40" t="s">
        <v>137</v>
      </c>
      <c r="AB38" s="480"/>
      <c r="AC38" s="481"/>
      <c r="AD38" s="482"/>
      <c r="AE38" s="483"/>
      <c r="AF38" s="184">
        <v>1</v>
      </c>
      <c r="AG38" s="484"/>
      <c r="AH38" s="485"/>
      <c r="AI38" s="486"/>
      <c r="AJ38" s="185">
        <v>1</v>
      </c>
      <c r="AK38" s="484"/>
      <c r="AL38" s="485"/>
      <c r="AM38" s="486"/>
      <c r="AN38" s="461"/>
      <c r="AO38" s="461"/>
      <c r="AP38" s="461"/>
      <c r="AQ38" s="461"/>
    </row>
    <row r="39" spans="1:43" ht="28.2" customHeight="1">
      <c r="A39" s="21" t="s">
        <v>144</v>
      </c>
      <c r="B39" s="22" t="s">
        <v>70</v>
      </c>
      <c r="C39" s="116"/>
      <c r="D39" s="88"/>
      <c r="E39" s="89"/>
      <c r="F39" s="89"/>
      <c r="G39" s="88" t="s">
        <v>37</v>
      </c>
      <c r="H39" s="90" t="s">
        <v>38</v>
      </c>
      <c r="I39" s="90" t="s">
        <v>39</v>
      </c>
      <c r="J39" s="91"/>
      <c r="K39" s="92">
        <v>8</v>
      </c>
      <c r="L39" s="92">
        <v>8</v>
      </c>
      <c r="M39" s="93"/>
      <c r="N39" s="413"/>
      <c r="O39" s="93"/>
      <c r="P39" s="94"/>
      <c r="Q39" s="166">
        <f>SUM(Q40,Q41,Q42,Q43,Q44)</f>
        <v>4</v>
      </c>
      <c r="R39" s="92">
        <f>SUM(R40,R41,R42,R43,R44)</f>
        <v>53</v>
      </c>
      <c r="S39" s="167">
        <f>SUM(S40,S41,S42,S43,S44)</f>
        <v>33</v>
      </c>
      <c r="T39" s="95"/>
      <c r="U39" s="91"/>
      <c r="V39" s="168"/>
      <c r="W39" s="169"/>
      <c r="X39" s="17"/>
      <c r="Y39" s="72"/>
      <c r="Z39" s="72"/>
      <c r="AA39" s="72"/>
      <c r="AB39" s="72"/>
      <c r="AC39" s="72"/>
      <c r="AD39" s="72"/>
      <c r="AE39" s="100"/>
      <c r="AF39" s="187"/>
      <c r="AG39" s="39"/>
      <c r="AH39" s="39"/>
      <c r="AI39" s="39"/>
      <c r="AJ39" s="39"/>
      <c r="AK39" s="39"/>
      <c r="AL39" s="39"/>
      <c r="AM39" s="42"/>
    </row>
    <row r="40" spans="1:43" ht="28.8">
      <c r="A40" s="188" t="s">
        <v>40</v>
      </c>
      <c r="B40" s="189" t="s">
        <v>71</v>
      </c>
      <c r="C40" s="99"/>
      <c r="D40" s="47" t="s">
        <v>145</v>
      </c>
      <c r="E40" s="48"/>
      <c r="F40" s="48"/>
      <c r="G40" s="48"/>
      <c r="H40" s="49" t="s">
        <v>43</v>
      </c>
      <c r="I40" s="50" t="s">
        <v>39</v>
      </c>
      <c r="J40" s="49"/>
      <c r="K40" s="51">
        <v>0</v>
      </c>
      <c r="L40" s="51">
        <v>0</v>
      </c>
      <c r="M40" s="52"/>
      <c r="N40" s="367" t="s">
        <v>277</v>
      </c>
      <c r="O40" s="52"/>
      <c r="P40" s="53"/>
      <c r="Q40" s="181">
        <v>2</v>
      </c>
      <c r="R40" s="182">
        <v>4</v>
      </c>
      <c r="S40" s="183">
        <v>5</v>
      </c>
      <c r="T40" s="57"/>
      <c r="U40" s="49"/>
      <c r="V40" s="174" t="s">
        <v>146</v>
      </c>
      <c r="W40" s="169"/>
      <c r="X40" s="190"/>
      <c r="Y40" s="40"/>
      <c r="Z40" s="72"/>
      <c r="AA40" s="72"/>
      <c r="AB40" s="360"/>
      <c r="AC40" s="40"/>
      <c r="AD40" s="40"/>
      <c r="AE40" s="100"/>
      <c r="AF40" s="193"/>
      <c r="AG40" s="40"/>
      <c r="AH40" s="39"/>
      <c r="AI40" s="39"/>
      <c r="AJ40" s="191"/>
      <c r="AK40" s="192"/>
      <c r="AL40" s="192"/>
      <c r="AM40" s="42"/>
    </row>
    <row r="41" spans="1:43" ht="28.8">
      <c r="A41" s="73" t="s">
        <v>51</v>
      </c>
      <c r="B41" s="74" t="s">
        <v>73</v>
      </c>
      <c r="C41" s="99"/>
      <c r="D41" s="84" t="s">
        <v>147</v>
      </c>
      <c r="E41" s="48"/>
      <c r="F41" s="48" t="s">
        <v>127</v>
      </c>
      <c r="G41" s="84"/>
      <c r="H41" s="50" t="s">
        <v>43</v>
      </c>
      <c r="I41" s="50" t="s">
        <v>39</v>
      </c>
      <c r="J41" s="49"/>
      <c r="K41" s="85">
        <v>4</v>
      </c>
      <c r="L41" s="85">
        <v>4</v>
      </c>
      <c r="M41" s="79" t="s">
        <v>54</v>
      </c>
      <c r="N41" s="369" t="s">
        <v>75</v>
      </c>
      <c r="O41" s="79" t="s">
        <v>55</v>
      </c>
      <c r="P41" s="69"/>
      <c r="Q41" s="181">
        <v>0</v>
      </c>
      <c r="R41" s="182">
        <v>37</v>
      </c>
      <c r="S41" s="183">
        <v>10</v>
      </c>
      <c r="T41" s="57"/>
      <c r="U41" s="49"/>
      <c r="V41" s="83" t="s">
        <v>76</v>
      </c>
      <c r="W41" s="169"/>
      <c r="X41" s="38">
        <v>1</v>
      </c>
      <c r="Y41" s="72" t="s">
        <v>56</v>
      </c>
      <c r="Z41" s="40" t="s">
        <v>148</v>
      </c>
      <c r="AA41" s="40"/>
      <c r="AB41" s="110">
        <v>1</v>
      </c>
      <c r="AC41" s="72" t="s">
        <v>46</v>
      </c>
      <c r="AD41" s="40" t="s">
        <v>78</v>
      </c>
      <c r="AE41" s="108"/>
      <c r="AF41" s="43">
        <v>1</v>
      </c>
      <c r="AG41" s="72" t="s">
        <v>46</v>
      </c>
      <c r="AH41" s="72" t="s">
        <v>78</v>
      </c>
      <c r="AI41" s="72"/>
      <c r="AJ41" s="105">
        <v>1</v>
      </c>
      <c r="AK41" s="72" t="s">
        <v>46</v>
      </c>
      <c r="AL41" s="72" t="s">
        <v>78</v>
      </c>
      <c r="AM41" s="100"/>
    </row>
    <row r="42" spans="1:43" ht="28.8">
      <c r="A42" s="73" t="s">
        <v>58</v>
      </c>
      <c r="B42" s="74" t="s">
        <v>79</v>
      </c>
      <c r="C42" s="99"/>
      <c r="D42" s="84" t="s">
        <v>149</v>
      </c>
      <c r="E42" s="48"/>
      <c r="F42" s="48" t="s">
        <v>127</v>
      </c>
      <c r="G42" s="84"/>
      <c r="H42" s="50" t="s">
        <v>43</v>
      </c>
      <c r="I42" s="50" t="s">
        <v>39</v>
      </c>
      <c r="J42" s="49"/>
      <c r="K42" s="85">
        <v>1</v>
      </c>
      <c r="L42" s="85">
        <v>1</v>
      </c>
      <c r="M42" s="79" t="s">
        <v>54</v>
      </c>
      <c r="N42" s="422" t="s">
        <v>90</v>
      </c>
      <c r="O42" s="52"/>
      <c r="P42" s="69"/>
      <c r="Q42" s="181">
        <v>0</v>
      </c>
      <c r="R42" s="182">
        <v>0</v>
      </c>
      <c r="S42" s="183">
        <v>10</v>
      </c>
      <c r="T42" s="57"/>
      <c r="U42" s="49"/>
      <c r="V42" s="83" t="s">
        <v>150</v>
      </c>
      <c r="W42" s="169"/>
      <c r="X42" s="38">
        <v>1</v>
      </c>
      <c r="Y42" s="72" t="s">
        <v>82</v>
      </c>
      <c r="Z42" s="72" t="s">
        <v>83</v>
      </c>
      <c r="AA42" s="40" t="s">
        <v>84</v>
      </c>
      <c r="AB42" s="110">
        <v>1</v>
      </c>
      <c r="AC42" s="72" t="s">
        <v>46</v>
      </c>
      <c r="AD42" s="72" t="s">
        <v>50</v>
      </c>
      <c r="AE42" s="108" t="s">
        <v>57</v>
      </c>
      <c r="AF42" s="194">
        <v>1</v>
      </c>
      <c r="AG42" s="72" t="s">
        <v>46</v>
      </c>
      <c r="AH42" s="72" t="s">
        <v>50</v>
      </c>
      <c r="AI42" s="40" t="s">
        <v>57</v>
      </c>
      <c r="AJ42" s="110">
        <v>1</v>
      </c>
      <c r="AK42" s="72" t="s">
        <v>46</v>
      </c>
      <c r="AL42" s="72" t="s">
        <v>50</v>
      </c>
      <c r="AM42" s="108" t="s">
        <v>57</v>
      </c>
    </row>
    <row r="43" spans="1:43" ht="28.8">
      <c r="A43" s="195" t="s">
        <v>62</v>
      </c>
      <c r="B43" s="83" t="s">
        <v>86</v>
      </c>
      <c r="C43" s="99"/>
      <c r="D43" s="84">
        <v>0</v>
      </c>
      <c r="E43" s="48"/>
      <c r="F43" s="48" t="s">
        <v>127</v>
      </c>
      <c r="G43" s="84"/>
      <c r="H43" s="50" t="s">
        <v>43</v>
      </c>
      <c r="I43" s="50" t="s">
        <v>39</v>
      </c>
      <c r="J43" s="49"/>
      <c r="K43" s="85">
        <v>2</v>
      </c>
      <c r="L43" s="85">
        <v>2</v>
      </c>
      <c r="M43" s="79" t="s">
        <v>54</v>
      </c>
      <c r="N43" s="107" t="s">
        <v>87</v>
      </c>
      <c r="O43" s="79" t="s">
        <v>55</v>
      </c>
      <c r="P43" s="69"/>
      <c r="Q43" s="181">
        <v>2</v>
      </c>
      <c r="R43" s="182">
        <v>12</v>
      </c>
      <c r="S43" s="183">
        <v>0</v>
      </c>
      <c r="T43" s="57"/>
      <c r="U43" s="49"/>
      <c r="V43" s="83" t="s">
        <v>151</v>
      </c>
      <c r="W43" s="169"/>
      <c r="X43" s="38">
        <v>1</v>
      </c>
      <c r="Y43" s="72" t="s">
        <v>82</v>
      </c>
      <c r="Z43" s="72" t="s">
        <v>83</v>
      </c>
      <c r="AA43" s="40" t="s">
        <v>85</v>
      </c>
      <c r="AB43" s="110">
        <v>1</v>
      </c>
      <c r="AC43" s="72" t="s">
        <v>46</v>
      </c>
      <c r="AD43" s="40" t="s">
        <v>50</v>
      </c>
      <c r="AE43" s="100" t="s">
        <v>57</v>
      </c>
      <c r="AF43" s="194">
        <v>1</v>
      </c>
      <c r="AG43" s="72" t="s">
        <v>46</v>
      </c>
      <c r="AH43" s="40" t="s">
        <v>50</v>
      </c>
      <c r="AI43" s="72" t="s">
        <v>57</v>
      </c>
      <c r="AJ43" s="110">
        <v>1</v>
      </c>
      <c r="AK43" s="72" t="s">
        <v>46</v>
      </c>
      <c r="AL43" s="40" t="s">
        <v>50</v>
      </c>
      <c r="AM43" s="100" t="s">
        <v>57</v>
      </c>
    </row>
    <row r="44" spans="1:43" ht="43.2">
      <c r="A44" s="195" t="s">
        <v>66</v>
      </c>
      <c r="B44" s="83" t="s">
        <v>89</v>
      </c>
      <c r="C44" s="196"/>
      <c r="D44" s="62">
        <v>0</v>
      </c>
      <c r="E44" s="63"/>
      <c r="F44" s="48" t="s">
        <v>127</v>
      </c>
      <c r="G44" s="62"/>
      <c r="H44" s="64" t="s">
        <v>43</v>
      </c>
      <c r="I44" s="64" t="s">
        <v>39</v>
      </c>
      <c r="J44" s="65"/>
      <c r="K44" s="85">
        <v>1</v>
      </c>
      <c r="L44" s="66">
        <v>1</v>
      </c>
      <c r="M44" s="79" t="s">
        <v>54</v>
      </c>
      <c r="N44" s="370" t="s">
        <v>90</v>
      </c>
      <c r="O44" s="67"/>
      <c r="P44" s="69"/>
      <c r="Q44" s="181">
        <v>0</v>
      </c>
      <c r="R44" s="182">
        <v>0</v>
      </c>
      <c r="S44" s="183">
        <v>8</v>
      </c>
      <c r="T44" s="57"/>
      <c r="U44" s="49"/>
      <c r="V44" s="113" t="s">
        <v>152</v>
      </c>
      <c r="W44" s="169"/>
      <c r="X44" s="38">
        <v>1</v>
      </c>
      <c r="Y44" s="72" t="s">
        <v>82</v>
      </c>
      <c r="Z44" s="72" t="s">
        <v>153</v>
      </c>
      <c r="AA44" s="40" t="s">
        <v>93</v>
      </c>
      <c r="AB44" s="110">
        <v>1</v>
      </c>
      <c r="AC44" s="72" t="s">
        <v>46</v>
      </c>
      <c r="AD44" s="72" t="s">
        <v>95</v>
      </c>
      <c r="AE44" s="100" t="s">
        <v>94</v>
      </c>
      <c r="AF44" s="194">
        <v>1</v>
      </c>
      <c r="AG44" s="72" t="s">
        <v>46</v>
      </c>
      <c r="AH44" s="72" t="s">
        <v>95</v>
      </c>
      <c r="AI44" s="72" t="s">
        <v>94</v>
      </c>
      <c r="AJ44" s="110">
        <v>1</v>
      </c>
      <c r="AK44" s="72" t="s">
        <v>46</v>
      </c>
      <c r="AL44" s="72" t="s">
        <v>95</v>
      </c>
      <c r="AM44" s="100" t="s">
        <v>94</v>
      </c>
    </row>
    <row r="45" spans="1:43" ht="28.2" customHeight="1">
      <c r="A45" s="21" t="s">
        <v>154</v>
      </c>
      <c r="B45" s="22" t="s">
        <v>155</v>
      </c>
      <c r="C45" s="116"/>
      <c r="D45" s="88"/>
      <c r="E45" s="89"/>
      <c r="F45" s="89"/>
      <c r="G45" s="88" t="s">
        <v>37</v>
      </c>
      <c r="H45" s="90" t="s">
        <v>38</v>
      </c>
      <c r="I45" s="90" t="s">
        <v>39</v>
      </c>
      <c r="J45" s="91"/>
      <c r="K45" s="92">
        <v>5</v>
      </c>
      <c r="L45" s="92">
        <v>5</v>
      </c>
      <c r="M45" s="93"/>
      <c r="N45" s="413"/>
      <c r="O45" s="93"/>
      <c r="P45" s="94"/>
      <c r="Q45" s="166">
        <f>SUM(Q46,Q47,Q48,Q49,Q50)</f>
        <v>12</v>
      </c>
      <c r="R45" s="92">
        <f>SUM(R46,R47,R48,R49,R50)</f>
        <v>0</v>
      </c>
      <c r="S45" s="167">
        <f>SUM(S46,S47,S48,S49,S50)</f>
        <v>23</v>
      </c>
      <c r="T45" s="95"/>
      <c r="U45" s="91"/>
      <c r="V45" s="168"/>
      <c r="W45" s="169"/>
      <c r="X45" s="38">
        <v>1</v>
      </c>
      <c r="Y45" s="72" t="s">
        <v>46</v>
      </c>
      <c r="Z45" s="40" t="s">
        <v>156</v>
      </c>
      <c r="AA45" s="426" t="s">
        <v>270</v>
      </c>
      <c r="AB45" s="105">
        <v>1</v>
      </c>
      <c r="AC45" s="72" t="s">
        <v>46</v>
      </c>
      <c r="AD45" s="40" t="s">
        <v>156</v>
      </c>
      <c r="AE45" s="426" t="s">
        <v>270</v>
      </c>
      <c r="AF45" s="103">
        <v>1</v>
      </c>
      <c r="AG45" s="72" t="s">
        <v>46</v>
      </c>
      <c r="AH45" s="40" t="s">
        <v>98</v>
      </c>
      <c r="AI45" s="72" t="s">
        <v>48</v>
      </c>
      <c r="AJ45" s="105">
        <v>1</v>
      </c>
      <c r="AK45" s="72" t="s">
        <v>46</v>
      </c>
      <c r="AL45" s="40" t="s">
        <v>98</v>
      </c>
      <c r="AM45" s="100" t="s">
        <v>48</v>
      </c>
    </row>
    <row r="46" spans="1:43" ht="28.8">
      <c r="A46" s="195" t="s">
        <v>40</v>
      </c>
      <c r="B46" s="83" t="s">
        <v>157</v>
      </c>
      <c r="C46" s="99"/>
      <c r="D46" s="84" t="s">
        <v>158</v>
      </c>
      <c r="E46" s="48"/>
      <c r="F46" s="48" t="s">
        <v>127</v>
      </c>
      <c r="G46" s="84"/>
      <c r="H46" s="50" t="s">
        <v>43</v>
      </c>
      <c r="I46" s="50" t="s">
        <v>39</v>
      </c>
      <c r="J46" s="49"/>
      <c r="K46" s="85">
        <v>0</v>
      </c>
      <c r="L46" s="85">
        <v>0</v>
      </c>
      <c r="M46" s="79" t="s">
        <v>54</v>
      </c>
      <c r="N46" s="419" t="s">
        <v>90</v>
      </c>
      <c r="O46" s="79" t="s">
        <v>55</v>
      </c>
      <c r="P46" s="69"/>
      <c r="Q46" s="54">
        <v>4</v>
      </c>
      <c r="R46" s="55">
        <v>0</v>
      </c>
      <c r="S46" s="56">
        <v>0</v>
      </c>
      <c r="T46" s="57"/>
      <c r="U46" s="49"/>
      <c r="V46" s="58"/>
      <c r="W46" s="16"/>
      <c r="X46" s="122"/>
      <c r="Y46" s="72"/>
      <c r="Z46" s="112"/>
      <c r="AA46" s="112"/>
      <c r="AB46" s="110"/>
      <c r="AC46" s="72"/>
      <c r="AD46" s="112"/>
      <c r="AE46" s="123"/>
      <c r="AF46" s="109"/>
      <c r="AG46" s="72"/>
      <c r="AH46" s="112"/>
      <c r="AI46" s="112"/>
      <c r="AJ46" s="110"/>
      <c r="AK46" s="72"/>
      <c r="AL46" s="112"/>
      <c r="AM46" s="123"/>
    </row>
    <row r="47" spans="1:43" ht="28.8">
      <c r="A47" s="195" t="s">
        <v>51</v>
      </c>
      <c r="B47" s="83" t="s">
        <v>159</v>
      </c>
      <c r="C47" s="99"/>
      <c r="D47" s="84" t="s">
        <v>158</v>
      </c>
      <c r="E47" s="48"/>
      <c r="F47" s="48" t="s">
        <v>127</v>
      </c>
      <c r="G47" s="84"/>
      <c r="H47" s="50" t="s">
        <v>43</v>
      </c>
      <c r="I47" s="50" t="s">
        <v>39</v>
      </c>
      <c r="J47" s="49"/>
      <c r="K47" s="85">
        <v>0</v>
      </c>
      <c r="L47" s="85">
        <v>0</v>
      </c>
      <c r="M47" s="79" t="s">
        <v>54</v>
      </c>
      <c r="N47" s="419" t="s">
        <v>90</v>
      </c>
      <c r="O47" s="81" t="s">
        <v>55</v>
      </c>
      <c r="P47" s="69"/>
      <c r="Q47" s="54">
        <v>4</v>
      </c>
      <c r="R47" s="55">
        <v>0</v>
      </c>
      <c r="S47" s="56">
        <v>0</v>
      </c>
      <c r="T47" s="57"/>
      <c r="U47" s="49"/>
      <c r="V47" s="58"/>
      <c r="W47" s="16"/>
      <c r="X47" s="122"/>
      <c r="Y47" s="72"/>
      <c r="Z47" s="112"/>
      <c r="AA47" s="112"/>
      <c r="AB47" s="110"/>
      <c r="AC47" s="72"/>
      <c r="AD47" s="112"/>
      <c r="AE47" s="123"/>
      <c r="AF47" s="109"/>
      <c r="AG47" s="72"/>
      <c r="AH47" s="112"/>
      <c r="AI47" s="112"/>
      <c r="AJ47" s="110"/>
      <c r="AK47" s="72"/>
      <c r="AL47" s="112"/>
      <c r="AM47" s="123"/>
    </row>
    <row r="48" spans="1:43" ht="28.8">
      <c r="A48" s="195" t="s">
        <v>58</v>
      </c>
      <c r="B48" s="83" t="s">
        <v>160</v>
      </c>
      <c r="C48" s="99"/>
      <c r="D48" s="84">
        <v>0</v>
      </c>
      <c r="E48" s="48"/>
      <c r="F48" s="48" t="s">
        <v>127</v>
      </c>
      <c r="G48" s="84"/>
      <c r="H48" s="50" t="s">
        <v>43</v>
      </c>
      <c r="I48" s="50" t="s">
        <v>39</v>
      </c>
      <c r="J48" s="49"/>
      <c r="K48" s="85">
        <v>0</v>
      </c>
      <c r="L48" s="85">
        <v>0</v>
      </c>
      <c r="M48" s="79" t="s">
        <v>54</v>
      </c>
      <c r="N48" s="369" t="s">
        <v>90</v>
      </c>
      <c r="O48" s="79" t="s">
        <v>55</v>
      </c>
      <c r="P48" s="69"/>
      <c r="Q48" s="54">
        <v>0</v>
      </c>
      <c r="R48" s="55">
        <v>0</v>
      </c>
      <c r="S48" s="56">
        <v>10</v>
      </c>
      <c r="T48" s="57"/>
      <c r="U48" s="49"/>
      <c r="V48" s="58"/>
      <c r="W48" s="16"/>
      <c r="X48" s="122"/>
      <c r="Y48" s="72"/>
      <c r="Z48" s="112"/>
      <c r="AA48" s="112"/>
      <c r="AB48" s="110"/>
      <c r="AC48" s="72"/>
      <c r="AD48" s="112"/>
      <c r="AE48" s="123"/>
      <c r="AF48" s="109"/>
      <c r="AG48" s="72"/>
      <c r="AH48" s="112"/>
      <c r="AI48" s="112"/>
      <c r="AJ48" s="110"/>
      <c r="AK48" s="72"/>
      <c r="AL48" s="112"/>
      <c r="AM48" s="123"/>
    </row>
    <row r="49" spans="1:39" ht="28.8">
      <c r="A49" s="195" t="s">
        <v>62</v>
      </c>
      <c r="B49" s="83" t="s">
        <v>104</v>
      </c>
      <c r="C49" s="99"/>
      <c r="D49" s="84">
        <v>0</v>
      </c>
      <c r="E49" s="48"/>
      <c r="F49" s="48" t="s">
        <v>127</v>
      </c>
      <c r="G49" s="84"/>
      <c r="H49" s="50" t="s">
        <v>43</v>
      </c>
      <c r="I49" s="50" t="s">
        <v>39</v>
      </c>
      <c r="J49" s="49"/>
      <c r="K49" s="85">
        <v>0</v>
      </c>
      <c r="L49" s="85">
        <v>0</v>
      </c>
      <c r="M49" s="79" t="s">
        <v>54</v>
      </c>
      <c r="N49" s="419" t="s">
        <v>90</v>
      </c>
      <c r="O49" s="79" t="s">
        <v>55</v>
      </c>
      <c r="P49" s="69"/>
      <c r="Q49" s="54">
        <v>0</v>
      </c>
      <c r="R49" s="55">
        <v>0</v>
      </c>
      <c r="S49" s="56">
        <v>7</v>
      </c>
      <c r="T49" s="57"/>
      <c r="U49" s="49"/>
      <c r="V49" s="58"/>
      <c r="W49" s="16"/>
      <c r="X49" s="122"/>
      <c r="Y49" s="72"/>
      <c r="Z49" s="112"/>
      <c r="AA49" s="112"/>
      <c r="AB49" s="110"/>
      <c r="AC49" s="72"/>
      <c r="AD49" s="112"/>
      <c r="AE49" s="123"/>
      <c r="AF49" s="109"/>
      <c r="AG49" s="72"/>
      <c r="AH49" s="112"/>
      <c r="AI49" s="112"/>
      <c r="AJ49" s="110"/>
      <c r="AK49" s="72"/>
      <c r="AL49" s="112"/>
      <c r="AM49" s="123"/>
    </row>
    <row r="50" spans="1:39" ht="44.55" customHeight="1">
      <c r="A50" s="195" t="s">
        <v>66</v>
      </c>
      <c r="B50" s="255" t="s">
        <v>257</v>
      </c>
      <c r="C50" s="99"/>
      <c r="D50" s="84" t="s">
        <v>158</v>
      </c>
      <c r="E50" s="48"/>
      <c r="F50" s="48" t="s">
        <v>127</v>
      </c>
      <c r="G50" s="84"/>
      <c r="H50" s="50" t="s">
        <v>43</v>
      </c>
      <c r="I50" s="50" t="s">
        <v>39</v>
      </c>
      <c r="J50" s="49"/>
      <c r="K50" s="85">
        <v>0</v>
      </c>
      <c r="L50" s="85">
        <v>0</v>
      </c>
      <c r="M50" s="197" t="s">
        <v>54</v>
      </c>
      <c r="N50" s="419" t="s">
        <v>90</v>
      </c>
      <c r="O50" s="79" t="s">
        <v>55</v>
      </c>
      <c r="P50" s="69"/>
      <c r="Q50" s="54">
        <v>4</v>
      </c>
      <c r="R50" s="55">
        <v>0</v>
      </c>
      <c r="S50" s="56">
        <v>6</v>
      </c>
      <c r="T50" s="57"/>
      <c r="U50" s="49"/>
      <c r="V50" s="58"/>
      <c r="W50" s="16"/>
      <c r="X50" s="198"/>
      <c r="Y50" s="40"/>
      <c r="Z50" s="112"/>
      <c r="AA50" s="112"/>
      <c r="AB50" s="191"/>
      <c r="AC50" s="192"/>
      <c r="AD50" s="199"/>
      <c r="AE50" s="200"/>
      <c r="AF50" s="201"/>
      <c r="AG50" s="202"/>
      <c r="AH50" s="199"/>
      <c r="AI50" s="199"/>
      <c r="AJ50" s="203"/>
      <c r="AK50" s="202"/>
      <c r="AL50" s="199"/>
      <c r="AM50" s="200"/>
    </row>
    <row r="51" spans="1:39" s="212" customFormat="1" ht="28.2" customHeight="1">
      <c r="A51" s="21" t="s">
        <v>161</v>
      </c>
      <c r="B51" s="22" t="s">
        <v>106</v>
      </c>
      <c r="C51" s="204"/>
      <c r="D51" s="205" t="s">
        <v>162</v>
      </c>
      <c r="E51" s="206"/>
      <c r="F51" s="206"/>
      <c r="G51" s="207"/>
      <c r="H51" s="208" t="s">
        <v>38</v>
      </c>
      <c r="I51" s="27" t="s">
        <v>39</v>
      </c>
      <c r="J51" s="209"/>
      <c r="K51" s="92">
        <v>2</v>
      </c>
      <c r="L51" s="92">
        <v>2</v>
      </c>
      <c r="M51" s="93"/>
      <c r="N51" s="414" t="s">
        <v>108</v>
      </c>
      <c r="O51" s="93"/>
      <c r="P51" s="94"/>
      <c r="Q51" s="166">
        <v>0</v>
      </c>
      <c r="R51" s="92">
        <v>16</v>
      </c>
      <c r="S51" s="167">
        <v>0</v>
      </c>
      <c r="T51" s="95"/>
      <c r="U51" s="210"/>
      <c r="V51" s="211"/>
      <c r="W51" s="16" t="s">
        <v>110</v>
      </c>
      <c r="X51" s="38">
        <v>1</v>
      </c>
      <c r="Y51" s="39" t="s">
        <v>82</v>
      </c>
      <c r="Z51" s="39" t="s">
        <v>111</v>
      </c>
      <c r="AA51" s="429"/>
      <c r="AB51" s="41">
        <v>1</v>
      </c>
      <c r="AC51" s="39" t="s">
        <v>46</v>
      </c>
      <c r="AD51" s="39" t="s">
        <v>95</v>
      </c>
      <c r="AE51" s="42" t="s">
        <v>94</v>
      </c>
      <c r="AF51" s="43">
        <v>1</v>
      </c>
      <c r="AG51" s="39" t="s">
        <v>46</v>
      </c>
      <c r="AH51" s="39" t="s">
        <v>95</v>
      </c>
      <c r="AI51" s="39" t="s">
        <v>112</v>
      </c>
      <c r="AJ51" s="41">
        <v>1</v>
      </c>
      <c r="AK51" s="39" t="s">
        <v>46</v>
      </c>
      <c r="AL51" s="39" t="s">
        <v>95</v>
      </c>
      <c r="AM51" s="42" t="s">
        <v>112</v>
      </c>
    </row>
    <row r="52" spans="1:39" s="212" customFormat="1" ht="28.2" customHeight="1">
      <c r="A52" s="21" t="s">
        <v>163</v>
      </c>
      <c r="B52" s="22" t="s">
        <v>114</v>
      </c>
      <c r="C52" s="204"/>
      <c r="D52" s="207"/>
      <c r="E52" s="206"/>
      <c r="F52" s="206"/>
      <c r="G52" s="207"/>
      <c r="H52" s="208" t="s">
        <v>38</v>
      </c>
      <c r="I52" s="213"/>
      <c r="J52" s="209"/>
      <c r="K52" s="92">
        <v>0</v>
      </c>
      <c r="L52" s="92">
        <v>0</v>
      </c>
      <c r="M52" s="93"/>
      <c r="N52" s="413"/>
      <c r="O52" s="93"/>
      <c r="P52" s="94"/>
      <c r="Q52" s="166">
        <f>Q53</f>
        <v>0</v>
      </c>
      <c r="R52" s="92">
        <f>R53</f>
        <v>10</v>
      </c>
      <c r="S52" s="167">
        <f>S53</f>
        <v>0</v>
      </c>
      <c r="T52" s="95"/>
      <c r="U52" s="210"/>
      <c r="V52" s="214" t="s">
        <v>115</v>
      </c>
      <c r="W52" s="16"/>
      <c r="X52" s="215"/>
      <c r="Y52" s="216"/>
      <c r="Z52" s="216"/>
      <c r="AA52" s="216"/>
      <c r="AB52" s="216"/>
      <c r="AC52" s="216"/>
      <c r="AD52" s="216"/>
      <c r="AE52" s="217"/>
      <c r="AF52" s="218"/>
      <c r="AG52" s="216"/>
      <c r="AH52" s="216"/>
      <c r="AI52" s="216"/>
      <c r="AJ52" s="216"/>
      <c r="AK52" s="216"/>
      <c r="AL52" s="216"/>
      <c r="AM52" s="217"/>
    </row>
    <row r="53" spans="1:39" s="212" customFormat="1" ht="28.2" customHeight="1">
      <c r="A53" s="117"/>
      <c r="B53" s="118" t="s">
        <v>115</v>
      </c>
      <c r="C53" s="219"/>
      <c r="D53" s="220"/>
      <c r="E53" s="221"/>
      <c r="F53" s="221"/>
      <c r="G53" s="220"/>
      <c r="H53" s="72" t="s">
        <v>43</v>
      </c>
      <c r="I53" s="222"/>
      <c r="J53" s="223"/>
      <c r="K53" s="224"/>
      <c r="L53" s="111"/>
      <c r="M53" s="79"/>
      <c r="N53" s="412"/>
      <c r="O53" s="79"/>
      <c r="P53" s="80"/>
      <c r="Q53" s="129">
        <v>0</v>
      </c>
      <c r="R53" s="78">
        <v>10</v>
      </c>
      <c r="S53" s="130">
        <v>0</v>
      </c>
      <c r="T53" s="70"/>
      <c r="U53" s="112"/>
      <c r="V53" s="113"/>
      <c r="W53" s="16"/>
      <c r="X53" s="215"/>
      <c r="Y53" s="216"/>
      <c r="Z53" s="216"/>
      <c r="AA53" s="216"/>
      <c r="AB53" s="216"/>
      <c r="AC53" s="216"/>
      <c r="AD53" s="216"/>
      <c r="AE53" s="217"/>
      <c r="AF53" s="218"/>
      <c r="AG53" s="216"/>
      <c r="AH53" s="216"/>
      <c r="AI53" s="216"/>
      <c r="AJ53" s="216"/>
      <c r="AK53" s="216"/>
      <c r="AL53" s="216"/>
      <c r="AM53" s="217"/>
    </row>
    <row r="54" spans="1:39" s="212" customFormat="1" ht="28.2" customHeight="1">
      <c r="A54" s="21" t="s">
        <v>164</v>
      </c>
      <c r="B54" s="22" t="s">
        <v>117</v>
      </c>
      <c r="C54" s="204"/>
      <c r="D54" s="205"/>
      <c r="E54" s="206"/>
      <c r="F54" s="206"/>
      <c r="G54" s="207"/>
      <c r="H54" s="208"/>
      <c r="I54" s="27" t="s">
        <v>118</v>
      </c>
      <c r="J54" s="209"/>
      <c r="K54" s="92">
        <v>0</v>
      </c>
      <c r="L54" s="92">
        <v>0</v>
      </c>
      <c r="M54" s="93"/>
      <c r="N54" s="414"/>
      <c r="O54" s="93"/>
      <c r="P54" s="94"/>
      <c r="Q54" s="166">
        <v>0</v>
      </c>
      <c r="R54" s="92">
        <v>10</v>
      </c>
      <c r="S54" s="167">
        <v>0</v>
      </c>
      <c r="T54" s="95"/>
      <c r="U54" s="210"/>
      <c r="V54" s="211"/>
      <c r="W54" s="37"/>
      <c r="X54" s="38"/>
      <c r="Y54" s="39"/>
      <c r="Z54" s="39"/>
      <c r="AA54" s="107"/>
      <c r="AB54" s="41"/>
      <c r="AC54" s="39"/>
      <c r="AD54" s="39"/>
      <c r="AE54" s="42"/>
      <c r="AF54" s="43"/>
      <c r="AG54" s="39"/>
      <c r="AH54" s="39"/>
      <c r="AI54" s="39"/>
      <c r="AJ54" s="41"/>
      <c r="AK54" s="39"/>
      <c r="AL54" s="39"/>
      <c r="AM54" s="42"/>
    </row>
    <row r="55" spans="1:39" s="440" customFormat="1" ht="28.2" customHeight="1">
      <c r="A55" s="374" t="s">
        <v>263</v>
      </c>
      <c r="B55" s="375" t="s">
        <v>210</v>
      </c>
      <c r="C55" s="283"/>
      <c r="D55" s="433"/>
      <c r="E55" s="434"/>
      <c r="F55" s="434"/>
      <c r="G55" s="433"/>
      <c r="H55" s="435"/>
      <c r="I55" s="441" t="s">
        <v>39</v>
      </c>
      <c r="J55" s="436"/>
      <c r="K55" s="371">
        <v>0</v>
      </c>
      <c r="L55" s="371">
        <v>0</v>
      </c>
      <c r="M55" s="368"/>
      <c r="N55" s="368"/>
      <c r="O55" s="368"/>
      <c r="P55" s="437"/>
      <c r="Q55" s="261">
        <v>0</v>
      </c>
      <c r="R55" s="262">
        <v>12</v>
      </c>
      <c r="S55" s="263">
        <v>0</v>
      </c>
      <c r="T55" s="438"/>
      <c r="U55" s="439"/>
      <c r="V55" s="96"/>
      <c r="W55" s="37"/>
      <c r="X55" s="38"/>
      <c r="Y55" s="39"/>
      <c r="Z55" s="39"/>
      <c r="AA55" s="107"/>
      <c r="AB55" s="41"/>
      <c r="AC55" s="39"/>
      <c r="AD55" s="39"/>
      <c r="AE55" s="42"/>
      <c r="AF55" s="43"/>
      <c r="AG55" s="39"/>
      <c r="AH55" s="39"/>
      <c r="AI55" s="39"/>
      <c r="AJ55" s="41"/>
      <c r="AK55" s="39"/>
      <c r="AL55" s="39"/>
      <c r="AM55" s="42"/>
    </row>
    <row r="56" spans="1:39" s="212" customFormat="1" ht="28.2" customHeight="1">
      <c r="A56" s="21" t="s">
        <v>266</v>
      </c>
      <c r="B56" s="22" t="s">
        <v>120</v>
      </c>
      <c r="C56" s="204"/>
      <c r="D56" s="205"/>
      <c r="E56" s="206"/>
      <c r="F56" s="206"/>
      <c r="G56" s="207"/>
      <c r="H56" s="208"/>
      <c r="I56" s="27" t="s">
        <v>118</v>
      </c>
      <c r="J56" s="209"/>
      <c r="K56" s="92">
        <v>0</v>
      </c>
      <c r="L56" s="92">
        <v>0</v>
      </c>
      <c r="M56" s="93"/>
      <c r="N56" s="414"/>
      <c r="O56" s="93"/>
      <c r="P56" s="94"/>
      <c r="Q56" s="166">
        <v>0</v>
      </c>
      <c r="R56" s="92">
        <v>20</v>
      </c>
      <c r="S56" s="167">
        <v>0</v>
      </c>
      <c r="T56" s="95"/>
      <c r="U56" s="210"/>
      <c r="V56" s="211"/>
      <c r="W56" s="37"/>
      <c r="X56" s="38"/>
      <c r="Y56" s="39"/>
      <c r="Z56" s="39"/>
      <c r="AA56" s="107"/>
      <c r="AB56" s="41"/>
      <c r="AC56" s="39"/>
      <c r="AD56" s="39"/>
      <c r="AE56" s="42"/>
      <c r="AF56" s="43"/>
      <c r="AG56" s="39"/>
      <c r="AH56" s="39"/>
      <c r="AI56" s="39"/>
      <c r="AJ56" s="41"/>
      <c r="AK56" s="39"/>
      <c r="AL56" s="39"/>
      <c r="AM56" s="42"/>
    </row>
    <row r="57" spans="1:39" customFormat="1" ht="40.950000000000003" customHeight="1">
      <c r="A57" s="398" t="s">
        <v>267</v>
      </c>
      <c r="B57" s="375" t="s">
        <v>258</v>
      </c>
      <c r="C57" s="376"/>
      <c r="D57" s="377"/>
      <c r="E57" s="378"/>
      <c r="F57" s="379" t="s">
        <v>259</v>
      </c>
      <c r="G57" s="378"/>
      <c r="H57" s="380" t="s">
        <v>260</v>
      </c>
      <c r="I57" s="381" t="s">
        <v>118</v>
      </c>
      <c r="J57" s="382"/>
      <c r="K57" s="372">
        <v>0</v>
      </c>
      <c r="L57" s="372">
        <v>0</v>
      </c>
      <c r="M57" s="373"/>
      <c r="N57" s="383"/>
      <c r="O57" s="383"/>
      <c r="P57" s="384"/>
      <c r="Q57" s="385"/>
      <c r="R57" s="423">
        <v>4</v>
      </c>
      <c r="S57" s="387"/>
      <c r="T57" s="388"/>
      <c r="U57" s="382"/>
      <c r="V57" s="389"/>
      <c r="W57" s="390"/>
      <c r="X57" s="400"/>
      <c r="Y57" s="392"/>
      <c r="Z57" s="392"/>
      <c r="AA57" s="392"/>
      <c r="AB57" s="392"/>
      <c r="AC57" s="392"/>
      <c r="AD57" s="392"/>
      <c r="AE57" s="394"/>
      <c r="AF57" s="400"/>
      <c r="AG57" s="392"/>
      <c r="AH57" s="392"/>
      <c r="AI57" s="392"/>
      <c r="AJ57" s="392"/>
      <c r="AK57" s="392"/>
      <c r="AL57" s="392"/>
      <c r="AM57" s="392"/>
    </row>
    <row r="58" spans="1:39">
      <c r="A58" s="445"/>
      <c r="B58" s="225" t="s">
        <v>165</v>
      </c>
      <c r="C58" s="225"/>
      <c r="D58" s="226"/>
      <c r="E58" s="225"/>
      <c r="F58" s="225"/>
      <c r="G58" s="226"/>
      <c r="H58" s="227"/>
      <c r="I58" s="226"/>
      <c r="J58" s="225"/>
      <c r="K58" s="225"/>
      <c r="L58" s="228">
        <v>30</v>
      </c>
      <c r="M58" s="225"/>
      <c r="N58" s="225"/>
      <c r="O58" s="225"/>
      <c r="P58" s="229"/>
      <c r="Q58" s="230">
        <f>+SUM(Q32+Q39+Q45+Q51+Q52)</f>
        <v>37</v>
      </c>
      <c r="R58" s="231">
        <f>+SUM(R32+R39+R45+R51+R52)</f>
        <v>171</v>
      </c>
      <c r="S58" s="232">
        <f>+SUM(S32+S39+S45+S51+S52)</f>
        <v>64</v>
      </c>
      <c r="T58" s="233"/>
      <c r="U58" s="234"/>
      <c r="V58" s="15"/>
      <c r="W58" s="16"/>
      <c r="X58" s="17"/>
      <c r="Y58" s="18"/>
      <c r="Z58" s="18"/>
      <c r="AA58" s="18"/>
      <c r="AB58" s="18"/>
      <c r="AC58" s="18"/>
      <c r="AD58" s="18"/>
      <c r="AE58" s="19"/>
      <c r="AF58" s="20"/>
      <c r="AG58" s="18"/>
      <c r="AH58" s="18"/>
      <c r="AI58" s="18"/>
      <c r="AJ58" s="18"/>
      <c r="AK58" s="18"/>
      <c r="AL58" s="18"/>
      <c r="AM58" s="19"/>
    </row>
    <row r="59" spans="1:39">
      <c r="A59" s="445"/>
      <c r="B59" s="225"/>
      <c r="C59" s="225"/>
      <c r="D59" s="226"/>
      <c r="E59" s="225"/>
      <c r="F59" s="225"/>
      <c r="G59" s="226"/>
      <c r="H59" s="227"/>
      <c r="I59" s="226"/>
      <c r="J59" s="225"/>
      <c r="K59" s="225"/>
      <c r="L59" s="228"/>
      <c r="M59" s="225"/>
      <c r="N59" s="225"/>
      <c r="O59" s="225"/>
      <c r="P59" s="229"/>
      <c r="Q59" s="445">
        <f>SUM(Q58+R58+S58)</f>
        <v>272</v>
      </c>
      <c r="R59" s="446"/>
      <c r="S59" s="447"/>
      <c r="T59" s="161"/>
      <c r="U59" s="7"/>
      <c r="V59" s="162"/>
      <c r="W59" s="163"/>
      <c r="X59" s="17"/>
      <c r="Y59" s="18"/>
      <c r="Z59" s="18"/>
      <c r="AA59" s="18"/>
      <c r="AB59" s="18"/>
      <c r="AC59" s="18"/>
      <c r="AD59" s="18"/>
      <c r="AE59" s="19"/>
      <c r="AF59" s="20"/>
      <c r="AG59" s="18"/>
      <c r="AH59" s="18"/>
      <c r="AI59" s="18"/>
      <c r="AJ59" s="18"/>
      <c r="AK59" s="18"/>
      <c r="AL59" s="18"/>
      <c r="AM59" s="19"/>
    </row>
    <row r="60" spans="1:39">
      <c r="A60" s="153"/>
      <c r="B60" s="18"/>
      <c r="C60" s="18"/>
      <c r="D60" s="154"/>
      <c r="E60" s="18"/>
      <c r="F60" s="18"/>
      <c r="G60" s="101"/>
      <c r="H60" s="39"/>
      <c r="I60" s="101"/>
      <c r="J60" s="18"/>
      <c r="K60" s="18"/>
      <c r="L60" s="155"/>
      <c r="M60" s="18"/>
      <c r="N60" s="18"/>
      <c r="O60" s="18"/>
      <c r="P60" s="156"/>
      <c r="Q60" s="157" t="s">
        <v>34</v>
      </c>
      <c r="R60" s="158" t="s">
        <v>34</v>
      </c>
      <c r="S60" s="159"/>
      <c r="T60" s="20"/>
      <c r="U60" s="18"/>
      <c r="V60" s="58"/>
      <c r="W60" s="16"/>
      <c r="X60" s="17"/>
      <c r="Y60" s="18"/>
      <c r="Z60" s="18"/>
      <c r="AA60" s="18"/>
      <c r="AB60" s="18"/>
      <c r="AC60" s="18"/>
      <c r="AD60" s="18"/>
      <c r="AE60" s="19"/>
      <c r="AF60" s="20"/>
      <c r="AG60" s="18"/>
      <c r="AH60" s="18"/>
      <c r="AI60" s="18"/>
      <c r="AJ60" s="18"/>
      <c r="AK60" s="18"/>
      <c r="AL60" s="18"/>
      <c r="AM60" s="19"/>
    </row>
    <row r="61" spans="1:39" ht="30.45" customHeight="1">
      <c r="A61" s="235"/>
      <c r="B61" s="236" t="s">
        <v>166</v>
      </c>
      <c r="C61" s="237"/>
      <c r="D61" s="238"/>
      <c r="E61" s="239"/>
      <c r="F61" s="239"/>
      <c r="G61" s="238" t="s">
        <v>37</v>
      </c>
      <c r="H61" s="240"/>
      <c r="I61" s="241" t="s">
        <v>39</v>
      </c>
      <c r="J61" s="242"/>
      <c r="K61" s="237"/>
      <c r="L61" s="237"/>
      <c r="M61" s="243"/>
      <c r="N61" s="416"/>
      <c r="O61" s="243"/>
      <c r="P61" s="244"/>
      <c r="Q61" s="245"/>
      <c r="R61" s="237"/>
      <c r="S61" s="246"/>
      <c r="T61" s="247"/>
      <c r="U61" s="242"/>
      <c r="V61" s="248"/>
      <c r="W61" s="169"/>
      <c r="X61" s="178"/>
      <c r="Y61" s="72"/>
      <c r="Z61" s="40"/>
      <c r="AA61" s="72"/>
      <c r="AB61" s="105"/>
      <c r="AC61" s="72"/>
      <c r="AD61" s="40"/>
      <c r="AE61" s="100"/>
      <c r="AF61" s="103"/>
      <c r="AG61" s="72"/>
      <c r="AH61" s="40"/>
      <c r="AI61" s="40"/>
      <c r="AJ61" s="105"/>
      <c r="AK61" s="72"/>
      <c r="AL61" s="40"/>
      <c r="AM61" s="108"/>
    </row>
    <row r="62" spans="1:39" ht="28.2" customHeight="1">
      <c r="A62" s="21" t="s">
        <v>167</v>
      </c>
      <c r="B62" s="22" t="s">
        <v>36</v>
      </c>
      <c r="C62" s="124"/>
      <c r="D62" s="24"/>
      <c r="E62" s="25"/>
      <c r="F62" s="25"/>
      <c r="G62" s="24" t="s">
        <v>37</v>
      </c>
      <c r="H62" s="27" t="s">
        <v>38</v>
      </c>
      <c r="I62" s="27" t="s">
        <v>39</v>
      </c>
      <c r="J62" s="28"/>
      <c r="K62" s="29">
        <v>8</v>
      </c>
      <c r="L62" s="29">
        <v>8</v>
      </c>
      <c r="M62" s="249"/>
      <c r="N62" s="417"/>
      <c r="O62" s="249"/>
      <c r="P62" s="32"/>
      <c r="Q62" s="125">
        <f>SUM(Q63,Q64,Q65,Q66,Q67,Q68)</f>
        <v>6</v>
      </c>
      <c r="R62" s="29">
        <f>SUM(R63,R64,R65,R66,R67,R68)</f>
        <v>51</v>
      </c>
      <c r="S62" s="126">
        <f>SUM(S63,S64,S65,S66,S67,S68)</f>
        <v>0</v>
      </c>
      <c r="T62" s="35"/>
      <c r="U62" s="28"/>
      <c r="V62" s="250"/>
      <c r="W62" s="169"/>
      <c r="X62" s="17"/>
      <c r="Y62" s="18"/>
      <c r="Z62" s="18"/>
      <c r="AA62" s="18"/>
      <c r="AB62" s="18"/>
      <c r="AC62" s="18"/>
      <c r="AD62" s="18"/>
      <c r="AE62" s="19"/>
      <c r="AF62" s="20"/>
      <c r="AG62" s="18"/>
      <c r="AH62" s="18"/>
      <c r="AI62" s="18"/>
      <c r="AJ62" s="18"/>
      <c r="AK62" s="18"/>
      <c r="AL62" s="18"/>
      <c r="AM62" s="19"/>
    </row>
    <row r="63" spans="1:39" ht="27" customHeight="1">
      <c r="A63" s="44" t="s">
        <v>40</v>
      </c>
      <c r="B63" s="45" t="s">
        <v>168</v>
      </c>
      <c r="C63" s="99"/>
      <c r="D63" s="47" t="s">
        <v>169</v>
      </c>
      <c r="E63" s="48"/>
      <c r="F63" s="48"/>
      <c r="G63" s="48"/>
      <c r="H63" s="64" t="s">
        <v>43</v>
      </c>
      <c r="I63" s="50" t="s">
        <v>39</v>
      </c>
      <c r="J63" s="49"/>
      <c r="K63" s="251">
        <v>0</v>
      </c>
      <c r="L63" s="251">
        <v>0</v>
      </c>
      <c r="M63" s="52"/>
      <c r="N63" s="369" t="s">
        <v>262</v>
      </c>
      <c r="O63" s="52"/>
      <c r="P63" s="53"/>
      <c r="Q63" s="181"/>
      <c r="R63" s="182">
        <v>6</v>
      </c>
      <c r="S63" s="183"/>
      <c r="T63" s="57"/>
      <c r="U63" s="49"/>
      <c r="V63" s="174" t="s">
        <v>171</v>
      </c>
      <c r="W63" s="169"/>
      <c r="X63" s="17"/>
      <c r="Y63" s="18"/>
      <c r="Z63" s="18"/>
      <c r="AA63" s="18"/>
      <c r="AB63" s="18"/>
      <c r="AC63" s="18"/>
      <c r="AD63" s="18"/>
      <c r="AE63" s="19"/>
      <c r="AF63" s="187"/>
      <c r="AG63" s="39"/>
      <c r="AH63" s="39"/>
      <c r="AI63" s="39"/>
      <c r="AJ63" s="39"/>
      <c r="AK63" s="39"/>
      <c r="AL63" s="39"/>
      <c r="AM63" s="42"/>
    </row>
    <row r="64" spans="1:39" s="179" customFormat="1" ht="28.8">
      <c r="A64" s="59" t="s">
        <v>51</v>
      </c>
      <c r="B64" s="60" t="s">
        <v>52</v>
      </c>
      <c r="C64" s="196"/>
      <c r="D64" s="62"/>
      <c r="E64" s="63"/>
      <c r="F64" s="63"/>
      <c r="G64" s="62" t="s">
        <v>37</v>
      </c>
      <c r="H64" s="64" t="s">
        <v>43</v>
      </c>
      <c r="I64" s="175" t="s">
        <v>39</v>
      </c>
      <c r="J64" s="177"/>
      <c r="K64" s="252">
        <v>4</v>
      </c>
      <c r="L64" s="252">
        <v>4</v>
      </c>
      <c r="M64" s="67" t="s">
        <v>54</v>
      </c>
      <c r="N64" s="370" t="s">
        <v>190</v>
      </c>
      <c r="O64" s="67" t="s">
        <v>55</v>
      </c>
      <c r="P64" s="69"/>
      <c r="Q64" s="181">
        <v>6</v>
      </c>
      <c r="R64" s="182">
        <v>15</v>
      </c>
      <c r="S64" s="183">
        <v>0</v>
      </c>
      <c r="T64" s="70"/>
      <c r="U64" s="112"/>
      <c r="V64" s="253" t="s">
        <v>172</v>
      </c>
      <c r="W64" s="114"/>
      <c r="X64" s="178">
        <v>1</v>
      </c>
      <c r="Y64" s="72" t="s">
        <v>82</v>
      </c>
      <c r="Z64" s="72" t="s">
        <v>173</v>
      </c>
      <c r="AA64" s="72" t="s">
        <v>174</v>
      </c>
      <c r="AB64" s="105">
        <v>1</v>
      </c>
      <c r="AC64" s="72" t="s">
        <v>46</v>
      </c>
      <c r="AD64" s="72" t="s">
        <v>175</v>
      </c>
      <c r="AE64" s="100" t="s">
        <v>49</v>
      </c>
      <c r="AF64" s="103">
        <v>1</v>
      </c>
      <c r="AG64" s="72" t="s">
        <v>46</v>
      </c>
      <c r="AH64" s="72" t="s">
        <v>47</v>
      </c>
      <c r="AI64" s="72" t="s">
        <v>49</v>
      </c>
      <c r="AJ64" s="105">
        <v>1</v>
      </c>
      <c r="AK64" s="72" t="s">
        <v>46</v>
      </c>
      <c r="AL64" s="72" t="s">
        <v>47</v>
      </c>
      <c r="AM64" s="100" t="s">
        <v>49</v>
      </c>
    </row>
    <row r="65" spans="1:46" s="179" customFormat="1" ht="28.8">
      <c r="A65" s="73" t="s">
        <v>58</v>
      </c>
      <c r="B65" s="74" t="s">
        <v>128</v>
      </c>
      <c r="C65" s="111"/>
      <c r="D65" s="75"/>
      <c r="E65" s="76"/>
      <c r="F65" s="76"/>
      <c r="G65" s="75" t="s">
        <v>37</v>
      </c>
      <c r="H65" s="50" t="s">
        <v>43</v>
      </c>
      <c r="I65" s="72" t="s">
        <v>39</v>
      </c>
      <c r="J65" s="112"/>
      <c r="K65" s="254"/>
      <c r="L65" s="254"/>
      <c r="M65" s="79" t="s">
        <v>54</v>
      </c>
      <c r="N65" s="367" t="s">
        <v>176</v>
      </c>
      <c r="O65" s="79" t="s">
        <v>55</v>
      </c>
      <c r="P65" s="80"/>
      <c r="Q65" s="181">
        <v>0</v>
      </c>
      <c r="R65" s="182">
        <v>10</v>
      </c>
      <c r="S65" s="183">
        <v>0</v>
      </c>
      <c r="T65" s="70"/>
      <c r="U65" s="112"/>
      <c r="V65" s="255" t="s">
        <v>177</v>
      </c>
      <c r="W65" s="114"/>
      <c r="X65" s="178"/>
      <c r="Y65" s="72"/>
      <c r="Z65" s="72"/>
      <c r="AA65" s="72"/>
      <c r="AB65" s="105"/>
      <c r="AC65" s="72"/>
      <c r="AD65" s="72"/>
      <c r="AE65" s="100"/>
      <c r="AF65" s="103"/>
      <c r="AG65" s="72"/>
      <c r="AH65" s="72"/>
      <c r="AI65" s="72"/>
      <c r="AJ65" s="105"/>
      <c r="AK65" s="72"/>
      <c r="AL65" s="72"/>
      <c r="AM65" s="100"/>
      <c r="AN65" s="473"/>
      <c r="AO65" s="473"/>
      <c r="AP65" s="473"/>
      <c r="AQ65" s="473"/>
    </row>
    <row r="66" spans="1:46" s="179" customFormat="1" ht="45" customHeight="1">
      <c r="A66" s="73" t="s">
        <v>62</v>
      </c>
      <c r="B66" s="74" t="s">
        <v>63</v>
      </c>
      <c r="C66" s="111"/>
      <c r="D66" s="75"/>
      <c r="E66" s="76"/>
      <c r="F66" s="76"/>
      <c r="G66" s="75" t="s">
        <v>37</v>
      </c>
      <c r="H66" s="50" t="s">
        <v>43</v>
      </c>
      <c r="I66" s="72" t="s">
        <v>39</v>
      </c>
      <c r="J66" s="112"/>
      <c r="K66" s="254"/>
      <c r="L66" s="254"/>
      <c r="M66" s="79" t="s">
        <v>54</v>
      </c>
      <c r="N66" s="367" t="s">
        <v>178</v>
      </c>
      <c r="O66" s="79" t="s">
        <v>55</v>
      </c>
      <c r="P66" s="80"/>
      <c r="Q66" s="181">
        <v>0</v>
      </c>
      <c r="R66" s="182">
        <v>6</v>
      </c>
      <c r="S66" s="183">
        <v>0</v>
      </c>
      <c r="T66" s="70"/>
      <c r="U66" s="112"/>
      <c r="V66" s="253" t="s">
        <v>179</v>
      </c>
      <c r="W66" s="114"/>
      <c r="X66" s="178"/>
      <c r="Y66" s="72"/>
      <c r="Z66" s="72"/>
      <c r="AA66" s="72"/>
      <c r="AB66" s="105"/>
      <c r="AC66" s="72"/>
      <c r="AD66" s="72"/>
      <c r="AE66" s="100"/>
      <c r="AF66" s="103"/>
      <c r="AG66" s="72"/>
      <c r="AH66" s="72"/>
      <c r="AI66" s="72"/>
      <c r="AJ66" s="105"/>
      <c r="AK66" s="72"/>
      <c r="AL66" s="72"/>
      <c r="AM66" s="100"/>
      <c r="AN66" s="473"/>
      <c r="AO66" s="473"/>
      <c r="AP66" s="473"/>
      <c r="AQ66" s="473"/>
    </row>
    <row r="67" spans="1:46" ht="28.8">
      <c r="A67" s="82" t="s">
        <v>66</v>
      </c>
      <c r="B67" s="186" t="s">
        <v>67</v>
      </c>
      <c r="C67" s="99"/>
      <c r="D67" s="84" t="s">
        <v>180</v>
      </c>
      <c r="E67" s="48"/>
      <c r="F67" s="48"/>
      <c r="G67" s="84" t="s">
        <v>37</v>
      </c>
      <c r="H67" s="50" t="s">
        <v>43</v>
      </c>
      <c r="I67" s="50" t="s">
        <v>39</v>
      </c>
      <c r="J67" s="49"/>
      <c r="K67" s="78">
        <v>4</v>
      </c>
      <c r="L67" s="78">
        <v>4</v>
      </c>
      <c r="M67" s="79" t="s">
        <v>54</v>
      </c>
      <c r="N67" s="369" t="s">
        <v>176</v>
      </c>
      <c r="O67" s="52" t="s">
        <v>55</v>
      </c>
      <c r="P67" s="69"/>
      <c r="Q67" s="181">
        <v>0</v>
      </c>
      <c r="R67" s="182">
        <v>8</v>
      </c>
      <c r="S67" s="183">
        <v>0</v>
      </c>
      <c r="T67" s="57"/>
      <c r="U67" s="49"/>
      <c r="V67" s="255" t="s">
        <v>139</v>
      </c>
      <c r="W67" s="169"/>
      <c r="X67" s="178">
        <v>1</v>
      </c>
      <c r="Y67" s="72" t="s">
        <v>82</v>
      </c>
      <c r="Z67" s="72" t="s">
        <v>173</v>
      </c>
      <c r="AA67" s="72" t="s">
        <v>174</v>
      </c>
      <c r="AB67" s="105">
        <v>1</v>
      </c>
      <c r="AC67" s="72" t="s">
        <v>46</v>
      </c>
      <c r="AD67" s="72" t="s">
        <v>175</v>
      </c>
      <c r="AE67" s="100" t="s">
        <v>49</v>
      </c>
      <c r="AF67" s="103">
        <v>1</v>
      </c>
      <c r="AG67" s="72" t="s">
        <v>46</v>
      </c>
      <c r="AH67" s="72" t="s">
        <v>47</v>
      </c>
      <c r="AI67" s="72" t="s">
        <v>49</v>
      </c>
      <c r="AJ67" s="105">
        <v>1</v>
      </c>
      <c r="AK67" s="72" t="s">
        <v>46</v>
      </c>
      <c r="AL67" s="72" t="s">
        <v>47</v>
      </c>
      <c r="AM67" s="100" t="s">
        <v>49</v>
      </c>
      <c r="AN67" s="473"/>
      <c r="AO67" s="473"/>
      <c r="AP67" s="473"/>
      <c r="AQ67" s="473"/>
    </row>
    <row r="68" spans="1:46" ht="28.2" customHeight="1">
      <c r="A68" s="82" t="s">
        <v>140</v>
      </c>
      <c r="B68" s="186" t="s">
        <v>181</v>
      </c>
      <c r="C68" s="99"/>
      <c r="D68" s="84" t="s">
        <v>180</v>
      </c>
      <c r="E68" s="48"/>
      <c r="F68" s="48"/>
      <c r="G68" s="84" t="s">
        <v>37</v>
      </c>
      <c r="H68" s="50" t="s">
        <v>43</v>
      </c>
      <c r="I68" s="50" t="s">
        <v>39</v>
      </c>
      <c r="J68" s="49"/>
      <c r="K68" s="254"/>
      <c r="L68" s="254"/>
      <c r="M68" s="79" t="s">
        <v>54</v>
      </c>
      <c r="N68" s="366" t="s">
        <v>182</v>
      </c>
      <c r="O68" s="52" t="s">
        <v>55</v>
      </c>
      <c r="P68" s="69"/>
      <c r="Q68" s="181">
        <v>0</v>
      </c>
      <c r="R68" s="182">
        <v>6</v>
      </c>
      <c r="S68" s="183">
        <v>0</v>
      </c>
      <c r="T68" s="57"/>
      <c r="U68" s="49"/>
      <c r="V68" s="253" t="s">
        <v>183</v>
      </c>
      <c r="W68" s="169"/>
      <c r="X68" s="178"/>
      <c r="Y68" s="72"/>
      <c r="Z68" s="72"/>
      <c r="AA68" s="72"/>
      <c r="AB68" s="105"/>
      <c r="AC68" s="72"/>
      <c r="AD68" s="72"/>
      <c r="AE68" s="106"/>
      <c r="AF68" s="103"/>
      <c r="AG68" s="72"/>
      <c r="AH68" s="72"/>
      <c r="AI68" s="72"/>
      <c r="AJ68" s="105"/>
      <c r="AK68" s="72"/>
      <c r="AL68" s="72"/>
      <c r="AM68" s="100"/>
      <c r="AN68" s="473"/>
      <c r="AO68" s="473"/>
      <c r="AP68" s="473"/>
      <c r="AQ68" s="473"/>
    </row>
    <row r="69" spans="1:46" ht="28.2" customHeight="1">
      <c r="A69" s="21" t="s">
        <v>184</v>
      </c>
      <c r="B69" s="22" t="s">
        <v>70</v>
      </c>
      <c r="C69" s="124"/>
      <c r="D69" s="24"/>
      <c r="E69" s="25"/>
      <c r="F69" s="25"/>
      <c r="G69" s="24" t="s">
        <v>37</v>
      </c>
      <c r="H69" s="27" t="s">
        <v>38</v>
      </c>
      <c r="I69" s="27" t="s">
        <v>39</v>
      </c>
      <c r="J69" s="28"/>
      <c r="K69" s="29">
        <v>7</v>
      </c>
      <c r="L69" s="29">
        <v>7</v>
      </c>
      <c r="M69" s="31"/>
      <c r="N69" s="368"/>
      <c r="O69" s="31"/>
      <c r="P69" s="32"/>
      <c r="Q69" s="125">
        <f>SUM(Q70,Q71,Q72,Q73)</f>
        <v>6</v>
      </c>
      <c r="R69" s="29">
        <f>SUM(R70,R72,R71,R73)</f>
        <v>47</v>
      </c>
      <c r="S69" s="126">
        <f>SUM(S70,S71,S72,S73)</f>
        <v>14</v>
      </c>
      <c r="T69" s="35"/>
      <c r="U69" s="28"/>
      <c r="V69" s="250"/>
      <c r="W69" s="169"/>
      <c r="X69" s="256"/>
      <c r="Y69" s="40"/>
      <c r="Z69" s="40"/>
      <c r="AA69" s="72"/>
      <c r="AB69" s="171"/>
      <c r="AC69" s="40"/>
      <c r="AD69" s="40"/>
      <c r="AE69" s="42"/>
      <c r="AF69" s="172"/>
      <c r="AG69" s="40"/>
      <c r="AH69" s="40"/>
      <c r="AI69" s="39"/>
      <c r="AJ69" s="171"/>
      <c r="AK69" s="40"/>
      <c r="AL69" s="40"/>
      <c r="AM69" s="42"/>
    </row>
    <row r="70" spans="1:46" ht="40.200000000000003" customHeight="1">
      <c r="A70" s="188" t="s">
        <v>40</v>
      </c>
      <c r="B70" s="189" t="s">
        <v>71</v>
      </c>
      <c r="C70" s="196"/>
      <c r="D70" s="257" t="s">
        <v>185</v>
      </c>
      <c r="E70" s="63"/>
      <c r="F70" s="63"/>
      <c r="G70" s="63"/>
      <c r="H70" s="50" t="s">
        <v>43</v>
      </c>
      <c r="I70" s="50" t="s">
        <v>39</v>
      </c>
      <c r="J70" s="65"/>
      <c r="K70" s="258">
        <v>4</v>
      </c>
      <c r="L70" s="258">
        <v>4</v>
      </c>
      <c r="M70" s="68" t="s">
        <v>44</v>
      </c>
      <c r="N70" s="369" t="s">
        <v>262</v>
      </c>
      <c r="O70" s="67"/>
      <c r="P70" s="53"/>
      <c r="Q70" s="54">
        <v>4</v>
      </c>
      <c r="R70" s="55">
        <v>11</v>
      </c>
      <c r="S70" s="56">
        <v>8</v>
      </c>
      <c r="T70" s="259"/>
      <c r="U70" s="65"/>
      <c r="V70" s="260" t="s">
        <v>186</v>
      </c>
      <c r="W70" s="169"/>
      <c r="X70" s="38">
        <v>1</v>
      </c>
      <c r="Y70" s="72" t="s">
        <v>46</v>
      </c>
      <c r="Z70" s="72" t="s">
        <v>47</v>
      </c>
      <c r="AA70" s="72" t="s">
        <v>48</v>
      </c>
      <c r="AB70" s="105">
        <v>1</v>
      </c>
      <c r="AC70" s="72" t="s">
        <v>46</v>
      </c>
      <c r="AD70" s="39" t="s">
        <v>47</v>
      </c>
      <c r="AE70" s="42" t="s">
        <v>48</v>
      </c>
      <c r="AF70" s="43">
        <v>1</v>
      </c>
      <c r="AG70" s="39" t="s">
        <v>46</v>
      </c>
      <c r="AH70" s="107" t="s">
        <v>187</v>
      </c>
      <c r="AI70" s="39" t="s">
        <v>188</v>
      </c>
      <c r="AJ70" s="41">
        <v>1</v>
      </c>
      <c r="AK70" s="39" t="s">
        <v>46</v>
      </c>
      <c r="AL70" s="107" t="s">
        <v>187</v>
      </c>
      <c r="AM70" s="42" t="s">
        <v>188</v>
      </c>
    </row>
    <row r="71" spans="1:46" ht="43.2" customHeight="1">
      <c r="A71" s="188" t="s">
        <v>51</v>
      </c>
      <c r="B71" s="189" t="s">
        <v>189</v>
      </c>
      <c r="C71" s="196"/>
      <c r="D71" s="257" t="s">
        <v>169</v>
      </c>
      <c r="E71" s="63"/>
      <c r="F71" s="63"/>
      <c r="G71" s="63"/>
      <c r="H71" s="50" t="s">
        <v>43</v>
      </c>
      <c r="I71" s="50" t="s">
        <v>39</v>
      </c>
      <c r="J71" s="65"/>
      <c r="K71" s="258">
        <v>0</v>
      </c>
      <c r="L71" s="258">
        <v>0</v>
      </c>
      <c r="M71" s="81" t="s">
        <v>54</v>
      </c>
      <c r="N71" s="369" t="s">
        <v>262</v>
      </c>
      <c r="O71" s="67"/>
      <c r="P71" s="53"/>
      <c r="Q71" s="54"/>
      <c r="R71" s="55"/>
      <c r="S71" s="56">
        <v>6</v>
      </c>
      <c r="T71" s="259"/>
      <c r="U71" s="65"/>
      <c r="V71" s="260" t="s">
        <v>189</v>
      </c>
      <c r="W71" s="169"/>
      <c r="X71" s="256"/>
      <c r="Y71" s="40"/>
      <c r="Z71" s="40"/>
      <c r="AA71" s="72"/>
      <c r="AB71" s="171"/>
      <c r="AC71" s="40"/>
      <c r="AD71" s="40"/>
      <c r="AE71" s="42"/>
      <c r="AF71" s="172"/>
      <c r="AG71" s="40"/>
      <c r="AH71" s="40"/>
      <c r="AI71" s="39"/>
      <c r="AJ71" s="171"/>
      <c r="AK71" s="40"/>
      <c r="AL71" s="40"/>
      <c r="AM71" s="42"/>
    </row>
    <row r="72" spans="1:46" ht="68.55" customHeight="1">
      <c r="A72" s="82" t="s">
        <v>58</v>
      </c>
      <c r="B72" s="83" t="s">
        <v>73</v>
      </c>
      <c r="C72" s="196"/>
      <c r="D72" s="84" t="s">
        <v>180</v>
      </c>
      <c r="E72" s="63"/>
      <c r="F72" s="63"/>
      <c r="G72" s="62" t="s">
        <v>37</v>
      </c>
      <c r="H72" s="64" t="s">
        <v>43</v>
      </c>
      <c r="I72" s="64" t="s">
        <v>39</v>
      </c>
      <c r="J72" s="65"/>
      <c r="K72" s="66">
        <v>3</v>
      </c>
      <c r="L72" s="66">
        <v>3</v>
      </c>
      <c r="M72" s="81" t="s">
        <v>54</v>
      </c>
      <c r="N72" s="370" t="s">
        <v>190</v>
      </c>
      <c r="O72" s="68" t="s">
        <v>55</v>
      </c>
      <c r="P72" s="69"/>
      <c r="Q72" s="54">
        <v>0</v>
      </c>
      <c r="R72" s="55">
        <v>30</v>
      </c>
      <c r="S72" s="56">
        <v>0</v>
      </c>
      <c r="T72" s="259"/>
      <c r="U72" s="65"/>
      <c r="V72" s="83" t="s">
        <v>191</v>
      </c>
      <c r="W72" s="169"/>
      <c r="X72" s="256">
        <v>1</v>
      </c>
      <c r="Y72" s="40" t="s">
        <v>82</v>
      </c>
      <c r="Z72" s="40" t="s">
        <v>192</v>
      </c>
      <c r="AA72" s="72" t="s">
        <v>48</v>
      </c>
      <c r="AB72" s="171">
        <v>1</v>
      </c>
      <c r="AC72" s="40" t="s">
        <v>46</v>
      </c>
      <c r="AD72" s="40" t="s">
        <v>192</v>
      </c>
      <c r="AE72" s="42" t="s">
        <v>48</v>
      </c>
      <c r="AF72" s="172">
        <v>1</v>
      </c>
      <c r="AG72" s="40" t="s">
        <v>46</v>
      </c>
      <c r="AH72" s="40" t="s">
        <v>192</v>
      </c>
      <c r="AI72" s="39" t="s">
        <v>48</v>
      </c>
      <c r="AJ72" s="171">
        <v>1</v>
      </c>
      <c r="AK72" s="40" t="s">
        <v>46</v>
      </c>
      <c r="AL72" s="40" t="s">
        <v>192</v>
      </c>
      <c r="AM72" s="42" t="s">
        <v>48</v>
      </c>
      <c r="AN72" s="461"/>
      <c r="AO72" s="461"/>
      <c r="AP72" s="461"/>
      <c r="AQ72" s="461"/>
    </row>
    <row r="73" spans="1:46" ht="56.55" customHeight="1">
      <c r="A73" s="82" t="s">
        <v>62</v>
      </c>
      <c r="B73" s="83" t="s">
        <v>193</v>
      </c>
      <c r="C73" s="196"/>
      <c r="D73" s="84" t="s">
        <v>180</v>
      </c>
      <c r="E73" s="63"/>
      <c r="F73" s="63"/>
      <c r="G73" s="62" t="s">
        <v>37</v>
      </c>
      <c r="H73" s="64" t="s">
        <v>43</v>
      </c>
      <c r="I73" s="64" t="s">
        <v>39</v>
      </c>
      <c r="J73" s="65"/>
      <c r="K73" s="66"/>
      <c r="L73" s="66"/>
      <c r="M73" s="81" t="s">
        <v>54</v>
      </c>
      <c r="N73" s="370" t="s">
        <v>190</v>
      </c>
      <c r="O73" s="68" t="s">
        <v>55</v>
      </c>
      <c r="P73" s="69"/>
      <c r="Q73" s="181">
        <v>2</v>
      </c>
      <c r="R73" s="182">
        <v>6</v>
      </c>
      <c r="S73" s="183">
        <v>0</v>
      </c>
      <c r="T73" s="259"/>
      <c r="U73" s="65"/>
      <c r="V73" s="83" t="s">
        <v>194</v>
      </c>
      <c r="W73" s="114"/>
      <c r="X73" s="256"/>
      <c r="Y73" s="40"/>
      <c r="Z73" s="40"/>
      <c r="AA73" s="72"/>
      <c r="AB73" s="171"/>
      <c r="AC73" s="40"/>
      <c r="AD73" s="40"/>
      <c r="AE73" s="42"/>
      <c r="AF73" s="172"/>
      <c r="AG73" s="40"/>
      <c r="AH73" s="40"/>
      <c r="AI73" s="39"/>
      <c r="AJ73" s="171"/>
      <c r="AK73" s="40"/>
      <c r="AL73" s="40"/>
      <c r="AM73" s="42"/>
    </row>
    <row r="74" spans="1:46" ht="28.2" customHeight="1">
      <c r="A74" s="21" t="s">
        <v>195</v>
      </c>
      <c r="B74" s="22" t="s">
        <v>97</v>
      </c>
      <c r="C74" s="124"/>
      <c r="D74" s="24" t="s">
        <v>196</v>
      </c>
      <c r="E74" s="25"/>
      <c r="F74" s="25"/>
      <c r="G74" s="24"/>
      <c r="H74" s="27" t="s">
        <v>38</v>
      </c>
      <c r="I74" s="27"/>
      <c r="J74" s="28"/>
      <c r="K74" s="29">
        <v>5</v>
      </c>
      <c r="L74" s="29">
        <v>5</v>
      </c>
      <c r="M74" s="31"/>
      <c r="N74" s="368"/>
      <c r="O74" s="31"/>
      <c r="P74" s="32"/>
      <c r="Q74" s="261">
        <f>SUM(Q75,Q76)</f>
        <v>0</v>
      </c>
      <c r="R74" s="261">
        <f t="shared" ref="R74:S74" si="0">SUM(R75,R76)</f>
        <v>0</v>
      </c>
      <c r="S74" s="261">
        <f t="shared" si="0"/>
        <v>9</v>
      </c>
      <c r="T74" s="35"/>
      <c r="U74" s="28"/>
      <c r="V74" s="250"/>
      <c r="W74" s="114" t="s">
        <v>197</v>
      </c>
      <c r="X74" s="256">
        <v>1</v>
      </c>
      <c r="Y74" s="40" t="s">
        <v>82</v>
      </c>
      <c r="Z74" s="424" t="s">
        <v>271</v>
      </c>
      <c r="AA74" s="72" t="s">
        <v>48</v>
      </c>
      <c r="AB74" s="171">
        <v>1</v>
      </c>
      <c r="AC74" s="40" t="s">
        <v>46</v>
      </c>
      <c r="AD74" s="424" t="s">
        <v>271</v>
      </c>
      <c r="AE74" s="108" t="s">
        <v>48</v>
      </c>
      <c r="AF74" s="466" t="s">
        <v>198</v>
      </c>
      <c r="AG74" s="467"/>
      <c r="AH74" s="467"/>
      <c r="AI74" s="467"/>
      <c r="AJ74" s="467"/>
      <c r="AK74" s="467"/>
      <c r="AL74" s="467"/>
      <c r="AM74" s="468"/>
    </row>
    <row r="75" spans="1:46" s="179" customFormat="1" ht="39.450000000000003" customHeight="1">
      <c r="A75" s="73" t="s">
        <v>40</v>
      </c>
      <c r="B75" s="74" t="s">
        <v>104</v>
      </c>
      <c r="C75" s="111"/>
      <c r="D75" s="75"/>
      <c r="E75" s="76"/>
      <c r="F75" s="76"/>
      <c r="G75" s="75"/>
      <c r="H75" s="72" t="s">
        <v>43</v>
      </c>
      <c r="I75" s="72" t="s">
        <v>39</v>
      </c>
      <c r="J75" s="112"/>
      <c r="K75" s="78">
        <v>0</v>
      </c>
      <c r="L75" s="78">
        <v>0</v>
      </c>
      <c r="M75" s="67" t="s">
        <v>54</v>
      </c>
      <c r="N75" s="474" t="s">
        <v>68</v>
      </c>
      <c r="O75" s="67" t="s">
        <v>55</v>
      </c>
      <c r="P75" s="80"/>
      <c r="Q75" s="181">
        <v>0</v>
      </c>
      <c r="R75" s="182">
        <v>0</v>
      </c>
      <c r="S75" s="183">
        <v>7</v>
      </c>
      <c r="T75" s="70"/>
      <c r="U75" s="112"/>
      <c r="V75" s="255" t="s">
        <v>199</v>
      </c>
      <c r="W75" s="114"/>
      <c r="X75" s="475"/>
      <c r="Y75" s="469"/>
      <c r="Z75" s="469"/>
      <c r="AA75" s="470"/>
      <c r="AB75" s="471"/>
      <c r="AC75" s="469"/>
      <c r="AD75" s="469"/>
      <c r="AE75" s="472"/>
      <c r="AF75" s="476"/>
      <c r="AG75" s="469"/>
      <c r="AH75" s="469"/>
      <c r="AI75" s="470"/>
      <c r="AJ75" s="471"/>
      <c r="AK75" s="469"/>
      <c r="AL75" s="469"/>
      <c r="AM75" s="472"/>
    </row>
    <row r="76" spans="1:46" ht="28.2" customHeight="1">
      <c r="A76" s="353" t="s">
        <v>51</v>
      </c>
      <c r="B76" s="83" t="s">
        <v>200</v>
      </c>
      <c r="C76" s="196"/>
      <c r="D76" s="62"/>
      <c r="E76" s="63"/>
      <c r="F76" s="63"/>
      <c r="G76" s="62"/>
      <c r="H76" s="64" t="s">
        <v>43</v>
      </c>
      <c r="I76" s="64" t="s">
        <v>39</v>
      </c>
      <c r="J76" s="65"/>
      <c r="K76" s="78">
        <v>0</v>
      </c>
      <c r="L76" s="78">
        <v>0</v>
      </c>
      <c r="M76" s="67" t="s">
        <v>54</v>
      </c>
      <c r="N76" s="474"/>
      <c r="O76" s="67" t="s">
        <v>55</v>
      </c>
      <c r="P76" s="69"/>
      <c r="Q76" s="54">
        <v>0</v>
      </c>
      <c r="R76" s="55">
        <v>0</v>
      </c>
      <c r="S76" s="56">
        <v>2</v>
      </c>
      <c r="T76" s="259"/>
      <c r="U76" s="65"/>
      <c r="V76" s="260"/>
      <c r="W76" s="114"/>
      <c r="X76" s="475"/>
      <c r="Y76" s="469"/>
      <c r="Z76" s="469"/>
      <c r="AA76" s="470"/>
      <c r="AB76" s="471"/>
      <c r="AC76" s="469"/>
      <c r="AD76" s="469"/>
      <c r="AE76" s="472"/>
      <c r="AF76" s="476"/>
      <c r="AG76" s="469"/>
      <c r="AH76" s="469"/>
      <c r="AI76" s="470"/>
      <c r="AJ76" s="471"/>
      <c r="AK76" s="469"/>
      <c r="AL76" s="469"/>
      <c r="AM76" s="472"/>
    </row>
    <row r="77" spans="1:46" ht="45.45" customHeight="1">
      <c r="A77" s="21" t="s">
        <v>201</v>
      </c>
      <c r="B77" s="22" t="s">
        <v>202</v>
      </c>
      <c r="C77" s="124"/>
      <c r="D77" s="24" t="s">
        <v>203</v>
      </c>
      <c r="E77" s="25"/>
      <c r="F77" s="25"/>
      <c r="G77" s="24"/>
      <c r="H77" s="27" t="s">
        <v>38</v>
      </c>
      <c r="I77" s="27" t="s">
        <v>39</v>
      </c>
      <c r="J77" s="28"/>
      <c r="K77" s="29">
        <v>10</v>
      </c>
      <c r="L77" s="29">
        <v>10</v>
      </c>
      <c r="M77" s="264" t="s">
        <v>54</v>
      </c>
      <c r="N77" s="418" t="s">
        <v>190</v>
      </c>
      <c r="O77" s="264" t="s">
        <v>55</v>
      </c>
      <c r="P77" s="32"/>
      <c r="Q77" s="261">
        <v>2</v>
      </c>
      <c r="R77" s="262">
        <v>2</v>
      </c>
      <c r="S77" s="263">
        <v>9</v>
      </c>
      <c r="T77" s="35"/>
      <c r="U77" s="28"/>
      <c r="V77" s="250"/>
      <c r="W77" s="114" t="s">
        <v>110</v>
      </c>
      <c r="X77" s="178">
        <v>1</v>
      </c>
      <c r="Y77" s="72" t="s">
        <v>46</v>
      </c>
      <c r="Z77" s="40" t="s">
        <v>204</v>
      </c>
      <c r="AA77" s="72"/>
      <c r="AB77" s="105">
        <v>1</v>
      </c>
      <c r="AC77" s="72" t="s">
        <v>46</v>
      </c>
      <c r="AD77" s="40" t="s">
        <v>204</v>
      </c>
      <c r="AE77" s="265"/>
      <c r="AF77" s="363">
        <v>1</v>
      </c>
      <c r="AG77" s="356" t="s">
        <v>46</v>
      </c>
      <c r="AH77" s="356" t="s">
        <v>50</v>
      </c>
      <c r="AI77" s="354" t="s">
        <v>48</v>
      </c>
      <c r="AJ77" s="355">
        <v>1</v>
      </c>
      <c r="AK77" s="356" t="s">
        <v>46</v>
      </c>
      <c r="AL77" s="356" t="s">
        <v>50</v>
      </c>
      <c r="AM77" s="357" t="s">
        <v>48</v>
      </c>
      <c r="AN77" s="461"/>
      <c r="AO77" s="461"/>
      <c r="AP77" s="461"/>
      <c r="AQ77" s="461"/>
      <c r="AR77" s="461"/>
      <c r="AS77" s="461"/>
      <c r="AT77" s="461"/>
    </row>
    <row r="78" spans="1:46" ht="28.2" customHeight="1">
      <c r="A78" s="21" t="s">
        <v>205</v>
      </c>
      <c r="B78" s="22" t="s">
        <v>114</v>
      </c>
      <c r="C78" s="124"/>
      <c r="D78" s="24"/>
      <c r="E78" s="25"/>
      <c r="F78" s="25"/>
      <c r="G78" s="24"/>
      <c r="H78" s="27" t="s">
        <v>38</v>
      </c>
      <c r="I78" s="27"/>
      <c r="J78" s="28"/>
      <c r="K78" s="29">
        <v>0</v>
      </c>
      <c r="L78" s="29">
        <v>0</v>
      </c>
      <c r="M78" s="31"/>
      <c r="N78" s="368"/>
      <c r="O78" s="31"/>
      <c r="P78" s="32"/>
      <c r="Q78" s="261">
        <f>SUM(Q79,Q80)</f>
        <v>0</v>
      </c>
      <c r="R78" s="262">
        <f>SUM(R79,R80)</f>
        <v>22</v>
      </c>
      <c r="S78" s="263">
        <f>SUM(S79,S80)</f>
        <v>0</v>
      </c>
      <c r="T78" s="35"/>
      <c r="U78" s="28"/>
      <c r="V78" s="250"/>
      <c r="W78" s="114"/>
      <c r="X78" s="256"/>
      <c r="Y78" s="40"/>
      <c r="Z78" s="40"/>
      <c r="AA78" s="72"/>
      <c r="AB78" s="171"/>
      <c r="AC78" s="40"/>
      <c r="AD78" s="118"/>
      <c r="AE78" s="42"/>
      <c r="AF78" s="172"/>
      <c r="AG78" s="40"/>
      <c r="AH78" s="118"/>
      <c r="AI78" s="72"/>
      <c r="AJ78" s="171"/>
      <c r="AK78" s="40"/>
      <c r="AL78" s="118"/>
      <c r="AM78" s="100"/>
    </row>
    <row r="79" spans="1:46" ht="28.2" customHeight="1">
      <c r="A79" s="195" t="s">
        <v>40</v>
      </c>
      <c r="B79" s="83" t="s">
        <v>206</v>
      </c>
      <c r="C79" s="196"/>
      <c r="D79" s="62"/>
      <c r="E79" s="63"/>
      <c r="F79" s="63"/>
      <c r="G79" s="62"/>
      <c r="H79" s="64" t="s">
        <v>43</v>
      </c>
      <c r="I79" s="64"/>
      <c r="J79" s="65"/>
      <c r="K79" s="266"/>
      <c r="L79" s="196"/>
      <c r="M79" s="67" t="s">
        <v>54</v>
      </c>
      <c r="N79" s="370" t="s">
        <v>190</v>
      </c>
      <c r="O79" s="67" t="s">
        <v>55</v>
      </c>
      <c r="P79" s="69"/>
      <c r="Q79" s="54">
        <v>0</v>
      </c>
      <c r="R79" s="55">
        <v>10</v>
      </c>
      <c r="S79" s="56">
        <v>0</v>
      </c>
      <c r="T79" s="259"/>
      <c r="U79" s="65"/>
      <c r="V79" s="260"/>
      <c r="W79" s="114"/>
      <c r="X79" s="256"/>
      <c r="Y79" s="40"/>
      <c r="Z79" s="40"/>
      <c r="AA79" s="72"/>
      <c r="AB79" s="171"/>
      <c r="AC79" s="40"/>
      <c r="AD79" s="118"/>
      <c r="AE79" s="42"/>
      <c r="AF79" s="172"/>
      <c r="AG79" s="40"/>
      <c r="AH79" s="118"/>
      <c r="AI79" s="72"/>
      <c r="AJ79" s="171"/>
      <c r="AK79" s="40"/>
      <c r="AL79" s="118"/>
      <c r="AM79" s="100"/>
    </row>
    <row r="80" spans="1:46" ht="28.2" customHeight="1">
      <c r="A80" s="195" t="s">
        <v>51</v>
      </c>
      <c r="B80" s="83" t="s">
        <v>207</v>
      </c>
      <c r="C80" s="196"/>
      <c r="D80" s="62"/>
      <c r="E80" s="63"/>
      <c r="F80" s="63"/>
      <c r="G80" s="62"/>
      <c r="H80" s="64" t="s">
        <v>43</v>
      </c>
      <c r="I80" s="64"/>
      <c r="J80" s="65"/>
      <c r="K80" s="266"/>
      <c r="L80" s="196"/>
      <c r="M80" s="67" t="s">
        <v>54</v>
      </c>
      <c r="N80" s="370" t="s">
        <v>190</v>
      </c>
      <c r="O80" s="67" t="s">
        <v>55</v>
      </c>
      <c r="P80" s="69"/>
      <c r="Q80" s="54">
        <v>0</v>
      </c>
      <c r="R80" s="55">
        <v>12</v>
      </c>
      <c r="S80" s="56">
        <v>0</v>
      </c>
      <c r="T80" s="259"/>
      <c r="U80" s="65"/>
      <c r="V80" s="260"/>
      <c r="W80" s="114"/>
      <c r="X80" s="256"/>
      <c r="Y80" s="40"/>
      <c r="Z80" s="40"/>
      <c r="AA80" s="72"/>
      <c r="AB80" s="171"/>
      <c r="AC80" s="40"/>
      <c r="AD80" s="118"/>
      <c r="AE80" s="42"/>
      <c r="AF80" s="172"/>
      <c r="AG80" s="40"/>
      <c r="AH80" s="118"/>
      <c r="AI80" s="39"/>
      <c r="AJ80" s="171"/>
      <c r="AK80" s="40"/>
      <c r="AL80" s="118"/>
      <c r="AM80" s="42"/>
    </row>
    <row r="81" spans="1:43" ht="28.2" customHeight="1">
      <c r="A81" s="21" t="s">
        <v>208</v>
      </c>
      <c r="B81" s="22" t="s">
        <v>117</v>
      </c>
      <c r="C81" s="124"/>
      <c r="D81" s="24"/>
      <c r="E81" s="25"/>
      <c r="F81" s="25"/>
      <c r="G81" s="24"/>
      <c r="H81" s="27"/>
      <c r="I81" s="27" t="s">
        <v>118</v>
      </c>
      <c r="J81" s="28"/>
      <c r="K81" s="29">
        <v>0</v>
      </c>
      <c r="L81" s="29">
        <v>0</v>
      </c>
      <c r="M81" s="31"/>
      <c r="N81" s="368"/>
      <c r="O81" s="31"/>
      <c r="P81" s="32"/>
      <c r="Q81" s="261">
        <v>0</v>
      </c>
      <c r="R81" s="262">
        <v>10</v>
      </c>
      <c r="S81" s="263">
        <v>0</v>
      </c>
      <c r="T81" s="35"/>
      <c r="U81" s="28"/>
      <c r="V81" s="250"/>
      <c r="W81" s="16"/>
      <c r="X81" s="256"/>
      <c r="Y81" s="40"/>
      <c r="Z81" s="40"/>
      <c r="AA81" s="39"/>
      <c r="AB81" s="171"/>
      <c r="AC81" s="40"/>
      <c r="AD81" s="118"/>
      <c r="AE81" s="42"/>
      <c r="AF81" s="172"/>
      <c r="AG81" s="40"/>
      <c r="AH81" s="118"/>
      <c r="AI81" s="39"/>
      <c r="AJ81" s="171"/>
      <c r="AK81" s="40"/>
      <c r="AL81" s="118"/>
      <c r="AM81" s="42"/>
    </row>
    <row r="82" spans="1:43" ht="28.2" customHeight="1">
      <c r="A82" s="21" t="s">
        <v>209</v>
      </c>
      <c r="B82" s="22" t="s">
        <v>120</v>
      </c>
      <c r="C82" s="124"/>
      <c r="D82" s="24"/>
      <c r="E82" s="25"/>
      <c r="F82" s="25"/>
      <c r="G82" s="24"/>
      <c r="H82" s="27"/>
      <c r="I82" s="27" t="s">
        <v>118</v>
      </c>
      <c r="J82" s="28"/>
      <c r="K82" s="371">
        <v>0</v>
      </c>
      <c r="L82" s="371">
        <v>0</v>
      </c>
      <c r="M82" s="368"/>
      <c r="N82" s="368"/>
      <c r="O82" s="31"/>
      <c r="P82" s="32"/>
      <c r="Q82" s="261">
        <v>0</v>
      </c>
      <c r="R82" s="262">
        <v>10</v>
      </c>
      <c r="S82" s="263">
        <v>0</v>
      </c>
      <c r="T82" s="35"/>
      <c r="U82" s="28"/>
      <c r="V82" s="250"/>
      <c r="W82" s="16"/>
      <c r="X82" s="256"/>
      <c r="Y82" s="40"/>
      <c r="Z82" s="40"/>
      <c r="AA82" s="39"/>
      <c r="AB82" s="171"/>
      <c r="AC82" s="40"/>
      <c r="AD82" s="118"/>
      <c r="AE82" s="42"/>
      <c r="AF82" s="172"/>
      <c r="AG82" s="40"/>
      <c r="AH82" s="118"/>
      <c r="AI82" s="39"/>
      <c r="AJ82" s="171"/>
      <c r="AK82" s="40"/>
      <c r="AL82" s="118"/>
      <c r="AM82" s="42"/>
    </row>
    <row r="83" spans="1:43" customFormat="1" ht="42.75" customHeight="1">
      <c r="A83" s="374" t="s">
        <v>211</v>
      </c>
      <c r="B83" s="375" t="s">
        <v>258</v>
      </c>
      <c r="C83" s="376"/>
      <c r="D83" s="377"/>
      <c r="E83" s="378"/>
      <c r="F83" s="379" t="s">
        <v>259</v>
      </c>
      <c r="G83" s="378"/>
      <c r="H83" s="380" t="s">
        <v>260</v>
      </c>
      <c r="I83" s="381" t="s">
        <v>118</v>
      </c>
      <c r="J83" s="382"/>
      <c r="K83" s="372">
        <v>0</v>
      </c>
      <c r="L83" s="372">
        <v>0</v>
      </c>
      <c r="M83" s="373"/>
      <c r="N83" s="383"/>
      <c r="O83" s="383"/>
      <c r="P83" s="384"/>
      <c r="Q83" s="385"/>
      <c r="R83" s="444">
        <v>4</v>
      </c>
      <c r="S83" s="387"/>
      <c r="T83" s="388"/>
      <c r="U83" s="382"/>
      <c r="V83" s="389"/>
      <c r="W83" s="390"/>
      <c r="X83" s="391"/>
      <c r="Y83" s="392"/>
      <c r="Z83" s="392"/>
      <c r="AA83" s="392"/>
      <c r="AB83" s="393"/>
      <c r="AC83" s="392"/>
      <c r="AD83" s="392"/>
      <c r="AE83" s="394"/>
      <c r="AF83" s="395"/>
      <c r="AG83" s="396"/>
      <c r="AH83" s="396"/>
      <c r="AI83" s="392"/>
      <c r="AJ83" s="397"/>
      <c r="AK83" s="396"/>
      <c r="AL83" s="396"/>
      <c r="AM83" s="394"/>
    </row>
    <row r="84" spans="1:43">
      <c r="A84" s="6"/>
      <c r="B84" s="225" t="s">
        <v>212</v>
      </c>
      <c r="C84" s="225"/>
      <c r="D84" s="226"/>
      <c r="E84" s="225"/>
      <c r="F84" s="225"/>
      <c r="G84" s="226"/>
      <c r="H84" s="227"/>
      <c r="I84" s="226"/>
      <c r="J84" s="225"/>
      <c r="K84" s="225"/>
      <c r="L84" s="228">
        <f>(L62+L69+L74+L77+L78)</f>
        <v>30</v>
      </c>
      <c r="M84" s="267"/>
      <c r="N84" s="267"/>
      <c r="O84" s="267"/>
      <c r="P84" s="229"/>
      <c r="Q84" s="230">
        <f>SUM(Q77+Q74+Q69+Q62+Q78)</f>
        <v>14</v>
      </c>
      <c r="R84" s="231">
        <f>SUM(R77+R74+R69+R62+R78)</f>
        <v>122</v>
      </c>
      <c r="S84" s="232">
        <f>SUM(S77+S74+S69+S62+S78)</f>
        <v>32</v>
      </c>
      <c r="T84" s="268"/>
      <c r="U84" s="267"/>
      <c r="V84" s="15"/>
      <c r="W84" s="16"/>
      <c r="X84" s="17"/>
      <c r="Y84" s="18"/>
      <c r="Z84" s="18"/>
      <c r="AA84" s="18"/>
      <c r="AB84" s="18"/>
      <c r="AC84" s="18"/>
      <c r="AD84" s="18"/>
      <c r="AE84" s="19"/>
      <c r="AF84" s="20"/>
      <c r="AG84" s="18"/>
      <c r="AH84" s="18"/>
      <c r="AI84" s="18"/>
      <c r="AJ84" s="18"/>
      <c r="AK84" s="18"/>
      <c r="AL84" s="18"/>
      <c r="AM84" s="19"/>
    </row>
    <row r="85" spans="1:43">
      <c r="A85" s="6"/>
      <c r="B85" s="225"/>
      <c r="C85" s="225"/>
      <c r="D85" s="226"/>
      <c r="E85" s="225"/>
      <c r="F85" s="225"/>
      <c r="G85" s="226"/>
      <c r="H85" s="227"/>
      <c r="I85" s="226"/>
      <c r="J85" s="225"/>
      <c r="K85" s="225"/>
      <c r="L85" s="228"/>
      <c r="M85" s="267"/>
      <c r="N85" s="267"/>
      <c r="O85" s="267"/>
      <c r="P85" s="229"/>
      <c r="Q85" s="230"/>
      <c r="R85" s="231">
        <f>SUM(Q84:S84)</f>
        <v>168</v>
      </c>
      <c r="S85" s="232"/>
      <c r="T85" s="268"/>
      <c r="U85" s="267"/>
      <c r="V85" s="15"/>
      <c r="W85" s="16"/>
      <c r="X85" s="17"/>
      <c r="Y85" s="18"/>
      <c r="Z85" s="18"/>
      <c r="AA85" s="18"/>
      <c r="AB85" s="18"/>
      <c r="AC85" s="18"/>
      <c r="AD85" s="18"/>
      <c r="AE85" s="19"/>
      <c r="AF85" s="20"/>
      <c r="AG85" s="18"/>
      <c r="AH85" s="18"/>
      <c r="AI85" s="18"/>
      <c r="AJ85" s="18"/>
      <c r="AK85" s="18"/>
      <c r="AL85" s="18"/>
      <c r="AM85" s="19"/>
    </row>
    <row r="86" spans="1:43">
      <c r="A86" s="153"/>
      <c r="B86" s="18"/>
      <c r="C86" s="18"/>
      <c r="D86" s="154"/>
      <c r="E86" s="18"/>
      <c r="F86" s="18"/>
      <c r="G86" s="101"/>
      <c r="H86" s="39"/>
      <c r="I86" s="101"/>
      <c r="J86" s="18"/>
      <c r="K86" s="18"/>
      <c r="L86" s="155"/>
      <c r="M86" s="18"/>
      <c r="N86" s="18"/>
      <c r="O86" s="18"/>
      <c r="P86" s="156"/>
      <c r="Q86" s="157" t="s">
        <v>34</v>
      </c>
      <c r="R86" s="158" t="s">
        <v>34</v>
      </c>
      <c r="S86" s="159"/>
      <c r="T86" s="20"/>
      <c r="U86" s="18"/>
      <c r="V86" s="58"/>
      <c r="W86" s="16"/>
      <c r="X86" s="17"/>
      <c r="Y86" s="18"/>
      <c r="Z86" s="18"/>
      <c r="AA86" s="18"/>
      <c r="AB86" s="18"/>
      <c r="AC86" s="18"/>
      <c r="AD86" s="18"/>
      <c r="AE86" s="19"/>
      <c r="AF86" s="20"/>
      <c r="AG86" s="18"/>
      <c r="AH86" s="18"/>
      <c r="AI86" s="18"/>
      <c r="AJ86" s="18"/>
      <c r="AK86" s="18"/>
      <c r="AL86" s="18"/>
      <c r="AM86" s="19"/>
    </row>
    <row r="87" spans="1:43">
      <c r="A87" s="6"/>
      <c r="B87" s="269" t="s">
        <v>213</v>
      </c>
      <c r="C87" s="7"/>
      <c r="D87" s="8"/>
      <c r="E87" s="7"/>
      <c r="F87" s="7"/>
      <c r="G87" s="8"/>
      <c r="H87" s="8"/>
      <c r="I87" s="8"/>
      <c r="J87" s="7"/>
      <c r="K87" s="7"/>
      <c r="L87" s="7"/>
      <c r="M87" s="7"/>
      <c r="N87" s="269"/>
      <c r="O87" s="7"/>
      <c r="P87" s="160"/>
      <c r="Q87" s="6"/>
      <c r="R87" s="7"/>
      <c r="S87" s="12"/>
      <c r="T87" s="161"/>
      <c r="U87" s="7"/>
      <c r="V87" s="162"/>
      <c r="W87" s="163"/>
      <c r="X87" s="17"/>
      <c r="Y87" s="18"/>
      <c r="Z87" s="18"/>
      <c r="AA87" s="18"/>
      <c r="AB87" s="18"/>
      <c r="AC87" s="18"/>
      <c r="AD87" s="18"/>
      <c r="AE87" s="19"/>
      <c r="AF87" s="20"/>
      <c r="AG87" s="18"/>
      <c r="AH87" s="18"/>
      <c r="AI87" s="18"/>
      <c r="AJ87" s="18"/>
      <c r="AK87" s="18"/>
      <c r="AL87" s="18"/>
      <c r="AM87" s="19"/>
    </row>
    <row r="88" spans="1:43" ht="28.2" customHeight="1">
      <c r="A88" s="21" t="s">
        <v>214</v>
      </c>
      <c r="B88" s="22" t="s">
        <v>36</v>
      </c>
      <c r="C88" s="124"/>
      <c r="D88" s="24"/>
      <c r="E88" s="25"/>
      <c r="F88" s="25"/>
      <c r="G88" s="24" t="s">
        <v>37</v>
      </c>
      <c r="H88" s="26" t="s">
        <v>38</v>
      </c>
      <c r="I88" s="27" t="s">
        <v>39</v>
      </c>
      <c r="J88" s="28"/>
      <c r="K88" s="29">
        <v>8</v>
      </c>
      <c r="L88" s="29">
        <v>8</v>
      </c>
      <c r="M88" s="31"/>
      <c r="N88" s="368"/>
      <c r="O88" s="31"/>
      <c r="P88" s="32"/>
      <c r="Q88" s="125">
        <f>SUM(Q89,Q90,Q91,Q92)</f>
        <v>1</v>
      </c>
      <c r="R88" s="29">
        <f>SUM(R89,R90,R91,R92)</f>
        <v>42</v>
      </c>
      <c r="S88" s="126">
        <f>SUM(S89,S90,S91,S92)</f>
        <v>0</v>
      </c>
      <c r="T88" s="35"/>
      <c r="U88" s="28"/>
      <c r="V88" s="250"/>
      <c r="W88" s="169"/>
      <c r="X88" s="170"/>
      <c r="Y88" s="40"/>
      <c r="Z88" s="40"/>
      <c r="AA88" s="40"/>
      <c r="AB88" s="171"/>
      <c r="AC88" s="40"/>
      <c r="AD88" s="40"/>
      <c r="AE88" s="108"/>
      <c r="AF88" s="172"/>
      <c r="AG88" s="40"/>
      <c r="AH88" s="40"/>
      <c r="AI88" s="40"/>
      <c r="AJ88" s="171"/>
      <c r="AK88" s="40"/>
      <c r="AL88" s="40"/>
      <c r="AM88" s="108"/>
    </row>
    <row r="89" spans="1:43" ht="60" customHeight="1">
      <c r="A89" s="44" t="s">
        <v>40</v>
      </c>
      <c r="B89" s="45" t="s">
        <v>168</v>
      </c>
      <c r="C89" s="99"/>
      <c r="D89" s="47" t="s">
        <v>215</v>
      </c>
      <c r="E89" s="48"/>
      <c r="F89" s="48"/>
      <c r="G89" s="48" t="s">
        <v>37</v>
      </c>
      <c r="H89" s="49" t="s">
        <v>43</v>
      </c>
      <c r="I89" s="50" t="s">
        <v>39</v>
      </c>
      <c r="J89" s="49"/>
      <c r="K89" s="86"/>
      <c r="L89" s="51">
        <v>0</v>
      </c>
      <c r="M89" s="86" t="s">
        <v>44</v>
      </c>
      <c r="N89" s="366" t="s">
        <v>262</v>
      </c>
      <c r="O89" s="52"/>
      <c r="P89" s="53"/>
      <c r="Q89" s="54">
        <v>1</v>
      </c>
      <c r="R89" s="55">
        <v>11</v>
      </c>
      <c r="S89" s="56"/>
      <c r="T89" s="57"/>
      <c r="U89" s="49"/>
      <c r="V89" s="174" t="s">
        <v>216</v>
      </c>
      <c r="W89" s="169"/>
      <c r="X89" s="17"/>
      <c r="Y89" s="72"/>
      <c r="Z89" s="72"/>
      <c r="AA89" s="72"/>
      <c r="AB89" s="72"/>
      <c r="AC89" s="72"/>
      <c r="AD89" s="72"/>
      <c r="AE89" s="100"/>
      <c r="AF89" s="187"/>
      <c r="AG89" s="39"/>
      <c r="AH89" s="39"/>
      <c r="AI89" s="39"/>
      <c r="AJ89" s="39"/>
      <c r="AK89" s="39"/>
      <c r="AL89" s="39"/>
      <c r="AM89" s="42"/>
    </row>
    <row r="90" spans="1:43" s="179" customFormat="1" ht="28.8">
      <c r="A90" s="73" t="s">
        <v>51</v>
      </c>
      <c r="B90" s="74" t="s">
        <v>52</v>
      </c>
      <c r="C90" s="99"/>
      <c r="D90" s="84"/>
      <c r="E90" s="48"/>
      <c r="F90" s="48"/>
      <c r="G90" s="84" t="s">
        <v>37</v>
      </c>
      <c r="H90" s="50" t="s">
        <v>43</v>
      </c>
      <c r="I90" s="270" t="s">
        <v>39</v>
      </c>
      <c r="J90" s="271"/>
      <c r="K90" s="51">
        <v>4</v>
      </c>
      <c r="L90" s="85">
        <v>4</v>
      </c>
      <c r="M90" s="68" t="s">
        <v>54</v>
      </c>
      <c r="N90" s="367" t="s">
        <v>190</v>
      </c>
      <c r="O90" s="68" t="s">
        <v>55</v>
      </c>
      <c r="P90" s="69"/>
      <c r="Q90" s="54">
        <v>0</v>
      </c>
      <c r="R90" s="55">
        <v>15</v>
      </c>
      <c r="S90" s="56">
        <v>0</v>
      </c>
      <c r="T90" s="57"/>
      <c r="U90" s="271"/>
      <c r="V90" s="253" t="s">
        <v>172</v>
      </c>
      <c r="W90" s="114"/>
      <c r="X90" s="178">
        <v>1</v>
      </c>
      <c r="Y90" s="72" t="s">
        <v>82</v>
      </c>
      <c r="Z90" s="72" t="s">
        <v>47</v>
      </c>
      <c r="AA90" s="72" t="s">
        <v>174</v>
      </c>
      <c r="AB90" s="105">
        <v>1</v>
      </c>
      <c r="AC90" s="72" t="s">
        <v>46</v>
      </c>
      <c r="AD90" s="40" t="s">
        <v>47</v>
      </c>
      <c r="AE90" s="108" t="s">
        <v>49</v>
      </c>
      <c r="AF90" s="103">
        <v>1</v>
      </c>
      <c r="AG90" s="72" t="s">
        <v>46</v>
      </c>
      <c r="AH90" s="72" t="s">
        <v>47</v>
      </c>
      <c r="AI90" s="72" t="s">
        <v>49</v>
      </c>
      <c r="AJ90" s="105">
        <v>1</v>
      </c>
      <c r="AK90" s="72" t="s">
        <v>46</v>
      </c>
      <c r="AL90" s="72" t="s">
        <v>47</v>
      </c>
      <c r="AM90" s="100" t="s">
        <v>49</v>
      </c>
    </row>
    <row r="91" spans="1:43" s="179" customFormat="1" ht="46.95" customHeight="1">
      <c r="A91" s="73" t="s">
        <v>58</v>
      </c>
      <c r="B91" s="74" t="s">
        <v>63</v>
      </c>
      <c r="C91" s="99"/>
      <c r="D91" s="75"/>
      <c r="E91" s="48"/>
      <c r="F91" s="48"/>
      <c r="G91" s="48" t="s">
        <v>37</v>
      </c>
      <c r="H91" s="50" t="s">
        <v>43</v>
      </c>
      <c r="I91" s="270" t="s">
        <v>39</v>
      </c>
      <c r="J91" s="271"/>
      <c r="K91" s="51">
        <v>4</v>
      </c>
      <c r="L91" s="85">
        <v>4</v>
      </c>
      <c r="M91" s="67" t="s">
        <v>54</v>
      </c>
      <c r="N91" s="462" t="s">
        <v>182</v>
      </c>
      <c r="O91" s="67" t="s">
        <v>55</v>
      </c>
      <c r="P91" s="69"/>
      <c r="Q91" s="181">
        <v>0</v>
      </c>
      <c r="R91" s="182">
        <v>10</v>
      </c>
      <c r="S91" s="183">
        <v>0</v>
      </c>
      <c r="T91" s="57"/>
      <c r="U91" s="271"/>
      <c r="V91" s="253" t="s">
        <v>179</v>
      </c>
      <c r="W91" s="114"/>
      <c r="X91" s="178">
        <v>1</v>
      </c>
      <c r="Y91" s="72" t="s">
        <v>82</v>
      </c>
      <c r="Z91" s="72" t="s">
        <v>47</v>
      </c>
      <c r="AA91" s="72" t="s">
        <v>174</v>
      </c>
      <c r="AB91" s="105">
        <v>1</v>
      </c>
      <c r="AC91" s="72" t="s">
        <v>46</v>
      </c>
      <c r="AD91" s="40" t="s">
        <v>47</v>
      </c>
      <c r="AE91" s="108" t="s">
        <v>49</v>
      </c>
      <c r="AF91" s="103">
        <v>1</v>
      </c>
      <c r="AG91" s="72" t="s">
        <v>46</v>
      </c>
      <c r="AH91" s="72" t="s">
        <v>47</v>
      </c>
      <c r="AI91" s="72" t="s">
        <v>49</v>
      </c>
      <c r="AJ91" s="105">
        <v>1</v>
      </c>
      <c r="AK91" s="72" t="s">
        <v>46</v>
      </c>
      <c r="AL91" s="72" t="s">
        <v>47</v>
      </c>
      <c r="AM91" s="100" t="s">
        <v>49</v>
      </c>
      <c r="AN91" s="461"/>
      <c r="AO91" s="461"/>
      <c r="AP91" s="461"/>
      <c r="AQ91" s="461"/>
    </row>
    <row r="92" spans="1:43" s="179" customFormat="1" ht="36" customHeight="1">
      <c r="A92" s="73" t="s">
        <v>62</v>
      </c>
      <c r="B92" s="74" t="s">
        <v>181</v>
      </c>
      <c r="C92" s="99"/>
      <c r="D92" s="75"/>
      <c r="E92" s="48"/>
      <c r="F92" s="48"/>
      <c r="G92" s="48" t="s">
        <v>37</v>
      </c>
      <c r="H92" s="50" t="s">
        <v>43</v>
      </c>
      <c r="I92" s="270" t="s">
        <v>39</v>
      </c>
      <c r="J92" s="271"/>
      <c r="K92" s="86"/>
      <c r="L92" s="119"/>
      <c r="M92" s="67" t="s">
        <v>54</v>
      </c>
      <c r="N92" s="462"/>
      <c r="O92" s="67" t="s">
        <v>55</v>
      </c>
      <c r="P92" s="69"/>
      <c r="Q92" s="181">
        <v>0</v>
      </c>
      <c r="R92" s="182">
        <v>6</v>
      </c>
      <c r="S92" s="183">
        <v>0</v>
      </c>
      <c r="T92" s="57"/>
      <c r="U92" s="271"/>
      <c r="V92" s="272" t="s">
        <v>183</v>
      </c>
      <c r="W92" s="114"/>
      <c r="X92" s="273"/>
      <c r="Y92" s="72"/>
      <c r="Z92" s="72"/>
      <c r="AA92" s="72"/>
      <c r="AB92" s="105"/>
      <c r="AC92" s="72"/>
      <c r="AD92" s="40"/>
      <c r="AE92" s="100"/>
      <c r="AF92" s="275"/>
      <c r="AG92" s="104"/>
      <c r="AH92" s="104"/>
      <c r="AI92" s="104"/>
      <c r="AJ92" s="274"/>
      <c r="AK92" s="104"/>
      <c r="AL92" s="104"/>
      <c r="AM92" s="106"/>
    </row>
    <row r="93" spans="1:43" ht="28.2" customHeight="1">
      <c r="A93" s="21" t="s">
        <v>217</v>
      </c>
      <c r="B93" s="22" t="s">
        <v>70</v>
      </c>
      <c r="C93" s="124"/>
      <c r="D93" s="24"/>
      <c r="E93" s="25"/>
      <c r="F93" s="25"/>
      <c r="G93" s="24" t="s">
        <v>37</v>
      </c>
      <c r="H93" s="27" t="s">
        <v>38</v>
      </c>
      <c r="I93" s="27" t="s">
        <v>39</v>
      </c>
      <c r="J93" s="28"/>
      <c r="K93" s="29">
        <v>7</v>
      </c>
      <c r="L93" s="29">
        <v>7</v>
      </c>
      <c r="M93" s="31"/>
      <c r="N93" s="368"/>
      <c r="O93" s="31"/>
      <c r="P93" s="32"/>
      <c r="Q93" s="125">
        <f>SUM(Q94,Q95,Q96)</f>
        <v>2</v>
      </c>
      <c r="R93" s="29">
        <f>SUM(R94,R95,R96)</f>
        <v>46</v>
      </c>
      <c r="S93" s="126">
        <f>SUM(S94,S95,S96)</f>
        <v>5</v>
      </c>
      <c r="T93" s="35"/>
      <c r="U93" s="28"/>
      <c r="V93" s="250"/>
      <c r="W93" s="169"/>
      <c r="X93" s="17"/>
      <c r="Y93" s="72"/>
      <c r="Z93" s="72"/>
      <c r="AA93" s="72"/>
      <c r="AB93" s="72"/>
      <c r="AC93" s="72"/>
      <c r="AD93" s="72"/>
      <c r="AE93" s="100"/>
      <c r="AF93" s="187"/>
      <c r="AG93" s="39"/>
      <c r="AH93" s="39"/>
      <c r="AI93" s="39"/>
      <c r="AJ93" s="39"/>
      <c r="AK93" s="39"/>
      <c r="AL93" s="39"/>
      <c r="AM93" s="42"/>
    </row>
    <row r="94" spans="1:43" ht="42" customHeight="1">
      <c r="A94" s="276" t="s">
        <v>40</v>
      </c>
      <c r="B94" s="277" t="s">
        <v>71</v>
      </c>
      <c r="C94" s="99"/>
      <c r="D94" s="47" t="s">
        <v>218</v>
      </c>
      <c r="E94" s="48"/>
      <c r="F94" s="48"/>
      <c r="G94" s="48"/>
      <c r="H94" s="49" t="s">
        <v>43</v>
      </c>
      <c r="I94" s="50" t="s">
        <v>39</v>
      </c>
      <c r="J94" s="49"/>
      <c r="K94" s="51">
        <v>3</v>
      </c>
      <c r="L94" s="51">
        <v>3</v>
      </c>
      <c r="M94" s="86" t="s">
        <v>44</v>
      </c>
      <c r="N94" s="369" t="s">
        <v>262</v>
      </c>
      <c r="O94" s="52"/>
      <c r="P94" s="53"/>
      <c r="Q94" s="181">
        <v>0</v>
      </c>
      <c r="R94" s="182">
        <v>6</v>
      </c>
      <c r="S94" s="183">
        <v>5</v>
      </c>
      <c r="T94" s="57"/>
      <c r="U94" s="49"/>
      <c r="V94" s="58" t="s">
        <v>219</v>
      </c>
      <c r="W94" s="16"/>
      <c r="X94" s="278">
        <v>1</v>
      </c>
      <c r="Y94" s="72" t="s">
        <v>46</v>
      </c>
      <c r="Z94" s="72" t="s">
        <v>47</v>
      </c>
      <c r="AA94" s="72" t="s">
        <v>220</v>
      </c>
      <c r="AB94" s="105">
        <v>1</v>
      </c>
      <c r="AC94" s="72" t="s">
        <v>46</v>
      </c>
      <c r="AD94" s="72" t="s">
        <v>47</v>
      </c>
      <c r="AE94" s="100" t="s">
        <v>220</v>
      </c>
      <c r="AF94" s="364">
        <v>1</v>
      </c>
      <c r="AG94" s="365" t="s">
        <v>46</v>
      </c>
      <c r="AH94" s="442" t="s">
        <v>175</v>
      </c>
      <c r="AI94" s="442" t="s">
        <v>220</v>
      </c>
      <c r="AJ94" s="443">
        <v>1</v>
      </c>
      <c r="AK94" s="442" t="s">
        <v>46</v>
      </c>
      <c r="AL94" s="442" t="s">
        <v>175</v>
      </c>
      <c r="AM94" s="442" t="s">
        <v>220</v>
      </c>
    </row>
    <row r="95" spans="1:43" ht="52.95" customHeight="1">
      <c r="A95" s="59" t="s">
        <v>51</v>
      </c>
      <c r="B95" s="60" t="s">
        <v>73</v>
      </c>
      <c r="C95" s="196"/>
      <c r="D95" s="62" t="s">
        <v>221</v>
      </c>
      <c r="E95" s="63"/>
      <c r="F95" s="63"/>
      <c r="G95" s="62" t="s">
        <v>37</v>
      </c>
      <c r="H95" s="64" t="s">
        <v>43</v>
      </c>
      <c r="I95" s="64" t="s">
        <v>39</v>
      </c>
      <c r="J95" s="65"/>
      <c r="K95" s="66">
        <v>4</v>
      </c>
      <c r="L95" s="66">
        <v>4</v>
      </c>
      <c r="M95" s="68" t="s">
        <v>54</v>
      </c>
      <c r="N95" s="370" t="s">
        <v>190</v>
      </c>
      <c r="O95" s="67" t="s">
        <v>55</v>
      </c>
      <c r="P95" s="69"/>
      <c r="Q95" s="181">
        <v>2</v>
      </c>
      <c r="R95" s="182">
        <v>34</v>
      </c>
      <c r="S95" s="183">
        <v>0</v>
      </c>
      <c r="T95" s="57"/>
      <c r="U95" s="49"/>
      <c r="V95" s="83" t="s">
        <v>222</v>
      </c>
      <c r="W95" s="16"/>
      <c r="X95" s="256">
        <v>1</v>
      </c>
      <c r="Y95" s="40" t="s">
        <v>82</v>
      </c>
      <c r="Z95" s="40" t="s">
        <v>223</v>
      </c>
      <c r="AA95" s="72" t="s">
        <v>224</v>
      </c>
      <c r="AB95" s="171">
        <v>1</v>
      </c>
      <c r="AC95" s="40" t="s">
        <v>46</v>
      </c>
      <c r="AD95" s="40" t="s">
        <v>223</v>
      </c>
      <c r="AE95" s="100" t="s">
        <v>224</v>
      </c>
      <c r="AF95" s="172">
        <v>1</v>
      </c>
      <c r="AG95" s="40" t="s">
        <v>46</v>
      </c>
      <c r="AH95" s="40" t="s">
        <v>223</v>
      </c>
      <c r="AI95" s="72" t="s">
        <v>224</v>
      </c>
      <c r="AJ95" s="171">
        <v>1</v>
      </c>
      <c r="AK95" s="40" t="s">
        <v>46</v>
      </c>
      <c r="AL95" s="40" t="s">
        <v>223</v>
      </c>
      <c r="AM95" s="100" t="s">
        <v>224</v>
      </c>
      <c r="AN95" s="461"/>
      <c r="AO95" s="461"/>
      <c r="AP95" s="461"/>
      <c r="AQ95" s="461"/>
    </row>
    <row r="96" spans="1:43" ht="61.95" customHeight="1">
      <c r="A96" s="82" t="s">
        <v>58</v>
      </c>
      <c r="B96" s="83" t="s">
        <v>193</v>
      </c>
      <c r="C96" s="99"/>
      <c r="D96" s="84" t="s">
        <v>221</v>
      </c>
      <c r="E96" s="48"/>
      <c r="F96" s="48"/>
      <c r="G96" s="84" t="s">
        <v>37</v>
      </c>
      <c r="H96" s="50" t="s">
        <v>43</v>
      </c>
      <c r="I96" s="50" t="s">
        <v>39</v>
      </c>
      <c r="J96" s="49"/>
      <c r="K96" s="119"/>
      <c r="L96" s="119"/>
      <c r="M96" s="68" t="s">
        <v>54</v>
      </c>
      <c r="N96" s="369" t="s">
        <v>190</v>
      </c>
      <c r="O96" s="67" t="s">
        <v>55</v>
      </c>
      <c r="P96" s="69"/>
      <c r="Q96" s="181">
        <v>0</v>
      </c>
      <c r="R96" s="182">
        <v>6</v>
      </c>
      <c r="S96" s="183">
        <v>0</v>
      </c>
      <c r="T96" s="57"/>
      <c r="U96" s="49"/>
      <c r="V96" s="83" t="s">
        <v>194</v>
      </c>
      <c r="W96" s="16"/>
      <c r="X96" s="256"/>
      <c r="Y96" s="40"/>
      <c r="Z96" s="40"/>
      <c r="AA96" s="72"/>
      <c r="AB96" s="171"/>
      <c r="AC96" s="40"/>
      <c r="AD96" s="40"/>
      <c r="AE96" s="100"/>
      <c r="AF96" s="172"/>
      <c r="AG96" s="40"/>
      <c r="AH96" s="40"/>
      <c r="AI96" s="39"/>
      <c r="AJ96" s="171"/>
      <c r="AK96" s="40"/>
      <c r="AL96" s="40"/>
      <c r="AM96" s="42"/>
    </row>
    <row r="97" spans="1:39" ht="28.2" customHeight="1">
      <c r="A97" s="21" t="s">
        <v>225</v>
      </c>
      <c r="B97" s="22" t="s">
        <v>104</v>
      </c>
      <c r="C97" s="30"/>
      <c r="D97" s="30"/>
      <c r="E97" s="30"/>
      <c r="F97" s="30"/>
      <c r="G97" s="30"/>
      <c r="H97" s="27" t="s">
        <v>38</v>
      </c>
      <c r="I97" s="27" t="s">
        <v>39</v>
      </c>
      <c r="J97" s="28"/>
      <c r="K97" s="29">
        <v>0</v>
      </c>
      <c r="L97" s="29">
        <v>0</v>
      </c>
      <c r="M97" s="31"/>
      <c r="N97" s="368"/>
      <c r="O97" s="31"/>
      <c r="P97" s="32"/>
      <c r="Q97" s="125">
        <f>SUM(Q98,Q99,Q100)</f>
        <v>0</v>
      </c>
      <c r="R97" s="29">
        <f>SUM(R98,R99,R100)</f>
        <v>0</v>
      </c>
      <c r="S97" s="126">
        <f>SUM(S98,S99,S100,S101)</f>
        <v>25</v>
      </c>
      <c r="T97" s="35"/>
      <c r="U97" s="28"/>
      <c r="V97" s="250"/>
      <c r="W97" s="16"/>
      <c r="X97" s="256"/>
      <c r="Y97" s="40"/>
      <c r="Z97" s="40"/>
      <c r="AA97" s="40"/>
      <c r="AB97" s="171"/>
      <c r="AC97" s="40"/>
      <c r="AD97" s="40"/>
      <c r="AE97" s="108"/>
      <c r="AF97" s="172"/>
      <c r="AG97" s="40"/>
      <c r="AH97" s="40"/>
      <c r="AI97" s="40"/>
      <c r="AJ97" s="171"/>
      <c r="AK97" s="40"/>
      <c r="AL97" s="40"/>
      <c r="AM97" s="108"/>
    </row>
    <row r="98" spans="1:39" ht="40.950000000000003" customHeight="1">
      <c r="A98" s="44" t="s">
        <v>40</v>
      </c>
      <c r="B98" s="45" t="s">
        <v>189</v>
      </c>
      <c r="C98" s="279"/>
      <c r="D98" s="39" t="s">
        <v>215</v>
      </c>
      <c r="E98" s="55"/>
      <c r="F98" s="55"/>
      <c r="G98" s="55"/>
      <c r="H98" s="49" t="s">
        <v>43</v>
      </c>
      <c r="I98" s="50" t="s">
        <v>39</v>
      </c>
      <c r="J98" s="49"/>
      <c r="K98" s="86"/>
      <c r="L98" s="86"/>
      <c r="M98" s="52"/>
      <c r="N98" s="366" t="s">
        <v>170</v>
      </c>
      <c r="O98" s="52"/>
      <c r="P98" s="53"/>
      <c r="Q98" s="280"/>
      <c r="R98" s="99"/>
      <c r="S98" s="121">
        <v>6</v>
      </c>
      <c r="T98" s="57"/>
      <c r="U98" s="49"/>
      <c r="V98" s="260" t="s">
        <v>189</v>
      </c>
      <c r="W98" s="169"/>
      <c r="X98" s="256"/>
      <c r="Y98" s="40"/>
      <c r="Z98" s="40"/>
      <c r="AA98" s="40"/>
      <c r="AB98" s="171"/>
      <c r="AC98" s="40"/>
      <c r="AD98" s="40"/>
      <c r="AE98" s="108"/>
      <c r="AF98" s="172"/>
      <c r="AG98" s="40"/>
      <c r="AH98" s="40"/>
      <c r="AI98" s="40"/>
      <c r="AJ98" s="171"/>
      <c r="AK98" s="40"/>
      <c r="AL98" s="40"/>
      <c r="AM98" s="108"/>
    </row>
    <row r="99" spans="1:39" ht="30.45" customHeight="1">
      <c r="A99" s="44" t="s">
        <v>51</v>
      </c>
      <c r="B99" s="45" t="s">
        <v>226</v>
      </c>
      <c r="C99" s="99"/>
      <c r="D99" s="47" t="s">
        <v>227</v>
      </c>
      <c r="E99" s="48"/>
      <c r="F99" s="48"/>
      <c r="G99" s="48"/>
      <c r="H99" s="49" t="s">
        <v>43</v>
      </c>
      <c r="I99" s="50" t="s">
        <v>39</v>
      </c>
      <c r="J99" s="49"/>
      <c r="K99" s="86"/>
      <c r="L99" s="86"/>
      <c r="M99" s="86" t="s">
        <v>44</v>
      </c>
      <c r="N99" s="366" t="s">
        <v>170</v>
      </c>
      <c r="O99" s="52"/>
      <c r="P99" s="53"/>
      <c r="Q99" s="280"/>
      <c r="R99" s="99"/>
      <c r="S99" s="121">
        <v>7</v>
      </c>
      <c r="T99" s="57"/>
      <c r="U99" s="49"/>
      <c r="V99" s="174" t="s">
        <v>228</v>
      </c>
      <c r="W99" s="169"/>
      <c r="X99" s="256"/>
      <c r="Y99" s="40"/>
      <c r="Z99" s="40"/>
      <c r="AA99" s="40"/>
      <c r="AB99" s="171"/>
      <c r="AC99" s="40"/>
      <c r="AD99" s="40"/>
      <c r="AE99" s="108"/>
      <c r="AF99" s="172"/>
      <c r="AG99" s="40"/>
      <c r="AH99" s="40"/>
      <c r="AI99" s="40"/>
      <c r="AJ99" s="171"/>
      <c r="AK99" s="40"/>
      <c r="AL99" s="40"/>
      <c r="AM99" s="108"/>
    </row>
    <row r="100" spans="1:39" ht="33" customHeight="1">
      <c r="A100" s="195" t="s">
        <v>58</v>
      </c>
      <c r="B100" s="186" t="s">
        <v>229</v>
      </c>
      <c r="C100" s="99"/>
      <c r="D100" s="84" t="s">
        <v>230</v>
      </c>
      <c r="E100" s="48"/>
      <c r="F100" s="48"/>
      <c r="G100" s="84" t="s">
        <v>37</v>
      </c>
      <c r="H100" s="50" t="s">
        <v>43</v>
      </c>
      <c r="I100" s="50" t="s">
        <v>39</v>
      </c>
      <c r="J100" s="49"/>
      <c r="K100" s="86"/>
      <c r="L100" s="119"/>
      <c r="M100" s="68" t="s">
        <v>54</v>
      </c>
      <c r="N100" s="369" t="s">
        <v>190</v>
      </c>
      <c r="O100" s="67" t="s">
        <v>55</v>
      </c>
      <c r="P100" s="69"/>
      <c r="Q100" s="54">
        <v>0</v>
      </c>
      <c r="R100" s="55">
        <v>0</v>
      </c>
      <c r="S100" s="56">
        <v>6</v>
      </c>
      <c r="T100" s="57"/>
      <c r="U100" s="49"/>
      <c r="V100" s="281" t="s">
        <v>231</v>
      </c>
      <c r="W100" s="169"/>
      <c r="X100" s="17"/>
      <c r="Y100" s="358"/>
      <c r="Z100" s="358"/>
      <c r="AA100" s="358"/>
      <c r="AB100" s="358"/>
      <c r="AC100" s="358"/>
      <c r="AD100" s="358"/>
      <c r="AE100" s="359"/>
      <c r="AF100" s="20"/>
      <c r="AG100" s="18"/>
      <c r="AH100" s="18"/>
      <c r="AI100" s="18"/>
      <c r="AJ100" s="18"/>
      <c r="AK100" s="18"/>
      <c r="AL100" s="18"/>
      <c r="AM100" s="19"/>
    </row>
    <row r="101" spans="1:39" s="311" customFormat="1" ht="37.5" customHeight="1">
      <c r="A101" s="73" t="s">
        <v>62</v>
      </c>
      <c r="B101" s="74" t="s">
        <v>232</v>
      </c>
      <c r="C101" s="78"/>
      <c r="D101" s="75"/>
      <c r="E101" s="75"/>
      <c r="F101" s="75"/>
      <c r="G101" s="75"/>
      <c r="H101" s="72" t="s">
        <v>43</v>
      </c>
      <c r="I101" s="72" t="s">
        <v>39</v>
      </c>
      <c r="J101" s="72"/>
      <c r="K101" s="78">
        <v>0</v>
      </c>
      <c r="L101" s="78">
        <v>0</v>
      </c>
      <c r="M101" s="81" t="s">
        <v>54</v>
      </c>
      <c r="N101" s="367" t="s">
        <v>190</v>
      </c>
      <c r="O101" s="81" t="s">
        <v>55</v>
      </c>
      <c r="P101" s="80"/>
      <c r="Q101" s="181">
        <v>0</v>
      </c>
      <c r="R101" s="182">
        <v>0</v>
      </c>
      <c r="S101" s="183">
        <v>6</v>
      </c>
      <c r="T101" s="338"/>
      <c r="U101" s="72"/>
      <c r="V101" s="255" t="s">
        <v>233</v>
      </c>
      <c r="W101" s="114"/>
      <c r="X101" s="256"/>
      <c r="Y101" s="40"/>
      <c r="Z101" s="40"/>
      <c r="AA101" s="72"/>
      <c r="AB101" s="171"/>
      <c r="AC101" s="40"/>
      <c r="AD101" s="40"/>
      <c r="AE101" s="100"/>
      <c r="AF101" s="172"/>
      <c r="AG101" s="40"/>
      <c r="AH101" s="40"/>
      <c r="AI101" s="72"/>
      <c r="AJ101" s="171"/>
      <c r="AK101" s="40"/>
      <c r="AL101" s="40"/>
      <c r="AM101" s="100"/>
    </row>
    <row r="102" spans="1:39" ht="43.95" customHeight="1">
      <c r="A102" s="21" t="s">
        <v>234</v>
      </c>
      <c r="B102" s="22" t="s">
        <v>202</v>
      </c>
      <c r="C102" s="124"/>
      <c r="D102" s="24" t="s">
        <v>230</v>
      </c>
      <c r="E102" s="25"/>
      <c r="F102" s="25"/>
      <c r="G102" s="24" t="s">
        <v>37</v>
      </c>
      <c r="H102" s="27" t="s">
        <v>38</v>
      </c>
      <c r="I102" s="27"/>
      <c r="J102" s="28"/>
      <c r="K102" s="29">
        <v>10</v>
      </c>
      <c r="L102" s="29">
        <v>10</v>
      </c>
      <c r="M102" s="31"/>
      <c r="N102" s="418" t="s">
        <v>190</v>
      </c>
      <c r="O102" s="264" t="s">
        <v>55</v>
      </c>
      <c r="P102" s="32"/>
      <c r="Q102" s="125">
        <v>2</v>
      </c>
      <c r="R102" s="29">
        <v>2</v>
      </c>
      <c r="S102" s="126">
        <v>9</v>
      </c>
      <c r="T102" s="35"/>
      <c r="U102" s="28"/>
      <c r="V102" s="250"/>
      <c r="W102" s="16" t="s">
        <v>110</v>
      </c>
      <c r="X102" s="178">
        <v>1</v>
      </c>
      <c r="Y102" s="72" t="s">
        <v>46</v>
      </c>
      <c r="Z102" s="40" t="s">
        <v>235</v>
      </c>
      <c r="AA102" s="40"/>
      <c r="AB102" s="105">
        <v>1</v>
      </c>
      <c r="AC102" s="72" t="s">
        <v>46</v>
      </c>
      <c r="AD102" s="40" t="s">
        <v>235</v>
      </c>
      <c r="AE102" s="108"/>
      <c r="AF102" s="463" t="s">
        <v>236</v>
      </c>
      <c r="AG102" s="464"/>
      <c r="AH102" s="464"/>
      <c r="AI102" s="464"/>
      <c r="AJ102" s="464"/>
      <c r="AK102" s="464"/>
      <c r="AL102" s="464"/>
      <c r="AM102" s="465"/>
    </row>
    <row r="103" spans="1:39" ht="28.2" customHeight="1">
      <c r="A103" s="21" t="s">
        <v>237</v>
      </c>
      <c r="B103" s="22" t="s">
        <v>238</v>
      </c>
      <c r="C103" s="124"/>
      <c r="D103" s="24" t="s">
        <v>239</v>
      </c>
      <c r="E103" s="25"/>
      <c r="F103" s="25"/>
      <c r="G103" s="24"/>
      <c r="H103" s="27" t="s">
        <v>38</v>
      </c>
      <c r="I103" s="27"/>
      <c r="J103" s="28"/>
      <c r="K103" s="29">
        <v>5</v>
      </c>
      <c r="L103" s="29">
        <v>5</v>
      </c>
      <c r="M103" s="31"/>
      <c r="N103" s="368"/>
      <c r="O103" s="31"/>
      <c r="P103" s="32"/>
      <c r="Q103" s="125">
        <v>0</v>
      </c>
      <c r="R103" s="29">
        <v>0</v>
      </c>
      <c r="S103" s="126">
        <v>0</v>
      </c>
      <c r="T103" s="35"/>
      <c r="U103" s="28"/>
      <c r="V103" s="250"/>
      <c r="W103" s="16" t="s">
        <v>110</v>
      </c>
      <c r="X103" s="256">
        <v>1</v>
      </c>
      <c r="Y103" s="40" t="s">
        <v>82</v>
      </c>
      <c r="Z103" s="424" t="s">
        <v>272</v>
      </c>
      <c r="AA103" s="424">
        <v>40</v>
      </c>
      <c r="AB103" s="171">
        <v>1</v>
      </c>
      <c r="AC103" s="40" t="s">
        <v>46</v>
      </c>
      <c r="AD103" s="424" t="s">
        <v>272</v>
      </c>
      <c r="AE103" s="428">
        <v>40</v>
      </c>
      <c r="AF103" s="466" t="s">
        <v>198</v>
      </c>
      <c r="AG103" s="467"/>
      <c r="AH103" s="467"/>
      <c r="AI103" s="467"/>
      <c r="AJ103" s="467"/>
      <c r="AK103" s="467"/>
      <c r="AL103" s="467"/>
      <c r="AM103" s="468"/>
    </row>
    <row r="104" spans="1:39" ht="28.2" customHeight="1">
      <c r="A104" s="21" t="s">
        <v>240</v>
      </c>
      <c r="B104" s="22" t="s">
        <v>114</v>
      </c>
      <c r="C104" s="124"/>
      <c r="D104" s="24"/>
      <c r="E104" s="25"/>
      <c r="F104" s="25"/>
      <c r="G104" s="24" t="s">
        <v>37</v>
      </c>
      <c r="H104" s="27" t="s">
        <v>38</v>
      </c>
      <c r="I104" s="27"/>
      <c r="J104" s="28"/>
      <c r="K104" s="282"/>
      <c r="L104" s="283"/>
      <c r="M104" s="31"/>
      <c r="N104" s="368"/>
      <c r="O104" s="31"/>
      <c r="P104" s="32"/>
      <c r="Q104" s="125">
        <f>Q105</f>
        <v>0</v>
      </c>
      <c r="R104" s="29">
        <f>R105</f>
        <v>10</v>
      </c>
      <c r="S104" s="126">
        <f>S105</f>
        <v>0</v>
      </c>
      <c r="T104" s="35"/>
      <c r="U104" s="28"/>
      <c r="V104" s="250"/>
      <c r="W104" s="169"/>
      <c r="X104" s="256"/>
      <c r="Y104" s="40"/>
      <c r="Z104" s="40"/>
      <c r="AA104" s="40"/>
      <c r="AB104" s="171"/>
      <c r="AC104" s="40"/>
      <c r="AD104" s="40"/>
      <c r="AE104" s="108"/>
      <c r="AF104" s="172"/>
      <c r="AG104" s="40"/>
      <c r="AH104" s="40"/>
      <c r="AI104" s="40"/>
      <c r="AJ104" s="171"/>
      <c r="AK104" s="40"/>
      <c r="AL104" s="40"/>
      <c r="AM104" s="108"/>
    </row>
    <row r="105" spans="1:39" ht="28.8">
      <c r="A105" s="117"/>
      <c r="B105" s="118" t="s">
        <v>206</v>
      </c>
      <c r="C105" s="111"/>
      <c r="D105" s="75"/>
      <c r="E105" s="76"/>
      <c r="F105" s="76"/>
      <c r="G105" s="75"/>
      <c r="H105" s="77" t="s">
        <v>43</v>
      </c>
      <c r="I105" s="77"/>
      <c r="J105" s="71"/>
      <c r="K105" s="284"/>
      <c r="L105" s="285"/>
      <c r="M105" s="67" t="s">
        <v>54</v>
      </c>
      <c r="N105" s="366" t="s">
        <v>190</v>
      </c>
      <c r="O105" s="67" t="s">
        <v>55</v>
      </c>
      <c r="P105" s="80"/>
      <c r="Q105" s="129">
        <v>0</v>
      </c>
      <c r="R105" s="78">
        <v>10</v>
      </c>
      <c r="S105" s="130">
        <v>0</v>
      </c>
      <c r="T105" s="70"/>
      <c r="U105" s="71"/>
      <c r="V105" s="286"/>
      <c r="W105" s="169"/>
      <c r="X105" s="256"/>
      <c r="Y105" s="40"/>
      <c r="Z105" s="40"/>
      <c r="AA105" s="40"/>
      <c r="AB105" s="171"/>
      <c r="AC105" s="40"/>
      <c r="AD105" s="40"/>
      <c r="AE105" s="108"/>
      <c r="AF105" s="172"/>
      <c r="AG105" s="40"/>
      <c r="AH105" s="40"/>
      <c r="AI105" s="40"/>
      <c r="AJ105" s="171"/>
      <c r="AK105" s="40"/>
      <c r="AL105" s="40"/>
      <c r="AM105" s="108"/>
    </row>
    <row r="106" spans="1:39" s="346" customFormat="1" ht="28.2" customHeight="1">
      <c r="A106" s="21" t="s">
        <v>241</v>
      </c>
      <c r="B106" s="22" t="s">
        <v>117</v>
      </c>
      <c r="C106" s="124"/>
      <c r="D106" s="24"/>
      <c r="E106" s="25"/>
      <c r="F106" s="25"/>
      <c r="G106" s="24"/>
      <c r="H106" s="27"/>
      <c r="I106" s="22" t="s">
        <v>118</v>
      </c>
      <c r="J106" s="22"/>
      <c r="K106" s="22">
        <v>0</v>
      </c>
      <c r="L106" s="22">
        <v>0</v>
      </c>
      <c r="M106" s="22"/>
      <c r="N106" s="375"/>
      <c r="O106" s="22"/>
      <c r="P106" s="22"/>
      <c r="Q106" s="125">
        <v>0</v>
      </c>
      <c r="R106" s="29">
        <v>10</v>
      </c>
      <c r="S106" s="126">
        <v>0</v>
      </c>
      <c r="T106" s="35"/>
      <c r="U106" s="28"/>
      <c r="V106" s="250"/>
      <c r="W106" s="341"/>
      <c r="X106" s="342"/>
      <c r="Y106" s="339"/>
      <c r="Z106" s="339"/>
      <c r="AA106" s="339"/>
      <c r="AB106" s="343"/>
      <c r="AC106" s="339"/>
      <c r="AD106" s="339"/>
      <c r="AE106" s="344"/>
      <c r="AF106" s="345"/>
      <c r="AG106" s="339"/>
      <c r="AH106" s="339"/>
      <c r="AI106" s="339"/>
      <c r="AJ106" s="343"/>
      <c r="AK106" s="339"/>
      <c r="AL106" s="339"/>
      <c r="AM106" s="344"/>
    </row>
    <row r="107" spans="1:39" s="346" customFormat="1" ht="40.950000000000003" customHeight="1">
      <c r="A107" s="21" t="s">
        <v>242</v>
      </c>
      <c r="B107" s="22" t="s">
        <v>120</v>
      </c>
      <c r="C107" s="124"/>
      <c r="D107" s="24"/>
      <c r="E107" s="25"/>
      <c r="F107" s="25"/>
      <c r="G107" s="24"/>
      <c r="H107" s="27"/>
      <c r="I107" s="22" t="s">
        <v>118</v>
      </c>
      <c r="J107" s="22"/>
      <c r="K107" s="22">
        <v>0</v>
      </c>
      <c r="L107" s="22">
        <v>0</v>
      </c>
      <c r="M107" s="22"/>
      <c r="N107" s="375"/>
      <c r="O107" s="22"/>
      <c r="P107" s="22"/>
      <c r="Q107" s="125">
        <v>0</v>
      </c>
      <c r="R107" s="29">
        <v>20</v>
      </c>
      <c r="S107" s="126">
        <v>0</v>
      </c>
      <c r="T107" s="35"/>
      <c r="U107" s="28"/>
      <c r="V107" s="250"/>
      <c r="W107" s="350"/>
      <c r="X107" s="351"/>
      <c r="Y107" s="339"/>
      <c r="Z107" s="347"/>
      <c r="AA107" s="340"/>
      <c r="AB107" s="352"/>
      <c r="AC107" s="339"/>
      <c r="AD107" s="347"/>
      <c r="AE107" s="348"/>
      <c r="AF107" s="349"/>
      <c r="AG107" s="339"/>
      <c r="AH107" s="340"/>
      <c r="AI107" s="340"/>
      <c r="AJ107" s="340"/>
      <c r="AK107" s="340"/>
      <c r="AL107" s="340"/>
      <c r="AM107" s="344"/>
    </row>
    <row r="108" spans="1:39" customFormat="1" ht="42.75" customHeight="1">
      <c r="A108" s="374" t="s">
        <v>278</v>
      </c>
      <c r="B108" s="375" t="s">
        <v>258</v>
      </c>
      <c r="C108" s="376"/>
      <c r="D108" s="377"/>
      <c r="E108" s="378"/>
      <c r="F108" s="379" t="s">
        <v>259</v>
      </c>
      <c r="G108" s="378"/>
      <c r="H108" s="380" t="s">
        <v>260</v>
      </c>
      <c r="I108" s="381" t="s">
        <v>118</v>
      </c>
      <c r="J108" s="382"/>
      <c r="K108" s="372">
        <v>0</v>
      </c>
      <c r="L108" s="372">
        <v>0</v>
      </c>
      <c r="M108" s="373"/>
      <c r="N108" s="383"/>
      <c r="O108" s="383"/>
      <c r="P108" s="384"/>
      <c r="Q108" s="385"/>
      <c r="R108" s="444">
        <v>2</v>
      </c>
      <c r="S108" s="387"/>
      <c r="T108" s="388"/>
      <c r="U108" s="382"/>
      <c r="V108" s="389"/>
      <c r="W108" s="390"/>
      <c r="X108" s="391"/>
      <c r="Y108" s="392"/>
      <c r="Z108" s="392"/>
      <c r="AA108" s="392"/>
      <c r="AB108" s="393"/>
      <c r="AC108" s="392"/>
      <c r="AD108" s="392"/>
      <c r="AE108" s="394"/>
      <c r="AF108" s="395"/>
      <c r="AG108" s="396"/>
      <c r="AH108" s="396"/>
      <c r="AI108" s="392"/>
      <c r="AJ108" s="397"/>
      <c r="AK108" s="396"/>
      <c r="AL108" s="396"/>
      <c r="AM108" s="394"/>
    </row>
    <row r="109" spans="1:39">
      <c r="A109" s="6"/>
      <c r="B109" s="453" t="s">
        <v>243</v>
      </c>
      <c r="C109" s="453"/>
      <c r="D109" s="453"/>
      <c r="E109" s="453"/>
      <c r="F109" s="234"/>
      <c r="G109" s="146"/>
      <c r="H109" s="287"/>
      <c r="I109" s="146"/>
      <c r="J109" s="225"/>
      <c r="K109" s="225"/>
      <c r="L109" s="231">
        <f>L88+L93+L102+L103</f>
        <v>30</v>
      </c>
      <c r="M109" s="454"/>
      <c r="N109" s="454"/>
      <c r="O109" s="454"/>
      <c r="P109" s="11"/>
      <c r="Q109" s="230">
        <f>SUM(Q97+Q93+Q88+Q102,Q103,Q104)</f>
        <v>5</v>
      </c>
      <c r="R109" s="231">
        <f>SUM(R97+R93+R88+R102,R103,R104)</f>
        <v>100</v>
      </c>
      <c r="S109" s="232">
        <f>SUM(S97+S93+S88+S102,S103,S104)</f>
        <v>39</v>
      </c>
      <c r="T109" s="233"/>
      <c r="U109" s="234"/>
      <c r="V109" s="15"/>
      <c r="W109" s="16"/>
      <c r="X109" s="17"/>
      <c r="Y109" s="18"/>
      <c r="Z109" s="18"/>
      <c r="AA109" s="18"/>
      <c r="AB109" s="18"/>
      <c r="AC109" s="18"/>
      <c r="AD109" s="18"/>
      <c r="AE109" s="19"/>
      <c r="AF109" s="20"/>
      <c r="AG109" s="18"/>
      <c r="AH109" s="18"/>
      <c r="AI109" s="18"/>
      <c r="AJ109" s="18"/>
      <c r="AK109" s="18"/>
      <c r="AL109" s="18"/>
      <c r="AM109" s="19"/>
    </row>
    <row r="110" spans="1:39">
      <c r="A110" s="6"/>
      <c r="B110" s="288"/>
      <c r="C110" s="288"/>
      <c r="D110" s="289"/>
      <c r="E110" s="288"/>
      <c r="F110" s="234"/>
      <c r="G110" s="146"/>
      <c r="H110" s="287"/>
      <c r="I110" s="146"/>
      <c r="J110" s="225"/>
      <c r="K110" s="225"/>
      <c r="L110" s="228"/>
      <c r="M110" s="454"/>
      <c r="N110" s="454"/>
      <c r="O110" s="454"/>
      <c r="P110" s="11"/>
      <c r="Q110" s="455">
        <f>SUM(Q109+R109+S109)</f>
        <v>144</v>
      </c>
      <c r="R110" s="454"/>
      <c r="S110" s="456"/>
      <c r="T110" s="233"/>
      <c r="U110" s="234"/>
      <c r="V110" s="15"/>
      <c r="W110" s="16"/>
      <c r="X110" s="17"/>
      <c r="Y110" s="18"/>
      <c r="Z110" s="18"/>
      <c r="AA110" s="18"/>
      <c r="AB110" s="18"/>
      <c r="AC110" s="18"/>
      <c r="AD110" s="18"/>
      <c r="AE110" s="19"/>
      <c r="AF110" s="20"/>
      <c r="AG110" s="18"/>
      <c r="AH110" s="18"/>
      <c r="AI110" s="18"/>
      <c r="AJ110" s="18"/>
      <c r="AK110" s="18"/>
      <c r="AL110" s="18"/>
      <c r="AM110" s="19"/>
    </row>
    <row r="111" spans="1:39">
      <c r="A111" s="290"/>
      <c r="B111" s="291" t="s">
        <v>244</v>
      </c>
      <c r="C111" s="292"/>
      <c r="D111" s="292"/>
      <c r="E111" s="292"/>
      <c r="F111" s="292"/>
      <c r="G111" s="292"/>
      <c r="H111" s="293"/>
      <c r="I111" s="292"/>
      <c r="J111" s="292"/>
      <c r="K111" s="292"/>
      <c r="L111" s="294">
        <f>SUM(L28+L58+L84+L109)</f>
        <v>120</v>
      </c>
      <c r="M111" s="292"/>
      <c r="N111" s="291"/>
      <c r="O111" s="292"/>
      <c r="P111" s="295"/>
      <c r="Q111" s="457">
        <f>SUM(Q28+Q58+Q84+Q109)</f>
        <v>94</v>
      </c>
      <c r="R111" s="458">
        <f>SUM(R28+R58+R84+R109)</f>
        <v>547</v>
      </c>
      <c r="S111" s="459">
        <f>SUM(S28+S58+S84+S109)</f>
        <v>162</v>
      </c>
      <c r="T111" s="460"/>
      <c r="U111" s="449"/>
      <c r="V111" s="296"/>
      <c r="W111" s="16"/>
      <c r="X111" s="17"/>
      <c r="Y111" s="18"/>
      <c r="Z111" s="18"/>
      <c r="AA111" s="18"/>
      <c r="AB111" s="18"/>
      <c r="AC111" s="18"/>
      <c r="AD111" s="18"/>
      <c r="AE111" s="19"/>
      <c r="AF111" s="20"/>
      <c r="AG111" s="18"/>
      <c r="AH111" s="18"/>
      <c r="AI111" s="18"/>
      <c r="AJ111" s="18"/>
      <c r="AK111" s="18"/>
      <c r="AL111" s="18"/>
      <c r="AM111" s="19"/>
    </row>
    <row r="112" spans="1:39">
      <c r="A112" s="290"/>
      <c r="B112" s="291"/>
      <c r="C112" s="292"/>
      <c r="D112" s="292"/>
      <c r="E112" s="292"/>
      <c r="F112" s="292"/>
      <c r="G112" s="292"/>
      <c r="H112" s="293"/>
      <c r="I112" s="292"/>
      <c r="J112" s="292"/>
      <c r="K112" s="292"/>
      <c r="L112" s="293"/>
      <c r="M112" s="292"/>
      <c r="N112" s="291"/>
      <c r="O112" s="292"/>
      <c r="P112" s="295"/>
      <c r="Q112" s="457"/>
      <c r="R112" s="458"/>
      <c r="S112" s="459"/>
      <c r="T112" s="460"/>
      <c r="U112" s="449"/>
      <c r="V112" s="296"/>
      <c r="W112" s="16"/>
      <c r="X112" s="17"/>
      <c r="Y112" s="18"/>
      <c r="Z112" s="18"/>
      <c r="AA112" s="18"/>
      <c r="AB112" s="18"/>
      <c r="AC112" s="18"/>
      <c r="AD112" s="18"/>
      <c r="AE112" s="19"/>
      <c r="AF112" s="20"/>
      <c r="AG112" s="18"/>
      <c r="AH112" s="18"/>
      <c r="AI112" s="18"/>
      <c r="AJ112" s="18"/>
      <c r="AK112" s="18"/>
      <c r="AL112" s="18"/>
      <c r="AM112" s="19"/>
    </row>
    <row r="113" spans="1:39" ht="15" thickBot="1">
      <c r="A113" s="297"/>
      <c r="B113" s="298"/>
      <c r="C113" s="298"/>
      <c r="D113" s="299"/>
      <c r="E113" s="298"/>
      <c r="F113" s="298"/>
      <c r="G113" s="300"/>
      <c r="H113" s="301"/>
      <c r="I113" s="300"/>
      <c r="J113" s="298"/>
      <c r="K113" s="298"/>
      <c r="L113" s="302"/>
      <c r="M113" s="298"/>
      <c r="N113" s="298"/>
      <c r="O113" s="298"/>
      <c r="P113" s="303"/>
      <c r="Q113" s="450">
        <f>SUM(Q111+R111+S111)</f>
        <v>803</v>
      </c>
      <c r="R113" s="451"/>
      <c r="S113" s="452"/>
      <c r="T113" s="304"/>
      <c r="U113" s="298"/>
      <c r="V113" s="305"/>
      <c r="W113" s="306"/>
      <c r="X113" s="307"/>
      <c r="Y113" s="308"/>
      <c r="Z113" s="308"/>
      <c r="AA113" s="308"/>
      <c r="AB113" s="308"/>
      <c r="AC113" s="308"/>
      <c r="AD113" s="308"/>
      <c r="AE113" s="309"/>
      <c r="AF113" s="310"/>
      <c r="AG113" s="308"/>
      <c r="AH113" s="308"/>
      <c r="AI113" s="308"/>
      <c r="AJ113" s="308"/>
      <c r="AK113" s="308"/>
      <c r="AL113" s="308"/>
      <c r="AM113" s="309"/>
    </row>
    <row r="116" spans="1:39" ht="15" thickBot="1"/>
    <row r="117" spans="1:39" ht="58.2" thickBot="1">
      <c r="B117" s="430" t="s">
        <v>274</v>
      </c>
    </row>
    <row r="118" spans="1:39">
      <c r="B118" s="431" t="s">
        <v>275</v>
      </c>
    </row>
    <row r="119" spans="1:39" ht="19.8" customHeight="1" thickBot="1">
      <c r="B119" s="432" t="s">
        <v>276</v>
      </c>
    </row>
  </sheetData>
  <mergeCells count="85">
    <mergeCell ref="F1:F3"/>
    <mergeCell ref="A1:A3"/>
    <mergeCell ref="B1:B3"/>
    <mergeCell ref="C1:C3"/>
    <mergeCell ref="D1:D3"/>
    <mergeCell ref="E1:E3"/>
    <mergeCell ref="Q1:S1"/>
    <mergeCell ref="Q2:Q3"/>
    <mergeCell ref="R2:R3"/>
    <mergeCell ref="S2:S3"/>
    <mergeCell ref="T2:T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U2:U3"/>
    <mergeCell ref="AB2:AE2"/>
    <mergeCell ref="AF2:AI2"/>
    <mergeCell ref="AJ2:AM2"/>
    <mergeCell ref="T1:U1"/>
    <mergeCell ref="V18:V21"/>
    <mergeCell ref="V1:V3"/>
    <mergeCell ref="W1:W3"/>
    <mergeCell ref="X1:AE1"/>
    <mergeCell ref="AF1:AM1"/>
    <mergeCell ref="X2:AA2"/>
    <mergeCell ref="AN35:AQ35"/>
    <mergeCell ref="AN36:AQ38"/>
    <mergeCell ref="L29:O29"/>
    <mergeCell ref="Q29:S29"/>
    <mergeCell ref="AB35:AB38"/>
    <mergeCell ref="AC35:AC38"/>
    <mergeCell ref="AD35:AE38"/>
    <mergeCell ref="AG35:AG38"/>
    <mergeCell ref="AH35:AH38"/>
    <mergeCell ref="AI35:AI38"/>
    <mergeCell ref="AK35:AK38"/>
    <mergeCell ref="AL35:AL38"/>
    <mergeCell ref="AM35:AM38"/>
    <mergeCell ref="AN65:AQ68"/>
    <mergeCell ref="AN72:AQ72"/>
    <mergeCell ref="AF74:AM74"/>
    <mergeCell ref="N75:N76"/>
    <mergeCell ref="X75:X76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F103:AM103"/>
    <mergeCell ref="AH75:AH76"/>
    <mergeCell ref="AI75:AI76"/>
    <mergeCell ref="AJ75:AJ76"/>
    <mergeCell ref="AK75:AK76"/>
    <mergeCell ref="AL75:AL76"/>
    <mergeCell ref="AM75:AM76"/>
    <mergeCell ref="AG75:AG76"/>
    <mergeCell ref="AN77:AT77"/>
    <mergeCell ref="N91:N92"/>
    <mergeCell ref="AN91:AQ91"/>
    <mergeCell ref="AN95:AQ95"/>
    <mergeCell ref="AF102:AM102"/>
    <mergeCell ref="A58:A59"/>
    <mergeCell ref="Q59:S59"/>
    <mergeCell ref="B28:E28"/>
    <mergeCell ref="U111:U112"/>
    <mergeCell ref="Q113:S113"/>
    <mergeCell ref="B109:E109"/>
    <mergeCell ref="M109:M110"/>
    <mergeCell ref="N109:N110"/>
    <mergeCell ref="O109:O110"/>
    <mergeCell ref="Q110:S110"/>
    <mergeCell ref="Q111:Q112"/>
    <mergeCell ref="R111:R112"/>
    <mergeCell ref="S111:S112"/>
    <mergeCell ref="T111:T112"/>
  </mergeCells>
  <dataValidations count="11">
    <dataValidation type="list" allowBlank="1" showInputMessage="1" showErrorMessage="1" sqref="G88:G106 T32:T55 G5:G11 T27:T28 T88:T106 G27:G28 T5:T25 G83 G32:G55 T61:T81 G61:G81 G57 T57 T83 G15:G25 G108 T108" xr:uid="{00000000-0002-0000-0100-000000000000}">
      <formula1>oui_non</formula1>
    </dataValidation>
    <dataValidation type="list" allowBlank="1" showInputMessage="1" showErrorMessage="1" sqref="I88:I105 I28 I32:I53 I5:I24 I61:I80 I55" xr:uid="{00000000-0002-0000-0100-000001000000}">
      <formula1>nature_ens</formula1>
    </dataValidation>
    <dataValidation type="list" allowBlank="1" showInputMessage="1" showErrorMessage="1" sqref="N11 O27:O28 O88:O106 O83 O32:O55 O61:O81 O57 O5:O25 O108" xr:uid="{00000000-0002-0000-0100-000002000000}">
      <formula1>CNU_disciplines</formula1>
    </dataValidation>
    <dataValidation type="list" allowBlank="1" showInputMessage="1" showErrorMessage="1" sqref="M27:M28 M88:M106 M83 M32:M55 M61:M81 M57 M5:M25 M108" xr:uid="{00000000-0002-0000-0100-000003000000}">
      <formula1>sections_CNU</formula1>
    </dataValidation>
    <dataValidation type="list" allowBlank="1" showInputMessage="1" showErrorMessage="1" sqref="H88:H106 H83 H32:H55 H5:H28 H57 H61:H81 H108" xr:uid="{00000000-0002-0000-0100-000004000000}">
      <formula1>typ_ense</formula1>
    </dataValidation>
    <dataValidation type="list" allowBlank="1" showInputMessage="1" showErrorMessage="1" sqref="E88:E106 E83 E32:E55 E61:E81 E27 E57 E5:E25 E108" xr:uid="{00000000-0002-0000-0100-000005000000}">
      <formula1>Type_UE</formula1>
    </dataValidation>
    <dataValidation type="list" allowBlank="1" showErrorMessage="1" sqref="G82 G26 G56 G107" xr:uid="{00000000-0002-0000-0100-000006000000}">
      <formula1>oui_non</formula1>
    </dataValidation>
    <dataValidation type="list" allowBlank="1" showErrorMessage="1" sqref="M82 M26 M56 M107" xr:uid="{00000000-0002-0000-0100-000007000000}">
      <formula1>sections_CNU</formula1>
    </dataValidation>
    <dataValidation type="list" allowBlank="1" showErrorMessage="1" sqref="O82 O26 O56 O107" xr:uid="{00000000-0002-0000-0100-000008000000}">
      <formula1>CNU_disciplines</formula1>
    </dataValidation>
    <dataValidation type="list" allowBlank="1" showErrorMessage="1" sqref="H56 H82 H107" xr:uid="{00000000-0002-0000-0100-000009000000}">
      <formula1>typ_ense</formula1>
    </dataValidation>
    <dataValidation type="list" allowBlank="1" showErrorMessage="1" sqref="E82 E26 E56 E107" xr:uid="{00000000-0002-0000-0100-00000A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headerFooter>
    <oddHeader>&amp;LADOPTEES EN CFVU DU 12/06/2023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6F6A6-0CA8-4601-B996-AB34E04A6F51}"/>
</file>

<file path=customXml/itemProps2.xml><?xml version="1.0" encoding="utf-8"?>
<ds:datastoreItem xmlns:ds="http://schemas.openxmlformats.org/officeDocument/2006/customXml" ds:itemID="{0A9231A0-BEA0-427E-A92A-1F8F6C6A3DA1}"/>
</file>

<file path=customXml/itemProps3.xml><?xml version="1.0" encoding="utf-8"?>
<ds:datastoreItem xmlns:ds="http://schemas.openxmlformats.org/officeDocument/2006/customXml" ds:itemID="{1F9948E0-EF4E-456E-A0D5-CE70DD14A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Dates_conseil</vt:lpstr>
      <vt:lpstr>Master Meef 2nd EPS</vt:lpstr>
      <vt:lpstr>'Master Meef 2nd EPS'!Impression_des_titres</vt:lpstr>
      <vt:lpstr>'Master Meef 2nd EPS'!Zone_d_impression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2022-05-20T07:05:22Z</dcterms:created>
  <dcterms:modified xsi:type="dcterms:W3CDTF">2025-04-14T11:56:57Z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