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Encadrement éducatif\"/>
    </mc:Choice>
  </mc:AlternateContent>
  <xr:revisionPtr revIDLastSave="0" documentId="13_ncr:1_{6FB152AF-5FC0-4245-B4F7-0108EBBEC7BD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EE" sheetId="1" r:id="rId2"/>
  </sheets>
  <externalReferences>
    <externalReference r:id="rId3"/>
    <externalReference r:id="rId4"/>
  </externalReferences>
  <definedNames>
    <definedName name="_xlnm._FilterDatabase" localSheetId="1" hidden="1">'Master MEEF EE'!$A$2:$AJ$101</definedName>
    <definedName name="CNU_disciplines">#REF!</definedName>
    <definedName name="Domainesformation">#REF!</definedName>
    <definedName name="_xlnm.Print_Titles" localSheetId="1">'Master MEEF EE'!$2:$4</definedName>
    <definedName name="lieu">#REF!</definedName>
    <definedName name="nature_ens" localSheetId="1">'[1]valeurs listes déroulantes'!$G$1:$G$2</definedName>
    <definedName name="nature_ens">#REF!</definedName>
    <definedName name="Nature2">'[2]Liste de valeurs'!$B$2:$B$7</definedName>
    <definedName name="oui_non">#REF!</definedName>
    <definedName name="section_CNU">#REF!</definedName>
    <definedName name="sections_CNU" localSheetId="1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'[1]valeurs listes déroulantes'!$F$1:$F$13</definedName>
    <definedName name="typ_ense">#REF!</definedName>
    <definedName name="Type_UE">#REF!</definedName>
    <definedName name="UE___Unité_d_enseignement">#REF!</definedName>
    <definedName name="UFR">#REF!</definedName>
    <definedName name="_xlnm.Print_Area" localSheetId="1">'Master MEEF EE'!$A$1:$AJ$114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P85" i="1"/>
  <c r="N85" i="1"/>
  <c r="N75" i="1"/>
  <c r="L104" i="1" l="1"/>
  <c r="K104" i="1"/>
  <c r="P99" i="1"/>
  <c r="N99" i="1"/>
  <c r="L81" i="1"/>
  <c r="K81" i="1"/>
  <c r="O61" i="1"/>
  <c r="L57" i="1"/>
  <c r="K57" i="1"/>
  <c r="P50" i="1"/>
  <c r="O50" i="1"/>
  <c r="N50" i="1"/>
  <c r="P47" i="1"/>
  <c r="O47" i="1"/>
  <c r="N47" i="1"/>
  <c r="P41" i="1"/>
  <c r="O41" i="1"/>
  <c r="N41" i="1"/>
  <c r="P37" i="1"/>
  <c r="N37" i="1"/>
  <c r="P33" i="1"/>
  <c r="N33" i="1"/>
  <c r="L29" i="1"/>
  <c r="K29" i="1"/>
  <c r="P23" i="1"/>
  <c r="O23" i="1"/>
  <c r="N23" i="1"/>
  <c r="P20" i="1"/>
  <c r="O20" i="1"/>
  <c r="N20" i="1"/>
  <c r="P14" i="1"/>
  <c r="O14" i="1"/>
  <c r="N14" i="1"/>
  <c r="P10" i="1"/>
  <c r="O10" i="1"/>
  <c r="N10" i="1"/>
  <c r="O6" i="1"/>
  <c r="N6" i="1"/>
  <c r="P29" i="1" l="1"/>
  <c r="N29" i="1"/>
  <c r="O29" i="1"/>
  <c r="L106" i="1"/>
  <c r="K106" i="1"/>
  <c r="P81" i="1"/>
  <c r="N104" i="1"/>
  <c r="N57" i="1"/>
  <c r="O104" i="1"/>
  <c r="P104" i="1"/>
  <c r="O106" i="1" l="1"/>
  <c r="N30" i="1"/>
  <c r="N82" i="1"/>
  <c r="N105" i="1"/>
  <c r="N106" i="1"/>
  <c r="N58" i="1"/>
  <c r="N107" i="1" l="1"/>
</calcChain>
</file>

<file path=xl/sharedStrings.xml><?xml version="1.0" encoding="utf-8"?>
<sst xmlns="http://schemas.openxmlformats.org/spreadsheetml/2006/main" count="645" uniqueCount="229">
  <si>
    <t>N°UE</t>
  </si>
  <si>
    <t>Intitulé de l'enseignement</t>
  </si>
  <si>
    <t>Code Apogée de l'ELP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</si>
  <si>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</si>
  <si>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</si>
  <si>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</si>
  <si>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</si>
  <si>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</si>
  <si>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</si>
  <si>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</si>
  <si>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</si>
  <si>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</si>
  <si>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</si>
  <si>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>Volume horaire</t>
  </si>
  <si>
    <t xml:space="preserve">Responsable de l'enseignement
</t>
  </si>
  <si>
    <t>Section CNU
du responsable de l'enseignement</t>
  </si>
  <si>
    <t>Effectifs attendus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</si>
  <si>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</si>
  <si>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</si>
  <si>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</si>
  <si>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</si>
  <si>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</si>
  <si>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</si>
  <si>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</si>
  <si>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</si>
  <si>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</si>
  <si>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</si>
  <si>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</si>
  <si>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</si>
  <si>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</si>
  <si>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</si>
  <si>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UE1.1</t>
  </si>
  <si>
    <t>Système éducatif et politiques éducatives : principes, missions, enjeux</t>
  </si>
  <si>
    <t>oui</t>
  </si>
  <si>
    <t>UE : Unité d'enseignement</t>
  </si>
  <si>
    <t>O : obligatoire</t>
  </si>
  <si>
    <t>compensable avec UE 1.2</t>
  </si>
  <si>
    <t>CT</t>
  </si>
  <si>
    <t>écrit</t>
  </si>
  <si>
    <t>3h</t>
  </si>
  <si>
    <t xml:space="preserve">écrit </t>
  </si>
  <si>
    <t>EC1</t>
  </si>
  <si>
    <t>Histoire du système éducatif</t>
  </si>
  <si>
    <t>EC : élément constitutif</t>
  </si>
  <si>
    <t>EC2</t>
  </si>
  <si>
    <t xml:space="preserve">Sociologie et géographie de l’Ecole et de l’Education </t>
  </si>
  <si>
    <t>EC3</t>
  </si>
  <si>
    <t>UE1.2</t>
  </si>
  <si>
    <t>Diversité des publics adolescents</t>
  </si>
  <si>
    <t>compensable avec UE 1.1</t>
  </si>
  <si>
    <t>2h</t>
  </si>
  <si>
    <t>Adolescents et expérience scolaire</t>
  </si>
  <si>
    <t>Diversité des démarches éducatives, pédagogiques et inclusives (éducation inclusive)</t>
  </si>
  <si>
    <t>UE1.3</t>
  </si>
  <si>
    <t>Mise en situation professionnelle et analyses de pratiques professionnelles (stage)</t>
  </si>
  <si>
    <t>compensable avec UE 1.4</t>
  </si>
  <si>
    <t>à rendre</t>
  </si>
  <si>
    <t>Métiers de CPE, de l’accompagnement et de l’Education</t>
  </si>
  <si>
    <t>Démarche de projet, travail en équipe et politique éducative</t>
  </si>
  <si>
    <t>Fonctionnement des établissements scolaires et analyse de situations professionnelles (préparation et exploitation des stages)</t>
  </si>
  <si>
    <t>EC4</t>
  </si>
  <si>
    <t>Conception de situations d’apprentissage</t>
  </si>
  <si>
    <t>EC5</t>
  </si>
  <si>
    <t xml:space="preserve">Temps de formation en établissement - Stage </t>
  </si>
  <si>
    <t>UE1.4</t>
  </si>
  <si>
    <t>Méthodologies et outils de l’écrit et de l’oral</t>
  </si>
  <si>
    <t>compensable avec UE 1.3</t>
  </si>
  <si>
    <t>CC</t>
  </si>
  <si>
    <t>Problématisation des questions d’Education</t>
  </si>
  <si>
    <t>Interventions et présentations orales (avec outils numériques)</t>
  </si>
  <si>
    <t>UE1.5</t>
  </si>
  <si>
    <t>Initiation à la recherche</t>
  </si>
  <si>
    <t>Techniques de recherche documentaire</t>
  </si>
  <si>
    <t>Connaissances des travaux de recherche en Education</t>
  </si>
  <si>
    <t>Méthodologie du mémoire et séminaire de recherche</t>
  </si>
  <si>
    <t>UE 1.6</t>
  </si>
  <si>
    <t>Stage d'observation à l'étranger</t>
  </si>
  <si>
    <t>F : facultatif</t>
  </si>
  <si>
    <t>UE 1.7</t>
  </si>
  <si>
    <t>Préparation au CAPEFE</t>
  </si>
  <si>
    <t>Semestre 7 Total Heures présentielles Etudiant</t>
  </si>
  <si>
    <t>Semestre 8</t>
  </si>
  <si>
    <t>UE 2.1</t>
  </si>
  <si>
    <t>Système éducatif et politiques éducatives : principes, missions, enjeux</t>
  </si>
  <si>
    <t>compensable avec UE 2.2</t>
  </si>
  <si>
    <t>EC 1</t>
  </si>
  <si>
    <t>EC 2</t>
  </si>
  <si>
    <t>Sociologie et géographie de l’Ecole et de l’Education</t>
  </si>
  <si>
    <t>EC 3</t>
  </si>
  <si>
    <t>UE 2.2</t>
  </si>
  <si>
    <t>Relation éducative et autorité</t>
  </si>
  <si>
    <t>6</t>
  </si>
  <si>
    <t>compensable avec UE 2.1</t>
  </si>
  <si>
    <t>Objectifs et modalités de l’accompagnement.</t>
  </si>
  <si>
    <t xml:space="preserve">EC 3 </t>
  </si>
  <si>
    <t>UE 2.3</t>
  </si>
  <si>
    <t>Mise en situation professionnelle et analyses de pratiques professionnelles (dont stage)</t>
  </si>
  <si>
    <t>compensable avec UE 2.4</t>
  </si>
  <si>
    <t>dossier
et oral</t>
  </si>
  <si>
    <t>à rendre
45 min</t>
  </si>
  <si>
    <t>dossier</t>
  </si>
  <si>
    <t>Animation et responsabilité d’équipe(s) (aspects juridiques, outils numériques…)</t>
  </si>
  <si>
    <t>Démarche de projet, travail en équipe et politique éducative.</t>
  </si>
  <si>
    <t>Analyse de situations professionnelles</t>
  </si>
  <si>
    <t>EC 4</t>
  </si>
  <si>
    <t>Préparation et exploitation des stages et accompagnement du projet professionnel.</t>
  </si>
  <si>
    <t xml:space="preserve">EC 5 </t>
  </si>
  <si>
    <t>Temps de formation en établissement : Stage : temps d’observation et de pratique accompagnée avec tutorat établissement et INSPE. Volume de 6 semaines, 108 heures minimum en M1 (S1 + S2)</t>
  </si>
  <si>
    <t>UE 2.4</t>
  </si>
  <si>
    <t>5</t>
  </si>
  <si>
    <t>compensable avec UE 2.3</t>
  </si>
  <si>
    <t>4 h</t>
  </si>
  <si>
    <t>4h</t>
  </si>
  <si>
    <t>Problématisation des questions d’Education à l’écrit.</t>
  </si>
  <si>
    <t>Interventions et présentations orales (outils numériques)</t>
  </si>
  <si>
    <t>UE 2.5</t>
  </si>
  <si>
    <t>Initiation à la recherche** (3h/étudiant)</t>
  </si>
  <si>
    <t>Techniques de recueil et d’analyses de données</t>
  </si>
  <si>
    <t>Connaissances des travaux de recherche en Education.</t>
  </si>
  <si>
    <t>Séminaires de recherche</t>
  </si>
  <si>
    <t>UE 2.6</t>
  </si>
  <si>
    <t>Langue vivante (anglais)</t>
  </si>
  <si>
    <t>oral</t>
  </si>
  <si>
    <t>5 min</t>
  </si>
  <si>
    <t>UE 2.7</t>
  </si>
  <si>
    <t>UE  2.8</t>
  </si>
  <si>
    <t>Semestre 8 Total Heures présentielles Etudiant</t>
  </si>
  <si>
    <t>Semestre 9</t>
  </si>
  <si>
    <t>UE 3.1</t>
  </si>
  <si>
    <t>Enjeux du système éducatif et actualité institutionnelle et professionnelle (en lien avec les résultats de recherche en éducation)</t>
  </si>
  <si>
    <t>UE 3.2</t>
  </si>
  <si>
    <t>Situations éducatives et pédagogiques en milieu scolaire (en lien avec les résultats de recherche en Education)</t>
  </si>
  <si>
    <t>Suivi et accompagnement des élèves et des classes (prise en compte de la parole des élèves)</t>
  </si>
  <si>
    <t>UE 3.3</t>
  </si>
  <si>
    <t>Mise en œuvre de compétences et analyse de pratiques professionnelles. (en lien avec les résultats de recherche en éducation) (stage)*</t>
  </si>
  <si>
    <t>5h</t>
  </si>
  <si>
    <t>Démarche de projet et partenariats</t>
  </si>
  <si>
    <t>Analyse de pratiques professionnelles et construction d’une pratique réflexive (éventuellement réalisé en partie avec UE Culture commune MEEF 2nd degré)</t>
  </si>
  <si>
    <t>Temps de formation en établissement. Stage  (volume variables selon le parcours de l’étudiant et les modalités de l’alternance) avec tutorat établissement et INSPE. Volume de 6 semaines, 108 heures minimum en M2 (S3 + S4)</t>
  </si>
  <si>
    <t>UE 3.4</t>
  </si>
  <si>
    <t>Initiation à la recherche en Education et pour l’Education (mémoire et soutenance)** 3h/étudiant</t>
  </si>
  <si>
    <t xml:space="preserve">EC 2 </t>
  </si>
  <si>
    <t xml:space="preserve">UE 3.5 </t>
  </si>
  <si>
    <t>UE 3.6</t>
  </si>
  <si>
    <t>UE 3.7</t>
  </si>
  <si>
    <t>Semestre 9 Total Heures présentielles Etudiant</t>
  </si>
  <si>
    <t>Semestre 10</t>
  </si>
  <si>
    <t>UE 4.1</t>
  </si>
  <si>
    <t>UE 4.2</t>
  </si>
  <si>
    <t>écrit
oral</t>
  </si>
  <si>
    <t>à rendre
30 min</t>
  </si>
  <si>
    <t>UE 4.3</t>
  </si>
  <si>
    <t xml:space="preserve">oral
écrit </t>
  </si>
  <si>
    <t>Temps de formation en établissement. Stage (volume variables selon le parcours de l’étudiant et les modalités de l’alternance) avec tutorat établissement et INSPE. Volume de 6 semaines, 108 heures minimum en M2 (S3 + S4)</t>
  </si>
  <si>
    <t>UE 4.4</t>
  </si>
  <si>
    <t>Initiation à la recherche en Education et pour l’Education**</t>
  </si>
  <si>
    <t>Valorisation des travaux de recherche</t>
  </si>
  <si>
    <t>UE 4.5</t>
  </si>
  <si>
    <t>UE 4.6</t>
  </si>
  <si>
    <t>Semestre 10 Total Heures présentielles Etudiant</t>
  </si>
  <si>
    <t>Total HE Master MEEF Encadrement Educatif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</si>
  <si>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</si>
  <si>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</si>
  <si>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</si>
  <si>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</si>
  <si>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</si>
  <si>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</si>
  <si>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</si>
  <si>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</si>
  <si>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</si>
  <si>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</si>
  <si>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Master Meef Encadrement Educatif</t>
  </si>
  <si>
    <t>Anne BOUJU-GOUJON</t>
  </si>
  <si>
    <t>MCF</t>
  </si>
  <si>
    <t xml:space="preserve">Date de l'examen et avis du conseil de la composante
</t>
  </si>
  <si>
    <t>Actualité du service public d’éducation</t>
  </si>
  <si>
    <t>Pratiques des adolescents en milieu scolaire</t>
  </si>
  <si>
    <t>7</t>
  </si>
  <si>
    <t>Anne Bouju</t>
  </si>
  <si>
    <t>Mandarine Hugon</t>
  </si>
  <si>
    <t>Sarah Venot</t>
  </si>
  <si>
    <t>Jean Roussel</t>
  </si>
  <si>
    <t>Ma,darine Hugon</t>
  </si>
  <si>
    <t>Actualité du système éducatif français</t>
  </si>
  <si>
    <t>Diversité des parcours des élèves</t>
  </si>
  <si>
    <t>Mise en œuvre des règles de vie et de droit en miliau scolaire.</t>
  </si>
  <si>
    <t>écrit             oral</t>
  </si>
  <si>
    <t>écrit               oral</t>
  </si>
  <si>
    <t>à rendre             20 mn</t>
  </si>
  <si>
    <t>à rendre 20 mn</t>
  </si>
  <si>
    <t>écrit  oral</t>
  </si>
  <si>
    <t>à rendre   20 mn</t>
  </si>
  <si>
    <t>Enjeux du système éducatif et actualité institutionnelle et professionnelle</t>
  </si>
  <si>
    <t xml:space="preserve">Transmission des valeurs, laïcité et Parcours Citoyen </t>
  </si>
  <si>
    <t>Problématisation des questions d’éducation</t>
  </si>
  <si>
    <t>Situations éducatives et pédagogiques en milieu scolaire</t>
  </si>
  <si>
    <t xml:space="preserve">Conception de situations d’apprentissage pour le développement et l’évaluation des compétences des élèves </t>
  </si>
  <si>
    <t>Travail en équipe au sein des équipes pédagogiques et éducatives (dont conduites de réunions)</t>
  </si>
  <si>
    <t>Autorité éducative en milieu scolaire, motivation et conditions d’apprentissage des élèves (dont conduites d'entretiens)</t>
  </si>
  <si>
    <t xml:space="preserve"> Connaissance de la diversité des contextes professionnels et accompagnement du projet professionnel.</t>
  </si>
  <si>
    <t>Données scientifiques : analyse et questionnements professionnels</t>
  </si>
  <si>
    <t>Accompagnement du travail d'initiation à la recherche (dont séminaires)</t>
  </si>
  <si>
    <t>10 mn exposé et 30 mn échange</t>
  </si>
  <si>
    <t>10 mn exposé et 20 mn échange%</t>
  </si>
  <si>
    <t>Transmission des valeurs, laïcité et Parcours Citoyen</t>
  </si>
  <si>
    <t xml:space="preserve">Diversité des parcours des élèves </t>
  </si>
  <si>
    <t>Diversité des établissements scolaires.</t>
  </si>
  <si>
    <t xml:space="preserve">Problématisation des questions d’éducation </t>
  </si>
  <si>
    <t>Suivi et accompagnement des élèves et des classes en établissement scolaire.</t>
  </si>
  <si>
    <t>Travail en équipe, animation et coordination de l'équipe vie scolaire.</t>
  </si>
  <si>
    <t>Démarche de projets et partenariats</t>
  </si>
  <si>
    <t>Accompagnement du projet professionnel et posture réflexive</t>
  </si>
  <si>
    <t>Analyse de pratiques professionnelles et construction d’une pratique réflexive</t>
  </si>
  <si>
    <t>Accompagnement du travail d'inititation à la recherche</t>
  </si>
  <si>
    <t>1h30 de préparation 20 mn exposé 30 mn échange</t>
  </si>
  <si>
    <t xml:space="preserve">oral </t>
  </si>
  <si>
    <t xml:space="preserve">visite de stage (oral)
à rendre </t>
  </si>
  <si>
    <t xml:space="preserve"> écrit (mémoire)    oral (soutenance)</t>
  </si>
  <si>
    <t>à rendre 20 min exposé 30 mn échange</t>
  </si>
  <si>
    <t>Ecrit 60% Pral 40 %</t>
  </si>
  <si>
    <t>Pas de seconde session</t>
  </si>
  <si>
    <t>Modalités de contrôle des connaissances 2025/2026 Master MEEF encadrement éducatif</t>
  </si>
  <si>
    <t>écrit     oral</t>
  </si>
  <si>
    <t>UE seulement compensable avec l'UE 3.3</t>
  </si>
  <si>
    <t>UE seulement compensable avec l'UE 3.1</t>
  </si>
  <si>
    <t>M1 : Enseignant référent - 3h/étudiant
M2 : Enseignant référent  1h / étudiant</t>
  </si>
  <si>
    <t xml:space="preserve"> VISITES STAGES M2 :
 2h par visite (3h si hors département) 
SOPA - CA (2 visites)</t>
  </si>
  <si>
    <r>
      <rPr>
        <b/>
        <sz val="11"/>
        <color rgb="FFFF0000"/>
        <rFont val="Calibri"/>
        <family val="2"/>
      </rPr>
      <t>MEMOIRES</t>
    </r>
    <r>
      <rPr>
        <sz val="11"/>
        <color rgb="FFFF0000"/>
        <rFont val="Calibri"/>
        <family val="2"/>
      </rPr>
      <t xml:space="preserve"> 
M1 : Encadrement de projet de fin d'études Master 3h /étudiant
M2 : Encadrement de projet de fin d'études Master
3h / étudiant</t>
    </r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</si>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</sst>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d/m/yyyy"/>
  </numFmts>
  <fonts count="8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1"/>
    </font>
    <font>
      <b/>
      <sz val="10"/>
      <name val="Calibri"/>
      <family val="2"/>
      <scheme val="minor"/>
    </font>
    <font>
      <sz val="11"/>
      <name val="Calibri"/>
      <family val="2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1"/>
    </font>
    <font>
      <sz val="10"/>
      <name val="Calibri"/>
      <family val="2"/>
      <charset val="1"/>
      <scheme val="minor"/>
    </font>
    <font>
      <strike/>
      <sz val="10"/>
      <color rgb="FFFF0000"/>
      <name val="Calibri"/>
      <family val="2"/>
    </font>
    <font>
      <b/>
      <strike/>
      <sz val="11"/>
      <name val="Calibri"/>
      <family val="2"/>
    </font>
    <font>
      <strike/>
      <sz val="10"/>
      <color rgb="FFCC99FF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trike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indexed="8"/>
      <name val="Calibri"/>
      <family val="2"/>
      <scheme val="minor"/>
    </font>
    <font>
      <strike/>
      <sz val="1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trike/>
      <sz val="10"/>
      <color rgb="FF000000"/>
      <name val="Calibri"/>
      <family val="2"/>
      <scheme val="minor"/>
    </font>
    <font>
      <b/>
      <strike/>
      <sz val="10"/>
      <color indexed="8"/>
      <name val="Calibri"/>
      <family val="2"/>
      <scheme val="minor"/>
    </font>
    <font>
      <b/>
      <strike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</font>
    <font>
      <b/>
      <sz val="11"/>
      <color theme="1"/>
      <name val="Arial"/>
      <family val="2"/>
    </font>
    <font>
      <strike/>
      <sz val="10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rgb="FFE2FDFE"/>
        <bgColor rgb="FFE772FF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0" fillId="0" borderId="0"/>
    <xf numFmtId="0" fontId="80" fillId="0" borderId="0"/>
  </cellStyleXfs>
  <cellXfs count="429">
    <xf numFmtId="0" fontId="0" fillId="0" borderId="0" xfId="0"/>
    <xf numFmtId="0" fontId="9" fillId="4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6" borderId="6" xfId="1" applyFont="1" applyFill="1" applyBorder="1" applyAlignment="1">
      <alignment horizontal="center" wrapText="1"/>
    </xf>
    <xf numFmtId="0" fontId="5" fillId="6" borderId="7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wrapText="1"/>
    </xf>
    <xf numFmtId="49" fontId="12" fillId="6" borderId="7" xfId="1" applyNumberFormat="1" applyFont="1" applyFill="1" applyBorder="1" applyAlignment="1">
      <alignment horizontal="center" wrapText="1"/>
    </xf>
    <xf numFmtId="0" fontId="5" fillId="6" borderId="7" xfId="1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2" fillId="7" borderId="6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49" fontId="9" fillId="7" borderId="7" xfId="1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49" fontId="19" fillId="8" borderId="7" xfId="1" applyNumberFormat="1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49" fontId="9" fillId="9" borderId="7" xfId="1" applyNumberFormat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9" fontId="19" fillId="9" borderId="7" xfId="1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10" borderId="7" xfId="0" applyFont="1" applyFill="1" applyBorder="1" applyAlignment="1">
      <alignment horizontal="left" vertical="center" wrapText="1"/>
    </xf>
    <xf numFmtId="0" fontId="16" fillId="10" borderId="7" xfId="0" applyFont="1" applyFill="1" applyBorder="1" applyAlignment="1">
      <alignment horizontal="left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49" fontId="19" fillId="7" borderId="7" xfId="1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9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" fillId="0" borderId="0" xfId="0" applyFont="1"/>
    <xf numFmtId="0" fontId="2" fillId="7" borderId="7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5" fillId="9" borderId="7" xfId="1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 wrapText="1"/>
    </xf>
    <xf numFmtId="0" fontId="20" fillId="7" borderId="7" xfId="1" applyFont="1" applyFill="1" applyBorder="1" applyAlignment="1">
      <alignment horizontal="center" vertical="center" wrapText="1"/>
    </xf>
    <xf numFmtId="0" fontId="28" fillId="0" borderId="0" xfId="0" applyFont="1"/>
    <xf numFmtId="0" fontId="18" fillId="11" borderId="7" xfId="0" applyFont="1" applyFill="1" applyBorder="1" applyAlignment="1">
      <alignment horizontal="center" vertical="center"/>
    </xf>
    <xf numFmtId="0" fontId="9" fillId="11" borderId="7" xfId="1" applyFont="1" applyFill="1" applyBorder="1" applyAlignment="1">
      <alignment horizontal="center" vertical="center" wrapText="1"/>
    </xf>
    <xf numFmtId="0" fontId="2" fillId="11" borderId="7" xfId="1" applyFont="1" applyFill="1" applyBorder="1" applyAlignment="1">
      <alignment horizontal="center" vertical="center" wrapText="1"/>
    </xf>
    <xf numFmtId="0" fontId="20" fillId="11" borderId="7" xfId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0" borderId="7" xfId="0" applyFont="1" applyBorder="1"/>
    <xf numFmtId="0" fontId="28" fillId="0" borderId="10" xfId="0" applyFont="1" applyBorder="1"/>
    <xf numFmtId="0" fontId="2" fillId="7" borderId="7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22" fillId="7" borderId="7" xfId="0" applyFont="1" applyFill="1" applyBorder="1" applyAlignment="1">
      <alignment horizontal="center" vertical="center"/>
    </xf>
    <xf numFmtId="0" fontId="9" fillId="8" borderId="7" xfId="1" applyFont="1" applyFill="1" applyBorder="1" applyAlignment="1" applyProtection="1">
      <alignment horizontal="center" vertical="center" wrapText="1"/>
      <protection locked="0"/>
    </xf>
    <xf numFmtId="0" fontId="9" fillId="8" borderId="7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0" fillId="12" borderId="6" xfId="0" quotePrefix="1" applyFill="1" applyBorder="1" applyAlignment="1">
      <alignment horizontal="left" vertical="center"/>
    </xf>
    <xf numFmtId="49" fontId="9" fillId="11" borderId="7" xfId="1" applyNumberFormat="1" applyFont="1" applyFill="1" applyBorder="1" applyAlignment="1">
      <alignment horizontal="center" vertical="center" wrapText="1"/>
    </xf>
    <xf numFmtId="49" fontId="19" fillId="11" borderId="7" xfId="1" applyNumberFormat="1" applyFont="1" applyFill="1" applyBorder="1" applyAlignment="1">
      <alignment horizontal="center" wrapText="1"/>
    </xf>
    <xf numFmtId="0" fontId="25" fillId="11" borderId="7" xfId="1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left" vertical="center"/>
    </xf>
    <xf numFmtId="0" fontId="22" fillId="12" borderId="7" xfId="0" applyFont="1" applyFill="1" applyBorder="1" applyAlignment="1">
      <alignment horizontal="left" vertical="center"/>
    </xf>
    <xf numFmtId="0" fontId="22" fillId="12" borderId="7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left" vertical="center"/>
    </xf>
    <xf numFmtId="0" fontId="2" fillId="13" borderId="7" xfId="0" applyFont="1" applyFill="1" applyBorder="1" applyAlignment="1">
      <alignment vertical="center"/>
    </xf>
    <xf numFmtId="0" fontId="31" fillId="13" borderId="7" xfId="0" applyFont="1" applyFill="1" applyBorder="1" applyAlignment="1">
      <alignment vertical="center"/>
    </xf>
    <xf numFmtId="0" fontId="32" fillId="13" borderId="7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vertical="center"/>
    </xf>
    <xf numFmtId="49" fontId="2" fillId="6" borderId="7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6" borderId="7" xfId="0" applyFill="1" applyBorder="1"/>
    <xf numFmtId="0" fontId="9" fillId="13" borderId="7" xfId="1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14" xfId="0" applyBorder="1"/>
    <xf numFmtId="0" fontId="33" fillId="6" borderId="7" xfId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left" vertical="center"/>
    </xf>
    <xf numFmtId="0" fontId="35" fillId="7" borderId="7" xfId="0" applyFont="1" applyFill="1" applyBorder="1" applyAlignment="1">
      <alignment horizontal="left" vertical="center" wrapText="1"/>
    </xf>
    <xf numFmtId="0" fontId="36" fillId="7" borderId="7" xfId="0" applyFont="1" applyFill="1" applyBorder="1" applyAlignment="1">
      <alignment horizontal="left" vertical="center" wrapText="1"/>
    </xf>
    <xf numFmtId="0" fontId="37" fillId="7" borderId="7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/>
    </xf>
    <xf numFmtId="0" fontId="40" fillId="7" borderId="7" xfId="1" applyFont="1" applyFill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/>
    </xf>
    <xf numFmtId="49" fontId="26" fillId="7" borderId="7" xfId="1" applyNumberFormat="1" applyFont="1" applyFill="1" applyBorder="1" applyAlignment="1">
      <alignment horizontal="center" wrapText="1"/>
    </xf>
    <xf numFmtId="0" fontId="41" fillId="7" borderId="7" xfId="1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22" fillId="0" borderId="0" xfId="0" applyFont="1"/>
    <xf numFmtId="0" fontId="43" fillId="0" borderId="6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/>
    </xf>
    <xf numFmtId="49" fontId="40" fillId="9" borderId="7" xfId="1" applyNumberFormat="1" applyFont="1" applyFill="1" applyBorder="1" applyAlignment="1">
      <alignment horizontal="center" vertical="center" wrapText="1"/>
    </xf>
    <xf numFmtId="0" fontId="40" fillId="9" borderId="7" xfId="1" applyFont="1" applyFill="1" applyBorder="1" applyAlignment="1">
      <alignment horizontal="center" vertical="center" wrapText="1"/>
    </xf>
    <xf numFmtId="49" fontId="26" fillId="9" borderId="7" xfId="1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22" fillId="0" borderId="7" xfId="0" applyFont="1" applyBorder="1"/>
    <xf numFmtId="0" fontId="22" fillId="0" borderId="10" xfId="0" applyFont="1" applyBorder="1"/>
    <xf numFmtId="0" fontId="38" fillId="7" borderId="7" xfId="0" applyFont="1" applyFill="1" applyBorder="1" applyAlignment="1">
      <alignment horizontal="center" vertical="center"/>
    </xf>
    <xf numFmtId="49" fontId="40" fillId="7" borderId="7" xfId="1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164" fontId="48" fillId="14" borderId="7" xfId="0" applyNumberFormat="1" applyFont="1" applyFill="1" applyBorder="1" applyAlignment="1">
      <alignment horizontal="center" vertical="center" wrapText="1"/>
    </xf>
    <xf numFmtId="0" fontId="48" fillId="14" borderId="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49" fontId="40" fillId="9" borderId="7" xfId="1" applyNumberFormat="1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8" fillId="11" borderId="7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center" vertical="center"/>
    </xf>
    <xf numFmtId="0" fontId="40" fillId="11" borderId="7" xfId="1" applyFont="1" applyFill="1" applyBorder="1" applyAlignment="1">
      <alignment horizontal="center" vertical="center" wrapText="1"/>
    </xf>
    <xf numFmtId="49" fontId="26" fillId="11" borderId="7" xfId="1" applyNumberFormat="1" applyFont="1" applyFill="1" applyBorder="1" applyAlignment="1">
      <alignment horizontal="center" wrapText="1"/>
    </xf>
    <xf numFmtId="0" fontId="34" fillId="7" borderId="7" xfId="0" applyFont="1" applyFill="1" applyBorder="1" applyAlignment="1">
      <alignment horizontal="left" vertical="center" wrapText="1"/>
    </xf>
    <xf numFmtId="0" fontId="45" fillId="7" borderId="7" xfId="0" applyFont="1" applyFill="1" applyBorder="1" applyAlignment="1">
      <alignment horizontal="left" vertical="center" wrapText="1"/>
    </xf>
    <xf numFmtId="0" fontId="47" fillId="7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4" fontId="48" fillId="0" borderId="7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9" fontId="18" fillId="11" borderId="7" xfId="0" applyNumberFormat="1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27" fillId="0" borderId="0" xfId="0" applyFont="1"/>
    <xf numFmtId="0" fontId="34" fillId="7" borderId="7" xfId="0" applyFont="1" applyFill="1" applyBorder="1" applyAlignment="1">
      <alignment horizontal="left" vertical="center"/>
    </xf>
    <xf numFmtId="0" fontId="45" fillId="7" borderId="7" xfId="0" applyFont="1" applyFill="1" applyBorder="1" applyAlignment="1">
      <alignment horizontal="left" vertical="center"/>
    </xf>
    <xf numFmtId="0" fontId="47" fillId="7" borderId="7" xfId="0" applyFont="1" applyFill="1" applyBorder="1" applyAlignment="1">
      <alignment horizontal="center" vertical="center"/>
    </xf>
    <xf numFmtId="49" fontId="43" fillId="7" borderId="7" xfId="1" applyNumberFormat="1" applyFont="1" applyFill="1" applyBorder="1" applyAlignment="1">
      <alignment horizontal="center" wrapText="1"/>
    </xf>
    <xf numFmtId="0" fontId="34" fillId="7" borderId="7" xfId="0" applyFont="1" applyFill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left" vertical="center"/>
    </xf>
    <xf numFmtId="0" fontId="47" fillId="12" borderId="7" xfId="0" applyFont="1" applyFill="1" applyBorder="1" applyAlignment="1">
      <alignment horizontal="left" vertical="center"/>
    </xf>
    <xf numFmtId="0" fontId="47" fillId="12" borderId="7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horizontal="center" vertical="center"/>
    </xf>
    <xf numFmtId="49" fontId="51" fillId="12" borderId="7" xfId="1" applyNumberFormat="1" applyFont="1" applyFill="1" applyBorder="1" applyAlignment="1">
      <alignment horizontal="center" vertical="center" wrapText="1"/>
    </xf>
    <xf numFmtId="0" fontId="40" fillId="12" borderId="7" xfId="1" applyFont="1" applyFill="1" applyBorder="1" applyAlignment="1">
      <alignment horizontal="center" vertical="center" wrapText="1"/>
    </xf>
    <xf numFmtId="49" fontId="43" fillId="12" borderId="7" xfId="1" applyNumberFormat="1" applyFont="1" applyFill="1" applyBorder="1" applyAlignment="1">
      <alignment horizontal="center" wrapText="1"/>
    </xf>
    <xf numFmtId="0" fontId="34" fillId="12" borderId="7" xfId="0" applyFont="1" applyFill="1" applyBorder="1" applyAlignment="1">
      <alignment horizontal="center" vertical="center"/>
    </xf>
    <xf numFmtId="0" fontId="45" fillId="12" borderId="7" xfId="0" applyFont="1" applyFill="1" applyBorder="1" applyAlignment="1">
      <alignment horizontal="center" vertical="center"/>
    </xf>
    <xf numFmtId="49" fontId="40" fillId="13" borderId="7" xfId="1" applyNumberFormat="1" applyFont="1" applyFill="1" applyBorder="1" applyAlignment="1">
      <alignment horizontal="center" vertical="center" wrapText="1"/>
    </xf>
    <xf numFmtId="0" fontId="40" fillId="13" borderId="7" xfId="1" applyFont="1" applyFill="1" applyBorder="1" applyAlignment="1">
      <alignment horizontal="center" vertical="center" wrapText="1"/>
    </xf>
    <xf numFmtId="49" fontId="43" fillId="13" borderId="7" xfId="1" applyNumberFormat="1" applyFont="1" applyFill="1" applyBorder="1" applyAlignment="1">
      <alignment horizontal="center" wrapText="1"/>
    </xf>
    <xf numFmtId="0" fontId="34" fillId="13" borderId="7" xfId="0" applyFont="1" applyFill="1" applyBorder="1" applyAlignment="1">
      <alignment horizontal="center" vertical="center"/>
    </xf>
    <xf numFmtId="0" fontId="45" fillId="13" borderId="7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left" vertical="center"/>
    </xf>
    <xf numFmtId="0" fontId="31" fillId="13" borderId="7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40" fillId="0" borderId="0" xfId="1" applyNumberFormat="1" applyFont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49" fontId="43" fillId="0" borderId="0" xfId="1" applyNumberFormat="1" applyFont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15" borderId="6" xfId="0" applyFont="1" applyFill="1" applyBorder="1" applyAlignment="1">
      <alignment vertical="center"/>
    </xf>
    <xf numFmtId="0" fontId="5" fillId="15" borderId="7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53" fillId="15" borderId="7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/>
    </xf>
    <xf numFmtId="49" fontId="5" fillId="15" borderId="7" xfId="1" applyNumberFormat="1" applyFont="1" applyFill="1" applyBorder="1" applyAlignment="1">
      <alignment horizontal="center" vertical="center" wrapText="1"/>
    </xf>
    <xf numFmtId="0" fontId="5" fillId="15" borderId="7" xfId="1" applyFont="1" applyFill="1" applyBorder="1" applyAlignment="1">
      <alignment horizontal="center" vertical="center" wrapText="1"/>
    </xf>
    <xf numFmtId="49" fontId="12" fillId="15" borderId="7" xfId="1" applyNumberFormat="1" applyFont="1" applyFill="1" applyBorder="1" applyAlignment="1">
      <alignment horizontal="center" wrapText="1"/>
    </xf>
    <xf numFmtId="0" fontId="6" fillId="15" borderId="7" xfId="1" applyFont="1" applyFill="1" applyBorder="1" applyAlignment="1">
      <alignment horizontal="center" vertical="center" wrapText="1"/>
    </xf>
    <xf numFmtId="9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55" fillId="0" borderId="7" xfId="0" applyFont="1" applyBorder="1" applyAlignment="1">
      <alignment vertical="center" wrapText="1"/>
    </xf>
    <xf numFmtId="9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49" fontId="9" fillId="6" borderId="7" xfId="1" applyNumberFormat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49" fontId="19" fillId="6" borderId="7" xfId="1" applyNumberFormat="1" applyFont="1" applyFill="1" applyBorder="1" applyAlignment="1">
      <alignment horizontal="center" wrapText="1"/>
    </xf>
    <xf numFmtId="0" fontId="2" fillId="6" borderId="7" xfId="1" applyFont="1" applyFill="1" applyBorder="1" applyAlignment="1">
      <alignment horizontal="center" vertical="center" wrapText="1"/>
    </xf>
    <xf numFmtId="0" fontId="31" fillId="6" borderId="7" xfId="1" applyFont="1" applyFill="1" applyBorder="1" applyAlignment="1">
      <alignment horizontal="center" vertical="center" wrapText="1"/>
    </xf>
    <xf numFmtId="0" fontId="32" fillId="6" borderId="7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22" fillId="16" borderId="7" xfId="0" applyFont="1" applyFill="1" applyBorder="1" applyAlignment="1">
      <alignment horizontal="left" vertical="center" wrapText="1"/>
    </xf>
    <xf numFmtId="0" fontId="22" fillId="16" borderId="7" xfId="0" applyFont="1" applyFill="1" applyBorder="1" applyAlignment="1">
      <alignment horizontal="center" vertical="center" wrapText="1"/>
    </xf>
    <xf numFmtId="9" fontId="18" fillId="11" borderId="7" xfId="0" applyNumberFormat="1" applyFont="1" applyFill="1" applyBorder="1" applyAlignment="1">
      <alignment vertical="center" wrapText="1"/>
    </xf>
    <xf numFmtId="0" fontId="30" fillId="11" borderId="7" xfId="0" applyFont="1" applyFill="1" applyBorder="1" applyAlignment="1">
      <alignment vertical="center" wrapText="1"/>
    </xf>
    <xf numFmtId="0" fontId="48" fillId="0" borderId="7" xfId="0" applyFont="1" applyBorder="1" applyAlignment="1">
      <alignment vertical="center"/>
    </xf>
    <xf numFmtId="9" fontId="49" fillId="11" borderId="7" xfId="0" applyNumberFormat="1" applyFont="1" applyFill="1" applyBorder="1" applyAlignment="1">
      <alignment vertical="center" wrapText="1"/>
    </xf>
    <xf numFmtId="0" fontId="49" fillId="11" borderId="7" xfId="0" applyFont="1" applyFill="1" applyBorder="1" applyAlignment="1">
      <alignment vertical="center" wrapText="1"/>
    </xf>
    <xf numFmtId="0" fontId="48" fillId="0" borderId="10" xfId="0" applyFont="1" applyBorder="1" applyAlignment="1">
      <alignment vertical="center"/>
    </xf>
    <xf numFmtId="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6" borderId="6" xfId="0" applyFill="1" applyBorder="1"/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18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17" borderId="6" xfId="0" applyFont="1" applyFill="1" applyBorder="1" applyAlignment="1">
      <alignment horizontal="left"/>
    </xf>
    <xf numFmtId="49" fontId="2" fillId="17" borderId="7" xfId="1" applyNumberFormat="1" applyFont="1" applyFill="1" applyBorder="1" applyAlignment="1">
      <alignment vertical="center" wrapText="1"/>
    </xf>
    <xf numFmtId="49" fontId="31" fillId="17" borderId="7" xfId="1" applyNumberFormat="1" applyFont="1" applyFill="1" applyBorder="1" applyAlignment="1">
      <alignment vertical="center" wrapText="1"/>
    </xf>
    <xf numFmtId="49" fontId="32" fillId="17" borderId="7" xfId="1" applyNumberFormat="1" applyFont="1" applyFill="1" applyBorder="1" applyAlignment="1">
      <alignment horizontal="center" vertical="center" wrapText="1"/>
    </xf>
    <xf numFmtId="49" fontId="56" fillId="17" borderId="7" xfId="1" applyNumberFormat="1" applyFont="1" applyFill="1" applyBorder="1" applyAlignment="1">
      <alignment vertical="center" wrapText="1"/>
    </xf>
    <xf numFmtId="0" fontId="6" fillId="17" borderId="7" xfId="1" applyFont="1" applyFill="1" applyBorder="1" applyAlignment="1">
      <alignment horizontal="center" vertical="center" wrapText="1"/>
    </xf>
    <xf numFmtId="1" fontId="8" fillId="0" borderId="7" xfId="1" applyNumberFormat="1" applyFont="1" applyBorder="1" applyAlignment="1">
      <alignment horizontal="center" vertical="center" wrapText="1"/>
    </xf>
    <xf numFmtId="49" fontId="56" fillId="0" borderId="7" xfId="1" applyNumberFormat="1" applyFont="1" applyBorder="1" applyAlignment="1">
      <alignment vertical="center" wrapText="1"/>
    </xf>
    <xf numFmtId="49" fontId="56" fillId="0" borderId="7" xfId="1" applyNumberFormat="1" applyFont="1" applyBorder="1" applyAlignment="1">
      <alignment horizontal="center" vertical="center" wrapText="1"/>
    </xf>
    <xf numFmtId="2" fontId="56" fillId="0" borderId="7" xfId="1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0" fillId="17" borderId="15" xfId="0" applyFill="1" applyBorder="1"/>
    <xf numFmtId="0" fontId="0" fillId="17" borderId="16" xfId="0" applyFill="1" applyBorder="1"/>
    <xf numFmtId="0" fontId="0" fillId="17" borderId="16" xfId="0" applyFill="1" applyBorder="1" applyAlignment="1">
      <alignment horizontal="center" vertical="center"/>
    </xf>
    <xf numFmtId="0" fontId="19" fillId="17" borderId="16" xfId="0" applyFont="1" applyFill="1" applyBorder="1"/>
    <xf numFmtId="0" fontId="0" fillId="17" borderId="16" xfId="0" applyFill="1" applyBorder="1" applyAlignment="1">
      <alignment vertical="center"/>
    </xf>
    <xf numFmtId="0" fontId="9" fillId="17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0" fillId="0" borderId="17" xfId="0" applyBorder="1"/>
    <xf numFmtId="0" fontId="18" fillId="0" borderId="0" xfId="0" applyFont="1" applyAlignment="1">
      <alignment vertical="center"/>
    </xf>
    <xf numFmtId="49" fontId="0" fillId="0" borderId="0" xfId="0" applyNumberFormat="1"/>
    <xf numFmtId="0" fontId="2" fillId="0" borderId="0" xfId="0" applyFont="1"/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34" fillId="0" borderId="24" xfId="0" applyFont="1" applyBorder="1" applyAlignment="1">
      <alignment horizontal="center" vertical="center"/>
    </xf>
    <xf numFmtId="14" fontId="43" fillId="0" borderId="25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/>
    </xf>
    <xf numFmtId="0" fontId="34" fillId="0" borderId="0" xfId="0" applyFont="1"/>
    <xf numFmtId="0" fontId="43" fillId="16" borderId="0" xfId="0" applyFont="1" applyFill="1"/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6" fillId="0" borderId="7" xfId="0" applyFont="1" applyBorder="1"/>
    <xf numFmtId="0" fontId="66" fillId="0" borderId="10" xfId="0" applyFont="1" applyBorder="1"/>
    <xf numFmtId="0" fontId="6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4" fillId="0" borderId="22" xfId="0" applyFont="1" applyBorder="1" applyAlignment="1">
      <alignment horizontal="center" vertical="top" wrapText="1"/>
    </xf>
    <xf numFmtId="165" fontId="43" fillId="0" borderId="23" xfId="0" applyNumberFormat="1" applyFont="1" applyBorder="1" applyAlignment="1">
      <alignment horizontal="center" vertical="top"/>
    </xf>
    <xf numFmtId="0" fontId="66" fillId="0" borderId="7" xfId="0" applyFont="1" applyBorder="1" applyAlignment="1">
      <alignment horizontal="center" vertical="center" wrapText="1"/>
    </xf>
    <xf numFmtId="0" fontId="69" fillId="9" borderId="7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73" fillId="0" borderId="7" xfId="0" applyFont="1" applyBorder="1" applyAlignment="1">
      <alignment horizontal="left" vertical="center" wrapText="1"/>
    </xf>
    <xf numFmtId="0" fontId="73" fillId="0" borderId="7" xfId="0" applyFont="1" applyBorder="1" applyAlignment="1">
      <alignment horizontal="center" vertical="center" wrapText="1"/>
    </xf>
    <xf numFmtId="0" fontId="70" fillId="9" borderId="7" xfId="0" applyFont="1" applyFill="1" applyBorder="1" applyAlignment="1">
      <alignment horizontal="center" vertical="center"/>
    </xf>
    <xf numFmtId="0" fontId="74" fillId="0" borderId="7" xfId="0" applyFont="1" applyBorder="1" applyAlignment="1">
      <alignment horizontal="center" vertical="center" wrapText="1"/>
    </xf>
    <xf numFmtId="0" fontId="66" fillId="0" borderId="0" xfId="0" applyFont="1"/>
    <xf numFmtId="0" fontId="75" fillId="9" borderId="7" xfId="1" applyFont="1" applyFill="1" applyBorder="1" applyAlignment="1">
      <alignment horizontal="center" vertical="center" wrapText="1"/>
    </xf>
    <xf numFmtId="9" fontId="70" fillId="0" borderId="7" xfId="0" applyNumberFormat="1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" fillId="7" borderId="7" xfId="1" applyNumberFormat="1" applyFont="1" applyFill="1" applyBorder="1" applyAlignment="1">
      <alignment horizontal="center" vertical="center" wrapText="1"/>
    </xf>
    <xf numFmtId="49" fontId="76" fillId="7" borderId="7" xfId="1" applyNumberFormat="1" applyFont="1" applyFill="1" applyBorder="1" applyAlignment="1">
      <alignment horizontal="center" wrapText="1"/>
    </xf>
    <xf numFmtId="49" fontId="2" fillId="9" borderId="7" xfId="1" applyNumberFormat="1" applyFont="1" applyFill="1" applyBorder="1" applyAlignment="1">
      <alignment horizontal="center" vertical="center" wrapText="1"/>
    </xf>
    <xf numFmtId="0" fontId="2" fillId="9" borderId="7" xfId="1" applyFont="1" applyFill="1" applyBorder="1" applyAlignment="1">
      <alignment horizontal="center" vertical="center" wrapText="1"/>
    </xf>
    <xf numFmtId="49" fontId="76" fillId="9" borderId="7" xfId="1" applyNumberFormat="1" applyFont="1" applyFill="1" applyBorder="1" applyAlignment="1">
      <alignment horizontal="center" wrapText="1"/>
    </xf>
    <xf numFmtId="49" fontId="68" fillId="7" borderId="7" xfId="1" applyNumberFormat="1" applyFont="1" applyFill="1" applyBorder="1" applyAlignment="1">
      <alignment horizontal="center" wrapText="1"/>
    </xf>
    <xf numFmtId="49" fontId="71" fillId="11" borderId="7" xfId="1" applyNumberFormat="1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/>
    </xf>
    <xf numFmtId="49" fontId="68" fillId="11" borderId="7" xfId="1" applyNumberFormat="1" applyFont="1" applyFill="1" applyBorder="1" applyAlignment="1">
      <alignment horizontal="center" wrapText="1"/>
    </xf>
    <xf numFmtId="0" fontId="2" fillId="8" borderId="7" xfId="1" applyFont="1" applyFill="1" applyBorder="1" applyAlignment="1" applyProtection="1">
      <alignment horizontal="center" vertical="center" wrapText="1"/>
      <protection locked="0"/>
    </xf>
    <xf numFmtId="49" fontId="76" fillId="8" borderId="7" xfId="1" applyNumberFormat="1" applyFont="1" applyFill="1" applyBorder="1" applyAlignment="1">
      <alignment horizontal="center" wrapText="1"/>
    </xf>
    <xf numFmtId="49" fontId="2" fillId="11" borderId="7" xfId="1" applyNumberFormat="1" applyFont="1" applyFill="1" applyBorder="1" applyAlignment="1">
      <alignment horizontal="center" vertical="center" wrapText="1"/>
    </xf>
    <xf numFmtId="49" fontId="76" fillId="11" borderId="7" xfId="1" applyNumberFormat="1" applyFont="1" applyFill="1" applyBorder="1" applyAlignment="1">
      <alignment horizontal="center" wrapText="1"/>
    </xf>
    <xf numFmtId="0" fontId="0" fillId="10" borderId="7" xfId="0" applyFill="1" applyBorder="1" applyAlignment="1">
      <alignment horizontal="left" vertical="center" wrapText="1"/>
    </xf>
    <xf numFmtId="49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Font="1" applyFill="1" applyBorder="1" applyAlignment="1">
      <alignment horizontal="center" vertical="center" wrapText="1"/>
    </xf>
    <xf numFmtId="49" fontId="34" fillId="7" borderId="7" xfId="1" applyNumberFormat="1" applyFont="1" applyFill="1" applyBorder="1" applyAlignment="1">
      <alignment horizontal="center" vertical="center" wrapText="1"/>
    </xf>
    <xf numFmtId="0" fontId="34" fillId="7" borderId="7" xfId="1" applyFont="1" applyFill="1" applyBorder="1" applyAlignment="1">
      <alignment horizontal="center" vertical="center" wrapText="1"/>
    </xf>
    <xf numFmtId="49" fontId="2" fillId="6" borderId="7" xfId="1" applyNumberFormat="1" applyFont="1" applyFill="1" applyBorder="1" applyAlignment="1">
      <alignment horizontal="center" vertical="center" wrapText="1"/>
    </xf>
    <xf numFmtId="49" fontId="76" fillId="6" borderId="7" xfId="1" applyNumberFormat="1" applyFont="1" applyFill="1" applyBorder="1" applyAlignment="1">
      <alignment horizontal="center" wrapText="1"/>
    </xf>
    <xf numFmtId="49" fontId="2" fillId="8" borderId="7" xfId="1" applyNumberFormat="1" applyFont="1" applyFill="1" applyBorder="1" applyAlignment="1">
      <alignment horizontal="center" wrapText="1"/>
    </xf>
    <xf numFmtId="0" fontId="20" fillId="8" borderId="7" xfId="1" applyFont="1" applyFill="1" applyBorder="1" applyAlignment="1">
      <alignment horizontal="center" vertical="center" wrapText="1"/>
    </xf>
    <xf numFmtId="49" fontId="77" fillId="11" borderId="7" xfId="1" applyNumberFormat="1" applyFont="1" applyFill="1" applyBorder="1" applyAlignment="1">
      <alignment horizontal="center" vertical="center" wrapText="1"/>
    </xf>
    <xf numFmtId="0" fontId="34" fillId="11" borderId="7" xfId="1" applyFont="1" applyFill="1" applyBorder="1" applyAlignment="1">
      <alignment horizontal="center" vertical="center" wrapText="1"/>
    </xf>
    <xf numFmtId="49" fontId="43" fillId="11" borderId="7" xfId="1" applyNumberFormat="1" applyFont="1" applyFill="1" applyBorder="1" applyAlignment="1">
      <alignment horizontal="center" wrapText="1"/>
    </xf>
    <xf numFmtId="0" fontId="27" fillId="7" borderId="7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50" fillId="11" borderId="7" xfId="0" applyFont="1" applyFill="1" applyBorder="1" applyAlignment="1">
      <alignment horizontal="center" vertical="center"/>
    </xf>
    <xf numFmtId="0" fontId="52" fillId="12" borderId="7" xfId="0" applyFont="1" applyFill="1" applyBorder="1" applyAlignment="1">
      <alignment horizontal="center" vertical="center"/>
    </xf>
    <xf numFmtId="0" fontId="52" fillId="7" borderId="7" xfId="0" applyFont="1" applyFill="1" applyBorder="1" applyAlignment="1">
      <alignment horizontal="center" vertical="center"/>
    </xf>
    <xf numFmtId="0" fontId="54" fillId="15" borderId="7" xfId="0" applyFont="1" applyFill="1" applyBorder="1" applyAlignment="1">
      <alignment horizontal="center" vertical="center"/>
    </xf>
    <xf numFmtId="49" fontId="71" fillId="9" borderId="7" xfId="1" applyNumberFormat="1" applyFont="1" applyFill="1" applyBorder="1" applyAlignment="1">
      <alignment horizontal="center" vertical="center" wrapText="1"/>
    </xf>
    <xf numFmtId="0" fontId="71" fillId="9" borderId="7" xfId="1" applyFont="1" applyFill="1" applyBorder="1" applyAlignment="1">
      <alignment horizontal="center" vertical="center" wrapText="1"/>
    </xf>
    <xf numFmtId="49" fontId="68" fillId="9" borderId="7" xfId="1" applyNumberFormat="1" applyFont="1" applyFill="1" applyBorder="1" applyAlignment="1">
      <alignment horizontal="center" wrapText="1"/>
    </xf>
    <xf numFmtId="0" fontId="20" fillId="9" borderId="7" xfId="1" applyFont="1" applyFill="1" applyBorder="1" applyAlignment="1">
      <alignment horizontal="center" vertical="center" wrapText="1"/>
    </xf>
    <xf numFmtId="0" fontId="72" fillId="9" borderId="7" xfId="1" applyFont="1" applyFill="1" applyBorder="1" applyAlignment="1">
      <alignment horizontal="center" vertical="center" wrapText="1"/>
    </xf>
    <xf numFmtId="49" fontId="76" fillId="6" borderId="7" xfId="0" applyNumberFormat="1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8" fillId="17" borderId="7" xfId="1" applyNumberFormat="1" applyFont="1" applyFill="1" applyBorder="1" applyAlignment="1">
      <alignment horizontal="center" vertical="center" wrapText="1"/>
    </xf>
    <xf numFmtId="0" fontId="78" fillId="17" borderId="7" xfId="1" applyFont="1" applyFill="1" applyBorder="1" applyAlignment="1">
      <alignment horizontal="center" vertical="center" wrapText="1"/>
    </xf>
    <xf numFmtId="0" fontId="8" fillId="17" borderId="7" xfId="1" applyFont="1" applyFill="1" applyBorder="1" applyAlignment="1">
      <alignment horizontal="center" vertical="center" wrapText="1"/>
    </xf>
    <xf numFmtId="0" fontId="76" fillId="17" borderId="16" xfId="0" applyFont="1" applyFill="1" applyBorder="1"/>
    <xf numFmtId="0" fontId="76" fillId="17" borderId="16" xfId="0" applyFont="1" applyFill="1" applyBorder="1" applyAlignment="1">
      <alignment vertical="center"/>
    </xf>
    <xf numFmtId="0" fontId="76" fillId="17" borderId="16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0" fillId="0" borderId="7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39" fillId="0" borderId="7" xfId="0" applyNumberFormat="1" applyFont="1" applyBorder="1" applyAlignment="1">
      <alignment horizontal="center" vertical="center" wrapText="1"/>
    </xf>
    <xf numFmtId="164" fontId="39" fillId="14" borderId="7" xfId="0" applyNumberFormat="1" applyFont="1" applyFill="1" applyBorder="1" applyAlignment="1">
      <alignment horizontal="center" vertical="center" wrapText="1"/>
    </xf>
    <xf numFmtId="0" fontId="39" fillId="14" borderId="7" xfId="0" applyFont="1" applyFill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 wrapText="1"/>
    </xf>
    <xf numFmtId="0" fontId="79" fillId="0" borderId="7" xfId="0" applyFont="1" applyBorder="1" applyAlignment="1">
      <alignment horizontal="center" vertical="center" wrapText="1"/>
    </xf>
    <xf numFmtId="9" fontId="66" fillId="0" borderId="7" xfId="0" applyNumberFormat="1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0" fillId="16" borderId="7" xfId="0" applyFill="1" applyBorder="1" applyAlignment="1">
      <alignment horizontal="left" vertical="center" wrapText="1"/>
    </xf>
    <xf numFmtId="0" fontId="43" fillId="12" borderId="6" xfId="0" applyFont="1" applyFill="1" applyBorder="1" applyAlignment="1">
      <alignment horizontal="left" vertical="center"/>
    </xf>
    <xf numFmtId="0" fontId="55" fillId="18" borderId="7" xfId="0" applyFont="1" applyFill="1" applyBorder="1" applyAlignment="1">
      <alignment horizontal="center" vertical="center" wrapText="1"/>
    </xf>
    <xf numFmtId="0" fontId="81" fillId="18" borderId="7" xfId="2" applyFont="1" applyFill="1" applyBorder="1" applyAlignment="1">
      <alignment wrapText="1"/>
    </xf>
    <xf numFmtId="0" fontId="82" fillId="18" borderId="7" xfId="3" applyFont="1" applyFill="1" applyBorder="1" applyAlignment="1">
      <alignment vertical="center" wrapText="1"/>
    </xf>
    <xf numFmtId="0" fontId="82" fillId="18" borderId="7" xfId="2" applyFont="1" applyFill="1" applyBorder="1" applyAlignment="1">
      <alignment wrapText="1"/>
    </xf>
    <xf numFmtId="0" fontId="31" fillId="13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4" fillId="13" borderId="7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20" fontId="7" fillId="3" borderId="2" xfId="0" applyNumberFormat="1" applyFont="1" applyFill="1" applyBorder="1" applyAlignment="1">
      <alignment horizontal="center" vertical="center" wrapText="1"/>
    </xf>
    <xf numFmtId="20" fontId="7" fillId="3" borderId="7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D46FFDD1-A979-46D9-BDE0-56E4F34F5DAF}"/>
    <cellStyle name="Normal 2 2" xfId="1" xr:uid="{00000000-0005-0000-0000-000001000000}"/>
    <cellStyle name="Normal 6" xfId="3" xr:uid="{04788164-DB9F-4317-8D96-93F1B08B7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Propositions_changements_mineurs_pour_passage_CFVU%202022/Retour%20maquette%20EE/Fichier_maquette_M3C_Encadrementeducat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saisie"/>
      <sheetName val="dates_conseil"/>
      <sheetName val="MEEF EE"/>
      <sheetName val="Feuil2"/>
      <sheetName val="valeurs listes déroulantes"/>
    </sheetNames>
    <sheetDataSet>
      <sheetData sheetId="0"/>
      <sheetData sheetId="1"/>
      <sheetData sheetId="2"/>
      <sheetData sheetId="3"/>
      <sheetData sheetId="4">
        <row r="1">
          <cell r="F1" t="str">
            <v>UE : Unité d'enseignement</v>
          </cell>
          <cell r="G1" t="str">
            <v>O : obligatoire</v>
          </cell>
          <cell r="K1" t="str">
            <v>01 : Droit privé et sciences criminelles</v>
          </cell>
        </row>
        <row r="2">
          <cell r="F2" t="str">
            <v>CHOI : choix</v>
          </cell>
          <cell r="G2" t="str">
            <v>C : à choix</v>
          </cell>
          <cell r="K2" t="str">
            <v>02 : Droit public</v>
          </cell>
        </row>
        <row r="3">
          <cell r="F3" t="str">
            <v>PAR : Parcours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K4" t="str">
            <v>05 : Sciences économiques</v>
          </cell>
        </row>
        <row r="5">
          <cell r="F5" t="str">
            <v>STAG : stage</v>
          </cell>
          <cell r="K5" t="str">
            <v>06 : Sciences de gestion</v>
          </cell>
        </row>
        <row r="6">
          <cell r="F6" t="str">
            <v>MEM : mémoire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K13" t="str">
            <v>15 : Langues et littératures arables, chinoises, japonaises, hébraïques…</v>
          </cell>
        </row>
        <row r="14">
          <cell r="K14" t="str">
            <v>16 : Psychologie, psychologie clinique, psychologie sociale</v>
          </cell>
        </row>
        <row r="15">
          <cell r="K15" t="str">
            <v>17 :Philosophie</v>
          </cell>
        </row>
        <row r="16">
          <cell r="K16" t="str">
            <v>18 : Architecture, arts appliqués, arts plastiques, arts du spectacle….</v>
          </cell>
        </row>
        <row r="17">
          <cell r="K17" t="str">
            <v>19 : Sociologie, démographie</v>
          </cell>
        </row>
        <row r="18">
          <cell r="K18" t="str">
            <v>20 : Ethnologie, préhistoire, anthropologie biologique</v>
          </cell>
        </row>
        <row r="19">
          <cell r="K19" t="str">
            <v>21 : Histoire , civilisations, archéologie et art des mondes anciens et médiévaux</v>
          </cell>
        </row>
        <row r="20">
          <cell r="K20" t="str">
            <v>22 : Histoire , civilisations : histoire des mondes modernes, histoire du monde contemporain</v>
          </cell>
        </row>
        <row r="21">
          <cell r="K21" t="str">
            <v>23 : Géographie physique, humaine, économique et régionale</v>
          </cell>
        </row>
        <row r="22">
          <cell r="K22" t="str">
            <v>25 : Mathématiques</v>
          </cell>
        </row>
        <row r="23">
          <cell r="K23" t="str">
            <v>27 : Informatique</v>
          </cell>
        </row>
        <row r="24">
          <cell r="K24" t="str">
            <v>28 : Milieux denses et matériaux</v>
          </cell>
        </row>
        <row r="25">
          <cell r="K25" t="str">
            <v>30 : Milieux dilués et optique</v>
          </cell>
        </row>
        <row r="26">
          <cell r="K26" t="str">
            <v>31 : Chimie théorique, physique et analytique</v>
          </cell>
        </row>
        <row r="27">
          <cell r="K27" t="str">
            <v>32 : Chimie organique, minérale, industrielle</v>
          </cell>
        </row>
        <row r="28">
          <cell r="K28" t="str">
            <v>33 : Chimie des matériaux</v>
          </cell>
        </row>
        <row r="29">
          <cell r="K29" t="str">
            <v>34 : Astronomie, astrophysique</v>
          </cell>
        </row>
        <row r="30">
          <cell r="K30" t="str">
            <v>35 : Structure et évolution de la terre et des autres planètes</v>
          </cell>
        </row>
        <row r="31">
          <cell r="K31" t="str">
            <v>36 : Terre solide : géodynamique des enveloppes supérieures, paléobiosphère</v>
          </cell>
        </row>
        <row r="32">
          <cell r="K32" t="str">
            <v>37 : Météorologie, océanographie physique de l'environnement</v>
          </cell>
        </row>
        <row r="33">
          <cell r="K33" t="str">
            <v>60 : Mécanique, génie mécanique, génie civil</v>
          </cell>
        </row>
        <row r="34">
          <cell r="K34" t="str">
            <v>61 : Génie informatique, automatique et traitement du signal</v>
          </cell>
        </row>
        <row r="35">
          <cell r="K35" t="str">
            <v>62 : Energétique, génie des procédés</v>
          </cell>
        </row>
        <row r="36">
          <cell r="K36" t="str">
            <v>63 : Génie électrique, électronique, photonique et systèmes</v>
          </cell>
        </row>
        <row r="37">
          <cell r="K37" t="str">
            <v>64 : Biochimie et biologie moléculaire</v>
          </cell>
        </row>
        <row r="38">
          <cell r="K38" t="str">
            <v>65 : Biologie cellulaire</v>
          </cell>
        </row>
        <row r="39">
          <cell r="K39" t="str">
            <v>66 : Physiologie</v>
          </cell>
        </row>
        <row r="40">
          <cell r="K40" t="str">
            <v>67 :Biologie des populations et écologie</v>
          </cell>
        </row>
        <row r="41">
          <cell r="K41" t="str">
            <v>68 : Biologie des organismes</v>
          </cell>
        </row>
        <row r="42">
          <cell r="K42" t="str">
            <v>69 : Neurosciences</v>
          </cell>
        </row>
        <row r="43">
          <cell r="K43" t="str">
            <v>70 : Sciences de l'éducation</v>
          </cell>
        </row>
        <row r="44">
          <cell r="K44" t="str">
            <v>71 : Sciences de l'information et de la communication</v>
          </cell>
        </row>
        <row r="45">
          <cell r="K45" t="str">
            <v>72 : Epistémologie, histoire des sciences et des techniques</v>
          </cell>
        </row>
        <row r="46">
          <cell r="K46" t="str">
            <v>74 : Sciences et techniques des activités physiques et sportives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3" sqref="B3"/>
    </sheetView>
  </sheetViews>
  <sheetFormatPr baseColWidth="10" defaultColWidth="14.5546875" defaultRowHeight="14.4"/>
  <cols>
    <col min="1" max="1" width="50.5546875" customWidth="1"/>
    <col min="2" max="2" width="70" customWidth="1"/>
    <col min="3" max="3" width="11.109375" customWidth="1"/>
    <col min="4" max="4" width="33.109375" customWidth="1"/>
    <col min="5" max="6" width="10.5546875" customWidth="1"/>
  </cols>
  <sheetData>
    <row r="1" spans="1:4">
      <c r="A1" s="287" t="s">
        <v>161</v>
      </c>
      <c r="B1" s="288" t="s">
        <v>171</v>
      </c>
      <c r="C1" s="289" t="s">
        <v>30</v>
      </c>
      <c r="D1" s="290" t="s">
        <v>30</v>
      </c>
    </row>
    <row r="2" spans="1:4" ht="20.25" customHeight="1">
      <c r="A2" s="311" t="s">
        <v>174</v>
      </c>
      <c r="B2" s="312" t="s">
        <v>228</v>
      </c>
    </row>
    <row r="3" spans="1:4">
      <c r="A3" s="291"/>
      <c r="B3" s="292"/>
    </row>
    <row r="4" spans="1:4">
      <c r="A4" s="293" t="s">
        <v>162</v>
      </c>
      <c r="B4" s="294"/>
    </row>
    <row r="5" spans="1:4">
      <c r="A5" s="295"/>
      <c r="B5" s="292"/>
    </row>
    <row r="6" spans="1:4">
      <c r="A6" s="293" t="s">
        <v>163</v>
      </c>
      <c r="B6" s="53" t="s">
        <v>172</v>
      </c>
    </row>
    <row r="7" spans="1:4" ht="15" thickBot="1">
      <c r="A7" s="296" t="s">
        <v>164</v>
      </c>
      <c r="B7" s="297" t="s">
        <v>173</v>
      </c>
    </row>
    <row r="8" spans="1:4">
      <c r="A8" s="298"/>
      <c r="B8" s="299"/>
    </row>
    <row r="9" spans="1:4">
      <c r="A9" s="298" t="s">
        <v>165</v>
      </c>
    </row>
    <row r="10" spans="1:4">
      <c r="A10" s="300" t="s">
        <v>166</v>
      </c>
    </row>
    <row r="12" spans="1:4" ht="172.8">
      <c r="A12" s="301" t="s">
        <v>167</v>
      </c>
      <c r="B12" s="301"/>
    </row>
    <row r="13" spans="1:4" ht="57.6">
      <c r="A13" s="302" t="s">
        <v>168</v>
      </c>
    </row>
    <row r="14" spans="1:4">
      <c r="A14" s="303" t="s">
        <v>169</v>
      </c>
    </row>
    <row r="15" spans="1:4">
      <c r="A15" s="304"/>
    </row>
    <row r="16" spans="1:4">
      <c r="A16" s="304" t="s">
        <v>170</v>
      </c>
    </row>
    <row r="17" spans="1:1">
      <c r="A17" s="304"/>
    </row>
    <row r="18" spans="1:1">
      <c r="A18" s="304"/>
    </row>
    <row r="19" spans="1:1">
      <c r="A19" s="304"/>
    </row>
    <row r="20" spans="1:1">
      <c r="A20" s="304"/>
    </row>
    <row r="21" spans="1:1" ht="15.75" customHeight="1">
      <c r="A21" s="304"/>
    </row>
    <row r="22" spans="1:1" ht="15.75" customHeight="1">
      <c r="A22" s="304"/>
    </row>
    <row r="23" spans="1:1" ht="15.75" customHeight="1"/>
    <row r="24" spans="1:1" ht="15.75" customHeight="1">
      <c r="A24" s="304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11"/>
  <sheetViews>
    <sheetView view="pageBreakPreview" topLeftCell="B99" zoomScale="90" zoomScaleNormal="90" zoomScaleSheetLayoutView="90" workbookViewId="0">
      <selection activeCell="B111" sqref="B111"/>
    </sheetView>
  </sheetViews>
  <sheetFormatPr baseColWidth="10" defaultRowHeight="36.6" customHeight="1"/>
  <cols>
    <col min="1" max="1" width="9.6640625" bestFit="1" customWidth="1"/>
    <col min="2" max="2" width="108.109375" customWidth="1"/>
    <col min="3" max="3" width="15.6640625" customWidth="1"/>
    <col min="4" max="4" width="26.88671875" customWidth="1"/>
    <col min="5" max="5" width="17.5546875" bestFit="1" customWidth="1"/>
    <col min="6" max="6" width="31.6640625" customWidth="1"/>
    <col min="7" max="7" width="9.6640625" style="214" bestFit="1" customWidth="1"/>
    <col min="8" max="8" width="23.109375" style="4" bestFit="1" customWidth="1"/>
    <col min="9" max="9" width="18.88671875" style="284" bestFit="1" customWidth="1"/>
    <col min="10" max="10" width="18" style="4" bestFit="1" customWidth="1"/>
    <col min="11" max="11" width="8.109375" style="285" bestFit="1" customWidth="1"/>
    <col min="12" max="12" width="7.88671875" style="286" bestFit="1" customWidth="1"/>
    <col min="13" max="13" width="9.33203125" bestFit="1" customWidth="1"/>
    <col min="14" max="14" width="8.5546875" style="286" customWidth="1"/>
    <col min="15" max="15" width="8.6640625" style="286" customWidth="1"/>
    <col min="16" max="16" width="7.88671875" style="286" customWidth="1"/>
    <col min="17" max="17" width="35" style="286" bestFit="1" customWidth="1"/>
    <col min="18" max="18" width="37.33203125" style="286" bestFit="1" customWidth="1"/>
    <col min="19" max="19" width="10.6640625" style="286" bestFit="1" customWidth="1"/>
    <col min="20" max="20" width="22.33203125" style="117" bestFit="1" customWidth="1"/>
    <col min="21" max="21" width="9.5546875" bestFit="1" customWidth="1"/>
    <col min="22" max="22" width="11.109375" bestFit="1" customWidth="1"/>
    <col min="23" max="23" width="17.6640625" bestFit="1" customWidth="1"/>
    <col min="24" max="24" width="25.33203125" bestFit="1" customWidth="1"/>
    <col min="25" max="25" width="9.5546875" bestFit="1" customWidth="1"/>
    <col min="26" max="26" width="11.109375" bestFit="1" customWidth="1"/>
    <col min="27" max="27" width="12.88671875" bestFit="1" customWidth="1"/>
    <col min="28" max="28" width="25.33203125" bestFit="1" customWidth="1"/>
    <col min="29" max="29" width="9.5546875" bestFit="1" customWidth="1"/>
    <col min="30" max="30" width="11.109375" bestFit="1" customWidth="1"/>
    <col min="31" max="31" width="9.109375" bestFit="1" customWidth="1"/>
    <col min="32" max="32" width="25.33203125" bestFit="1" customWidth="1"/>
    <col min="33" max="33" width="9.5546875" bestFit="1" customWidth="1"/>
    <col min="34" max="34" width="11.109375" bestFit="1" customWidth="1"/>
    <col min="35" max="35" width="9.109375" bestFit="1" customWidth="1"/>
    <col min="36" max="36" width="25.33203125" bestFit="1" customWidth="1"/>
  </cols>
  <sheetData>
    <row r="1" spans="1:41" ht="42.9" customHeight="1" thickBot="1">
      <c r="A1" s="413" t="s">
        <v>221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</row>
    <row r="2" spans="1:41" ht="36.6" customHeight="1">
      <c r="A2" s="414" t="s">
        <v>0</v>
      </c>
      <c r="B2" s="416" t="s">
        <v>1</v>
      </c>
      <c r="C2" s="396" t="s">
        <v>2</v>
      </c>
      <c r="D2" s="396" t="s">
        <v>3</v>
      </c>
      <c r="E2" s="396" t="s">
        <v>4</v>
      </c>
      <c r="F2" s="418" t="s">
        <v>5</v>
      </c>
      <c r="G2" s="421" t="s">
        <v>6</v>
      </c>
      <c r="H2" s="424" t="s">
        <v>7</v>
      </c>
      <c r="I2" s="424" t="s">
        <v>8</v>
      </c>
      <c r="J2" s="426" t="s">
        <v>9</v>
      </c>
      <c r="K2" s="416" t="s">
        <v>10</v>
      </c>
      <c r="L2" s="428" t="s">
        <v>11</v>
      </c>
      <c r="M2" s="416" t="s">
        <v>12</v>
      </c>
      <c r="N2" s="390" t="s">
        <v>13</v>
      </c>
      <c r="O2" s="390"/>
      <c r="P2" s="390"/>
      <c r="Q2" s="396" t="s">
        <v>14</v>
      </c>
      <c r="R2" s="396" t="s">
        <v>15</v>
      </c>
      <c r="S2" s="399" t="s">
        <v>16</v>
      </c>
      <c r="T2" s="402" t="s">
        <v>17</v>
      </c>
      <c r="U2" s="404" t="s">
        <v>18</v>
      </c>
      <c r="V2" s="404"/>
      <c r="W2" s="404"/>
      <c r="X2" s="404"/>
      <c r="Y2" s="404"/>
      <c r="Z2" s="404"/>
      <c r="AA2" s="404"/>
      <c r="AB2" s="404"/>
      <c r="AC2" s="405" t="s">
        <v>19</v>
      </c>
      <c r="AD2" s="405"/>
      <c r="AE2" s="405"/>
      <c r="AF2" s="405"/>
      <c r="AG2" s="405"/>
      <c r="AH2" s="405"/>
      <c r="AI2" s="405"/>
      <c r="AJ2" s="406"/>
    </row>
    <row r="3" spans="1:41" ht="36.6" customHeight="1">
      <c r="A3" s="415"/>
      <c r="B3" s="417"/>
      <c r="C3" s="397"/>
      <c r="D3" s="397"/>
      <c r="E3" s="397"/>
      <c r="F3" s="419"/>
      <c r="G3" s="422"/>
      <c r="H3" s="425"/>
      <c r="I3" s="425"/>
      <c r="J3" s="427"/>
      <c r="K3" s="417"/>
      <c r="L3" s="392"/>
      <c r="M3" s="417"/>
      <c r="N3" s="392" t="s">
        <v>20</v>
      </c>
      <c r="O3" s="392" t="s">
        <v>21</v>
      </c>
      <c r="P3" s="392" t="s">
        <v>22</v>
      </c>
      <c r="Q3" s="397"/>
      <c r="R3" s="397"/>
      <c r="S3" s="400"/>
      <c r="T3" s="403"/>
      <c r="U3" s="407" t="s">
        <v>23</v>
      </c>
      <c r="V3" s="407"/>
      <c r="W3" s="407"/>
      <c r="X3" s="407"/>
      <c r="Y3" s="407" t="s">
        <v>24</v>
      </c>
      <c r="Z3" s="407"/>
      <c r="AA3" s="407"/>
      <c r="AB3" s="407"/>
      <c r="AC3" s="395" t="s">
        <v>23</v>
      </c>
      <c r="AD3" s="395"/>
      <c r="AE3" s="395"/>
      <c r="AF3" s="395"/>
      <c r="AG3" s="395" t="s">
        <v>24</v>
      </c>
      <c r="AH3" s="395"/>
      <c r="AI3" s="395"/>
      <c r="AJ3" s="408"/>
    </row>
    <row r="4" spans="1:41" s="4" customFormat="1" ht="21" customHeight="1">
      <c r="A4" s="415"/>
      <c r="B4" s="417"/>
      <c r="C4" s="398"/>
      <c r="D4" s="398"/>
      <c r="E4" s="398"/>
      <c r="F4" s="420"/>
      <c r="G4" s="423"/>
      <c r="H4" s="425"/>
      <c r="I4" s="425"/>
      <c r="J4" s="427"/>
      <c r="K4" s="417"/>
      <c r="L4" s="392"/>
      <c r="M4" s="417"/>
      <c r="N4" s="392"/>
      <c r="O4" s="392"/>
      <c r="P4" s="392"/>
      <c r="Q4" s="398"/>
      <c r="R4" s="398"/>
      <c r="S4" s="401"/>
      <c r="T4" s="403"/>
      <c r="U4" s="1" t="s">
        <v>25</v>
      </c>
      <c r="V4" s="1" t="s">
        <v>26</v>
      </c>
      <c r="W4" s="1" t="s">
        <v>27</v>
      </c>
      <c r="X4" s="1" t="s">
        <v>28</v>
      </c>
      <c r="Y4" s="1" t="s">
        <v>25</v>
      </c>
      <c r="Z4" s="1" t="s">
        <v>26</v>
      </c>
      <c r="AA4" s="1" t="s">
        <v>27</v>
      </c>
      <c r="AB4" s="1" t="s">
        <v>28</v>
      </c>
      <c r="AC4" s="2" t="s">
        <v>25</v>
      </c>
      <c r="AD4" s="2" t="s">
        <v>26</v>
      </c>
      <c r="AE4" s="2" t="s">
        <v>27</v>
      </c>
      <c r="AF4" s="2" t="s">
        <v>28</v>
      </c>
      <c r="AG4" s="2" t="s">
        <v>25</v>
      </c>
      <c r="AH4" s="2" t="s">
        <v>26</v>
      </c>
      <c r="AI4" s="2" t="s">
        <v>27</v>
      </c>
      <c r="AJ4" s="3" t="s">
        <v>28</v>
      </c>
    </row>
    <row r="5" spans="1:41" ht="30.9" customHeight="1">
      <c r="A5" s="5"/>
      <c r="B5" s="6" t="s">
        <v>29</v>
      </c>
      <c r="C5" s="7"/>
      <c r="D5" s="7"/>
      <c r="E5" s="7"/>
      <c r="F5" s="7"/>
      <c r="G5" s="8"/>
      <c r="H5" s="9"/>
      <c r="I5" s="9"/>
      <c r="J5" s="9"/>
      <c r="K5" s="11"/>
      <c r="L5" s="12"/>
      <c r="M5" s="11" t="s">
        <v>30</v>
      </c>
      <c r="N5" s="12"/>
      <c r="O5" s="12"/>
      <c r="P5" s="12"/>
      <c r="Q5" s="10"/>
      <c r="R5" s="10"/>
      <c r="S5" s="10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5"/>
    </row>
    <row r="6" spans="1:41" ht="36.6" customHeight="1">
      <c r="A6" s="16" t="s">
        <v>31</v>
      </c>
      <c r="B6" s="17" t="s">
        <v>32</v>
      </c>
      <c r="C6" s="18"/>
      <c r="D6" s="18"/>
      <c r="E6" s="18"/>
      <c r="F6" s="18"/>
      <c r="G6" s="19" t="s">
        <v>33</v>
      </c>
      <c r="H6" s="20" t="s">
        <v>34</v>
      </c>
      <c r="I6" s="21" t="s">
        <v>35</v>
      </c>
      <c r="J6" s="231"/>
      <c r="K6" s="22">
        <v>6</v>
      </c>
      <c r="L6" s="23">
        <v>6</v>
      </c>
      <c r="M6" s="24"/>
      <c r="N6" s="25">
        <f>SUM(N7,N8,N9)</f>
        <v>27</v>
      </c>
      <c r="O6" s="25">
        <f>SUM(O7,O8,O9)</f>
        <v>12</v>
      </c>
      <c r="P6" s="25">
        <v>6</v>
      </c>
      <c r="Q6" s="26" t="s">
        <v>178</v>
      </c>
      <c r="R6" s="26"/>
      <c r="S6" s="26"/>
      <c r="T6" s="13" t="s">
        <v>36</v>
      </c>
      <c r="U6" s="27">
        <v>1</v>
      </c>
      <c r="V6" s="28" t="s">
        <v>37</v>
      </c>
      <c r="W6" s="29" t="s">
        <v>38</v>
      </c>
      <c r="X6" s="28" t="s">
        <v>39</v>
      </c>
      <c r="Y6" s="27">
        <v>1</v>
      </c>
      <c r="Z6" s="28" t="s">
        <v>37</v>
      </c>
      <c r="AA6" s="29" t="s">
        <v>40</v>
      </c>
      <c r="AB6" s="28" t="s">
        <v>39</v>
      </c>
      <c r="AC6" s="27">
        <v>1</v>
      </c>
      <c r="AD6" s="28" t="s">
        <v>37</v>
      </c>
      <c r="AE6" s="29" t="s">
        <v>38</v>
      </c>
      <c r="AF6" s="28" t="s">
        <v>39</v>
      </c>
      <c r="AG6" s="27">
        <v>1</v>
      </c>
      <c r="AH6" s="28" t="s">
        <v>37</v>
      </c>
      <c r="AI6" s="29" t="s">
        <v>38</v>
      </c>
      <c r="AJ6" s="30" t="s">
        <v>39</v>
      </c>
    </row>
    <row r="7" spans="1:41" ht="36.6" customHeight="1">
      <c r="A7" s="31" t="s">
        <v>41</v>
      </c>
      <c r="B7" s="32" t="s">
        <v>42</v>
      </c>
      <c r="C7" s="33"/>
      <c r="D7" s="33"/>
      <c r="E7" s="33"/>
      <c r="F7" s="33"/>
      <c r="G7" s="34" t="s">
        <v>33</v>
      </c>
      <c r="H7" s="35" t="s">
        <v>43</v>
      </c>
      <c r="I7" s="36" t="s">
        <v>35</v>
      </c>
      <c r="J7" s="35"/>
      <c r="K7" s="37"/>
      <c r="L7" s="38"/>
      <c r="M7" s="39"/>
      <c r="N7" s="40">
        <v>9</v>
      </c>
      <c r="O7" s="40">
        <v>3</v>
      </c>
      <c r="P7" s="40">
        <v>3</v>
      </c>
      <c r="Q7" s="41"/>
      <c r="R7" s="41"/>
      <c r="S7" s="41"/>
      <c r="T7" s="1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</row>
    <row r="8" spans="1:41" ht="36.6" customHeight="1">
      <c r="A8" s="31" t="s">
        <v>44</v>
      </c>
      <c r="B8" s="338" t="s">
        <v>45</v>
      </c>
      <c r="C8" s="43"/>
      <c r="D8" s="43"/>
      <c r="E8" s="43"/>
      <c r="F8" s="43"/>
      <c r="G8" s="44"/>
      <c r="H8" s="35" t="s">
        <v>43</v>
      </c>
      <c r="I8" s="36"/>
      <c r="J8" s="35"/>
      <c r="K8" s="37"/>
      <c r="L8" s="38"/>
      <c r="M8" s="39"/>
      <c r="N8" s="40">
        <v>9</v>
      </c>
      <c r="O8" s="40">
        <v>3</v>
      </c>
      <c r="P8" s="40">
        <v>0</v>
      </c>
      <c r="Q8" s="41"/>
      <c r="R8" s="41"/>
      <c r="S8" s="41"/>
      <c r="T8" s="1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</row>
    <row r="9" spans="1:41" ht="36.6" customHeight="1">
      <c r="A9" s="31" t="s">
        <v>46</v>
      </c>
      <c r="B9" s="338" t="s">
        <v>175</v>
      </c>
      <c r="C9" s="43"/>
      <c r="D9" s="43"/>
      <c r="E9" s="43"/>
      <c r="F9" s="43"/>
      <c r="G9" s="44"/>
      <c r="H9" s="35" t="s">
        <v>43</v>
      </c>
      <c r="I9" s="36"/>
      <c r="J9" s="35"/>
      <c r="K9" s="37"/>
      <c r="L9" s="38"/>
      <c r="M9" s="39"/>
      <c r="N9" s="40">
        <v>9</v>
      </c>
      <c r="O9" s="40">
        <v>6</v>
      </c>
      <c r="P9" s="40">
        <v>3</v>
      </c>
      <c r="Q9" s="41"/>
      <c r="R9" s="41"/>
      <c r="S9" s="41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1" ht="36.6" customHeight="1">
      <c r="A10" s="16" t="s">
        <v>47</v>
      </c>
      <c r="B10" s="69" t="s">
        <v>48</v>
      </c>
      <c r="C10" s="46"/>
      <c r="D10" s="46"/>
      <c r="E10" s="46"/>
      <c r="F10" s="46"/>
      <c r="G10" s="19" t="s">
        <v>33</v>
      </c>
      <c r="H10" s="47" t="s">
        <v>34</v>
      </c>
      <c r="I10" s="48" t="s">
        <v>35</v>
      </c>
      <c r="J10" s="47"/>
      <c r="K10" s="22">
        <v>6</v>
      </c>
      <c r="L10" s="23">
        <v>6</v>
      </c>
      <c r="M10" s="49"/>
      <c r="N10" s="25">
        <f>SUM(N11,N12,N13)</f>
        <v>18</v>
      </c>
      <c r="O10" s="25">
        <f t="shared" ref="O10:P10" si="0">SUM(O11,O12,O13)</f>
        <v>21</v>
      </c>
      <c r="P10" s="25">
        <f t="shared" si="0"/>
        <v>0</v>
      </c>
      <c r="Q10" s="26" t="s">
        <v>179</v>
      </c>
      <c r="R10" s="26"/>
      <c r="S10" s="26"/>
      <c r="T10" s="13" t="s">
        <v>49</v>
      </c>
      <c r="U10" s="27">
        <v>1</v>
      </c>
      <c r="V10" s="28" t="s">
        <v>37</v>
      </c>
      <c r="W10" s="29" t="s">
        <v>38</v>
      </c>
      <c r="X10" s="28" t="s">
        <v>39</v>
      </c>
      <c r="Y10" s="27">
        <v>1</v>
      </c>
      <c r="Z10" s="28" t="s">
        <v>37</v>
      </c>
      <c r="AA10" s="29" t="s">
        <v>40</v>
      </c>
      <c r="AB10" s="28" t="s">
        <v>39</v>
      </c>
      <c r="AC10" s="27">
        <v>1</v>
      </c>
      <c r="AD10" s="28" t="s">
        <v>37</v>
      </c>
      <c r="AE10" s="29" t="s">
        <v>38</v>
      </c>
      <c r="AF10" s="28" t="s">
        <v>50</v>
      </c>
      <c r="AG10" s="27">
        <v>1</v>
      </c>
      <c r="AH10" s="28" t="s">
        <v>37</v>
      </c>
      <c r="AI10" s="29" t="s">
        <v>38</v>
      </c>
      <c r="AJ10" s="30" t="s">
        <v>50</v>
      </c>
    </row>
    <row r="11" spans="1:41" ht="36.6" customHeight="1">
      <c r="A11" s="31" t="s">
        <v>41</v>
      </c>
      <c r="B11" s="50" t="s">
        <v>51</v>
      </c>
      <c r="C11" s="51"/>
      <c r="D11" s="51"/>
      <c r="E11" s="51"/>
      <c r="F11" s="51"/>
      <c r="G11" s="52"/>
      <c r="H11" s="35" t="s">
        <v>43</v>
      </c>
      <c r="I11" s="36"/>
      <c r="J11" s="35"/>
      <c r="K11" s="37"/>
      <c r="L11" s="38"/>
      <c r="M11" s="39"/>
      <c r="N11" s="40">
        <v>6</v>
      </c>
      <c r="O11" s="40">
        <v>6</v>
      </c>
      <c r="P11" s="40">
        <v>0</v>
      </c>
      <c r="Q11" s="41"/>
      <c r="R11" s="41"/>
      <c r="S11" s="41"/>
      <c r="T11" s="13"/>
      <c r="U11" s="27"/>
      <c r="V11" s="28"/>
      <c r="W11" s="53"/>
      <c r="X11" s="53"/>
      <c r="Y11" s="54"/>
      <c r="Z11" s="28"/>
      <c r="AA11" s="53"/>
      <c r="AB11" s="53"/>
      <c r="AC11" s="27"/>
      <c r="AD11" s="28"/>
      <c r="AE11" s="53"/>
      <c r="AF11" s="53"/>
      <c r="AG11" s="27"/>
      <c r="AH11" s="28"/>
      <c r="AI11" s="55"/>
      <c r="AJ11" s="56"/>
    </row>
    <row r="12" spans="1:41" ht="36.6" customHeight="1">
      <c r="A12" s="31" t="s">
        <v>44</v>
      </c>
      <c r="B12" s="50" t="s">
        <v>52</v>
      </c>
      <c r="C12" s="51"/>
      <c r="D12" s="51"/>
      <c r="E12" s="51"/>
      <c r="F12" s="51"/>
      <c r="G12" s="52"/>
      <c r="H12" s="35" t="s">
        <v>43</v>
      </c>
      <c r="I12" s="36"/>
      <c r="J12" s="35"/>
      <c r="K12" s="37"/>
      <c r="L12" s="38"/>
      <c r="M12" s="39"/>
      <c r="N12" s="40">
        <v>6</v>
      </c>
      <c r="O12" s="40">
        <v>9</v>
      </c>
      <c r="P12" s="40">
        <v>0</v>
      </c>
      <c r="Q12" s="41"/>
      <c r="R12" s="41"/>
      <c r="S12" s="41"/>
      <c r="T12" s="13"/>
      <c r="U12" s="27"/>
      <c r="V12" s="28"/>
      <c r="W12" s="28"/>
      <c r="X12" s="28"/>
      <c r="Y12" s="54"/>
      <c r="Z12" s="28"/>
      <c r="AA12" s="28"/>
      <c r="AB12" s="28"/>
      <c r="AC12" s="27"/>
      <c r="AD12" s="28"/>
      <c r="AE12" s="28"/>
      <c r="AF12" s="57"/>
      <c r="AG12" s="58"/>
      <c r="AH12" s="59"/>
      <c r="AI12" s="59"/>
      <c r="AJ12" s="60"/>
    </row>
    <row r="13" spans="1:41" s="68" customFormat="1" ht="36.6" customHeight="1">
      <c r="A13" s="31" t="s">
        <v>46</v>
      </c>
      <c r="B13" s="338" t="s">
        <v>176</v>
      </c>
      <c r="C13" s="43"/>
      <c r="D13" s="43"/>
      <c r="E13" s="43"/>
      <c r="F13" s="43"/>
      <c r="G13" s="44" t="s">
        <v>33</v>
      </c>
      <c r="H13" s="61" t="s">
        <v>43</v>
      </c>
      <c r="I13" s="61"/>
      <c r="J13" s="61"/>
      <c r="K13" s="62"/>
      <c r="L13" s="63"/>
      <c r="M13" s="64"/>
      <c r="N13" s="40">
        <v>6</v>
      </c>
      <c r="O13" s="40">
        <v>6</v>
      </c>
      <c r="P13" s="40">
        <v>0</v>
      </c>
      <c r="Q13" s="41"/>
      <c r="R13" s="41"/>
      <c r="S13" s="41"/>
      <c r="T13" s="65"/>
      <c r="U13" s="27"/>
      <c r="V13" s="28"/>
      <c r="W13" s="66"/>
      <c r="X13" s="66"/>
      <c r="Y13" s="54"/>
      <c r="Z13" s="53"/>
      <c r="AA13" s="66"/>
      <c r="AB13" s="66"/>
      <c r="AC13" s="27"/>
      <c r="AD13" s="66"/>
      <c r="AE13" s="66"/>
      <c r="AF13" s="66"/>
      <c r="AG13" s="27"/>
      <c r="AH13" s="66"/>
      <c r="AI13" s="66"/>
      <c r="AJ13" s="67"/>
    </row>
    <row r="14" spans="1:41" ht="36.6" customHeight="1">
      <c r="A14" s="16" t="s">
        <v>53</v>
      </c>
      <c r="B14" s="69" t="s">
        <v>54</v>
      </c>
      <c r="C14" s="70"/>
      <c r="D14" s="70"/>
      <c r="E14" s="70"/>
      <c r="F14" s="70"/>
      <c r="G14" s="71" t="s">
        <v>33</v>
      </c>
      <c r="H14" s="47" t="s">
        <v>34</v>
      </c>
      <c r="I14" s="48" t="s">
        <v>35</v>
      </c>
      <c r="J14" s="47"/>
      <c r="K14" s="325" t="s">
        <v>177</v>
      </c>
      <c r="L14" s="25">
        <v>7</v>
      </c>
      <c r="M14" s="326"/>
      <c r="N14" s="25">
        <f>SUM(N15,N16,N17,N18,N19)</f>
        <v>21</v>
      </c>
      <c r="O14" s="25">
        <f t="shared" ref="O14:P14" si="1">SUM(O15,O16,O17,O18,O19)</f>
        <v>54</v>
      </c>
      <c r="P14" s="25">
        <f t="shared" si="1"/>
        <v>6</v>
      </c>
      <c r="Q14" s="26" t="s">
        <v>180</v>
      </c>
      <c r="R14" s="26"/>
      <c r="S14" s="26"/>
      <c r="T14" s="13" t="s">
        <v>55</v>
      </c>
      <c r="U14" s="27">
        <v>1</v>
      </c>
      <c r="V14" s="28" t="s">
        <v>37</v>
      </c>
      <c r="W14" s="29" t="s">
        <v>38</v>
      </c>
      <c r="X14" s="28" t="s">
        <v>56</v>
      </c>
      <c r="Y14" s="27">
        <v>1</v>
      </c>
      <c r="Z14" s="28" t="s">
        <v>37</v>
      </c>
      <c r="AA14" s="29" t="s">
        <v>38</v>
      </c>
      <c r="AB14" s="28" t="s">
        <v>56</v>
      </c>
      <c r="AC14" s="27">
        <v>1</v>
      </c>
      <c r="AD14" s="28" t="s">
        <v>37</v>
      </c>
      <c r="AE14" s="29" t="s">
        <v>38</v>
      </c>
      <c r="AF14" s="28" t="s">
        <v>56</v>
      </c>
      <c r="AG14" s="27">
        <v>1</v>
      </c>
      <c r="AH14" s="28" t="s">
        <v>37</v>
      </c>
      <c r="AI14" s="29" t="s">
        <v>38</v>
      </c>
      <c r="AJ14" s="30" t="s">
        <v>56</v>
      </c>
    </row>
    <row r="15" spans="1:41" ht="36.6" customHeight="1">
      <c r="A15" s="31" t="s">
        <v>41</v>
      </c>
      <c r="B15" s="42" t="s">
        <v>57</v>
      </c>
      <c r="C15" s="43"/>
      <c r="D15" s="43"/>
      <c r="E15" s="43"/>
      <c r="F15" s="43"/>
      <c r="G15" s="44"/>
      <c r="H15" s="35" t="s">
        <v>43</v>
      </c>
      <c r="I15" s="36"/>
      <c r="J15" s="35"/>
      <c r="K15" s="327"/>
      <c r="L15" s="328"/>
      <c r="M15" s="329"/>
      <c r="N15" s="38">
        <v>6</v>
      </c>
      <c r="O15" s="40">
        <v>6</v>
      </c>
      <c r="P15" s="38">
        <v>0</v>
      </c>
      <c r="Q15" s="72"/>
      <c r="R15" s="72"/>
      <c r="S15" s="72"/>
      <c r="T15" s="13"/>
      <c r="U15" s="73"/>
      <c r="V15" s="59"/>
      <c r="W15" s="66"/>
      <c r="X15" s="55"/>
      <c r="Y15" s="73"/>
      <c r="Z15" s="59"/>
      <c r="AA15" s="66"/>
      <c r="AB15" s="55"/>
      <c r="AC15" s="73"/>
      <c r="AD15" s="59"/>
      <c r="AE15" s="74"/>
      <c r="AF15" s="55"/>
      <c r="AG15" s="73"/>
      <c r="AH15" s="59"/>
      <c r="AI15" s="74"/>
      <c r="AJ15" s="56"/>
      <c r="AO15" s="68"/>
    </row>
    <row r="16" spans="1:41" ht="36.6" customHeight="1">
      <c r="A16" s="31" t="s">
        <v>44</v>
      </c>
      <c r="B16" s="42" t="s">
        <v>58</v>
      </c>
      <c r="C16" s="43"/>
      <c r="D16" s="43"/>
      <c r="E16" s="43"/>
      <c r="F16" s="43"/>
      <c r="G16" s="44"/>
      <c r="H16" s="35" t="s">
        <v>43</v>
      </c>
      <c r="I16" s="36"/>
      <c r="J16" s="35"/>
      <c r="K16" s="327"/>
      <c r="L16" s="328"/>
      <c r="M16" s="329"/>
      <c r="N16" s="38">
        <v>6</v>
      </c>
      <c r="O16" s="40">
        <v>6</v>
      </c>
      <c r="P16" s="38">
        <v>0</v>
      </c>
      <c r="Q16" s="72"/>
      <c r="R16" s="72"/>
      <c r="S16" s="72"/>
      <c r="T16" s="13"/>
      <c r="U16" s="73"/>
      <c r="V16" s="59"/>
      <c r="W16" s="66"/>
      <c r="X16" s="55"/>
      <c r="Y16" s="73"/>
      <c r="Z16" s="59"/>
      <c r="AA16" s="66"/>
      <c r="AB16" s="55"/>
      <c r="AC16" s="73"/>
      <c r="AD16" s="59"/>
      <c r="AE16" s="74"/>
      <c r="AF16" s="55"/>
      <c r="AG16" s="73"/>
      <c r="AH16" s="59"/>
      <c r="AI16" s="74"/>
      <c r="AJ16" s="56"/>
    </row>
    <row r="17" spans="1:36" ht="36.6" customHeight="1">
      <c r="A17" s="31" t="s">
        <v>46</v>
      </c>
      <c r="B17" s="42" t="s">
        <v>59</v>
      </c>
      <c r="C17" s="43"/>
      <c r="D17" s="43"/>
      <c r="E17" s="43"/>
      <c r="F17" s="43"/>
      <c r="G17" s="44"/>
      <c r="H17" s="35" t="s">
        <v>43</v>
      </c>
      <c r="I17" s="36"/>
      <c r="J17" s="35"/>
      <c r="K17" s="327"/>
      <c r="L17" s="328"/>
      <c r="M17" s="329"/>
      <c r="N17" s="38">
        <v>6</v>
      </c>
      <c r="O17" s="40">
        <v>9</v>
      </c>
      <c r="P17" s="38">
        <v>3</v>
      </c>
      <c r="Q17" s="72"/>
      <c r="R17" s="72"/>
      <c r="S17" s="72"/>
      <c r="T17" s="13"/>
      <c r="U17" s="73"/>
      <c r="V17" s="59"/>
      <c r="W17" s="66"/>
      <c r="X17" s="55"/>
      <c r="Y17" s="73"/>
      <c r="Z17" s="59"/>
      <c r="AA17" s="66"/>
      <c r="AB17" s="55"/>
      <c r="AC17" s="73"/>
      <c r="AD17" s="59"/>
      <c r="AE17" s="74"/>
      <c r="AF17" s="55"/>
      <c r="AG17" s="73"/>
      <c r="AH17" s="59"/>
      <c r="AI17" s="74"/>
      <c r="AJ17" s="56"/>
    </row>
    <row r="18" spans="1:36" ht="36.6" customHeight="1">
      <c r="A18" s="31" t="s">
        <v>60</v>
      </c>
      <c r="B18" s="42" t="s">
        <v>61</v>
      </c>
      <c r="C18" s="43"/>
      <c r="D18" s="43"/>
      <c r="E18" s="43"/>
      <c r="F18" s="43"/>
      <c r="G18" s="44"/>
      <c r="H18" s="35" t="s">
        <v>43</v>
      </c>
      <c r="I18" s="36"/>
      <c r="J18" s="35"/>
      <c r="K18" s="327"/>
      <c r="L18" s="328"/>
      <c r="M18" s="329"/>
      <c r="N18" s="38">
        <v>3</v>
      </c>
      <c r="O18" s="40">
        <v>3</v>
      </c>
      <c r="P18" s="38">
        <v>3</v>
      </c>
      <c r="Q18" s="72"/>
      <c r="R18" s="72"/>
      <c r="S18" s="72"/>
      <c r="T18" s="13"/>
      <c r="U18" s="73"/>
      <c r="V18" s="59"/>
      <c r="W18" s="66"/>
      <c r="X18" s="55"/>
      <c r="Y18" s="73"/>
      <c r="Z18" s="59"/>
      <c r="AA18" s="66"/>
      <c r="AB18" s="55"/>
      <c r="AC18" s="73"/>
      <c r="AD18" s="59"/>
      <c r="AE18" s="74"/>
      <c r="AF18" s="55"/>
      <c r="AG18" s="73"/>
      <c r="AH18" s="59"/>
      <c r="AI18" s="74"/>
      <c r="AJ18" s="56"/>
    </row>
    <row r="19" spans="1:36" ht="36.6" customHeight="1">
      <c r="A19" s="31" t="s">
        <v>62</v>
      </c>
      <c r="B19" s="32" t="s">
        <v>63</v>
      </c>
      <c r="C19" s="33"/>
      <c r="D19" s="33"/>
      <c r="E19" s="33"/>
      <c r="F19" s="33"/>
      <c r="G19" s="34"/>
      <c r="H19" s="35" t="s">
        <v>43</v>
      </c>
      <c r="I19" s="36"/>
      <c r="J19" s="35"/>
      <c r="K19" s="327"/>
      <c r="L19" s="328"/>
      <c r="M19" s="329"/>
      <c r="N19" s="38">
        <v>0</v>
      </c>
      <c r="O19" s="40">
        <v>30</v>
      </c>
      <c r="P19" s="38">
        <v>0</v>
      </c>
      <c r="Q19" s="72"/>
      <c r="R19" s="72"/>
      <c r="S19" s="72"/>
      <c r="T19" s="13"/>
      <c r="U19" s="73"/>
      <c r="V19" s="75"/>
      <c r="W19" s="66"/>
      <c r="X19" s="55"/>
      <c r="Y19" s="73"/>
      <c r="Z19" s="59"/>
      <c r="AA19" s="66"/>
      <c r="AB19" s="55"/>
      <c r="AC19" s="73"/>
      <c r="AD19" s="59"/>
      <c r="AE19" s="74"/>
      <c r="AF19" s="55"/>
      <c r="AG19" s="73"/>
      <c r="AH19" s="59"/>
      <c r="AI19" s="74"/>
      <c r="AJ19" s="56"/>
    </row>
    <row r="20" spans="1:36" s="78" customFormat="1" ht="36.6" customHeight="1">
      <c r="A20" s="16" t="s">
        <v>64</v>
      </c>
      <c r="B20" s="69" t="s">
        <v>65</v>
      </c>
      <c r="C20" s="70"/>
      <c r="D20" s="70"/>
      <c r="E20" s="70"/>
      <c r="F20" s="70"/>
      <c r="G20" s="71"/>
      <c r="H20" s="47" t="s">
        <v>34</v>
      </c>
      <c r="I20" s="48" t="s">
        <v>35</v>
      </c>
      <c r="J20" s="350"/>
      <c r="K20" s="325" t="s">
        <v>91</v>
      </c>
      <c r="L20" s="25">
        <v>6</v>
      </c>
      <c r="M20" s="330"/>
      <c r="N20" s="76">
        <f>SUM(N21,N22)</f>
        <v>9</v>
      </c>
      <c r="O20" s="76">
        <f t="shared" ref="O20:P20" si="2">SUM(O21,O22)</f>
        <v>15</v>
      </c>
      <c r="P20" s="76">
        <f t="shared" si="2"/>
        <v>9</v>
      </c>
      <c r="Q20" s="77" t="s">
        <v>181</v>
      </c>
      <c r="R20" s="77"/>
      <c r="S20" s="77"/>
      <c r="T20" s="13" t="s">
        <v>66</v>
      </c>
      <c r="U20" s="27">
        <v>1</v>
      </c>
      <c r="V20" s="28" t="s">
        <v>37</v>
      </c>
      <c r="W20" s="169" t="s">
        <v>38</v>
      </c>
      <c r="X20" s="28" t="s">
        <v>112</v>
      </c>
      <c r="Y20" s="27">
        <v>1</v>
      </c>
      <c r="Z20" s="28" t="s">
        <v>37</v>
      </c>
      <c r="AA20" s="169" t="s">
        <v>38</v>
      </c>
      <c r="AB20" s="28" t="s">
        <v>112</v>
      </c>
      <c r="AC20" s="27">
        <v>1</v>
      </c>
      <c r="AD20" s="28" t="s">
        <v>37</v>
      </c>
      <c r="AE20" s="169" t="s">
        <v>38</v>
      </c>
      <c r="AF20" s="28" t="s">
        <v>111</v>
      </c>
      <c r="AG20" s="27">
        <v>1</v>
      </c>
      <c r="AH20" s="28" t="s">
        <v>37</v>
      </c>
      <c r="AI20" s="169" t="s">
        <v>38</v>
      </c>
      <c r="AJ20" s="30" t="s">
        <v>111</v>
      </c>
    </row>
    <row r="21" spans="1:36" s="78" customFormat="1" ht="36.6" customHeight="1">
      <c r="A21" s="31" t="s">
        <v>41</v>
      </c>
      <c r="B21" s="50" t="s">
        <v>68</v>
      </c>
      <c r="C21" s="51"/>
      <c r="D21" s="51"/>
      <c r="E21" s="51"/>
      <c r="F21" s="51"/>
      <c r="G21" s="52"/>
      <c r="H21" s="35" t="s">
        <v>43</v>
      </c>
      <c r="I21" s="79"/>
      <c r="J21" s="315"/>
      <c r="K21" s="331"/>
      <c r="L21" s="332"/>
      <c r="M21" s="333"/>
      <c r="N21" s="80">
        <v>9</v>
      </c>
      <c r="O21" s="80">
        <v>9</v>
      </c>
      <c r="P21" s="81">
        <v>6</v>
      </c>
      <c r="Q21" s="82"/>
      <c r="R21" s="82"/>
      <c r="S21" s="82"/>
      <c r="T21" s="83"/>
      <c r="U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</row>
    <row r="22" spans="1:36" s="78" customFormat="1" ht="36.6" customHeight="1">
      <c r="A22" s="31" t="s">
        <v>44</v>
      </c>
      <c r="B22" s="50" t="s">
        <v>69</v>
      </c>
      <c r="C22" s="51"/>
      <c r="D22" s="51"/>
      <c r="E22" s="51"/>
      <c r="F22" s="51"/>
      <c r="G22" s="52"/>
      <c r="H22" s="35" t="s">
        <v>43</v>
      </c>
      <c r="I22" s="79"/>
      <c r="J22" s="315"/>
      <c r="K22" s="331"/>
      <c r="L22" s="332"/>
      <c r="M22" s="333"/>
      <c r="N22" s="80">
        <v>0</v>
      </c>
      <c r="O22" s="80">
        <v>6</v>
      </c>
      <c r="P22" s="81">
        <v>3</v>
      </c>
      <c r="Q22" s="82"/>
      <c r="R22" s="82"/>
      <c r="S22" s="82"/>
      <c r="T22" s="8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5"/>
    </row>
    <row r="23" spans="1:36" ht="36.6" customHeight="1">
      <c r="A23" s="16" t="s">
        <v>70</v>
      </c>
      <c r="B23" s="86" t="s">
        <v>71</v>
      </c>
      <c r="C23" s="87"/>
      <c r="D23" s="87"/>
      <c r="E23" s="87"/>
      <c r="F23" s="87"/>
      <c r="G23" s="88"/>
      <c r="H23" s="47" t="s">
        <v>34</v>
      </c>
      <c r="I23" s="21" t="s">
        <v>35</v>
      </c>
      <c r="J23" s="231"/>
      <c r="K23" s="325" t="s">
        <v>109</v>
      </c>
      <c r="L23" s="334">
        <v>5</v>
      </c>
      <c r="M23" s="335"/>
      <c r="N23" s="90">
        <f>SUM(N24,N25,N26)</f>
        <v>9</v>
      </c>
      <c r="O23" s="90">
        <f t="shared" ref="O23:P23" si="3">SUM(O24,O25,O26)</f>
        <v>12</v>
      </c>
      <c r="P23" s="90">
        <f t="shared" si="3"/>
        <v>6</v>
      </c>
      <c r="Q23" s="91" t="s">
        <v>182</v>
      </c>
      <c r="R23" s="91"/>
      <c r="S23" s="91"/>
      <c r="T23" s="13" t="s">
        <v>17</v>
      </c>
      <c r="U23" s="27">
        <v>1</v>
      </c>
      <c r="V23" s="28" t="s">
        <v>37</v>
      </c>
      <c r="W23" s="29" t="s">
        <v>38</v>
      </c>
      <c r="X23" s="28" t="s">
        <v>56</v>
      </c>
      <c r="Y23" s="27">
        <v>1</v>
      </c>
      <c r="Z23" s="28" t="s">
        <v>37</v>
      </c>
      <c r="AA23" s="29" t="s">
        <v>38</v>
      </c>
      <c r="AB23" s="28" t="s">
        <v>56</v>
      </c>
      <c r="AC23" s="27">
        <v>1</v>
      </c>
      <c r="AD23" s="28" t="s">
        <v>37</v>
      </c>
      <c r="AE23" s="29" t="s">
        <v>38</v>
      </c>
      <c r="AF23" s="28" t="s">
        <v>56</v>
      </c>
      <c r="AG23" s="27">
        <v>1</v>
      </c>
      <c r="AH23" s="28" t="s">
        <v>37</v>
      </c>
      <c r="AI23" s="29" t="s">
        <v>38</v>
      </c>
      <c r="AJ23" s="30" t="s">
        <v>56</v>
      </c>
    </row>
    <row r="24" spans="1:36" ht="36.6" customHeight="1">
      <c r="A24" s="92" t="s">
        <v>41</v>
      </c>
      <c r="B24" s="42" t="s">
        <v>72</v>
      </c>
      <c r="C24" s="43"/>
      <c r="D24" s="43"/>
      <c r="E24" s="43"/>
      <c r="F24" s="43"/>
      <c r="G24" s="44"/>
      <c r="H24" s="35" t="s">
        <v>43</v>
      </c>
      <c r="I24" s="79"/>
      <c r="J24" s="351"/>
      <c r="K24" s="336"/>
      <c r="L24" s="81"/>
      <c r="M24" s="337"/>
      <c r="N24" s="80">
        <v>0</v>
      </c>
      <c r="O24" s="80">
        <v>6</v>
      </c>
      <c r="P24" s="80">
        <v>3</v>
      </c>
      <c r="Q24" s="95"/>
      <c r="R24" s="95"/>
      <c r="S24" s="95"/>
      <c r="T24" s="13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5"/>
    </row>
    <row r="25" spans="1:36" ht="36.6" customHeight="1">
      <c r="A25" s="92" t="s">
        <v>44</v>
      </c>
      <c r="B25" s="96" t="s">
        <v>73</v>
      </c>
      <c r="C25" s="97"/>
      <c r="D25" s="97"/>
      <c r="E25" s="97"/>
      <c r="F25" s="97"/>
      <c r="G25" s="98"/>
      <c r="H25" s="35" t="s">
        <v>43</v>
      </c>
      <c r="I25" s="79"/>
      <c r="J25" s="351"/>
      <c r="K25" s="336"/>
      <c r="L25" s="81"/>
      <c r="M25" s="337"/>
      <c r="N25" s="80">
        <v>6</v>
      </c>
      <c r="O25" s="80">
        <v>3</v>
      </c>
      <c r="P25" s="80">
        <v>0</v>
      </c>
      <c r="Q25" s="95"/>
      <c r="R25" s="95"/>
      <c r="S25" s="95"/>
      <c r="T25" s="13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5"/>
    </row>
    <row r="26" spans="1:36" ht="36.6" customHeight="1">
      <c r="A26" s="92" t="s">
        <v>46</v>
      </c>
      <c r="B26" s="96" t="s">
        <v>74</v>
      </c>
      <c r="C26" s="97"/>
      <c r="D26" s="97"/>
      <c r="E26" s="97"/>
      <c r="F26" s="97"/>
      <c r="G26" s="98"/>
      <c r="H26" s="35" t="s">
        <v>43</v>
      </c>
      <c r="I26" s="79"/>
      <c r="J26" s="351"/>
      <c r="K26" s="93"/>
      <c r="L26" s="80"/>
      <c r="M26" s="94"/>
      <c r="N26" s="80">
        <v>3</v>
      </c>
      <c r="O26" s="80">
        <v>3</v>
      </c>
      <c r="P26" s="80">
        <v>3</v>
      </c>
      <c r="Q26" s="95"/>
      <c r="R26" s="95"/>
      <c r="S26" s="95"/>
      <c r="T26" s="1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ht="36.6" customHeight="1">
      <c r="A27" s="16" t="s">
        <v>75</v>
      </c>
      <c r="B27" s="86" t="s">
        <v>76</v>
      </c>
      <c r="C27" s="87"/>
      <c r="D27" s="87"/>
      <c r="E27" s="87"/>
      <c r="F27" s="87"/>
      <c r="G27" s="88"/>
      <c r="H27" s="47"/>
      <c r="I27" s="21" t="s">
        <v>77</v>
      </c>
      <c r="J27" s="231"/>
      <c r="K27" s="22">
        <v>0</v>
      </c>
      <c r="L27" s="89">
        <v>0</v>
      </c>
      <c r="M27" s="24"/>
      <c r="N27" s="90">
        <v>0</v>
      </c>
      <c r="O27" s="90">
        <v>10</v>
      </c>
      <c r="P27" s="90">
        <v>0</v>
      </c>
      <c r="Q27" s="91" t="s">
        <v>178</v>
      </c>
      <c r="R27" s="91"/>
      <c r="S27" s="91"/>
      <c r="T27" s="13"/>
      <c r="U27" s="27"/>
      <c r="V27" s="28"/>
      <c r="W27" s="29"/>
      <c r="X27" s="28"/>
      <c r="Y27" s="27"/>
      <c r="Z27" s="28"/>
      <c r="AA27" s="29"/>
      <c r="AB27" s="28"/>
      <c r="AC27" s="27"/>
      <c r="AD27" s="28"/>
      <c r="AE27" s="29"/>
      <c r="AF27" s="28"/>
      <c r="AG27" s="27"/>
      <c r="AH27" s="28"/>
      <c r="AI27" s="29"/>
      <c r="AJ27" s="30"/>
    </row>
    <row r="28" spans="1:36" ht="36.6" customHeight="1">
      <c r="A28" s="16" t="s">
        <v>78</v>
      </c>
      <c r="B28" s="86" t="s">
        <v>79</v>
      </c>
      <c r="C28" s="87"/>
      <c r="D28" s="87"/>
      <c r="E28" s="87"/>
      <c r="F28" s="87"/>
      <c r="G28" s="88"/>
      <c r="H28" s="47"/>
      <c r="I28" s="21" t="s">
        <v>77</v>
      </c>
      <c r="J28" s="231"/>
      <c r="K28" s="22">
        <v>0</v>
      </c>
      <c r="L28" s="89">
        <v>0</v>
      </c>
      <c r="M28" s="24"/>
      <c r="N28" s="90">
        <v>0</v>
      </c>
      <c r="O28" s="90">
        <v>10</v>
      </c>
      <c r="P28" s="90">
        <v>0</v>
      </c>
      <c r="Q28" s="91" t="s">
        <v>178</v>
      </c>
      <c r="R28" s="91"/>
      <c r="S28" s="91"/>
      <c r="T28" s="13"/>
      <c r="U28" s="27"/>
      <c r="V28" s="28"/>
      <c r="W28" s="29"/>
      <c r="X28" s="28"/>
      <c r="Y28" s="27"/>
      <c r="Z28" s="28"/>
      <c r="AA28" s="29"/>
      <c r="AB28" s="28"/>
      <c r="AC28" s="27"/>
      <c r="AD28" s="28"/>
      <c r="AE28" s="29"/>
      <c r="AF28" s="28"/>
      <c r="AG28" s="27"/>
      <c r="AH28" s="28"/>
      <c r="AI28" s="29"/>
      <c r="AJ28" s="30"/>
    </row>
    <row r="29" spans="1:36" ht="36.6" customHeight="1">
      <c r="A29" s="99"/>
      <c r="B29" s="100" t="s">
        <v>80</v>
      </c>
      <c r="C29" s="101"/>
      <c r="D29" s="101"/>
      <c r="E29" s="101"/>
      <c r="F29" s="101"/>
      <c r="G29" s="102"/>
      <c r="H29" s="101"/>
      <c r="I29" s="103"/>
      <c r="J29" s="101"/>
      <c r="K29" s="104">
        <f>SUM(K6+K10+K14+K20+K23)</f>
        <v>30</v>
      </c>
      <c r="L29" s="105">
        <f>SUM(L6+L10+L14+L20+L23)</f>
        <v>30</v>
      </c>
      <c r="M29" s="106"/>
      <c r="N29" s="105">
        <f>SUM(N6+N10+N14+N20+N23)</f>
        <v>84</v>
      </c>
      <c r="O29" s="107">
        <f>SUM(O6+O10+O14+O20+O23)</f>
        <v>114</v>
      </c>
      <c r="P29" s="105">
        <f>SUM(P6+P10+P14+P20+P23)</f>
        <v>27</v>
      </c>
      <c r="Q29" s="108"/>
      <c r="R29" s="108"/>
      <c r="S29" s="108"/>
      <c r="T29" s="13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</row>
    <row r="30" spans="1:36" ht="20.25" customHeight="1">
      <c r="A30" s="99"/>
      <c r="B30" s="100"/>
      <c r="C30" s="101"/>
      <c r="D30" s="101"/>
      <c r="E30" s="101"/>
      <c r="F30" s="101"/>
      <c r="G30" s="102"/>
      <c r="H30" s="101"/>
      <c r="I30" s="103"/>
      <c r="J30" s="101"/>
      <c r="K30" s="104"/>
      <c r="L30" s="105"/>
      <c r="M30" s="106"/>
      <c r="N30" s="389">
        <f>SUM(N29+O29+P29)</f>
        <v>225</v>
      </c>
      <c r="O30" s="389"/>
      <c r="P30" s="389"/>
      <c r="Q30" s="108"/>
      <c r="R30" s="108"/>
      <c r="S30" s="108"/>
      <c r="T30" s="1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5"/>
    </row>
    <row r="31" spans="1:36" ht="20.25" customHeight="1">
      <c r="A31" s="109"/>
      <c r="B31" s="110"/>
      <c r="C31" s="111"/>
      <c r="D31" s="111"/>
      <c r="E31" s="111"/>
      <c r="F31" s="111"/>
      <c r="G31" s="112"/>
      <c r="H31" s="111"/>
      <c r="I31" s="113"/>
      <c r="J31" s="111"/>
      <c r="K31" s="114"/>
      <c r="L31" s="115"/>
      <c r="N31" s="115"/>
      <c r="O31" s="115"/>
      <c r="P31" s="115"/>
      <c r="Q31" s="116"/>
      <c r="R31" s="116"/>
      <c r="S31" s="116"/>
      <c r="AJ31" s="118"/>
    </row>
    <row r="32" spans="1:36" ht="36.6" customHeight="1">
      <c r="A32" s="5"/>
      <c r="B32" s="6" t="s">
        <v>81</v>
      </c>
      <c r="C32" s="7"/>
      <c r="D32" s="7"/>
      <c r="E32" s="7"/>
      <c r="F32" s="7"/>
      <c r="G32" s="8"/>
      <c r="H32" s="119"/>
      <c r="I32" s="9"/>
      <c r="J32" s="9"/>
      <c r="K32" s="120"/>
      <c r="L32" s="6"/>
      <c r="M32" s="12"/>
      <c r="N32" s="6"/>
      <c r="O32" s="6"/>
      <c r="P32" s="6"/>
      <c r="Q32" s="9"/>
      <c r="R32" s="9"/>
      <c r="S32" s="9"/>
      <c r="T32" s="121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</row>
    <row r="33" spans="1:36" s="133" customFormat="1" ht="36.6" customHeight="1">
      <c r="A33" s="122" t="s">
        <v>82</v>
      </c>
      <c r="B33" s="123" t="s">
        <v>83</v>
      </c>
      <c r="C33" s="124"/>
      <c r="D33" s="124"/>
      <c r="E33" s="124"/>
      <c r="F33" s="124"/>
      <c r="G33" s="125" t="s">
        <v>33</v>
      </c>
      <c r="H33" s="126" t="s">
        <v>34</v>
      </c>
      <c r="I33" s="127" t="s">
        <v>35</v>
      </c>
      <c r="J33" s="148"/>
      <c r="K33" s="128">
        <v>6</v>
      </c>
      <c r="L33" s="129">
        <v>6</v>
      </c>
      <c r="M33" s="130"/>
      <c r="N33" s="128">
        <f>SUM(N34,N35,N36)</f>
        <v>18</v>
      </c>
      <c r="O33" s="128">
        <v>15</v>
      </c>
      <c r="P33" s="128">
        <f t="shared" ref="P33" si="4">SUM(P34,P35,P36)</f>
        <v>0</v>
      </c>
      <c r="Q33" s="131"/>
      <c r="R33" s="131"/>
      <c r="S33" s="131"/>
      <c r="T33" s="132" t="s">
        <v>84</v>
      </c>
      <c r="U33" s="27">
        <v>1</v>
      </c>
      <c r="V33" s="28" t="s">
        <v>37</v>
      </c>
      <c r="W33" s="29" t="s">
        <v>38</v>
      </c>
      <c r="X33" s="28" t="s">
        <v>39</v>
      </c>
      <c r="Y33" s="27">
        <v>1</v>
      </c>
      <c r="Z33" s="28" t="s">
        <v>37</v>
      </c>
      <c r="AA33" s="29" t="s">
        <v>40</v>
      </c>
      <c r="AB33" s="28" t="s">
        <v>39</v>
      </c>
      <c r="AC33" s="27">
        <v>1</v>
      </c>
      <c r="AD33" s="28" t="s">
        <v>37</v>
      </c>
      <c r="AE33" s="29" t="s">
        <v>38</v>
      </c>
      <c r="AF33" s="28" t="s">
        <v>39</v>
      </c>
      <c r="AG33" s="27">
        <v>1</v>
      </c>
      <c r="AH33" s="28" t="s">
        <v>37</v>
      </c>
      <c r="AI33" s="29" t="s">
        <v>38</v>
      </c>
      <c r="AJ33" s="30" t="s">
        <v>39</v>
      </c>
    </row>
    <row r="34" spans="1:36" s="133" customFormat="1" ht="36.6" customHeight="1">
      <c r="A34" s="134" t="s">
        <v>85</v>
      </c>
      <c r="B34" s="135" t="s">
        <v>42</v>
      </c>
      <c r="C34" s="136"/>
      <c r="D34" s="136"/>
      <c r="E34" s="136"/>
      <c r="F34" s="136"/>
      <c r="G34" s="137" t="s">
        <v>33</v>
      </c>
      <c r="H34" s="138" t="s">
        <v>43</v>
      </c>
      <c r="I34" s="139" t="s">
        <v>35</v>
      </c>
      <c r="J34" s="153"/>
      <c r="K34" s="140"/>
      <c r="L34" s="141"/>
      <c r="M34" s="142"/>
      <c r="N34" s="143">
        <v>6</v>
      </c>
      <c r="O34" s="143">
        <v>3</v>
      </c>
      <c r="P34" s="143">
        <v>0</v>
      </c>
      <c r="Q34" s="144"/>
      <c r="R34" s="144"/>
      <c r="S34" s="144"/>
      <c r="T34" s="145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7"/>
    </row>
    <row r="35" spans="1:36" s="133" customFormat="1" ht="36.6" customHeight="1">
      <c r="A35" s="134" t="s">
        <v>86</v>
      </c>
      <c r="B35" s="135" t="s">
        <v>87</v>
      </c>
      <c r="C35" s="136"/>
      <c r="D35" s="136"/>
      <c r="E35" s="136"/>
      <c r="F35" s="136"/>
      <c r="G35" s="137"/>
      <c r="H35" s="138" t="s">
        <v>43</v>
      </c>
      <c r="I35" s="139"/>
      <c r="J35" s="153"/>
      <c r="K35" s="140"/>
      <c r="L35" s="141"/>
      <c r="M35" s="142"/>
      <c r="N35" s="143">
        <v>6</v>
      </c>
      <c r="O35" s="143">
        <v>6</v>
      </c>
      <c r="P35" s="143">
        <v>0</v>
      </c>
      <c r="Q35" s="144"/>
      <c r="R35" s="144"/>
      <c r="S35" s="144"/>
      <c r="T35" s="145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7"/>
    </row>
    <row r="36" spans="1:36" s="133" customFormat="1" ht="36.6" customHeight="1">
      <c r="A36" s="134" t="s">
        <v>88</v>
      </c>
      <c r="B36" s="150" t="s">
        <v>183</v>
      </c>
      <c r="C36" s="136"/>
      <c r="D36" s="136"/>
      <c r="E36" s="136"/>
      <c r="F36" s="136"/>
      <c r="G36" s="137"/>
      <c r="H36" s="138" t="s">
        <v>43</v>
      </c>
      <c r="I36" s="139"/>
      <c r="J36" s="153"/>
      <c r="K36" s="140"/>
      <c r="L36" s="141"/>
      <c r="M36" s="142"/>
      <c r="N36" s="143">
        <v>6</v>
      </c>
      <c r="O36" s="143">
        <v>6</v>
      </c>
      <c r="P36" s="143">
        <v>0</v>
      </c>
      <c r="Q36" s="144"/>
      <c r="R36" s="144"/>
      <c r="S36" s="144"/>
      <c r="T36" s="145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</row>
    <row r="37" spans="1:36" s="133" customFormat="1" ht="36.6" customHeight="1">
      <c r="A37" s="122" t="s">
        <v>89</v>
      </c>
      <c r="B37" s="123" t="s">
        <v>90</v>
      </c>
      <c r="C37" s="124"/>
      <c r="D37" s="124"/>
      <c r="E37" s="124"/>
      <c r="F37" s="124"/>
      <c r="G37" s="125" t="s">
        <v>33</v>
      </c>
      <c r="H37" s="148" t="s">
        <v>34</v>
      </c>
      <c r="I37" s="127" t="s">
        <v>35</v>
      </c>
      <c r="J37" s="148"/>
      <c r="K37" s="149" t="s">
        <v>91</v>
      </c>
      <c r="L37" s="128">
        <v>6</v>
      </c>
      <c r="M37" s="130"/>
      <c r="N37" s="128">
        <f>SUM(N38,N39,N40)</f>
        <v>12</v>
      </c>
      <c r="O37" s="128">
        <v>15</v>
      </c>
      <c r="P37" s="128">
        <f t="shared" ref="P37" si="5">SUM(P38,P39,P40)</f>
        <v>3</v>
      </c>
      <c r="Q37" s="131"/>
      <c r="R37" s="131"/>
      <c r="S37" s="131"/>
      <c r="T37" s="132" t="s">
        <v>92</v>
      </c>
      <c r="U37" s="27">
        <v>1</v>
      </c>
      <c r="V37" s="28" t="s">
        <v>67</v>
      </c>
      <c r="W37" s="169" t="s">
        <v>186</v>
      </c>
      <c r="X37" s="52" t="s">
        <v>188</v>
      </c>
      <c r="Y37" s="27">
        <v>1</v>
      </c>
      <c r="Z37" s="160" t="s">
        <v>37</v>
      </c>
      <c r="AA37" s="52" t="s">
        <v>187</v>
      </c>
      <c r="AB37" s="52" t="s">
        <v>189</v>
      </c>
      <c r="AC37" s="27">
        <v>1</v>
      </c>
      <c r="AD37" s="28" t="s">
        <v>37</v>
      </c>
      <c r="AE37" s="169" t="s">
        <v>190</v>
      </c>
      <c r="AF37" s="52" t="s">
        <v>189</v>
      </c>
      <c r="AG37" s="27">
        <v>1</v>
      </c>
      <c r="AH37" s="28" t="s">
        <v>37</v>
      </c>
      <c r="AI37" s="169" t="s">
        <v>190</v>
      </c>
      <c r="AJ37" s="373" t="s">
        <v>191</v>
      </c>
    </row>
    <row r="38" spans="1:36" s="133" customFormat="1" ht="36.6" customHeight="1">
      <c r="A38" s="134" t="s">
        <v>85</v>
      </c>
      <c r="B38" s="150" t="s">
        <v>184</v>
      </c>
      <c r="C38" s="151"/>
      <c r="D38" s="151"/>
      <c r="E38" s="151"/>
      <c r="F38" s="151"/>
      <c r="G38" s="152"/>
      <c r="H38" s="153" t="s">
        <v>43</v>
      </c>
      <c r="I38" s="139"/>
      <c r="J38" s="153"/>
      <c r="K38" s="140"/>
      <c r="L38" s="141"/>
      <c r="M38" s="142"/>
      <c r="N38" s="143">
        <v>6</v>
      </c>
      <c r="O38" s="143">
        <v>6</v>
      </c>
      <c r="P38" s="143">
        <v>3</v>
      </c>
      <c r="Q38" s="144"/>
      <c r="R38" s="144"/>
      <c r="S38" s="144"/>
      <c r="T38" s="145"/>
      <c r="U38" s="374"/>
      <c r="V38" s="172"/>
      <c r="W38" s="155"/>
      <c r="X38" s="155"/>
      <c r="Y38" s="375"/>
      <c r="Z38" s="376"/>
      <c r="AA38" s="376"/>
      <c r="AB38" s="155"/>
      <c r="AC38" s="374"/>
      <c r="AD38" s="172"/>
      <c r="AE38" s="155"/>
      <c r="AF38" s="155"/>
      <c r="AG38" s="375"/>
      <c r="AH38" s="376"/>
      <c r="AI38" s="376"/>
      <c r="AJ38" s="158"/>
    </row>
    <row r="39" spans="1:36" s="133" customFormat="1" ht="36.6" customHeight="1">
      <c r="A39" s="134" t="s">
        <v>86</v>
      </c>
      <c r="B39" s="135" t="s">
        <v>93</v>
      </c>
      <c r="C39" s="136"/>
      <c r="D39" s="136"/>
      <c r="E39" s="136"/>
      <c r="F39" s="136"/>
      <c r="G39" s="137"/>
      <c r="H39" s="153" t="s">
        <v>43</v>
      </c>
      <c r="I39" s="139"/>
      <c r="J39" s="153"/>
      <c r="K39" s="159"/>
      <c r="L39" s="141"/>
      <c r="M39" s="142"/>
      <c r="N39" s="143">
        <v>3</v>
      </c>
      <c r="O39" s="143">
        <v>6</v>
      </c>
      <c r="P39" s="143">
        <v>0</v>
      </c>
      <c r="Q39" s="144"/>
      <c r="R39" s="144"/>
      <c r="S39" s="144"/>
      <c r="T39" s="145"/>
      <c r="U39" s="374"/>
      <c r="V39" s="160"/>
      <c r="W39" s="160"/>
      <c r="X39" s="160"/>
      <c r="Y39" s="375"/>
      <c r="Z39" s="160"/>
      <c r="AA39" s="160"/>
      <c r="AB39" s="160"/>
      <c r="AC39" s="374"/>
      <c r="AD39" s="160"/>
      <c r="AE39" s="160"/>
      <c r="AF39" s="160"/>
      <c r="AG39" s="375"/>
      <c r="AH39" s="160"/>
      <c r="AI39" s="160"/>
      <c r="AJ39" s="161"/>
    </row>
    <row r="40" spans="1:36" s="133" customFormat="1" ht="36.6" customHeight="1">
      <c r="A40" s="134" t="s">
        <v>94</v>
      </c>
      <c r="B40" s="150" t="s">
        <v>185</v>
      </c>
      <c r="C40" s="136"/>
      <c r="D40" s="136"/>
      <c r="E40" s="136"/>
      <c r="F40" s="136"/>
      <c r="G40" s="137"/>
      <c r="H40" s="162" t="s">
        <v>43</v>
      </c>
      <c r="I40" s="163"/>
      <c r="J40" s="162"/>
      <c r="K40" s="159"/>
      <c r="L40" s="164"/>
      <c r="M40" s="165"/>
      <c r="N40" s="143">
        <v>3</v>
      </c>
      <c r="O40" s="143">
        <v>3</v>
      </c>
      <c r="P40" s="143">
        <v>0</v>
      </c>
      <c r="Q40" s="144"/>
      <c r="R40" s="144"/>
      <c r="S40" s="144"/>
      <c r="T40" s="145"/>
      <c r="U40" s="374"/>
      <c r="V40" s="75"/>
      <c r="W40" s="160"/>
      <c r="X40" s="160"/>
      <c r="Y40" s="375"/>
      <c r="Z40" s="160"/>
      <c r="AA40" s="160"/>
      <c r="AB40" s="160"/>
      <c r="AC40" s="374"/>
      <c r="AD40" s="160"/>
      <c r="AE40" s="160"/>
      <c r="AF40" s="160"/>
      <c r="AG40" s="375"/>
      <c r="AH40" s="160"/>
      <c r="AI40" s="160"/>
      <c r="AJ40" s="161"/>
    </row>
    <row r="41" spans="1:36" s="133" customFormat="1" ht="36.6" customHeight="1">
      <c r="A41" s="122" t="s">
        <v>95</v>
      </c>
      <c r="B41" s="166" t="s">
        <v>96</v>
      </c>
      <c r="C41" s="167"/>
      <c r="D41" s="167"/>
      <c r="E41" s="167"/>
      <c r="F41" s="167"/>
      <c r="G41" s="168" t="s">
        <v>33</v>
      </c>
      <c r="H41" s="148" t="s">
        <v>34</v>
      </c>
      <c r="I41" s="184" t="s">
        <v>35</v>
      </c>
      <c r="J41" s="184"/>
      <c r="K41" s="341" t="s">
        <v>177</v>
      </c>
      <c r="L41" s="342">
        <v>7</v>
      </c>
      <c r="M41" s="185"/>
      <c r="N41" s="342">
        <f>SUM(N42,N43,N44,N45,N46)</f>
        <v>15</v>
      </c>
      <c r="O41" s="342">
        <f t="shared" ref="O41:P41" si="6">SUM(O42,O43,O44,O45,O46)</f>
        <v>64</v>
      </c>
      <c r="P41" s="342">
        <f t="shared" si="6"/>
        <v>6</v>
      </c>
      <c r="Q41" s="131"/>
      <c r="R41" s="131"/>
      <c r="S41" s="131"/>
      <c r="T41" s="132" t="s">
        <v>97</v>
      </c>
      <c r="U41" s="27">
        <v>1</v>
      </c>
      <c r="V41" s="28" t="s">
        <v>67</v>
      </c>
      <c r="W41" s="29" t="s">
        <v>98</v>
      </c>
      <c r="X41" s="29" t="s">
        <v>99</v>
      </c>
      <c r="Y41" s="27">
        <v>1</v>
      </c>
      <c r="Z41" s="28" t="s">
        <v>37</v>
      </c>
      <c r="AA41" s="29" t="s">
        <v>98</v>
      </c>
      <c r="AB41" s="169" t="s">
        <v>99</v>
      </c>
      <c r="AC41" s="27">
        <v>1</v>
      </c>
      <c r="AD41" s="28" t="s">
        <v>37</v>
      </c>
      <c r="AE41" s="29" t="s">
        <v>100</v>
      </c>
      <c r="AF41" s="28" t="s">
        <v>56</v>
      </c>
      <c r="AG41" s="27">
        <v>1</v>
      </c>
      <c r="AH41" s="28" t="s">
        <v>37</v>
      </c>
      <c r="AI41" s="29" t="s">
        <v>100</v>
      </c>
      <c r="AJ41" s="30" t="s">
        <v>56</v>
      </c>
    </row>
    <row r="42" spans="1:36" s="133" customFormat="1" ht="36.6" customHeight="1">
      <c r="A42" s="134" t="s">
        <v>85</v>
      </c>
      <c r="B42" s="170" t="s">
        <v>101</v>
      </c>
      <c r="C42" s="171"/>
      <c r="D42" s="171"/>
      <c r="E42" s="171"/>
      <c r="F42" s="171"/>
      <c r="G42" s="172"/>
      <c r="H42" s="153" t="s">
        <v>43</v>
      </c>
      <c r="I42" s="139"/>
      <c r="J42" s="153"/>
      <c r="K42" s="140"/>
      <c r="L42" s="141"/>
      <c r="M42" s="142"/>
      <c r="N42" s="143">
        <v>6</v>
      </c>
      <c r="O42" s="143">
        <v>3</v>
      </c>
      <c r="P42" s="143">
        <v>0</v>
      </c>
      <c r="Q42" s="144"/>
      <c r="R42" s="144"/>
      <c r="S42" s="144"/>
      <c r="T42" s="173"/>
      <c r="U42" s="174"/>
      <c r="V42" s="175"/>
      <c r="W42" s="176"/>
      <c r="X42" s="176"/>
      <c r="Y42" s="174"/>
      <c r="Z42" s="175"/>
      <c r="AA42" s="176"/>
      <c r="AB42" s="176"/>
      <c r="AC42" s="174"/>
      <c r="AD42" s="175"/>
      <c r="AE42" s="176"/>
      <c r="AF42" s="176"/>
      <c r="AG42" s="174"/>
      <c r="AH42" s="175"/>
      <c r="AI42" s="176"/>
      <c r="AJ42" s="177"/>
    </row>
    <row r="43" spans="1:36" s="133" customFormat="1" ht="36.6" customHeight="1">
      <c r="A43" s="134" t="s">
        <v>86</v>
      </c>
      <c r="B43" s="170" t="s">
        <v>102</v>
      </c>
      <c r="C43" s="171"/>
      <c r="D43" s="171"/>
      <c r="E43" s="171"/>
      <c r="F43" s="171"/>
      <c r="G43" s="172"/>
      <c r="H43" s="153" t="s">
        <v>43</v>
      </c>
      <c r="I43" s="139"/>
      <c r="J43" s="153"/>
      <c r="K43" s="140"/>
      <c r="L43" s="141"/>
      <c r="M43" s="142"/>
      <c r="N43" s="143">
        <v>3</v>
      </c>
      <c r="O43" s="143">
        <v>6</v>
      </c>
      <c r="P43" s="143">
        <v>0</v>
      </c>
      <c r="Q43" s="144"/>
      <c r="R43" s="144"/>
      <c r="S43" s="144"/>
      <c r="T43" s="173"/>
      <c r="U43" s="174"/>
      <c r="V43" s="175"/>
      <c r="W43" s="176"/>
      <c r="X43" s="176"/>
      <c r="Y43" s="174"/>
      <c r="Z43" s="175"/>
      <c r="AA43" s="176"/>
      <c r="AB43" s="176"/>
      <c r="AC43" s="174"/>
      <c r="AD43" s="175"/>
      <c r="AE43" s="176"/>
      <c r="AF43" s="176"/>
      <c r="AG43" s="174"/>
      <c r="AH43" s="175"/>
      <c r="AI43" s="176"/>
      <c r="AJ43" s="177"/>
    </row>
    <row r="44" spans="1:36" s="133" customFormat="1" ht="36.6" customHeight="1">
      <c r="A44" s="134" t="s">
        <v>88</v>
      </c>
      <c r="B44" s="150" t="s">
        <v>103</v>
      </c>
      <c r="C44" s="151"/>
      <c r="D44" s="151"/>
      <c r="E44" s="151"/>
      <c r="F44" s="151"/>
      <c r="G44" s="152"/>
      <c r="H44" s="153" t="s">
        <v>43</v>
      </c>
      <c r="I44" s="139"/>
      <c r="J44" s="153"/>
      <c r="K44" s="140"/>
      <c r="L44" s="141"/>
      <c r="M44" s="142"/>
      <c r="N44" s="143">
        <v>0</v>
      </c>
      <c r="O44" s="143">
        <v>9</v>
      </c>
      <c r="P44" s="143">
        <v>3</v>
      </c>
      <c r="Q44" s="144"/>
      <c r="R44" s="144"/>
      <c r="S44" s="144"/>
      <c r="T44" s="173"/>
      <c r="U44" s="174"/>
      <c r="V44" s="175"/>
      <c r="W44" s="176"/>
      <c r="X44" s="176"/>
      <c r="Y44" s="174"/>
      <c r="Z44" s="175"/>
      <c r="AA44" s="176"/>
      <c r="AB44" s="176"/>
      <c r="AC44" s="174"/>
      <c r="AD44" s="175"/>
      <c r="AE44" s="176"/>
      <c r="AF44" s="176"/>
      <c r="AG44" s="174"/>
      <c r="AH44" s="175"/>
      <c r="AI44" s="176"/>
      <c r="AJ44" s="177"/>
    </row>
    <row r="45" spans="1:36" s="133" customFormat="1" ht="36.6" customHeight="1">
      <c r="A45" s="134" t="s">
        <v>104</v>
      </c>
      <c r="B45" s="150" t="s">
        <v>105</v>
      </c>
      <c r="C45" s="151"/>
      <c r="D45" s="151"/>
      <c r="E45" s="151"/>
      <c r="F45" s="151"/>
      <c r="G45" s="152"/>
      <c r="H45" s="153" t="s">
        <v>43</v>
      </c>
      <c r="I45" s="139"/>
      <c r="J45" s="153"/>
      <c r="K45" s="140"/>
      <c r="L45" s="141"/>
      <c r="M45" s="142"/>
      <c r="N45" s="143">
        <v>6</v>
      </c>
      <c r="O45" s="143">
        <v>6</v>
      </c>
      <c r="P45" s="143">
        <v>3</v>
      </c>
      <c r="Q45" s="144"/>
      <c r="R45" s="144"/>
      <c r="S45" s="144"/>
      <c r="T45" s="173"/>
      <c r="U45" s="156"/>
      <c r="V45" s="154"/>
      <c r="W45" s="176"/>
      <c r="X45" s="178"/>
      <c r="Y45" s="156"/>
      <c r="Z45" s="157"/>
      <c r="AA45" s="155"/>
      <c r="AB45" s="155"/>
      <c r="AC45" s="179"/>
      <c r="AD45" s="180"/>
      <c r="AE45" s="155"/>
      <c r="AF45" s="155"/>
      <c r="AG45" s="179"/>
      <c r="AH45" s="180"/>
      <c r="AI45" s="155"/>
      <c r="AJ45" s="158"/>
    </row>
    <row r="46" spans="1:36" s="133" customFormat="1" ht="69.599999999999994" customHeight="1">
      <c r="A46" s="134" t="s">
        <v>106</v>
      </c>
      <c r="B46" s="150" t="s">
        <v>107</v>
      </c>
      <c r="C46" s="151"/>
      <c r="D46" s="151"/>
      <c r="E46" s="151"/>
      <c r="F46" s="151"/>
      <c r="G46" s="152"/>
      <c r="H46" s="153" t="s">
        <v>43</v>
      </c>
      <c r="I46" s="139"/>
      <c r="J46" s="153"/>
      <c r="K46" s="140"/>
      <c r="L46" s="141"/>
      <c r="M46" s="142"/>
      <c r="N46" s="143">
        <v>0</v>
      </c>
      <c r="O46" s="143">
        <v>40</v>
      </c>
      <c r="P46" s="143">
        <v>0</v>
      </c>
      <c r="Q46" s="144"/>
      <c r="R46" s="144"/>
      <c r="S46" s="144"/>
      <c r="T46" s="145"/>
      <c r="U46" s="156"/>
      <c r="V46" s="75"/>
      <c r="W46" s="176"/>
      <c r="X46" s="176"/>
      <c r="Y46" s="156"/>
      <c r="Z46" s="157"/>
      <c r="AA46" s="157"/>
      <c r="AB46" s="176"/>
      <c r="AC46" s="156"/>
      <c r="AD46" s="157"/>
      <c r="AE46" s="157"/>
      <c r="AF46" s="176"/>
      <c r="AG46" s="156"/>
      <c r="AH46" s="157"/>
      <c r="AI46" s="157"/>
      <c r="AJ46" s="177"/>
    </row>
    <row r="47" spans="1:36" s="181" customFormat="1" ht="36.6" customHeight="1">
      <c r="A47" s="122" t="s">
        <v>108</v>
      </c>
      <c r="B47" s="166" t="s">
        <v>65</v>
      </c>
      <c r="C47" s="167"/>
      <c r="D47" s="167"/>
      <c r="E47" s="167"/>
      <c r="F47" s="167"/>
      <c r="G47" s="168"/>
      <c r="H47" s="148" t="s">
        <v>34</v>
      </c>
      <c r="I47" s="127" t="s">
        <v>35</v>
      </c>
      <c r="J47" s="127"/>
      <c r="K47" s="341" t="s">
        <v>91</v>
      </c>
      <c r="L47" s="342">
        <v>6</v>
      </c>
      <c r="M47" s="185"/>
      <c r="N47" s="128">
        <f>SUM(N48,N49)</f>
        <v>15</v>
      </c>
      <c r="O47" s="128">
        <f>SUM(O48,O49)</f>
        <v>15</v>
      </c>
      <c r="P47" s="128">
        <f>SUM(P48,P49)</f>
        <v>6</v>
      </c>
      <c r="Q47" s="131"/>
      <c r="R47" s="131"/>
      <c r="S47" s="131"/>
      <c r="T47" s="13" t="s">
        <v>110</v>
      </c>
      <c r="U47" s="27">
        <v>1</v>
      </c>
      <c r="V47" s="28" t="s">
        <v>37</v>
      </c>
      <c r="W47" s="169" t="s">
        <v>38</v>
      </c>
      <c r="X47" s="28" t="s">
        <v>111</v>
      </c>
      <c r="Y47" s="27">
        <v>1</v>
      </c>
      <c r="Z47" s="28" t="s">
        <v>37</v>
      </c>
      <c r="AA47" s="169" t="s">
        <v>38</v>
      </c>
      <c r="AB47" s="28" t="s">
        <v>112</v>
      </c>
      <c r="AC47" s="27">
        <v>1</v>
      </c>
      <c r="AD47" s="28" t="s">
        <v>37</v>
      </c>
      <c r="AE47" s="169" t="s">
        <v>38</v>
      </c>
      <c r="AF47" s="28" t="s">
        <v>39</v>
      </c>
      <c r="AG47" s="27">
        <v>1</v>
      </c>
      <c r="AH47" s="28" t="s">
        <v>37</v>
      </c>
      <c r="AI47" s="169" t="s">
        <v>38</v>
      </c>
      <c r="AJ47" s="30" t="s">
        <v>39</v>
      </c>
    </row>
    <row r="48" spans="1:36" s="181" customFormat="1" ht="36.6" customHeight="1">
      <c r="A48" s="134" t="s">
        <v>85</v>
      </c>
      <c r="B48" s="150" t="s">
        <v>113</v>
      </c>
      <c r="C48" s="151"/>
      <c r="D48" s="151"/>
      <c r="E48" s="151"/>
      <c r="F48" s="151"/>
      <c r="G48" s="152"/>
      <c r="H48" s="153" t="s">
        <v>43</v>
      </c>
      <c r="I48" s="163"/>
      <c r="J48" s="352"/>
      <c r="K48" s="347"/>
      <c r="L48" s="348"/>
      <c r="M48" s="349"/>
      <c r="N48" s="143">
        <v>9</v>
      </c>
      <c r="O48" s="143">
        <v>6</v>
      </c>
      <c r="P48" s="143">
        <v>3</v>
      </c>
      <c r="Q48" s="144"/>
      <c r="R48" s="144"/>
      <c r="S48" s="144"/>
      <c r="T48" s="173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6"/>
    </row>
    <row r="49" spans="1:36" s="181" customFormat="1" ht="36.6" customHeight="1">
      <c r="A49" s="134" t="s">
        <v>86</v>
      </c>
      <c r="B49" s="150" t="s">
        <v>114</v>
      </c>
      <c r="C49" s="151"/>
      <c r="D49" s="151"/>
      <c r="E49" s="151"/>
      <c r="F49" s="151"/>
      <c r="G49" s="152"/>
      <c r="H49" s="153" t="s">
        <v>43</v>
      </c>
      <c r="I49" s="163"/>
      <c r="J49" s="352"/>
      <c r="K49" s="347"/>
      <c r="L49" s="348"/>
      <c r="M49" s="349"/>
      <c r="N49" s="143">
        <v>6</v>
      </c>
      <c r="O49" s="143">
        <v>9</v>
      </c>
      <c r="P49" s="143">
        <v>3</v>
      </c>
      <c r="Q49" s="144"/>
      <c r="R49" s="144"/>
      <c r="S49" s="144"/>
      <c r="T49" s="173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6"/>
    </row>
    <row r="50" spans="1:36" s="181" customFormat="1" ht="36.6" customHeight="1">
      <c r="A50" s="122" t="s">
        <v>115</v>
      </c>
      <c r="B50" s="182" t="s">
        <v>116</v>
      </c>
      <c r="C50" s="183"/>
      <c r="D50" s="183"/>
      <c r="E50" s="183"/>
      <c r="F50" s="183"/>
      <c r="G50" s="184"/>
      <c r="H50" s="148" t="s">
        <v>34</v>
      </c>
      <c r="I50" s="127" t="s">
        <v>35</v>
      </c>
      <c r="J50" s="127"/>
      <c r="K50" s="341">
        <v>4</v>
      </c>
      <c r="L50" s="342">
        <v>4</v>
      </c>
      <c r="M50" s="185"/>
      <c r="N50" s="186">
        <f>SUM(N51,N52,N53)</f>
        <v>9</v>
      </c>
      <c r="O50" s="186">
        <f t="shared" ref="O50:P50" si="7">SUM(O51,O52,O53)</f>
        <v>18</v>
      </c>
      <c r="P50" s="186">
        <f t="shared" si="7"/>
        <v>6</v>
      </c>
      <c r="Q50" s="187"/>
      <c r="R50" s="187"/>
      <c r="S50" s="187"/>
      <c r="T50" s="13" t="s">
        <v>17</v>
      </c>
      <c r="U50" s="27">
        <v>1</v>
      </c>
      <c r="V50" s="28" t="s">
        <v>37</v>
      </c>
      <c r="W50" s="169" t="s">
        <v>38</v>
      </c>
      <c r="X50" s="28" t="s">
        <v>56</v>
      </c>
      <c r="Y50" s="27">
        <v>1</v>
      </c>
      <c r="Z50" s="28" t="s">
        <v>37</v>
      </c>
      <c r="AA50" s="169" t="s">
        <v>38</v>
      </c>
      <c r="AB50" s="28" t="s">
        <v>56</v>
      </c>
      <c r="AC50" s="27">
        <v>1</v>
      </c>
      <c r="AD50" s="28" t="s">
        <v>37</v>
      </c>
      <c r="AE50" s="169" t="s">
        <v>38</v>
      </c>
      <c r="AF50" s="28" t="s">
        <v>56</v>
      </c>
      <c r="AG50" s="27">
        <v>1</v>
      </c>
      <c r="AH50" s="28" t="s">
        <v>37</v>
      </c>
      <c r="AI50" s="169" t="s">
        <v>38</v>
      </c>
      <c r="AJ50" s="30" t="s">
        <v>56</v>
      </c>
    </row>
    <row r="51" spans="1:36" s="181" customFormat="1" ht="36.6" customHeight="1">
      <c r="A51" s="383" t="s">
        <v>85</v>
      </c>
      <c r="B51" s="188" t="s">
        <v>117</v>
      </c>
      <c r="C51" s="189"/>
      <c r="D51" s="189"/>
      <c r="E51" s="189"/>
      <c r="F51" s="189"/>
      <c r="G51" s="190"/>
      <c r="H51" s="153" t="s">
        <v>43</v>
      </c>
      <c r="I51" s="191"/>
      <c r="J51" s="191"/>
      <c r="K51" s="192"/>
      <c r="L51" s="193"/>
      <c r="M51" s="194"/>
      <c r="N51" s="195">
        <v>0</v>
      </c>
      <c r="O51" s="195">
        <v>9</v>
      </c>
      <c r="P51" s="195">
        <v>3</v>
      </c>
      <c r="Q51" s="196"/>
      <c r="R51" s="196"/>
      <c r="S51" s="196"/>
      <c r="T51" s="173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6"/>
    </row>
    <row r="52" spans="1:36" s="181" customFormat="1" ht="36.6" customHeight="1">
      <c r="A52" s="383" t="s">
        <v>86</v>
      </c>
      <c r="B52" s="188" t="s">
        <v>118</v>
      </c>
      <c r="C52" s="189"/>
      <c r="D52" s="189"/>
      <c r="E52" s="189"/>
      <c r="F52" s="189"/>
      <c r="G52" s="190"/>
      <c r="H52" s="153" t="s">
        <v>43</v>
      </c>
      <c r="I52" s="191"/>
      <c r="J52" s="353"/>
      <c r="K52" s="192"/>
      <c r="L52" s="193"/>
      <c r="M52" s="194"/>
      <c r="N52" s="195">
        <v>6</v>
      </c>
      <c r="O52" s="195">
        <v>3</v>
      </c>
      <c r="P52" s="195">
        <v>0</v>
      </c>
      <c r="Q52" s="196"/>
      <c r="R52" s="196"/>
      <c r="S52" s="196"/>
      <c r="T52" s="173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6"/>
    </row>
    <row r="53" spans="1:36" s="181" customFormat="1" ht="36.6" customHeight="1">
      <c r="A53" s="383" t="s">
        <v>88</v>
      </c>
      <c r="B53" s="188" t="s">
        <v>119</v>
      </c>
      <c r="C53" s="189"/>
      <c r="D53" s="189"/>
      <c r="E53" s="189"/>
      <c r="F53" s="189"/>
      <c r="G53" s="190"/>
      <c r="H53" s="153" t="s">
        <v>43</v>
      </c>
      <c r="I53" s="191"/>
      <c r="J53" s="353"/>
      <c r="K53" s="192"/>
      <c r="L53" s="193"/>
      <c r="M53" s="194"/>
      <c r="N53" s="195">
        <v>3</v>
      </c>
      <c r="O53" s="195">
        <v>6</v>
      </c>
      <c r="P53" s="195">
        <v>3</v>
      </c>
      <c r="Q53" s="196"/>
      <c r="R53" s="196"/>
      <c r="S53" s="196"/>
      <c r="T53" s="173"/>
      <c r="U53" s="305"/>
      <c r="V53" s="28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6"/>
    </row>
    <row r="54" spans="1:36" s="181" customFormat="1" ht="36.6" customHeight="1">
      <c r="A54" s="122" t="s">
        <v>120</v>
      </c>
      <c r="B54" s="182" t="s">
        <v>121</v>
      </c>
      <c r="C54" s="183"/>
      <c r="D54" s="183"/>
      <c r="E54" s="183"/>
      <c r="F54" s="183"/>
      <c r="G54" s="184"/>
      <c r="H54" s="148" t="s">
        <v>34</v>
      </c>
      <c r="I54" s="127" t="s">
        <v>35</v>
      </c>
      <c r="J54" s="354"/>
      <c r="K54" s="149">
        <v>1</v>
      </c>
      <c r="L54" s="128">
        <v>1</v>
      </c>
      <c r="M54" s="185"/>
      <c r="N54" s="186"/>
      <c r="O54" s="186">
        <v>18</v>
      </c>
      <c r="P54" s="186"/>
      <c r="Q54" s="187"/>
      <c r="R54" s="187"/>
      <c r="S54" s="187"/>
      <c r="T54" s="13" t="s">
        <v>17</v>
      </c>
      <c r="U54" s="27">
        <v>1</v>
      </c>
      <c r="V54" s="28" t="s">
        <v>67</v>
      </c>
      <c r="W54" s="169" t="s">
        <v>122</v>
      </c>
      <c r="X54" s="28" t="s">
        <v>123</v>
      </c>
      <c r="Y54" s="27">
        <v>1</v>
      </c>
      <c r="Z54" s="28" t="s">
        <v>37</v>
      </c>
      <c r="AA54" s="169" t="s">
        <v>122</v>
      </c>
      <c r="AB54" s="28" t="s">
        <v>123</v>
      </c>
      <c r="AC54" s="27">
        <v>1</v>
      </c>
      <c r="AD54" s="28" t="s">
        <v>37</v>
      </c>
      <c r="AE54" s="169" t="s">
        <v>122</v>
      </c>
      <c r="AF54" s="28" t="s">
        <v>123</v>
      </c>
      <c r="AG54" s="27">
        <v>1</v>
      </c>
      <c r="AH54" s="28" t="s">
        <v>37</v>
      </c>
      <c r="AI54" s="169" t="s">
        <v>122</v>
      </c>
      <c r="AJ54" s="30" t="s">
        <v>123</v>
      </c>
    </row>
    <row r="55" spans="1:36" s="181" customFormat="1" ht="36.6" customHeight="1">
      <c r="A55" s="122" t="s">
        <v>124</v>
      </c>
      <c r="B55" s="182" t="s">
        <v>76</v>
      </c>
      <c r="C55" s="183"/>
      <c r="D55" s="183"/>
      <c r="E55" s="183"/>
      <c r="F55" s="183"/>
      <c r="G55" s="184"/>
      <c r="H55" s="148"/>
      <c r="I55" s="127" t="s">
        <v>77</v>
      </c>
      <c r="J55" s="354"/>
      <c r="K55" s="149">
        <v>0</v>
      </c>
      <c r="L55" s="128">
        <v>0</v>
      </c>
      <c r="M55" s="185"/>
      <c r="N55" s="186">
        <v>0</v>
      </c>
      <c r="O55" s="186">
        <v>10</v>
      </c>
      <c r="P55" s="186">
        <v>0</v>
      </c>
      <c r="Q55" s="187"/>
      <c r="R55" s="187"/>
      <c r="S55" s="187"/>
      <c r="T55" s="307"/>
      <c r="U55" s="27"/>
      <c r="V55" s="28"/>
      <c r="W55" s="169"/>
      <c r="X55" s="28"/>
      <c r="Y55" s="27"/>
      <c r="Z55" s="28"/>
      <c r="AA55" s="169"/>
      <c r="AB55" s="28"/>
      <c r="AC55" s="27"/>
      <c r="AD55" s="28"/>
      <c r="AE55" s="169"/>
      <c r="AF55" s="28"/>
      <c r="AG55" s="27"/>
      <c r="AH55" s="28"/>
      <c r="AI55" s="169"/>
      <c r="AJ55" s="30"/>
    </row>
    <row r="56" spans="1:36" s="181" customFormat="1" ht="36.6" customHeight="1">
      <c r="A56" s="122" t="s">
        <v>125</v>
      </c>
      <c r="B56" s="182" t="s">
        <v>79</v>
      </c>
      <c r="C56" s="183"/>
      <c r="D56" s="183"/>
      <c r="E56" s="183"/>
      <c r="F56" s="183"/>
      <c r="G56" s="184"/>
      <c r="H56" s="148"/>
      <c r="I56" s="127" t="s">
        <v>77</v>
      </c>
      <c r="J56" s="354"/>
      <c r="K56" s="149">
        <v>0</v>
      </c>
      <c r="L56" s="128">
        <v>0</v>
      </c>
      <c r="M56" s="185"/>
      <c r="N56" s="186">
        <v>0</v>
      </c>
      <c r="O56" s="186">
        <v>20</v>
      </c>
      <c r="P56" s="186">
        <v>0</v>
      </c>
      <c r="Q56" s="187"/>
      <c r="R56" s="187"/>
      <c r="S56" s="187"/>
      <c r="T56" s="307"/>
      <c r="U56" s="27"/>
      <c r="V56" s="28"/>
      <c r="W56" s="169"/>
      <c r="X56" s="28"/>
      <c r="Y56" s="27"/>
      <c r="Z56" s="28"/>
      <c r="AA56" s="169"/>
      <c r="AB56" s="28"/>
      <c r="AC56" s="27"/>
      <c r="AD56" s="28"/>
      <c r="AE56" s="169"/>
      <c r="AF56" s="28"/>
      <c r="AG56" s="27"/>
      <c r="AH56" s="28"/>
      <c r="AI56" s="169"/>
      <c r="AJ56" s="30"/>
    </row>
    <row r="57" spans="1:36" s="181" customFormat="1" ht="36.6" customHeight="1">
      <c r="A57" s="99"/>
      <c r="B57" s="388" t="s">
        <v>126</v>
      </c>
      <c r="C57" s="388"/>
      <c r="D57" s="388"/>
      <c r="E57" s="388"/>
      <c r="F57" s="388"/>
      <c r="G57" s="388"/>
      <c r="H57" s="388"/>
      <c r="I57" s="388"/>
      <c r="J57" s="388"/>
      <c r="K57" s="197">
        <f>SUM(K33+K37+K41+K47+K50+K54)</f>
        <v>30</v>
      </c>
      <c r="L57" s="198">
        <f>SUM(L33+L37+L41+L47+L50+L54)</f>
        <v>30</v>
      </c>
      <c r="M57" s="199"/>
      <c r="N57" s="200">
        <f>SUM(N33+N37+N41+N47+N50+N54)</f>
        <v>69</v>
      </c>
      <c r="O57" s="200">
        <v>145</v>
      </c>
      <c r="P57" s="200">
        <v>21</v>
      </c>
      <c r="Q57" s="201"/>
      <c r="R57" s="201"/>
      <c r="S57" s="201"/>
      <c r="T57" s="307"/>
      <c r="U57" s="27"/>
      <c r="V57" s="28"/>
      <c r="W57" s="169"/>
      <c r="X57" s="28"/>
      <c r="Y57" s="27"/>
      <c r="Z57" s="28"/>
      <c r="AA57" s="169"/>
      <c r="AB57" s="28"/>
      <c r="AC57" s="27"/>
      <c r="AD57" s="28"/>
      <c r="AE57" s="169"/>
      <c r="AF57" s="28"/>
      <c r="AG57" s="27"/>
      <c r="AH57" s="28"/>
      <c r="AI57" s="169"/>
      <c r="AJ57" s="30"/>
    </row>
    <row r="58" spans="1:36" s="181" customFormat="1" ht="20.25" customHeight="1">
      <c r="A58" s="99"/>
      <c r="B58" s="202"/>
      <c r="C58" s="203"/>
      <c r="D58" s="203"/>
      <c r="E58" s="203"/>
      <c r="F58" s="203"/>
      <c r="G58" s="102"/>
      <c r="H58" s="203"/>
      <c r="I58" s="204"/>
      <c r="J58" s="203"/>
      <c r="K58" s="197"/>
      <c r="L58" s="198"/>
      <c r="M58" s="199"/>
      <c r="N58" s="391">
        <f>SUM(N57+O57+P57)</f>
        <v>235</v>
      </c>
      <c r="O58" s="391"/>
      <c r="P58" s="391"/>
      <c r="Q58" s="201"/>
      <c r="R58" s="201"/>
      <c r="S58" s="201"/>
      <c r="T58" s="13"/>
      <c r="U58" s="27"/>
      <c r="V58" s="28"/>
      <c r="W58" s="29"/>
      <c r="X58" s="28"/>
      <c r="Y58" s="27"/>
      <c r="Z58" s="28"/>
      <c r="AA58" s="29"/>
      <c r="AB58" s="28"/>
      <c r="AC58" s="27"/>
      <c r="AD58" s="28"/>
      <c r="AE58" s="29"/>
      <c r="AF58" s="28"/>
      <c r="AG58" s="27"/>
      <c r="AH58" s="28"/>
      <c r="AI58" s="29"/>
      <c r="AJ58" s="30"/>
    </row>
    <row r="59" spans="1:36" s="181" customFormat="1" ht="20.25" customHeight="1">
      <c r="A59" s="109"/>
      <c r="B59" s="205"/>
      <c r="C59" s="206"/>
      <c r="D59" s="206"/>
      <c r="E59" s="206"/>
      <c r="F59" s="206"/>
      <c r="G59" s="112"/>
      <c r="H59" s="206"/>
      <c r="I59" s="207"/>
      <c r="J59" s="206"/>
      <c r="K59" s="208"/>
      <c r="L59" s="209"/>
      <c r="M59" s="210"/>
      <c r="N59" s="211"/>
      <c r="O59" s="211"/>
      <c r="P59" s="211"/>
      <c r="Q59" s="212"/>
      <c r="R59" s="212"/>
      <c r="S59" s="212"/>
      <c r="T59" s="117"/>
      <c r="U59" s="213"/>
      <c r="V59" s="214"/>
      <c r="W59" s="215"/>
      <c r="X59" s="214"/>
      <c r="Y59" s="213"/>
      <c r="Z59" s="214"/>
      <c r="AA59" s="215"/>
      <c r="AB59" s="214"/>
      <c r="AC59" s="213"/>
      <c r="AD59" s="214"/>
      <c r="AE59" s="215"/>
      <c r="AF59" s="214"/>
      <c r="AG59" s="213"/>
      <c r="AH59" s="214"/>
      <c r="AI59" s="215"/>
      <c r="AJ59" s="216"/>
    </row>
    <row r="60" spans="1:36" ht="36.6" customHeight="1">
      <c r="A60" s="217"/>
      <c r="B60" s="218" t="s">
        <v>127</v>
      </c>
      <c r="C60" s="219"/>
      <c r="D60" s="219"/>
      <c r="E60" s="219"/>
      <c r="F60" s="219"/>
      <c r="G60" s="220"/>
      <c r="H60" s="221" t="s">
        <v>34</v>
      </c>
      <c r="I60" s="222" t="s">
        <v>35</v>
      </c>
      <c r="J60" s="355"/>
      <c r="K60" s="223"/>
      <c r="L60" s="224"/>
      <c r="M60" s="225"/>
      <c r="N60" s="224"/>
      <c r="O60" s="224"/>
      <c r="P60" s="224"/>
      <c r="Q60" s="226"/>
      <c r="R60" s="226"/>
      <c r="S60" s="226"/>
      <c r="T60" s="132"/>
      <c r="U60" s="227"/>
      <c r="V60" s="228"/>
      <c r="W60" s="229"/>
      <c r="X60" s="228"/>
      <c r="Y60" s="227"/>
      <c r="Z60" s="228"/>
      <c r="AA60" s="229"/>
      <c r="AB60" s="228"/>
      <c r="AC60" s="227"/>
      <c r="AD60" s="228"/>
      <c r="AE60" s="229"/>
      <c r="AF60" s="229"/>
      <c r="AG60" s="227"/>
      <c r="AH60" s="228"/>
      <c r="AI60" s="229"/>
      <c r="AJ60" s="230"/>
    </row>
    <row r="61" spans="1:36" ht="66" customHeight="1">
      <c r="A61" s="16" t="s">
        <v>128</v>
      </c>
      <c r="B61" s="45" t="s">
        <v>192</v>
      </c>
      <c r="C61" s="46"/>
      <c r="D61" s="46"/>
      <c r="E61" s="46"/>
      <c r="F61" s="46"/>
      <c r="G61" s="19" t="s">
        <v>33</v>
      </c>
      <c r="H61" s="231" t="s">
        <v>43</v>
      </c>
      <c r="I61" s="21" t="s">
        <v>35</v>
      </c>
      <c r="J61" s="231"/>
      <c r="K61" s="339" t="s">
        <v>91</v>
      </c>
      <c r="L61" s="340">
        <v>6</v>
      </c>
      <c r="M61" s="345"/>
      <c r="N61" s="340">
        <v>9</v>
      </c>
      <c r="O61" s="340">
        <f t="shared" ref="O61" si="8">SUM(O62,O63,O64)</f>
        <v>18</v>
      </c>
      <c r="P61" s="340">
        <v>3</v>
      </c>
      <c r="Q61" s="346"/>
      <c r="R61" s="91"/>
      <c r="S61" s="91"/>
      <c r="T61" s="384" t="s">
        <v>223</v>
      </c>
      <c r="U61" s="27">
        <v>1</v>
      </c>
      <c r="V61" s="28" t="s">
        <v>37</v>
      </c>
      <c r="W61" s="29" t="s">
        <v>38</v>
      </c>
      <c r="X61" s="28" t="s">
        <v>112</v>
      </c>
      <c r="Y61" s="27">
        <v>1</v>
      </c>
      <c r="Z61" s="28" t="s">
        <v>37</v>
      </c>
      <c r="AA61" s="29" t="s">
        <v>38</v>
      </c>
      <c r="AB61" s="28" t="s">
        <v>112</v>
      </c>
      <c r="AC61" s="27">
        <v>1</v>
      </c>
      <c r="AD61" s="28" t="s">
        <v>37</v>
      </c>
      <c r="AE61" s="29" t="s">
        <v>38</v>
      </c>
      <c r="AF61" s="28" t="s">
        <v>112</v>
      </c>
      <c r="AG61" s="27">
        <v>1</v>
      </c>
      <c r="AH61" s="28" t="s">
        <v>37</v>
      </c>
      <c r="AI61" s="29" t="s">
        <v>38</v>
      </c>
      <c r="AJ61" s="30" t="s">
        <v>112</v>
      </c>
    </row>
    <row r="62" spans="1:36" ht="36.6" customHeight="1">
      <c r="A62" s="31" t="s">
        <v>85</v>
      </c>
      <c r="B62" s="32" t="s">
        <v>193</v>
      </c>
      <c r="C62" s="33"/>
      <c r="D62" s="33"/>
      <c r="E62" s="33"/>
      <c r="F62" s="33"/>
      <c r="G62" s="34"/>
      <c r="H62" s="35" t="s">
        <v>43</v>
      </c>
      <c r="I62" s="36"/>
      <c r="J62" s="35"/>
      <c r="K62" s="327"/>
      <c r="L62" s="328"/>
      <c r="M62" s="329"/>
      <c r="N62" s="40">
        <v>3</v>
      </c>
      <c r="O62" s="40">
        <v>6</v>
      </c>
      <c r="P62" s="40">
        <v>0</v>
      </c>
      <c r="Q62" s="41"/>
      <c r="R62" s="41"/>
      <c r="S62" s="41"/>
      <c r="T62" s="232"/>
      <c r="U62" s="232"/>
      <c r="V62" s="232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5"/>
    </row>
    <row r="63" spans="1:36" ht="36.6" customHeight="1">
      <c r="A63" s="31" t="s">
        <v>86</v>
      </c>
      <c r="B63" s="32" t="s">
        <v>184</v>
      </c>
      <c r="C63" s="33"/>
      <c r="D63" s="33"/>
      <c r="E63" s="33"/>
      <c r="F63" s="33"/>
      <c r="G63" s="34" t="s">
        <v>33</v>
      </c>
      <c r="H63" s="35" t="s">
        <v>43</v>
      </c>
      <c r="I63" s="36" t="s">
        <v>35</v>
      </c>
      <c r="J63" s="35"/>
      <c r="K63" s="327"/>
      <c r="L63" s="328"/>
      <c r="M63" s="329"/>
      <c r="N63" s="40">
        <v>3</v>
      </c>
      <c r="O63" s="40">
        <v>6</v>
      </c>
      <c r="P63" s="40">
        <v>0</v>
      </c>
      <c r="Q63" s="41"/>
      <c r="R63" s="41"/>
      <c r="S63" s="41"/>
      <c r="T63" s="232"/>
      <c r="U63" s="232"/>
      <c r="V63" s="232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5"/>
    </row>
    <row r="64" spans="1:36" ht="36.6" customHeight="1">
      <c r="A64" s="31" t="s">
        <v>88</v>
      </c>
      <c r="B64" s="32" t="s">
        <v>194</v>
      </c>
      <c r="C64" s="33"/>
      <c r="D64" s="33"/>
      <c r="E64" s="33"/>
      <c r="F64" s="33"/>
      <c r="G64" s="34" t="s">
        <v>33</v>
      </c>
      <c r="H64" s="35" t="s">
        <v>43</v>
      </c>
      <c r="I64" s="36" t="s">
        <v>35</v>
      </c>
      <c r="J64" s="35"/>
      <c r="K64" s="327"/>
      <c r="L64" s="328"/>
      <c r="M64" s="329"/>
      <c r="N64" s="40">
        <v>3</v>
      </c>
      <c r="O64" s="40">
        <v>6</v>
      </c>
      <c r="P64" s="40">
        <v>3</v>
      </c>
      <c r="Q64" s="41"/>
      <c r="R64" s="41"/>
      <c r="S64" s="41"/>
      <c r="T64" s="232"/>
      <c r="U64" s="232"/>
      <c r="V64" s="232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5"/>
    </row>
    <row r="65" spans="1:36" ht="36.6" customHeight="1">
      <c r="A65" s="16" t="s">
        <v>130</v>
      </c>
      <c r="B65" s="45" t="s">
        <v>195</v>
      </c>
      <c r="C65" s="46"/>
      <c r="D65" s="46"/>
      <c r="E65" s="46"/>
      <c r="F65" s="46"/>
      <c r="G65" s="19" t="s">
        <v>33</v>
      </c>
      <c r="H65" s="47" t="s">
        <v>34</v>
      </c>
      <c r="I65" s="21" t="s">
        <v>35</v>
      </c>
      <c r="J65" s="231"/>
      <c r="K65" s="339" t="s">
        <v>177</v>
      </c>
      <c r="L65" s="340">
        <v>7</v>
      </c>
      <c r="M65" s="335"/>
      <c r="N65" s="340">
        <v>9</v>
      </c>
      <c r="O65" s="340">
        <v>12</v>
      </c>
      <c r="P65" s="340">
        <v>12</v>
      </c>
      <c r="Q65" s="346"/>
      <c r="R65" s="91"/>
      <c r="S65" s="91"/>
      <c r="T65" s="384" t="s">
        <v>17</v>
      </c>
      <c r="U65" s="27">
        <v>1</v>
      </c>
      <c r="V65" s="28" t="s">
        <v>37</v>
      </c>
      <c r="W65" s="169" t="s">
        <v>38</v>
      </c>
      <c r="X65" s="28" t="s">
        <v>56</v>
      </c>
      <c r="Y65" s="27">
        <v>1</v>
      </c>
      <c r="Z65" s="28" t="s">
        <v>37</v>
      </c>
      <c r="AA65" s="169" t="s">
        <v>38</v>
      </c>
      <c r="AB65" s="28" t="s">
        <v>56</v>
      </c>
      <c r="AC65" s="27">
        <v>1</v>
      </c>
      <c r="AD65" s="28" t="s">
        <v>37</v>
      </c>
      <c r="AE65" s="169" t="s">
        <v>38</v>
      </c>
      <c r="AF65" s="28" t="s">
        <v>56</v>
      </c>
      <c r="AG65" s="27">
        <v>1</v>
      </c>
      <c r="AH65" s="28" t="s">
        <v>37</v>
      </c>
      <c r="AI65" s="169" t="s">
        <v>38</v>
      </c>
      <c r="AJ65" s="30" t="s">
        <v>56</v>
      </c>
    </row>
    <row r="66" spans="1:36" ht="36.6" customHeight="1">
      <c r="A66" s="31" t="s">
        <v>85</v>
      </c>
      <c r="B66" s="50" t="s">
        <v>198</v>
      </c>
      <c r="C66" s="51"/>
      <c r="D66" s="51"/>
      <c r="E66" s="51"/>
      <c r="F66" s="51"/>
      <c r="G66" s="52"/>
      <c r="H66" s="35" t="s">
        <v>43</v>
      </c>
      <c r="I66" s="79"/>
      <c r="J66" s="351"/>
      <c r="K66" s="336"/>
      <c r="L66" s="81"/>
      <c r="M66" s="337"/>
      <c r="N66" s="40">
        <v>3</v>
      </c>
      <c r="O66" s="40">
        <v>3</v>
      </c>
      <c r="P66" s="40">
        <v>3</v>
      </c>
      <c r="Q66" s="41"/>
      <c r="R66" s="41"/>
      <c r="S66" s="41"/>
      <c r="T66" s="308"/>
      <c r="U66" s="308"/>
      <c r="V66" s="308"/>
      <c r="W66" s="169"/>
      <c r="X66" s="28"/>
      <c r="Y66" s="309"/>
      <c r="Z66" s="169"/>
      <c r="AA66" s="310"/>
      <c r="AB66" s="28"/>
      <c r="AC66" s="309"/>
      <c r="AD66" s="169"/>
      <c r="AE66" s="310"/>
      <c r="AF66" s="28"/>
      <c r="AG66" s="309"/>
      <c r="AH66" s="169"/>
      <c r="AI66" s="310"/>
      <c r="AJ66" s="30"/>
    </row>
    <row r="67" spans="1:36" ht="36.6" customHeight="1">
      <c r="A67" s="31" t="s">
        <v>44</v>
      </c>
      <c r="B67" s="32" t="s">
        <v>196</v>
      </c>
      <c r="C67" s="33"/>
      <c r="D67" s="33"/>
      <c r="E67" s="33"/>
      <c r="F67" s="33"/>
      <c r="G67" s="34"/>
      <c r="H67" s="35" t="s">
        <v>43</v>
      </c>
      <c r="I67" s="79"/>
      <c r="J67" s="351"/>
      <c r="K67" s="336"/>
      <c r="L67" s="81"/>
      <c r="M67" s="337"/>
      <c r="N67" s="40">
        <v>3</v>
      </c>
      <c r="O67" s="40">
        <v>3</v>
      </c>
      <c r="P67" s="40">
        <v>3</v>
      </c>
      <c r="Q67" s="41"/>
      <c r="R67" s="41"/>
      <c r="S67" s="41"/>
      <c r="T67" s="308"/>
      <c r="U67" s="308"/>
      <c r="V67" s="308"/>
      <c r="W67" s="169"/>
      <c r="X67" s="28"/>
      <c r="Y67" s="309"/>
      <c r="Z67" s="169"/>
      <c r="AA67" s="310"/>
      <c r="AB67" s="28"/>
      <c r="AC67" s="309"/>
      <c r="AD67" s="169"/>
      <c r="AE67" s="310"/>
      <c r="AF67" s="28"/>
      <c r="AG67" s="309"/>
      <c r="AH67" s="169"/>
      <c r="AI67" s="310"/>
      <c r="AJ67" s="30"/>
    </row>
    <row r="68" spans="1:36" ht="36.6" customHeight="1">
      <c r="A68" s="31" t="s">
        <v>88</v>
      </c>
      <c r="B68" s="32" t="s">
        <v>132</v>
      </c>
      <c r="C68" s="33"/>
      <c r="D68" s="33"/>
      <c r="E68" s="33"/>
      <c r="F68" s="33"/>
      <c r="G68" s="34"/>
      <c r="H68" s="35" t="s">
        <v>43</v>
      </c>
      <c r="I68" s="79"/>
      <c r="J68" s="351"/>
      <c r="K68" s="336"/>
      <c r="L68" s="81"/>
      <c r="M68" s="337"/>
      <c r="N68" s="40">
        <v>0</v>
      </c>
      <c r="O68" s="40">
        <v>3</v>
      </c>
      <c r="P68" s="40">
        <v>3</v>
      </c>
      <c r="Q68" s="41"/>
      <c r="R68" s="41"/>
      <c r="S68" s="41"/>
      <c r="T68" s="13"/>
      <c r="U68" s="309"/>
      <c r="V68" s="169"/>
      <c r="W68" s="169"/>
      <c r="X68" s="28"/>
      <c r="Y68" s="309"/>
      <c r="Z68" s="169"/>
      <c r="AA68" s="310"/>
      <c r="AB68" s="28"/>
      <c r="AC68" s="309"/>
      <c r="AD68" s="169"/>
      <c r="AE68" s="310"/>
      <c r="AF68" s="28"/>
      <c r="AG68" s="309"/>
      <c r="AH68" s="169"/>
      <c r="AI68" s="310"/>
      <c r="AJ68" s="30"/>
    </row>
    <row r="69" spans="1:36" ht="36.6" customHeight="1">
      <c r="A69" s="31" t="s">
        <v>104</v>
      </c>
      <c r="B69" s="50" t="s">
        <v>197</v>
      </c>
      <c r="C69" s="33"/>
      <c r="D69" s="33"/>
      <c r="E69" s="33"/>
      <c r="F69" s="33"/>
      <c r="G69" s="34"/>
      <c r="H69" s="35" t="s">
        <v>43</v>
      </c>
      <c r="I69" s="79"/>
      <c r="J69" s="351"/>
      <c r="K69" s="336"/>
      <c r="L69" s="81"/>
      <c r="M69" s="337"/>
      <c r="N69" s="40">
        <v>3</v>
      </c>
      <c r="O69" s="40">
        <v>3</v>
      </c>
      <c r="P69" s="40">
        <v>3</v>
      </c>
      <c r="Q69" s="41"/>
      <c r="R69" s="41"/>
      <c r="S69" s="41"/>
      <c r="T69" s="13"/>
      <c r="U69" s="309"/>
      <c r="V69" s="169"/>
      <c r="W69" s="169"/>
      <c r="X69" s="28"/>
      <c r="Y69" s="309"/>
      <c r="Z69" s="169"/>
      <c r="AA69" s="310"/>
      <c r="AB69" s="28"/>
      <c r="AC69" s="309"/>
      <c r="AD69" s="169"/>
      <c r="AE69" s="310"/>
      <c r="AF69" s="28"/>
      <c r="AG69" s="309"/>
      <c r="AH69" s="169"/>
      <c r="AI69" s="310"/>
      <c r="AJ69" s="30"/>
    </row>
    <row r="70" spans="1:36" ht="61.2" customHeight="1">
      <c r="A70" s="16" t="s">
        <v>133</v>
      </c>
      <c r="B70" s="69" t="s">
        <v>134</v>
      </c>
      <c r="C70" s="70"/>
      <c r="D70" s="70"/>
      <c r="E70" s="70"/>
      <c r="F70" s="70"/>
      <c r="G70" s="71"/>
      <c r="H70" s="47" t="s">
        <v>34</v>
      </c>
      <c r="I70" s="21" t="s">
        <v>35</v>
      </c>
      <c r="J70" s="231"/>
      <c r="K70" s="339">
        <v>10</v>
      </c>
      <c r="L70" s="340">
        <v>10</v>
      </c>
      <c r="M70" s="335"/>
      <c r="N70" s="235">
        <v>6</v>
      </c>
      <c r="O70" s="235">
        <v>58</v>
      </c>
      <c r="P70" s="235">
        <v>12</v>
      </c>
      <c r="Q70" s="236"/>
      <c r="R70" s="236"/>
      <c r="S70" s="236"/>
      <c r="T70" s="384" t="s">
        <v>224</v>
      </c>
      <c r="U70" s="27">
        <v>1</v>
      </c>
      <c r="V70" s="28" t="s">
        <v>37</v>
      </c>
      <c r="W70" s="169" t="s">
        <v>38</v>
      </c>
      <c r="X70" s="28" t="s">
        <v>135</v>
      </c>
      <c r="Y70" s="27">
        <v>1</v>
      </c>
      <c r="Z70" s="28" t="s">
        <v>37</v>
      </c>
      <c r="AA70" s="169" t="s">
        <v>38</v>
      </c>
      <c r="AB70" s="28" t="s">
        <v>135</v>
      </c>
      <c r="AC70" s="27">
        <v>1</v>
      </c>
      <c r="AD70" s="28" t="s">
        <v>37</v>
      </c>
      <c r="AE70" s="169" t="s">
        <v>38</v>
      </c>
      <c r="AF70" s="40" t="s">
        <v>111</v>
      </c>
      <c r="AG70" s="27">
        <v>1</v>
      </c>
      <c r="AH70" s="28" t="s">
        <v>37</v>
      </c>
      <c r="AI70" s="169" t="s">
        <v>38</v>
      </c>
      <c r="AJ70" s="370" t="s">
        <v>111</v>
      </c>
    </row>
    <row r="71" spans="1:36" ht="36.6" customHeight="1">
      <c r="A71" s="31" t="s">
        <v>85</v>
      </c>
      <c r="B71" s="50" t="s">
        <v>136</v>
      </c>
      <c r="C71" s="51"/>
      <c r="D71" s="51"/>
      <c r="E71" s="51"/>
      <c r="F71" s="51"/>
      <c r="G71" s="52"/>
      <c r="H71" s="35" t="s">
        <v>43</v>
      </c>
      <c r="I71" s="79"/>
      <c r="J71" s="351"/>
      <c r="K71" s="336"/>
      <c r="L71" s="81"/>
      <c r="M71" s="337"/>
      <c r="N71" s="40">
        <v>3</v>
      </c>
      <c r="O71" s="40">
        <v>6</v>
      </c>
      <c r="P71" s="40">
        <v>3</v>
      </c>
      <c r="Q71" s="41"/>
      <c r="R71" s="41"/>
      <c r="S71" s="41"/>
      <c r="T71" s="13"/>
      <c r="U71" s="309"/>
      <c r="V71" s="169"/>
      <c r="W71" s="169"/>
      <c r="X71" s="28"/>
      <c r="Y71" s="309"/>
      <c r="Z71" s="169"/>
      <c r="AA71" s="310"/>
      <c r="AB71" s="28"/>
      <c r="AC71" s="309"/>
      <c r="AD71" s="169"/>
      <c r="AE71" s="310"/>
      <c r="AF71" s="28"/>
      <c r="AG71" s="309"/>
      <c r="AH71" s="169"/>
      <c r="AI71" s="310"/>
      <c r="AJ71" s="30"/>
    </row>
    <row r="72" spans="1:36" ht="36.6" customHeight="1">
      <c r="A72" s="31" t="s">
        <v>86</v>
      </c>
      <c r="B72" s="50" t="s">
        <v>199</v>
      </c>
      <c r="C72" s="51"/>
      <c r="D72" s="51"/>
      <c r="E72" s="51"/>
      <c r="F72" s="51"/>
      <c r="G72" s="52"/>
      <c r="H72" s="35" t="s">
        <v>43</v>
      </c>
      <c r="I72" s="79"/>
      <c r="J72" s="351"/>
      <c r="K72" s="336"/>
      <c r="L72" s="81"/>
      <c r="M72" s="337"/>
      <c r="N72" s="40">
        <v>3</v>
      </c>
      <c r="O72" s="40">
        <v>6</v>
      </c>
      <c r="P72" s="40">
        <v>3</v>
      </c>
      <c r="Q72" s="41"/>
      <c r="R72" s="41"/>
      <c r="S72" s="41"/>
      <c r="T72" s="132"/>
      <c r="U72" s="233"/>
      <c r="V72" s="29"/>
      <c r="W72" s="169"/>
      <c r="X72" s="28"/>
      <c r="Y72" s="309"/>
      <c r="Z72" s="169"/>
      <c r="AA72" s="310"/>
      <c r="AB72" s="28"/>
      <c r="AC72" s="309"/>
      <c r="AD72" s="169"/>
      <c r="AE72" s="310"/>
      <c r="AF72" s="28"/>
      <c r="AG72" s="309"/>
      <c r="AH72" s="169"/>
      <c r="AI72" s="310"/>
      <c r="AJ72" s="30"/>
    </row>
    <row r="73" spans="1:36" ht="36.6" customHeight="1">
      <c r="A73" s="31" t="s">
        <v>88</v>
      </c>
      <c r="B73" s="50" t="s">
        <v>137</v>
      </c>
      <c r="C73" s="51"/>
      <c r="D73" s="51"/>
      <c r="E73" s="51"/>
      <c r="F73" s="51"/>
      <c r="G73" s="52"/>
      <c r="H73" s="35" t="s">
        <v>43</v>
      </c>
      <c r="I73" s="79"/>
      <c r="J73" s="351"/>
      <c r="K73" s="336"/>
      <c r="L73" s="81"/>
      <c r="M73" s="337"/>
      <c r="N73" s="40">
        <v>0</v>
      </c>
      <c r="O73" s="40">
        <v>6</v>
      </c>
      <c r="P73" s="40">
        <v>6</v>
      </c>
      <c r="Q73" s="41"/>
      <c r="R73" s="41"/>
      <c r="S73" s="41"/>
      <c r="T73" s="132"/>
      <c r="U73" s="233"/>
      <c r="V73" s="29"/>
      <c r="W73" s="169"/>
      <c r="X73" s="28"/>
      <c r="Y73" s="309"/>
      <c r="Z73" s="169"/>
      <c r="AA73" s="310"/>
      <c r="AB73" s="28"/>
      <c r="AC73" s="309"/>
      <c r="AD73" s="169"/>
      <c r="AE73" s="310"/>
      <c r="AF73" s="28"/>
      <c r="AG73" s="309"/>
      <c r="AH73" s="169"/>
      <c r="AI73" s="310"/>
      <c r="AJ73" s="30"/>
    </row>
    <row r="74" spans="1:36" ht="69" customHeight="1">
      <c r="A74" s="31" t="s">
        <v>104</v>
      </c>
      <c r="B74" s="50" t="s">
        <v>138</v>
      </c>
      <c r="C74" s="51"/>
      <c r="D74" s="51"/>
      <c r="E74" s="51"/>
      <c r="F74" s="51"/>
      <c r="G74" s="52"/>
      <c r="H74" s="35" t="s">
        <v>43</v>
      </c>
      <c r="I74" s="79"/>
      <c r="J74" s="351"/>
      <c r="K74" s="336"/>
      <c r="L74" s="81"/>
      <c r="M74" s="337"/>
      <c r="N74" s="40">
        <v>0</v>
      </c>
      <c r="O74" s="40">
        <v>40</v>
      </c>
      <c r="P74" s="40">
        <v>0</v>
      </c>
      <c r="Q74" s="41"/>
      <c r="R74" s="41"/>
      <c r="S74" s="41"/>
      <c r="T74" s="132"/>
      <c r="U74" s="233"/>
      <c r="V74" s="29"/>
      <c r="W74" s="169"/>
      <c r="X74" s="28"/>
      <c r="Y74" s="309"/>
      <c r="Z74" s="169"/>
      <c r="AA74" s="310"/>
      <c r="AB74" s="28"/>
      <c r="AC74" s="309"/>
      <c r="AD74" s="169"/>
      <c r="AE74" s="310"/>
      <c r="AF74" s="28"/>
      <c r="AG74" s="309"/>
      <c r="AH74" s="169"/>
      <c r="AI74" s="310"/>
      <c r="AJ74" s="30"/>
    </row>
    <row r="75" spans="1:36" ht="36.6" customHeight="1">
      <c r="A75" s="16" t="s">
        <v>139</v>
      </c>
      <c r="B75" s="69" t="s">
        <v>140</v>
      </c>
      <c r="C75" s="70"/>
      <c r="D75" s="70"/>
      <c r="E75" s="70"/>
      <c r="F75" s="70"/>
      <c r="G75" s="71"/>
      <c r="H75" s="47" t="s">
        <v>34</v>
      </c>
      <c r="I75" s="21" t="s">
        <v>35</v>
      </c>
      <c r="J75" s="231"/>
      <c r="K75" s="339" t="s">
        <v>91</v>
      </c>
      <c r="L75" s="340">
        <v>6</v>
      </c>
      <c r="M75" s="335"/>
      <c r="N75" s="235">
        <f>SUM(N76,N77)</f>
        <v>0</v>
      </c>
      <c r="O75" s="235">
        <v>9</v>
      </c>
      <c r="P75" s="235">
        <v>12</v>
      </c>
      <c r="Q75" s="236"/>
      <c r="R75" s="236"/>
      <c r="S75" s="236"/>
      <c r="T75" s="13" t="s">
        <v>17</v>
      </c>
      <c r="U75" s="27">
        <v>1</v>
      </c>
      <c r="V75" s="28" t="s">
        <v>37</v>
      </c>
      <c r="W75" s="169" t="s">
        <v>122</v>
      </c>
      <c r="X75" s="52" t="s">
        <v>202</v>
      </c>
      <c r="Y75" s="27">
        <v>1</v>
      </c>
      <c r="Z75" s="28" t="s">
        <v>37</v>
      </c>
      <c r="AA75" s="169" t="s">
        <v>122</v>
      </c>
      <c r="AB75" s="52" t="s">
        <v>202</v>
      </c>
      <c r="AC75" s="309">
        <v>1</v>
      </c>
      <c r="AD75" s="309" t="s">
        <v>37</v>
      </c>
      <c r="AE75" s="309" t="s">
        <v>122</v>
      </c>
      <c r="AF75" s="377" t="s">
        <v>203</v>
      </c>
      <c r="AG75" s="309">
        <v>1</v>
      </c>
      <c r="AH75" s="309" t="s">
        <v>37</v>
      </c>
      <c r="AI75" s="309" t="s">
        <v>122</v>
      </c>
      <c r="AJ75" s="377" t="s">
        <v>203</v>
      </c>
    </row>
    <row r="76" spans="1:36" ht="36.6" customHeight="1">
      <c r="A76" s="31" t="s">
        <v>85</v>
      </c>
      <c r="B76" s="50" t="s">
        <v>200</v>
      </c>
      <c r="C76" s="51"/>
      <c r="D76" s="51"/>
      <c r="E76" s="51"/>
      <c r="F76" s="51"/>
      <c r="G76" s="52"/>
      <c r="H76" s="35" t="s">
        <v>43</v>
      </c>
      <c r="I76" s="79"/>
      <c r="J76" s="351"/>
      <c r="K76" s="336"/>
      <c r="L76" s="81"/>
      <c r="M76" s="337"/>
      <c r="N76" s="40">
        <v>0</v>
      </c>
      <c r="O76" s="40">
        <v>3</v>
      </c>
      <c r="P76" s="40">
        <v>6</v>
      </c>
      <c r="Q76" s="41"/>
      <c r="R76" s="41"/>
      <c r="S76" s="41"/>
      <c r="T76" s="132"/>
      <c r="U76" s="233"/>
      <c r="V76" s="29"/>
      <c r="W76" s="29"/>
      <c r="X76" s="28"/>
      <c r="Y76" s="233"/>
      <c r="Z76" s="29"/>
      <c r="AA76" s="234"/>
      <c r="AB76" s="28"/>
      <c r="AC76" s="233"/>
      <c r="AD76" s="29"/>
      <c r="AE76" s="234"/>
      <c r="AF76" s="28"/>
      <c r="AG76" s="233"/>
      <c r="AH76" s="29"/>
      <c r="AI76" s="234"/>
      <c r="AJ76" s="30"/>
    </row>
    <row r="77" spans="1:36" ht="36.6" customHeight="1">
      <c r="A77" s="31" t="s">
        <v>141</v>
      </c>
      <c r="B77" s="50" t="s">
        <v>201</v>
      </c>
      <c r="C77" s="51"/>
      <c r="D77" s="51"/>
      <c r="E77" s="51"/>
      <c r="F77" s="51"/>
      <c r="G77" s="52"/>
      <c r="H77" s="35" t="s">
        <v>43</v>
      </c>
      <c r="I77" s="79"/>
      <c r="J77" s="351"/>
      <c r="K77" s="336"/>
      <c r="L77" s="81"/>
      <c r="M77" s="337"/>
      <c r="N77" s="40">
        <v>0</v>
      </c>
      <c r="O77" s="40">
        <v>6</v>
      </c>
      <c r="P77" s="40">
        <v>6</v>
      </c>
      <c r="Q77" s="41"/>
      <c r="R77" s="41"/>
      <c r="S77" s="41"/>
      <c r="T77" s="132"/>
      <c r="U77" s="233"/>
      <c r="V77" s="29"/>
      <c r="W77" s="29"/>
      <c r="X77" s="28"/>
      <c r="Y77" s="233"/>
      <c r="Z77" s="29"/>
      <c r="AA77" s="234"/>
      <c r="AB77" s="28"/>
      <c r="AC77" s="233"/>
      <c r="AD77" s="29"/>
      <c r="AE77" s="234"/>
      <c r="AF77" s="28"/>
      <c r="AG77" s="233"/>
      <c r="AH77" s="29"/>
      <c r="AI77" s="234"/>
      <c r="AJ77" s="30"/>
    </row>
    <row r="78" spans="1:36" ht="36.6" customHeight="1">
      <c r="A78" s="16" t="s">
        <v>142</v>
      </c>
      <c r="B78" s="69" t="s">
        <v>121</v>
      </c>
      <c r="C78" s="70"/>
      <c r="D78" s="70"/>
      <c r="E78" s="70"/>
      <c r="F78" s="70"/>
      <c r="G78" s="71"/>
      <c r="H78" s="47" t="s">
        <v>34</v>
      </c>
      <c r="I78" s="21" t="s">
        <v>35</v>
      </c>
      <c r="J78" s="231"/>
      <c r="K78" s="339">
        <v>1</v>
      </c>
      <c r="L78" s="340">
        <v>1</v>
      </c>
      <c r="M78" s="335"/>
      <c r="N78" s="235"/>
      <c r="O78" s="235">
        <v>18</v>
      </c>
      <c r="P78" s="235"/>
      <c r="Q78" s="236"/>
      <c r="R78" s="236"/>
      <c r="S78" s="236"/>
      <c r="T78" s="13" t="s">
        <v>17</v>
      </c>
      <c r="U78" s="27">
        <v>1</v>
      </c>
      <c r="V78" s="28" t="s">
        <v>67</v>
      </c>
      <c r="W78" s="29" t="s">
        <v>122</v>
      </c>
      <c r="X78" s="28" t="s">
        <v>123</v>
      </c>
      <c r="Y78" s="27">
        <v>1</v>
      </c>
      <c r="Z78" s="28" t="s">
        <v>37</v>
      </c>
      <c r="AA78" s="29" t="s">
        <v>122</v>
      </c>
      <c r="AB78" s="28" t="s">
        <v>123</v>
      </c>
      <c r="AC78" s="27">
        <v>1</v>
      </c>
      <c r="AD78" s="28" t="s">
        <v>37</v>
      </c>
      <c r="AE78" s="29" t="s">
        <v>122</v>
      </c>
      <c r="AF78" s="28" t="s">
        <v>123</v>
      </c>
      <c r="AG78" s="27">
        <v>1</v>
      </c>
      <c r="AH78" s="28" t="s">
        <v>37</v>
      </c>
      <c r="AI78" s="29" t="s">
        <v>122</v>
      </c>
      <c r="AJ78" s="30" t="s">
        <v>123</v>
      </c>
    </row>
    <row r="79" spans="1:36" s="181" customFormat="1" ht="36.6" customHeight="1">
      <c r="A79" s="122" t="s">
        <v>143</v>
      </c>
      <c r="B79" s="182" t="s">
        <v>76</v>
      </c>
      <c r="C79" s="183"/>
      <c r="D79" s="183"/>
      <c r="E79" s="183"/>
      <c r="F79" s="183"/>
      <c r="G79" s="184"/>
      <c r="H79" s="148"/>
      <c r="I79" s="127" t="s">
        <v>77</v>
      </c>
      <c r="J79" s="354"/>
      <c r="K79" s="341">
        <v>0</v>
      </c>
      <c r="L79" s="342">
        <v>0</v>
      </c>
      <c r="M79" s="185"/>
      <c r="N79" s="186">
        <v>0</v>
      </c>
      <c r="O79" s="186">
        <v>10</v>
      </c>
      <c r="P79" s="186">
        <v>0</v>
      </c>
      <c r="Q79" s="187"/>
      <c r="R79" s="187"/>
      <c r="S79" s="187"/>
      <c r="T79" s="13"/>
      <c r="U79" s="27"/>
      <c r="V79" s="28"/>
      <c r="W79" s="29"/>
      <c r="X79" s="28"/>
      <c r="Y79" s="27"/>
      <c r="Z79" s="28"/>
      <c r="AA79" s="29"/>
      <c r="AB79" s="28"/>
      <c r="AC79" s="27"/>
      <c r="AD79" s="28"/>
      <c r="AE79" s="29"/>
      <c r="AF79" s="28"/>
      <c r="AG79" s="27"/>
      <c r="AH79" s="28"/>
      <c r="AI79" s="29"/>
      <c r="AJ79" s="30"/>
    </row>
    <row r="80" spans="1:36" s="181" customFormat="1" ht="36.6" customHeight="1">
      <c r="A80" s="122" t="s">
        <v>144</v>
      </c>
      <c r="B80" s="182" t="s">
        <v>79</v>
      </c>
      <c r="C80" s="183"/>
      <c r="D80" s="183"/>
      <c r="E80" s="183"/>
      <c r="F80" s="183"/>
      <c r="G80" s="184"/>
      <c r="H80" s="148"/>
      <c r="I80" s="127" t="s">
        <v>77</v>
      </c>
      <c r="J80" s="354"/>
      <c r="K80" s="341">
        <v>0</v>
      </c>
      <c r="L80" s="342">
        <v>0</v>
      </c>
      <c r="M80" s="185"/>
      <c r="N80" s="186">
        <v>0</v>
      </c>
      <c r="O80" s="186">
        <v>10</v>
      </c>
      <c r="P80" s="186">
        <v>0</v>
      </c>
      <c r="Q80" s="187"/>
      <c r="R80" s="187"/>
      <c r="S80" s="187"/>
      <c r="T80" s="13"/>
      <c r="U80" s="27"/>
      <c r="V80" s="28"/>
      <c r="W80" s="29"/>
      <c r="X80" s="28"/>
      <c r="Y80" s="27"/>
      <c r="Z80" s="28"/>
      <c r="AA80" s="29"/>
      <c r="AB80" s="28"/>
      <c r="AC80" s="27"/>
      <c r="AD80" s="28"/>
      <c r="AE80" s="29"/>
      <c r="AF80" s="28"/>
      <c r="AG80" s="27"/>
      <c r="AH80" s="28"/>
      <c r="AI80" s="29"/>
      <c r="AJ80" s="30"/>
    </row>
    <row r="81" spans="1:36" ht="36.6" customHeight="1">
      <c r="A81" s="99"/>
      <c r="B81" s="388" t="s">
        <v>145</v>
      </c>
      <c r="C81" s="388"/>
      <c r="D81" s="388"/>
      <c r="E81" s="388"/>
      <c r="F81" s="388"/>
      <c r="G81" s="388"/>
      <c r="H81" s="388"/>
      <c r="I81" s="388"/>
      <c r="J81" s="388"/>
      <c r="K81" s="343">
        <f>SUM(K61+K65+K70+K75+K78)</f>
        <v>30</v>
      </c>
      <c r="L81" s="240">
        <f>SUM(L61+L65+L70+L75+L78)</f>
        <v>30</v>
      </c>
      <c r="M81" s="344"/>
      <c r="N81" s="105">
        <v>24</v>
      </c>
      <c r="O81" s="105">
        <v>115</v>
      </c>
      <c r="P81" s="105">
        <f>SUM(P61+P65+P70+P75+P78)</f>
        <v>39</v>
      </c>
      <c r="Q81" s="108"/>
      <c r="R81" s="108"/>
      <c r="S81" s="108"/>
      <c r="T81" s="13"/>
      <c r="U81" s="27"/>
      <c r="V81" s="28"/>
      <c r="W81" s="29"/>
      <c r="X81" s="28"/>
      <c r="Y81" s="27"/>
      <c r="Z81" s="28"/>
      <c r="AA81" s="29"/>
      <c r="AB81" s="28"/>
      <c r="AC81" s="27"/>
      <c r="AD81" s="28"/>
      <c r="AE81" s="29"/>
      <c r="AF81" s="28"/>
      <c r="AG81" s="27"/>
      <c r="AH81" s="28"/>
      <c r="AI81" s="29"/>
      <c r="AJ81" s="30"/>
    </row>
    <row r="82" spans="1:36" ht="21" customHeight="1">
      <c r="A82" s="99"/>
      <c r="B82" s="202"/>
      <c r="C82" s="203"/>
      <c r="D82" s="203"/>
      <c r="E82" s="203"/>
      <c r="F82" s="203"/>
      <c r="G82" s="102"/>
      <c r="H82" s="203"/>
      <c r="I82" s="204"/>
      <c r="J82" s="203"/>
      <c r="K82" s="237"/>
      <c r="L82" s="238"/>
      <c r="M82" s="239"/>
      <c r="N82" s="389">
        <f>SUM(N81+O81+P81)</f>
        <v>178</v>
      </c>
      <c r="O82" s="389"/>
      <c r="P82" s="389"/>
      <c r="Q82" s="108"/>
      <c r="R82" s="108"/>
      <c r="S82" s="108"/>
      <c r="T82" s="13"/>
      <c r="U82" s="27"/>
      <c r="V82" s="28"/>
      <c r="W82" s="29"/>
      <c r="X82" s="28"/>
      <c r="Y82" s="27"/>
      <c r="Z82" s="28"/>
      <c r="AA82" s="29"/>
      <c r="AB82" s="28"/>
      <c r="AC82" s="27"/>
      <c r="AD82" s="28"/>
      <c r="AE82" s="29"/>
      <c r="AF82" s="28"/>
      <c r="AG82" s="27"/>
      <c r="AH82" s="28"/>
      <c r="AI82" s="29"/>
      <c r="AJ82" s="30"/>
    </row>
    <row r="83" spans="1:36" s="181" customFormat="1" ht="20.25" customHeight="1">
      <c r="A83" s="109"/>
      <c r="B83" s="205"/>
      <c r="C83" s="206"/>
      <c r="D83" s="206"/>
      <c r="E83" s="206"/>
      <c r="F83" s="206"/>
      <c r="G83" s="112"/>
      <c r="H83" s="206"/>
      <c r="I83" s="207"/>
      <c r="J83" s="206"/>
      <c r="K83" s="208"/>
      <c r="L83" s="209"/>
      <c r="M83" s="210"/>
      <c r="N83" s="211"/>
      <c r="O83" s="211"/>
      <c r="P83" s="211"/>
      <c r="Q83" s="212"/>
      <c r="R83" s="212"/>
      <c r="S83" s="212"/>
      <c r="T83" s="117"/>
      <c r="U83" s="213"/>
      <c r="V83" s="214"/>
      <c r="W83" s="215"/>
      <c r="X83" s="214"/>
      <c r="Y83" s="213"/>
      <c r="Z83" s="214"/>
      <c r="AA83" s="215"/>
      <c r="AB83" s="214"/>
      <c r="AC83" s="213"/>
      <c r="AD83" s="214"/>
      <c r="AE83" s="215"/>
      <c r="AF83" s="214"/>
      <c r="AG83" s="213"/>
      <c r="AH83" s="214"/>
      <c r="AI83" s="215"/>
      <c r="AJ83" s="216"/>
    </row>
    <row r="84" spans="1:36" ht="36.6" customHeight="1">
      <c r="A84" s="5"/>
      <c r="B84" s="240" t="s">
        <v>146</v>
      </c>
      <c r="C84" s="241"/>
      <c r="D84" s="241"/>
      <c r="E84" s="241"/>
      <c r="F84" s="241"/>
      <c r="G84" s="242"/>
      <c r="H84" s="9"/>
      <c r="I84" s="9"/>
      <c r="J84" s="9"/>
      <c r="K84" s="120"/>
      <c r="L84" s="6"/>
      <c r="M84" s="12"/>
      <c r="N84" s="6"/>
      <c r="O84" s="6"/>
      <c r="P84" s="6"/>
      <c r="Q84" s="9"/>
      <c r="R84" s="9"/>
      <c r="S84" s="9"/>
      <c r="T84" s="121"/>
      <c r="U84" s="14"/>
      <c r="V84" s="75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5"/>
    </row>
    <row r="85" spans="1:36" s="133" customFormat="1" ht="36.6" customHeight="1">
      <c r="A85" s="16" t="s">
        <v>147</v>
      </c>
      <c r="B85" s="45" t="s">
        <v>129</v>
      </c>
      <c r="C85" s="46"/>
      <c r="D85" s="46"/>
      <c r="E85" s="46"/>
      <c r="F85" s="46"/>
      <c r="G85" s="19" t="s">
        <v>33</v>
      </c>
      <c r="H85" s="20" t="s">
        <v>34</v>
      </c>
      <c r="I85" s="21" t="s">
        <v>35</v>
      </c>
      <c r="J85" s="231"/>
      <c r="K85" s="339" t="s">
        <v>91</v>
      </c>
      <c r="L85" s="340">
        <v>6</v>
      </c>
      <c r="M85" s="335"/>
      <c r="N85" s="340">
        <f>SUM(N86,N87,N88,N89)</f>
        <v>15</v>
      </c>
      <c r="O85" s="340">
        <f t="shared" ref="O85:P85" si="9">SUM(O86,O87,O88,O89)</f>
        <v>18</v>
      </c>
      <c r="P85" s="340">
        <f t="shared" si="9"/>
        <v>6</v>
      </c>
      <c r="Q85" s="346"/>
      <c r="R85" s="91"/>
      <c r="S85" s="91"/>
      <c r="T85" s="13" t="s">
        <v>17</v>
      </c>
      <c r="U85" s="27">
        <v>1</v>
      </c>
      <c r="V85" s="28" t="s">
        <v>37</v>
      </c>
      <c r="W85" s="169" t="s">
        <v>122</v>
      </c>
      <c r="X85" s="169" t="s">
        <v>214</v>
      </c>
      <c r="Y85" s="27">
        <v>1</v>
      </c>
      <c r="Z85" s="28" t="s">
        <v>37</v>
      </c>
      <c r="AA85" s="169" t="s">
        <v>122</v>
      </c>
      <c r="AB85" s="169" t="s">
        <v>214</v>
      </c>
      <c r="AC85" s="27">
        <v>1</v>
      </c>
      <c r="AD85" s="28" t="s">
        <v>37</v>
      </c>
      <c r="AE85" s="169" t="s">
        <v>122</v>
      </c>
      <c r="AF85" s="169" t="s">
        <v>214</v>
      </c>
      <c r="AG85" s="27">
        <v>1</v>
      </c>
      <c r="AH85" s="28" t="s">
        <v>37</v>
      </c>
      <c r="AI85" s="324" t="s">
        <v>215</v>
      </c>
      <c r="AJ85" s="169" t="s">
        <v>214</v>
      </c>
    </row>
    <row r="86" spans="1:36" s="133" customFormat="1" ht="36.6" customHeight="1">
      <c r="A86" s="243" t="s">
        <v>85</v>
      </c>
      <c r="B86" s="32" t="s">
        <v>204</v>
      </c>
      <c r="C86" s="33"/>
      <c r="D86" s="33"/>
      <c r="E86" s="33"/>
      <c r="F86" s="33"/>
      <c r="G86" s="34" t="s">
        <v>33</v>
      </c>
      <c r="H86" s="35" t="s">
        <v>43</v>
      </c>
      <c r="I86" s="36" t="s">
        <v>35</v>
      </c>
      <c r="J86" s="35"/>
      <c r="K86" s="327"/>
      <c r="L86" s="328"/>
      <c r="M86" s="329"/>
      <c r="N86" s="40">
        <v>3</v>
      </c>
      <c r="O86" s="40">
        <v>6</v>
      </c>
      <c r="P86" s="40">
        <v>0</v>
      </c>
      <c r="Q86" s="41"/>
      <c r="R86" s="41"/>
      <c r="S86" s="41"/>
      <c r="T86" s="145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7"/>
    </row>
    <row r="87" spans="1:36" s="133" customFormat="1" ht="36.6" customHeight="1">
      <c r="A87" s="31" t="s">
        <v>86</v>
      </c>
      <c r="B87" s="50" t="s">
        <v>205</v>
      </c>
      <c r="C87" s="33"/>
      <c r="D87" s="33"/>
      <c r="E87" s="33"/>
      <c r="F87" s="33"/>
      <c r="G87" s="34"/>
      <c r="H87" s="35" t="s">
        <v>43</v>
      </c>
      <c r="I87" s="36"/>
      <c r="J87" s="35"/>
      <c r="K87" s="327"/>
      <c r="L87" s="328"/>
      <c r="M87" s="329"/>
      <c r="N87" s="40">
        <v>3</v>
      </c>
      <c r="O87" s="40">
        <v>6</v>
      </c>
      <c r="P87" s="40">
        <v>0</v>
      </c>
      <c r="Q87" s="41"/>
      <c r="R87" s="41"/>
      <c r="S87" s="41"/>
      <c r="T87" s="145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7"/>
    </row>
    <row r="88" spans="1:36" s="133" customFormat="1" ht="36.6" customHeight="1">
      <c r="A88" s="31" t="s">
        <v>88</v>
      </c>
      <c r="B88" s="50" t="s">
        <v>206</v>
      </c>
      <c r="C88" s="33"/>
      <c r="D88" s="33"/>
      <c r="E88" s="33"/>
      <c r="F88" s="33"/>
      <c r="G88" s="34"/>
      <c r="H88" s="35" t="s">
        <v>43</v>
      </c>
      <c r="I88" s="36"/>
      <c r="J88" s="35"/>
      <c r="K88" s="327"/>
      <c r="L88" s="328"/>
      <c r="M88" s="329"/>
      <c r="N88" s="40">
        <v>3</v>
      </c>
      <c r="O88" s="40">
        <v>3</v>
      </c>
      <c r="P88" s="40">
        <v>3</v>
      </c>
      <c r="Q88" s="41"/>
      <c r="R88" s="41"/>
      <c r="S88" s="41"/>
      <c r="T88" s="145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7"/>
    </row>
    <row r="89" spans="1:36" s="133" customFormat="1" ht="36.6" customHeight="1">
      <c r="A89" s="31" t="s">
        <v>104</v>
      </c>
      <c r="B89" s="382" t="s">
        <v>207</v>
      </c>
      <c r="C89" s="244"/>
      <c r="D89" s="244"/>
      <c r="E89" s="244"/>
      <c r="F89" s="244"/>
      <c r="G89" s="245"/>
      <c r="H89" s="35" t="s">
        <v>43</v>
      </c>
      <c r="I89" s="36"/>
      <c r="J89" s="35"/>
      <c r="K89" s="327"/>
      <c r="L89" s="328"/>
      <c r="M89" s="329"/>
      <c r="N89" s="40">
        <v>6</v>
      </c>
      <c r="O89" s="40">
        <v>3</v>
      </c>
      <c r="P89" s="40">
        <v>3</v>
      </c>
      <c r="Q89" s="41"/>
      <c r="R89" s="41"/>
      <c r="S89" s="41"/>
      <c r="T89" s="145"/>
      <c r="U89" s="146"/>
      <c r="V89" s="75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7"/>
    </row>
    <row r="90" spans="1:36" s="133" customFormat="1" ht="36.6" customHeight="1">
      <c r="A90" s="16" t="s">
        <v>148</v>
      </c>
      <c r="B90" s="69" t="s">
        <v>131</v>
      </c>
      <c r="C90" s="70"/>
      <c r="D90" s="70"/>
      <c r="E90" s="70"/>
      <c r="F90" s="70"/>
      <c r="G90" s="71"/>
      <c r="H90" s="231" t="s">
        <v>34</v>
      </c>
      <c r="I90" s="21" t="s">
        <v>35</v>
      </c>
      <c r="J90" s="231"/>
      <c r="K90" s="339">
        <v>5</v>
      </c>
      <c r="L90" s="340">
        <v>5</v>
      </c>
      <c r="M90" s="335"/>
      <c r="N90" s="340">
        <v>9</v>
      </c>
      <c r="O90" s="340">
        <v>12</v>
      </c>
      <c r="P90" s="340">
        <v>9</v>
      </c>
      <c r="Q90" s="346"/>
      <c r="R90" s="91"/>
      <c r="S90" s="91"/>
      <c r="T90" s="13" t="s">
        <v>17</v>
      </c>
      <c r="U90" s="27">
        <v>1</v>
      </c>
      <c r="V90" s="28" t="s">
        <v>67</v>
      </c>
      <c r="W90" s="29" t="s">
        <v>149</v>
      </c>
      <c r="X90" s="169" t="s">
        <v>150</v>
      </c>
      <c r="Y90" s="27">
        <v>1</v>
      </c>
      <c r="Z90" s="28" t="s">
        <v>37</v>
      </c>
      <c r="AA90" s="29" t="s">
        <v>149</v>
      </c>
      <c r="AB90" s="169" t="s">
        <v>150</v>
      </c>
      <c r="AC90" s="27">
        <v>1</v>
      </c>
      <c r="AD90" s="28" t="s">
        <v>37</v>
      </c>
      <c r="AE90" s="384" t="s">
        <v>222</v>
      </c>
      <c r="AF90" s="384" t="s">
        <v>150</v>
      </c>
      <c r="AG90" s="27">
        <v>1</v>
      </c>
      <c r="AH90" s="28" t="s">
        <v>37</v>
      </c>
      <c r="AI90" s="384" t="s">
        <v>222</v>
      </c>
      <c r="AJ90" s="384" t="s">
        <v>150</v>
      </c>
    </row>
    <row r="91" spans="1:36" s="133" customFormat="1" ht="36.6" customHeight="1">
      <c r="A91" s="31" t="s">
        <v>85</v>
      </c>
      <c r="B91" s="50" t="s">
        <v>196</v>
      </c>
      <c r="C91" s="33"/>
      <c r="D91" s="33"/>
      <c r="E91" s="33"/>
      <c r="F91" s="33"/>
      <c r="G91" s="34"/>
      <c r="H91" s="35" t="s">
        <v>43</v>
      </c>
      <c r="I91" s="36"/>
      <c r="J91" s="35"/>
      <c r="K91" s="327"/>
      <c r="L91" s="328"/>
      <c r="M91" s="329"/>
      <c r="N91" s="40">
        <v>3</v>
      </c>
      <c r="O91" s="40">
        <v>6</v>
      </c>
      <c r="P91" s="40">
        <v>3</v>
      </c>
      <c r="Q91" s="41"/>
      <c r="R91" s="41"/>
      <c r="S91" s="41"/>
      <c r="T91" s="173"/>
      <c r="U91" s="246"/>
      <c r="V91" s="247"/>
      <c r="W91" s="248"/>
      <c r="X91" s="248"/>
      <c r="Y91" s="249"/>
      <c r="Z91" s="250"/>
      <c r="AA91" s="248"/>
      <c r="AB91" s="248"/>
      <c r="AC91" s="249"/>
      <c r="AD91" s="250"/>
      <c r="AE91" s="248"/>
      <c r="AF91" s="248"/>
      <c r="AG91" s="249"/>
      <c r="AH91" s="250"/>
      <c r="AI91" s="248"/>
      <c r="AJ91" s="251"/>
    </row>
    <row r="92" spans="1:36" s="133" customFormat="1" ht="36.6" customHeight="1">
      <c r="A92" s="31" t="s">
        <v>86</v>
      </c>
      <c r="B92" s="50" t="s">
        <v>208</v>
      </c>
      <c r="C92" s="33"/>
      <c r="D92" s="33"/>
      <c r="E92" s="33"/>
      <c r="F92" s="33"/>
      <c r="G92" s="34"/>
      <c r="H92" s="35"/>
      <c r="I92" s="36"/>
      <c r="J92" s="35"/>
      <c r="K92" s="327"/>
      <c r="L92" s="328"/>
      <c r="M92" s="329"/>
      <c r="N92" s="40">
        <v>3</v>
      </c>
      <c r="O92" s="40">
        <v>3</v>
      </c>
      <c r="P92" s="40">
        <v>3</v>
      </c>
      <c r="Q92" s="41"/>
      <c r="R92" s="41"/>
      <c r="S92" s="41"/>
      <c r="T92" s="173"/>
      <c r="U92" s="246"/>
      <c r="V92" s="247"/>
      <c r="W92" s="248"/>
      <c r="X92" s="248"/>
      <c r="Y92" s="249"/>
      <c r="Z92" s="250"/>
      <c r="AA92" s="248"/>
      <c r="AB92" s="248"/>
      <c r="AC92" s="249"/>
      <c r="AD92" s="250"/>
      <c r="AE92" s="248"/>
      <c r="AF92" s="248"/>
      <c r="AG92" s="249"/>
      <c r="AH92" s="250"/>
      <c r="AI92" s="248"/>
      <c r="AJ92" s="251"/>
    </row>
    <row r="93" spans="1:36" s="133" customFormat="1" ht="36.6" customHeight="1">
      <c r="A93" s="31" t="s">
        <v>88</v>
      </c>
      <c r="B93" s="50" t="s">
        <v>209</v>
      </c>
      <c r="C93" s="33"/>
      <c r="D93" s="33"/>
      <c r="E93" s="33"/>
      <c r="F93" s="33"/>
      <c r="G93" s="34"/>
      <c r="H93" s="35"/>
      <c r="I93" s="36"/>
      <c r="J93" s="35"/>
      <c r="K93" s="327"/>
      <c r="L93" s="328"/>
      <c r="M93" s="329"/>
      <c r="N93" s="40">
        <v>3</v>
      </c>
      <c r="O93" s="40">
        <v>3</v>
      </c>
      <c r="P93" s="40">
        <v>3</v>
      </c>
      <c r="Q93" s="41"/>
      <c r="R93" s="41"/>
      <c r="S93" s="41"/>
      <c r="T93" s="173"/>
      <c r="U93" s="246"/>
      <c r="V93" s="247"/>
      <c r="W93" s="248"/>
      <c r="X93" s="248"/>
      <c r="Y93" s="249"/>
      <c r="Z93" s="250"/>
      <c r="AA93" s="248"/>
      <c r="AB93" s="248"/>
      <c r="AC93" s="249"/>
      <c r="AD93" s="250"/>
      <c r="AE93" s="248"/>
      <c r="AF93" s="248"/>
      <c r="AG93" s="249"/>
      <c r="AH93" s="250"/>
      <c r="AI93" s="248"/>
      <c r="AJ93" s="251"/>
    </row>
    <row r="94" spans="1:36" s="133" customFormat="1" ht="36.6" customHeight="1">
      <c r="A94" s="16" t="s">
        <v>151</v>
      </c>
      <c r="B94" s="69" t="s">
        <v>134</v>
      </c>
      <c r="C94" s="70"/>
      <c r="D94" s="70"/>
      <c r="E94" s="70"/>
      <c r="F94" s="70"/>
      <c r="G94" s="71"/>
      <c r="H94" s="47" t="s">
        <v>34</v>
      </c>
      <c r="I94" s="21" t="s">
        <v>35</v>
      </c>
      <c r="J94" s="231"/>
      <c r="K94" s="340">
        <v>10</v>
      </c>
      <c r="L94" s="340">
        <v>10</v>
      </c>
      <c r="M94" s="335"/>
      <c r="N94" s="340">
        <v>0</v>
      </c>
      <c r="O94" s="340">
        <v>58</v>
      </c>
      <c r="P94" s="340">
        <v>18</v>
      </c>
      <c r="Q94" s="346"/>
      <c r="R94" s="91"/>
      <c r="S94" s="91"/>
      <c r="T94" s="13" t="s">
        <v>17</v>
      </c>
      <c r="U94" s="27">
        <v>1</v>
      </c>
      <c r="V94" s="28" t="s">
        <v>67</v>
      </c>
      <c r="W94" s="169" t="s">
        <v>152</v>
      </c>
      <c r="X94" s="169" t="s">
        <v>216</v>
      </c>
      <c r="Y94" s="27">
        <v>1</v>
      </c>
      <c r="Z94" s="28" t="s">
        <v>37</v>
      </c>
      <c r="AA94" s="169" t="s">
        <v>152</v>
      </c>
      <c r="AB94" s="169" t="s">
        <v>216</v>
      </c>
      <c r="AC94" s="27">
        <v>1</v>
      </c>
      <c r="AD94" s="28" t="s">
        <v>37</v>
      </c>
      <c r="AE94" s="169" t="s">
        <v>38</v>
      </c>
      <c r="AF94" s="28" t="s">
        <v>56</v>
      </c>
      <c r="AG94" s="27">
        <v>1</v>
      </c>
      <c r="AH94" s="28" t="s">
        <v>37</v>
      </c>
      <c r="AI94" s="169" t="s">
        <v>38</v>
      </c>
      <c r="AJ94" s="30" t="s">
        <v>56</v>
      </c>
    </row>
    <row r="95" spans="1:36" s="133" customFormat="1" ht="36.6" customHeight="1">
      <c r="A95" s="31" t="s">
        <v>85</v>
      </c>
      <c r="B95" s="50" t="s">
        <v>210</v>
      </c>
      <c r="C95" s="33"/>
      <c r="D95" s="33"/>
      <c r="E95" s="33"/>
      <c r="F95" s="33"/>
      <c r="G95" s="34"/>
      <c r="H95" s="35" t="s">
        <v>43</v>
      </c>
      <c r="I95" s="36"/>
      <c r="J95" s="35"/>
      <c r="K95" s="327"/>
      <c r="L95" s="328"/>
      <c r="M95" s="329"/>
      <c r="N95" s="328">
        <v>0</v>
      </c>
      <c r="O95" s="328">
        <v>6</v>
      </c>
      <c r="P95" s="328">
        <v>6</v>
      </c>
      <c r="Q95" s="359"/>
      <c r="R95" s="72"/>
      <c r="S95" s="72"/>
      <c r="T95" s="145"/>
      <c r="U95" s="252"/>
      <c r="V95" s="253"/>
      <c r="W95" s="152"/>
      <c r="X95" s="152"/>
      <c r="Y95" s="377"/>
      <c r="Z95" s="52"/>
      <c r="AA95" s="152"/>
      <c r="AB95" s="152"/>
      <c r="AC95" s="377"/>
      <c r="AD95" s="52"/>
      <c r="AE95" s="52"/>
      <c r="AF95" s="52"/>
      <c r="AG95" s="377"/>
      <c r="AH95" s="52"/>
      <c r="AI95" s="52"/>
      <c r="AJ95" s="373"/>
    </row>
    <row r="96" spans="1:36" s="320" customFormat="1" ht="36.6" customHeight="1">
      <c r="A96" s="31" t="s">
        <v>86</v>
      </c>
      <c r="B96" s="50" t="s">
        <v>211</v>
      </c>
      <c r="C96" s="316"/>
      <c r="D96" s="316"/>
      <c r="E96" s="316"/>
      <c r="F96" s="316"/>
      <c r="G96" s="317"/>
      <c r="H96" s="35" t="s">
        <v>43</v>
      </c>
      <c r="I96" s="318"/>
      <c r="J96" s="314"/>
      <c r="K96" s="356"/>
      <c r="L96" s="357"/>
      <c r="M96" s="358"/>
      <c r="N96" s="328">
        <v>0</v>
      </c>
      <c r="O96" s="328">
        <v>6</v>
      </c>
      <c r="P96" s="328">
        <v>6</v>
      </c>
      <c r="Q96" s="360"/>
      <c r="R96" s="321"/>
      <c r="S96" s="321"/>
      <c r="T96" s="319"/>
      <c r="U96" s="322"/>
      <c r="V96" s="323"/>
      <c r="W96" s="378"/>
      <c r="X96" s="378"/>
      <c r="Y96" s="379"/>
      <c r="Z96" s="313"/>
      <c r="AA96" s="378"/>
      <c r="AB96" s="378"/>
      <c r="AC96" s="379"/>
      <c r="AD96" s="313"/>
      <c r="AE96" s="313"/>
      <c r="AF96" s="313"/>
      <c r="AG96" s="379"/>
      <c r="AH96" s="313"/>
      <c r="AI96" s="313"/>
      <c r="AJ96" s="380"/>
    </row>
    <row r="97" spans="1:36" s="133" customFormat="1" ht="36.6" customHeight="1">
      <c r="A97" s="31" t="s">
        <v>88</v>
      </c>
      <c r="B97" s="50" t="s">
        <v>212</v>
      </c>
      <c r="C97" s="33"/>
      <c r="D97" s="33"/>
      <c r="E97" s="33"/>
      <c r="F97" s="33"/>
      <c r="G97" s="34"/>
      <c r="H97" s="35" t="s">
        <v>43</v>
      </c>
      <c r="I97" s="36"/>
      <c r="J97" s="35"/>
      <c r="K97" s="327"/>
      <c r="L97" s="328"/>
      <c r="M97" s="329"/>
      <c r="N97" s="328">
        <v>0</v>
      </c>
      <c r="O97" s="328">
        <v>6</v>
      </c>
      <c r="P97" s="328">
        <v>6</v>
      </c>
      <c r="Q97" s="359"/>
      <c r="R97" s="72"/>
      <c r="S97" s="72"/>
      <c r="T97" s="145"/>
      <c r="U97" s="252"/>
      <c r="V97" s="253"/>
      <c r="W97" s="152"/>
      <c r="X97" s="152"/>
      <c r="Y97" s="377"/>
      <c r="Z97" s="52"/>
      <c r="AA97" s="152"/>
      <c r="AB97" s="152"/>
      <c r="AC97" s="377"/>
      <c r="AD97" s="52"/>
      <c r="AE97" s="52"/>
      <c r="AF97" s="52"/>
      <c r="AG97" s="377"/>
      <c r="AH97" s="52"/>
      <c r="AI97" s="52"/>
      <c r="AJ97" s="373"/>
    </row>
    <row r="98" spans="1:36" s="133" customFormat="1" ht="36.6" customHeight="1">
      <c r="A98" s="31" t="s">
        <v>104</v>
      </c>
      <c r="B98" s="50" t="s">
        <v>153</v>
      </c>
      <c r="C98" s="33"/>
      <c r="D98" s="33"/>
      <c r="E98" s="33"/>
      <c r="F98" s="33"/>
      <c r="G98" s="34"/>
      <c r="I98" s="36"/>
      <c r="J98" s="35"/>
      <c r="K98" s="327"/>
      <c r="L98" s="328"/>
      <c r="M98" s="329"/>
      <c r="N98" s="328">
        <v>0</v>
      </c>
      <c r="O98" s="328">
        <v>40</v>
      </c>
      <c r="P98" s="328">
        <v>0</v>
      </c>
      <c r="Q98" s="359"/>
      <c r="R98" s="72"/>
      <c r="S98" s="72"/>
      <c r="T98" s="145"/>
      <c r="U98" s="252"/>
      <c r="V98" s="253"/>
      <c r="W98" s="152"/>
      <c r="X98" s="152"/>
      <c r="Y98" s="377"/>
      <c r="Z98" s="52"/>
      <c r="AA98" s="152"/>
      <c r="AB98" s="152"/>
      <c r="AC98" s="377"/>
      <c r="AD98" s="52"/>
      <c r="AE98" s="52"/>
      <c r="AF98" s="52"/>
      <c r="AG98" s="377"/>
      <c r="AH98" s="52"/>
      <c r="AI98" s="52"/>
      <c r="AJ98" s="373"/>
    </row>
    <row r="99" spans="1:36" s="133" customFormat="1" ht="36.6" customHeight="1">
      <c r="A99" s="16" t="s">
        <v>154</v>
      </c>
      <c r="B99" s="69" t="s">
        <v>155</v>
      </c>
      <c r="C99" s="70"/>
      <c r="D99" s="70"/>
      <c r="E99" s="70"/>
      <c r="F99" s="70"/>
      <c r="G99" s="71"/>
      <c r="H99" s="47" t="s">
        <v>34</v>
      </c>
      <c r="I99" s="21" t="s">
        <v>35</v>
      </c>
      <c r="J99" s="231"/>
      <c r="K99" s="340">
        <v>9</v>
      </c>
      <c r="L99" s="340">
        <v>9</v>
      </c>
      <c r="M99" s="335"/>
      <c r="N99" s="340">
        <f>SUM(N100,N101)</f>
        <v>0</v>
      </c>
      <c r="O99" s="340">
        <v>9</v>
      </c>
      <c r="P99" s="340">
        <f t="shared" ref="P99" si="10">SUM(P100,P101)</f>
        <v>6</v>
      </c>
      <c r="Q99" s="346"/>
      <c r="R99" s="91"/>
      <c r="S99" s="91"/>
      <c r="T99" s="13" t="s">
        <v>17</v>
      </c>
      <c r="U99" s="27">
        <v>1</v>
      </c>
      <c r="V99" s="28" t="s">
        <v>37</v>
      </c>
      <c r="W99" s="169" t="s">
        <v>217</v>
      </c>
      <c r="X99" s="169" t="s">
        <v>218</v>
      </c>
      <c r="Y99" s="309" t="s">
        <v>219</v>
      </c>
      <c r="Z99" s="28" t="s">
        <v>37</v>
      </c>
      <c r="AA99" s="169" t="s">
        <v>217</v>
      </c>
      <c r="AB99" s="169" t="s">
        <v>218</v>
      </c>
      <c r="AC99" s="309" t="s">
        <v>219</v>
      </c>
      <c r="AD99" s="410" t="s">
        <v>220</v>
      </c>
      <c r="AE99" s="411"/>
      <c r="AF99" s="411"/>
      <c r="AG99" s="411"/>
      <c r="AH99" s="411"/>
      <c r="AI99" s="411"/>
      <c r="AJ99" s="412"/>
    </row>
    <row r="100" spans="1:36" s="133" customFormat="1" ht="36.6" customHeight="1">
      <c r="A100" s="31" t="s">
        <v>85</v>
      </c>
      <c r="B100" s="50" t="s">
        <v>213</v>
      </c>
      <c r="C100" s="33"/>
      <c r="D100" s="33"/>
      <c r="E100" s="33"/>
      <c r="F100" s="33"/>
      <c r="G100" s="34"/>
      <c r="H100" s="35" t="s">
        <v>43</v>
      </c>
      <c r="I100" s="36"/>
      <c r="J100" s="35"/>
      <c r="K100" s="327"/>
      <c r="L100" s="328"/>
      <c r="M100" s="329"/>
      <c r="N100" s="328">
        <v>0</v>
      </c>
      <c r="O100" s="328">
        <v>6</v>
      </c>
      <c r="P100" s="328">
        <v>3</v>
      </c>
      <c r="Q100" s="359"/>
      <c r="R100" s="72"/>
      <c r="S100" s="72"/>
      <c r="T100" s="145"/>
      <c r="U100" s="252"/>
      <c r="V100" s="253"/>
      <c r="W100" s="152"/>
      <c r="X100" s="152"/>
      <c r="Y100" s="377"/>
      <c r="Z100" s="52"/>
      <c r="AA100" s="152"/>
      <c r="AB100" s="152"/>
      <c r="AC100" s="377"/>
      <c r="AD100" s="52"/>
      <c r="AE100" s="52"/>
      <c r="AF100" s="52"/>
      <c r="AG100" s="377"/>
      <c r="AH100" s="52"/>
      <c r="AI100" s="52"/>
      <c r="AJ100" s="373"/>
    </row>
    <row r="101" spans="1:36" s="133" customFormat="1" ht="36.6" customHeight="1">
      <c r="A101" s="31" t="s">
        <v>86</v>
      </c>
      <c r="B101" s="50" t="s">
        <v>156</v>
      </c>
      <c r="C101" s="33"/>
      <c r="D101" s="33"/>
      <c r="E101" s="33"/>
      <c r="F101" s="33"/>
      <c r="G101" s="34"/>
      <c r="H101" s="35" t="s">
        <v>43</v>
      </c>
      <c r="I101" s="36"/>
      <c r="J101" s="35"/>
      <c r="K101" s="327"/>
      <c r="L101" s="328"/>
      <c r="M101" s="329"/>
      <c r="N101" s="328">
        <v>0</v>
      </c>
      <c r="O101" s="328">
        <v>3</v>
      </c>
      <c r="P101" s="328">
        <v>3</v>
      </c>
      <c r="Q101" s="359"/>
      <c r="R101" s="72"/>
      <c r="S101" s="72"/>
      <c r="T101" s="145"/>
      <c r="U101" s="252"/>
      <c r="V101" s="253"/>
      <c r="W101" s="381"/>
      <c r="X101" s="381"/>
      <c r="Y101" s="371"/>
      <c r="Z101" s="173"/>
      <c r="AA101" s="381"/>
      <c r="AB101" s="381"/>
      <c r="AC101" s="371"/>
      <c r="AD101" s="173"/>
      <c r="AE101" s="173"/>
      <c r="AF101" s="173"/>
      <c r="AG101" s="371"/>
      <c r="AH101" s="173"/>
      <c r="AI101" s="173"/>
      <c r="AJ101" s="372"/>
    </row>
    <row r="102" spans="1:36" s="181" customFormat="1" ht="36.6" customHeight="1">
      <c r="A102" s="122" t="s">
        <v>157</v>
      </c>
      <c r="B102" s="182" t="s">
        <v>76</v>
      </c>
      <c r="C102" s="183"/>
      <c r="D102" s="183"/>
      <c r="E102" s="183"/>
      <c r="F102" s="183"/>
      <c r="G102" s="184"/>
      <c r="H102" s="148"/>
      <c r="I102" s="127" t="s">
        <v>77</v>
      </c>
      <c r="J102" s="354"/>
      <c r="K102" s="341">
        <v>0</v>
      </c>
      <c r="L102" s="342">
        <v>0</v>
      </c>
      <c r="M102" s="185"/>
      <c r="N102" s="186">
        <v>0</v>
      </c>
      <c r="O102" s="186">
        <v>10</v>
      </c>
      <c r="P102" s="186">
        <v>0</v>
      </c>
      <c r="Q102" s="187"/>
      <c r="R102" s="187"/>
      <c r="S102" s="187"/>
      <c r="T102" s="13"/>
      <c r="U102" s="27"/>
      <c r="V102" s="28"/>
      <c r="W102" s="29"/>
      <c r="X102" s="28"/>
      <c r="Y102" s="27"/>
      <c r="Z102" s="28"/>
      <c r="AA102" s="29"/>
      <c r="AB102" s="28"/>
      <c r="AC102" s="27"/>
      <c r="AD102" s="28"/>
      <c r="AE102" s="29"/>
      <c r="AF102" s="28"/>
      <c r="AG102" s="27"/>
      <c r="AH102" s="28"/>
      <c r="AI102" s="29"/>
      <c r="AJ102" s="30"/>
    </row>
    <row r="103" spans="1:36" s="181" customFormat="1" ht="36.6" customHeight="1">
      <c r="A103" s="122" t="s">
        <v>158</v>
      </c>
      <c r="B103" s="182" t="s">
        <v>79</v>
      </c>
      <c r="C103" s="183"/>
      <c r="D103" s="183"/>
      <c r="E103" s="183"/>
      <c r="F103" s="183"/>
      <c r="G103" s="184"/>
      <c r="H103" s="148"/>
      <c r="I103" s="127" t="s">
        <v>77</v>
      </c>
      <c r="J103" s="354"/>
      <c r="K103" s="341">
        <v>0</v>
      </c>
      <c r="L103" s="342">
        <v>0</v>
      </c>
      <c r="M103" s="185"/>
      <c r="N103" s="186">
        <v>0</v>
      </c>
      <c r="O103" s="186">
        <v>20</v>
      </c>
      <c r="P103" s="186">
        <v>0</v>
      </c>
      <c r="Q103" s="187"/>
      <c r="R103" s="187"/>
      <c r="S103" s="187"/>
      <c r="T103" s="13"/>
      <c r="U103" s="27"/>
      <c r="V103" s="28"/>
      <c r="W103" s="29"/>
      <c r="X103" s="28"/>
      <c r="Y103" s="27"/>
      <c r="Z103" s="28"/>
      <c r="AA103" s="29"/>
      <c r="AB103" s="28"/>
      <c r="AC103" s="27"/>
      <c r="AD103" s="28"/>
      <c r="AE103" s="29"/>
      <c r="AF103" s="28"/>
      <c r="AG103" s="27"/>
      <c r="AH103" s="28"/>
      <c r="AI103" s="29"/>
      <c r="AJ103" s="30"/>
    </row>
    <row r="104" spans="1:36" ht="36.6" customHeight="1">
      <c r="A104" s="254"/>
      <c r="B104" s="388" t="s">
        <v>159</v>
      </c>
      <c r="C104" s="388"/>
      <c r="D104" s="388"/>
      <c r="E104" s="388"/>
      <c r="F104" s="388"/>
      <c r="G104" s="388"/>
      <c r="H104" s="388"/>
      <c r="I104" s="388"/>
      <c r="J104" s="388"/>
      <c r="K104" s="343">
        <f>SUM(K85+K90+K94+K99)</f>
        <v>30</v>
      </c>
      <c r="L104" s="240">
        <f>SUM(L85+L90+L94+L99)</f>
        <v>30</v>
      </c>
      <c r="M104" s="344"/>
      <c r="N104" s="105">
        <f>SUM(N85+N90+N94+N99)</f>
        <v>24</v>
      </c>
      <c r="O104" s="105">
        <f>SUM(O85+O90+O94+O99)</f>
        <v>97</v>
      </c>
      <c r="P104" s="105">
        <f>SUM(P85+P90+P94+P99)</f>
        <v>39</v>
      </c>
      <c r="Q104" s="108"/>
      <c r="R104" s="108"/>
      <c r="S104" s="108"/>
      <c r="T104" s="1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5"/>
    </row>
    <row r="105" spans="1:36" s="4" customFormat="1" ht="21" customHeight="1">
      <c r="A105" s="255"/>
      <c r="B105" s="256"/>
      <c r="C105" s="256"/>
      <c r="D105" s="256"/>
      <c r="E105" s="256"/>
      <c r="F105" s="256"/>
      <c r="G105" s="257"/>
      <c r="H105" s="256"/>
      <c r="I105" s="258"/>
      <c r="J105" s="256"/>
      <c r="K105" s="361"/>
      <c r="L105" s="259"/>
      <c r="M105" s="362"/>
      <c r="N105" s="389">
        <f>SUM(N104+O104+P104)</f>
        <v>160</v>
      </c>
      <c r="O105" s="389"/>
      <c r="P105" s="389"/>
      <c r="Q105" s="105"/>
      <c r="R105" s="105"/>
      <c r="S105" s="105"/>
      <c r="T105" s="13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1"/>
    </row>
    <row r="106" spans="1:36" ht="34.65" customHeight="1">
      <c r="A106" s="262"/>
      <c r="B106" s="263" t="s">
        <v>160</v>
      </c>
      <c r="C106" s="264"/>
      <c r="D106" s="264"/>
      <c r="E106" s="264"/>
      <c r="F106" s="264"/>
      <c r="G106" s="265"/>
      <c r="H106" s="266"/>
      <c r="I106" s="266"/>
      <c r="J106" s="266"/>
      <c r="K106" s="363">
        <f>SUM(K29+K57+K81+K104)</f>
        <v>120</v>
      </c>
      <c r="L106" s="364">
        <f>SUM(L29+L57+L81+L104)</f>
        <v>120</v>
      </c>
      <c r="M106" s="363"/>
      <c r="N106" s="364">
        <f>SUM(N29+N57+N81+N104)</f>
        <v>201</v>
      </c>
      <c r="O106" s="364">
        <f>SUM(O29+O57+O81+O104)</f>
        <v>471</v>
      </c>
      <c r="P106" s="364">
        <v>126</v>
      </c>
      <c r="Q106" s="365"/>
      <c r="R106" s="267"/>
      <c r="S106" s="267"/>
      <c r="T106" s="268"/>
      <c r="U106" s="269"/>
      <c r="V106" s="269"/>
      <c r="W106" s="269"/>
      <c r="X106" s="270"/>
      <c r="Y106" s="268"/>
      <c r="Z106" s="268"/>
      <c r="AA106" s="268"/>
      <c r="AB106" s="271"/>
      <c r="AC106" s="271"/>
      <c r="AD106" s="272"/>
      <c r="AE106" s="13"/>
      <c r="AF106" s="14"/>
      <c r="AG106" s="14"/>
      <c r="AH106" s="14"/>
      <c r="AI106" s="14"/>
      <c r="AJ106" s="15"/>
    </row>
    <row r="107" spans="1:36" ht="28.35" customHeight="1" thickBot="1">
      <c r="A107" s="273"/>
      <c r="B107" s="274"/>
      <c r="C107" s="274"/>
      <c r="D107" s="274"/>
      <c r="E107" s="274"/>
      <c r="F107" s="274"/>
      <c r="G107" s="275"/>
      <c r="H107" s="274"/>
      <c r="I107" s="276"/>
      <c r="J107" s="277"/>
      <c r="K107" s="366"/>
      <c r="L107" s="367"/>
      <c r="M107" s="368"/>
      <c r="N107" s="409">
        <f>SUM(N106+O106+P106)</f>
        <v>798</v>
      </c>
      <c r="O107" s="409"/>
      <c r="P107" s="409"/>
      <c r="Q107" s="369"/>
      <c r="R107" s="278"/>
      <c r="S107" s="278"/>
      <c r="T107" s="279"/>
      <c r="U107" s="280"/>
      <c r="V107" s="280"/>
      <c r="W107" s="280"/>
      <c r="X107" s="281"/>
      <c r="Y107" s="393"/>
      <c r="Z107" s="394"/>
      <c r="AA107" s="394"/>
      <c r="AB107" s="280"/>
      <c r="AC107" s="280"/>
      <c r="AD107" s="280"/>
      <c r="AE107" s="282"/>
      <c r="AF107" s="280"/>
      <c r="AG107" s="280"/>
      <c r="AH107" s="280"/>
      <c r="AI107" s="280"/>
      <c r="AJ107" s="283"/>
    </row>
    <row r="109" spans="1:36" ht="28.8">
      <c r="B109" s="387" t="s">
        <v>225</v>
      </c>
    </row>
    <row r="110" spans="1:36" ht="78" customHeight="1">
      <c r="B110" s="385" t="s">
        <v>227</v>
      </c>
    </row>
    <row r="111" spans="1:36" ht="43.2">
      <c r="B111" s="386" t="s">
        <v>226</v>
      </c>
    </row>
  </sheetData>
  <mergeCells count="38">
    <mergeCell ref="A1:A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Y3:AB3"/>
    <mergeCell ref="J2:J4"/>
    <mergeCell ref="Q2:Q4"/>
    <mergeCell ref="K2:K4"/>
    <mergeCell ref="L2:L4"/>
    <mergeCell ref="M2:M4"/>
    <mergeCell ref="Y107:AA107"/>
    <mergeCell ref="AC3:AF3"/>
    <mergeCell ref="N30:P30"/>
    <mergeCell ref="R2:R4"/>
    <mergeCell ref="S2:S4"/>
    <mergeCell ref="T2:T4"/>
    <mergeCell ref="U2:AB2"/>
    <mergeCell ref="AC2:AJ2"/>
    <mergeCell ref="U3:X3"/>
    <mergeCell ref="AG3:AJ3"/>
    <mergeCell ref="N107:P107"/>
    <mergeCell ref="AD99:AJ99"/>
    <mergeCell ref="B81:J81"/>
    <mergeCell ref="N82:P82"/>
    <mergeCell ref="B104:J104"/>
    <mergeCell ref="N105:P105"/>
    <mergeCell ref="N2:P2"/>
    <mergeCell ref="B57:J57"/>
    <mergeCell ref="N58:P58"/>
    <mergeCell ref="N3:N4"/>
    <mergeCell ref="O3:O4"/>
    <mergeCell ref="P3:P4"/>
  </mergeCells>
  <dataValidations count="3">
    <dataValidation type="list" allowBlank="1" showInputMessage="1" showErrorMessage="1" sqref="I6:I28 I33:I83 I85:I104" xr:uid="{00000000-0002-0000-0100-000000000000}">
      <formula1>nature_ens</formula1>
    </dataValidation>
    <dataValidation type="list" allowBlank="1" showInputMessage="1" showErrorMessage="1" sqref="M6:M28 M33:M83 M85:M104" xr:uid="{00000000-0002-0000-0100-000001000000}">
      <formula1>sections_CNU</formula1>
    </dataValidation>
    <dataValidation type="list" allowBlank="1" showInputMessage="1" showErrorMessage="1" sqref="H6:H28 H99:H104 H33:H83 H85:H97" xr:uid="{00000000-0002-0000-0100-000002000000}">
      <formula1>typ_ense</formula1>
    </dataValidation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r:id="rId1"/>
  <headerFooter>
    <oddHeader>&amp;LAdoptées en CFVU du 12/06/2023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D09529-4CED-4603-8C3E-585863B3405F}"/>
</file>

<file path=customXml/itemProps2.xml><?xml version="1.0" encoding="utf-8"?>
<ds:datastoreItem xmlns:ds="http://schemas.openxmlformats.org/officeDocument/2006/customXml" ds:itemID="{3B37EA2A-93CE-4C24-8DC7-5C2651FF4241}"/>
</file>

<file path=customXml/itemProps3.xml><?xml version="1.0" encoding="utf-8"?>
<ds:datastoreItem xmlns:ds="http://schemas.openxmlformats.org/officeDocument/2006/customXml" ds:itemID="{A2D4DB4C-CD36-4CD8-A6DE-59C9F7C8F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Dates_conseil</vt:lpstr>
      <vt:lpstr>Master MEEF EE</vt:lpstr>
      <vt:lpstr>'Master MEEF EE'!Impression_des_titres</vt:lpstr>
      <vt:lpstr>'Master MEEF EE'!Zone_d_impression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cp:lastPrinted>2023-04-26T07:18:52Z</cp:lastPrinted>
  <dcterms:created xsi:type="dcterms:W3CDTF">2022-05-20T10:35:26Z</dcterms:created>
  <dcterms:modified xsi:type="dcterms:W3CDTF">2025-04-14T12:01:27Z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