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P:\Scolarite\STRUCTURES ENSEIGNEMENTS\MAQUETTES\Propositions changements de maquettes\Propositions changements de maquettes 2025-2026\MEEF 2nd degré\Mathématiques\"/>
    </mc:Choice>
  </mc:AlternateContent>
  <xr:revisionPtr revIDLastSave="0" documentId="13_ncr:1_{9679D41E-FBCA-4651-9DEF-1752BDC41946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Dates_conseil" sheetId="2" r:id="rId1"/>
    <sheet name="Master Meef 2nd Maths" sheetId="1" r:id="rId2"/>
  </sheets>
  <externalReferences>
    <externalReference r:id="rId3"/>
    <externalReference r:id="rId4"/>
  </externalReferences>
  <definedNames>
    <definedName name="CNU_disciplines" localSheetId="1">'[1]valeurs listes déroulantes'!$J$1:$J$85</definedName>
    <definedName name="CNU_disciplines">#REF!</definedName>
    <definedName name="Domainesformation">#REF!</definedName>
    <definedName name="lieu">#REF!</definedName>
    <definedName name="nature_ens" localSheetId="1">'[1]valeurs listes déroulantes'!$G$1:$G$2</definedName>
    <definedName name="nature_ens">#REF!</definedName>
    <definedName name="Nature2">'[2]Liste de valeurs'!$B$2:$B$7</definedName>
    <definedName name="oui_non" localSheetId="1">'[1]valeurs listes déroulantes'!$E$1:$E$2</definedName>
    <definedName name="oui_non">#REF!</definedName>
    <definedName name="section_CNU">#REF!</definedName>
    <definedName name="sections_CNU" localSheetId="1">'[1]valeurs listes déroulantes'!$K$1:$K$46</definedName>
    <definedName name="sections_CNU">#REF!</definedName>
    <definedName name="Sites">#REF!</definedName>
    <definedName name="statut">#REF!</definedName>
    <definedName name="Typ_dip">#REF!</definedName>
    <definedName name="typ_ens">#REF!</definedName>
    <definedName name="typ_ens1">#REF!</definedName>
    <definedName name="typ_ense" localSheetId="1">'[1]valeurs listes déroulantes'!$F$1:$F$13</definedName>
    <definedName name="typ_ense">#REF!</definedName>
    <definedName name="Type_UE" localSheetId="1">'[1]valeurs listes déroulantes'!$L$1:$L$2</definedName>
    <definedName name="Type_UE">#REF!</definedName>
    <definedName name="UE___Unité_d_enseignement">#REF!</definedName>
    <definedName name="UF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1" l="1"/>
  <c r="T57" i="1"/>
  <c r="S57" i="1"/>
  <c r="R57" i="1"/>
  <c r="T51" i="1"/>
  <c r="S51" i="1"/>
  <c r="R51" i="1"/>
  <c r="T41" i="1"/>
  <c r="T36" i="1"/>
  <c r="M48" i="1"/>
  <c r="S41" i="1"/>
  <c r="S36" i="1"/>
  <c r="R41" i="1"/>
  <c r="R36" i="1"/>
  <c r="M33" i="1"/>
  <c r="T26" i="1"/>
  <c r="T21" i="1"/>
  <c r="S26" i="1"/>
  <c r="R26" i="1"/>
  <c r="S21" i="1"/>
  <c r="R21" i="1"/>
  <c r="M17" i="1"/>
  <c r="L17" i="1"/>
  <c r="T10" i="1"/>
  <c r="S10" i="1"/>
  <c r="R10" i="1"/>
  <c r="T5" i="1"/>
  <c r="S5" i="1"/>
  <c r="R5" i="1"/>
  <c r="T17" i="1" l="1"/>
  <c r="R33" i="1"/>
  <c r="R17" i="1"/>
  <c r="S48" i="1"/>
  <c r="T64" i="1"/>
  <c r="T33" i="1"/>
  <c r="R48" i="1"/>
  <c r="S33" i="1"/>
  <c r="R34" i="1" s="1"/>
  <c r="S64" i="1"/>
  <c r="M66" i="1"/>
  <c r="S17" i="1"/>
  <c r="T48" i="1"/>
  <c r="R64" i="1"/>
  <c r="R18" i="1" l="1"/>
  <c r="T66" i="1"/>
  <c r="R65" i="1"/>
  <c r="S66" i="1"/>
  <c r="R49" i="1"/>
  <c r="R66" i="1"/>
  <c r="R68" i="1" l="1"/>
</calcChain>
</file>

<file path=xl/sharedStrings.xml><?xml version="1.0" encoding="utf-8"?>
<sst xmlns="http://schemas.openxmlformats.org/spreadsheetml/2006/main" count="631" uniqueCount="254">
  <si>
    <t>N°UE</t>
  </si>
  <si>
    <t>Intitulé de l'enseignement</t>
  </si>
  <si>
    <t>Code Apogée de l'ELP contrat 2018</t>
  </si>
  <si>
    <t>Code Apogée de l'ELP contrat 2021</t>
  </si>
  <si>
    <t>Lien de correspondance pour 2021</t>
  </si>
  <si>
    <t xml:space="preserve">Type de l'enseignement 
(tronc commun ou spécialisation)
</t>
  </si>
  <si>
    <t>Si UE 
mutualisée à d'autres mentions ou années de formation, indiquer lesquelles</t>
  </si>
  <si>
    <t>Porteur 
(o/n)</t>
  </si>
  <si>
    <t>Nature ELP</t>
  </si>
  <si>
    <t>O = obligatoire
C = option/choix</t>
  </si>
  <si>
    <t>Si UE Choix
Précisez le nombre d'enseignement 
ou nombre d'ECTS 
à choisir</t>
  </si>
  <si>
    <t>COEF</t>
  </si>
  <si>
    <t>ECTS</t>
  </si>
  <si>
    <t>Section 
CNU
Enseignement</t>
  </si>
  <si>
    <t xml:space="preserve">Responsable de l'enseignement
</t>
  </si>
  <si>
    <t>Section CNU
du responsable de l'enseignement</t>
  </si>
  <si>
    <t>Effectifs attendus</t>
  </si>
  <si>
    <t>Volume horaire</t>
  </si>
  <si>
    <t>International</t>
  </si>
  <si>
    <t>Descriptif de l'enseignement</t>
  </si>
  <si>
    <t>UE non compensable</t>
  </si>
  <si>
    <t>Modalités de contrôle de connaissances - Session 1</t>
  </si>
  <si>
    <t>Modalités de contrôle de connaissances - Session de rattrapage</t>
  </si>
  <si>
    <t>CM</t>
  </si>
  <si>
    <t>TD</t>
  </si>
  <si>
    <t>TP</t>
  </si>
  <si>
    <t>Cours dispensé en anglais
o/n</t>
  </si>
  <si>
    <t>Cours dispensé en langue étrangère
préciser la langue</t>
  </si>
  <si>
    <t>RNE</t>
  </si>
  <si>
    <t>RSE</t>
  </si>
  <si>
    <t>quotité</t>
  </si>
  <si>
    <t>modalité</t>
  </si>
  <si>
    <t>nature</t>
  </si>
  <si>
    <t>durée</t>
  </si>
  <si>
    <t>Semestre 7</t>
  </si>
  <si>
    <t>EMA7MT00</t>
  </si>
  <si>
    <t>EMA700MT</t>
  </si>
  <si>
    <t xml:space="preserve"> </t>
  </si>
  <si>
    <t>UE 1.1</t>
  </si>
  <si>
    <t>Culture commune</t>
  </si>
  <si>
    <t>EMA7TC10</t>
  </si>
  <si>
    <t>EMA710MT</t>
  </si>
  <si>
    <t>oui</t>
  </si>
  <si>
    <t>UE : Unité d'enseignement</t>
  </si>
  <si>
    <t>O : obligatoire</t>
  </si>
  <si>
    <t>EC1</t>
  </si>
  <si>
    <t>Enjeux et connaissance du système éducatif</t>
  </si>
  <si>
    <t>EMA711CC</t>
  </si>
  <si>
    <t xml:space="preserve">UE 11 </t>
  </si>
  <si>
    <t>EC : élément constitutif</t>
  </si>
  <si>
    <t>70 : Sciences de l'éducation</t>
  </si>
  <si>
    <t>développement des adolescents et procesus d'apprentissages.</t>
  </si>
  <si>
    <t>CT</t>
  </si>
  <si>
    <t>écrit</t>
  </si>
  <si>
    <t>à rendre</t>
  </si>
  <si>
    <t>2h</t>
  </si>
  <si>
    <t xml:space="preserve">écrit </t>
  </si>
  <si>
    <t>EC2</t>
  </si>
  <si>
    <t>Construction d'une posture professionnelle réflexive</t>
  </si>
  <si>
    <t>EMA721CC</t>
  </si>
  <si>
    <t>pas de note</t>
  </si>
  <si>
    <t>préparation du stage et du portfolio</t>
  </si>
  <si>
    <t>Non évalué</t>
  </si>
  <si>
    <t xml:space="preserve">UE 1.2 </t>
  </si>
  <si>
    <t>Algèbre et géométrie : de l’université à la classe</t>
  </si>
  <si>
    <t>EMA720MT</t>
  </si>
  <si>
    <t>UE12-UE13</t>
  </si>
  <si>
    <t>25/26 : Mathématiques et Mathématiques appliquées</t>
  </si>
  <si>
    <t>Aborder les objets mathématiques du collège et du lycée avec deux points de vue : celui des connaissances mathématiques universitaires et celui de la classe</t>
  </si>
  <si>
    <t>CC</t>
  </si>
  <si>
    <t xml:space="preserve">Au moins 2 écrits </t>
  </si>
  <si>
    <t>5h</t>
  </si>
  <si>
    <t xml:space="preserve"> Oral, ou écrit si nombre d’étudiants &gt;4
</t>
  </si>
  <si>
    <t xml:space="preserve">
1h (3h si écrit) </t>
  </si>
  <si>
    <t xml:space="preserve">
1h
(3h si écrit) </t>
  </si>
  <si>
    <t xml:space="preserve">UE 1.3 </t>
  </si>
  <si>
    <t>Analyse et Probabilités : de l’université à la classe</t>
  </si>
  <si>
    <t>EMA730MT</t>
  </si>
  <si>
    <t xml:space="preserve">UE1.4 </t>
  </si>
  <si>
    <t>Être acteur de sa vie professionnelle</t>
  </si>
  <si>
    <t>EMA740MT</t>
  </si>
  <si>
    <t>dossier(s)</t>
  </si>
  <si>
    <t>dossiers</t>
  </si>
  <si>
    <t>EC 1</t>
  </si>
  <si>
    <t>Analyse de pratiques professionnelles (stage 2 semaines)</t>
  </si>
  <si>
    <t>EMA721MT</t>
  </si>
  <si>
    <t>UE12EC2
NOTE SUR L'UE</t>
  </si>
  <si>
    <t>préparation et retour sur le stage</t>
  </si>
  <si>
    <t>EC 2</t>
  </si>
  <si>
    <t>Initiation à la recherche**</t>
  </si>
  <si>
    <t>EMA722MT</t>
  </si>
  <si>
    <t>Exposé autour de thèmes mathématiques et d’histoire des mathématiques</t>
  </si>
  <si>
    <t>UE 1.5</t>
  </si>
  <si>
    <t>Anglais</t>
  </si>
  <si>
    <t>EMA7MTU4</t>
  </si>
  <si>
    <t>EMA750MT</t>
  </si>
  <si>
    <t>UE14</t>
  </si>
  <si>
    <t>Try to improve English level of the students</t>
  </si>
  <si>
    <t>non compensable</t>
  </si>
  <si>
    <t xml:space="preserve">Au moins 2 épreuves </t>
  </si>
  <si>
    <t>Ecrit et Oral</t>
  </si>
  <si>
    <t xml:space="preserve">Ecrit : 1h
 Oral : 15 min </t>
  </si>
  <si>
    <t xml:space="preserve">Oral : 15 min
Ecrit : 1h </t>
  </si>
  <si>
    <t>UE 1.6</t>
  </si>
  <si>
    <t>Stage d'observation à l'étranger</t>
  </si>
  <si>
    <t>F : facultatif</t>
  </si>
  <si>
    <t>UE 1.7</t>
  </si>
  <si>
    <t>Préparation au CAPEFE</t>
  </si>
  <si>
    <t>Semestre 7 Total Heures présentielles Etudiant</t>
  </si>
  <si>
    <t>Semestre 8</t>
  </si>
  <si>
    <t>EMA8MT00</t>
  </si>
  <si>
    <t>EMA800MT</t>
  </si>
  <si>
    <t>UE 2.1</t>
  </si>
  <si>
    <t>EMA8TC10</t>
  </si>
  <si>
    <t>EMA810MT</t>
  </si>
  <si>
    <t>EMA811CC</t>
  </si>
  <si>
    <t>UE 21 EC2 + EC3</t>
  </si>
  <si>
    <t>politiques et enjeux du système éducatif, enjeux du numérique</t>
  </si>
  <si>
    <t>EMA821CC</t>
  </si>
  <si>
    <t>UE 21 EC4                             pas de note</t>
  </si>
  <si>
    <t>climat scolaire, posture de l'enseignant, corps et voix, APP</t>
  </si>
  <si>
    <t>UE 2.2</t>
  </si>
  <si>
    <t>EMA820MT</t>
  </si>
  <si>
    <t>UE22-UE23</t>
  </si>
  <si>
    <t>Au moins deux épreuves</t>
  </si>
  <si>
    <t>écrits</t>
  </si>
  <si>
    <t>UE 2.3</t>
  </si>
  <si>
    <t>EMA830MT</t>
  </si>
  <si>
    <t xml:space="preserve">UE 2.4 </t>
  </si>
  <si>
    <t>EMA840MT</t>
  </si>
  <si>
    <t>Analyse de pratiques professionnelles (stage 4 semaines)</t>
  </si>
  <si>
    <t>EMA841MT</t>
  </si>
  <si>
    <t>UE22-EC3
NOTE SUR L'UE 22</t>
  </si>
  <si>
    <t>EMA842MT</t>
  </si>
  <si>
    <t>UE33EC1
note sur l'UE33 stage</t>
  </si>
  <si>
    <t>Séminaire mémoire</t>
  </si>
  <si>
    <t>UE 2.5</t>
  </si>
  <si>
    <t>UE 2.6</t>
  </si>
  <si>
    <t>Semestre 8  Total Heures présentielles Etudiant</t>
  </si>
  <si>
    <t>UE 3.1</t>
  </si>
  <si>
    <t>EMA9TC10</t>
  </si>
  <si>
    <t>EMA910MT</t>
  </si>
  <si>
    <t>EMA911CC</t>
  </si>
  <si>
    <t>UE 31 EC3                             pas de note</t>
  </si>
  <si>
    <t>Journée en établissement</t>
  </si>
  <si>
    <t>EMA921CC</t>
  </si>
  <si>
    <t>UE 31 EC2 +EC3</t>
  </si>
  <si>
    <t>Evaluation ; Ecole inclusive ; trouble des apprentissages ; autorité ; APP ; numérique</t>
  </si>
  <si>
    <t>reprise orale d'un travail écrit</t>
  </si>
  <si>
    <t>20 minutes</t>
  </si>
  <si>
    <t>EC3</t>
  </si>
  <si>
    <t>Voix et corps pour enseigner et présenter un oral</t>
  </si>
  <si>
    <t>EMA931CC</t>
  </si>
  <si>
    <t>UE 3.2</t>
  </si>
  <si>
    <t>Stratégie d’enseignement et d’apprentissage des mathématiques</t>
  </si>
  <si>
    <t>EMA9MTU2</t>
  </si>
  <si>
    <t>EMA920MT</t>
  </si>
  <si>
    <t>UE32</t>
  </si>
  <si>
    <t>Didactique et mathématiques sur les thèmes du programme des collèges et lycées</t>
  </si>
  <si>
    <t xml:space="preserve">Écrit
</t>
  </si>
  <si>
    <t xml:space="preserve">3h
</t>
  </si>
  <si>
    <t xml:space="preserve">CT </t>
  </si>
  <si>
    <t xml:space="preserve">
30 min
(3h si écrit) </t>
  </si>
  <si>
    <t>UE 3.3</t>
  </si>
  <si>
    <t>Être acteur de sa vie professionnelle : Stage (2h/étudiant)</t>
  </si>
  <si>
    <t>EMA930MT</t>
  </si>
  <si>
    <t>UE 33 ?</t>
  </si>
  <si>
    <t>uE : Unité d'enseignement</t>
  </si>
  <si>
    <t>visite</t>
  </si>
  <si>
    <t>pas de session de rattrapage</t>
  </si>
  <si>
    <t>Analyse de pratiques professionnelles</t>
  </si>
  <si>
    <t>EMA931MT</t>
  </si>
  <si>
    <t>UE33EC3
note sur l'UE 33</t>
  </si>
  <si>
    <t>APP</t>
  </si>
  <si>
    <t>Stage</t>
  </si>
  <si>
    <t>EMA932MT</t>
  </si>
  <si>
    <t>UE33EC4
note sur l'UE 33</t>
  </si>
  <si>
    <t>UE 3.4</t>
  </si>
  <si>
    <t>Mémoire**</t>
  </si>
  <si>
    <t>EMA940MT</t>
  </si>
  <si>
    <t>UE33EC2
note sur l'UE 33 stage</t>
  </si>
  <si>
    <t>UE 3.5</t>
  </si>
  <si>
    <t>UE 3.6</t>
  </si>
  <si>
    <t>Module ouverture</t>
  </si>
  <si>
    <t>UE 3.7</t>
  </si>
  <si>
    <t>Semestre 9  Total Heures présentielles Etudiant</t>
  </si>
  <si>
    <t>UE 4.1</t>
  </si>
  <si>
    <t>EMA0TC10</t>
  </si>
  <si>
    <t>EMA010MT</t>
  </si>
  <si>
    <t>EMA011CC</t>
  </si>
  <si>
    <t>UE 41 EC1                                    pas de note</t>
  </si>
  <si>
    <t>'Les outils pour "faire vivre" ces valeurs dans un établissement scolaire. Connaître les partenaires de l'école et communiquer avec eux</t>
  </si>
  <si>
    <t>EMA021CC</t>
  </si>
  <si>
    <t>UE 41 EC2</t>
  </si>
  <si>
    <t>Gestion de classe  ; APP ; numérique</t>
  </si>
  <si>
    <t>ecrit</t>
  </si>
  <si>
    <t>1h30</t>
  </si>
  <si>
    <t>EMA031CC</t>
  </si>
  <si>
    <t>EC4</t>
  </si>
  <si>
    <t>Développement professionnel</t>
  </si>
  <si>
    <t>EMA032CC</t>
  </si>
  <si>
    <t>UE 41 EC1 + EC2                              pas de note</t>
  </si>
  <si>
    <t>APP en lien avec épreuve 4 du CAPES</t>
  </si>
  <si>
    <t>UE 4.2</t>
  </si>
  <si>
    <t>EMA020MT</t>
  </si>
  <si>
    <t>3h</t>
  </si>
  <si>
    <t>UE 4.3</t>
  </si>
  <si>
    <t>EMA030MT</t>
  </si>
  <si>
    <t>1h
+ entretien</t>
  </si>
  <si>
    <t>EMA031MT</t>
  </si>
  <si>
    <t>UE43EC1</t>
  </si>
  <si>
    <t>EMA032MT</t>
  </si>
  <si>
    <t>UE43EC2</t>
  </si>
  <si>
    <t>UE 4.4</t>
  </si>
  <si>
    <t>Mémoire (3h/étudiant)</t>
  </si>
  <si>
    <t>EMA0MTU4</t>
  </si>
  <si>
    <t>EMA040MT</t>
  </si>
  <si>
    <t>UE44</t>
  </si>
  <si>
    <t>Oral + écrit</t>
  </si>
  <si>
    <t>Écrit à rendre + soutenance : 45 minutes maximum</t>
  </si>
  <si>
    <t>UE 4.5</t>
  </si>
  <si>
    <t>UE 4.6</t>
  </si>
  <si>
    <t>Semestre 10 Total Heures présentielles Etudiant</t>
  </si>
  <si>
    <t>Total HE Master MEEF mathématiques</t>
  </si>
  <si>
    <t xml:space="preserve">Intitulé de la mention </t>
  </si>
  <si>
    <t xml:space="preserve">Dates de l'examen et avis de la CFVU </t>
  </si>
  <si>
    <t xml:space="preserve">Responsable du parcours </t>
  </si>
  <si>
    <t xml:space="preserve">Statut </t>
  </si>
  <si>
    <r>
      <rPr>
        <b/>
        <u/>
        <sz val="11"/>
        <color theme="1"/>
        <rFont val="Calibri"/>
        <family val="2"/>
      </rPr>
      <t>quelques rappels réglementaires</t>
    </r>
    <r>
      <rPr>
        <b/>
        <sz val="11"/>
        <color theme="1"/>
        <rFont val="Calibri"/>
        <family val="2"/>
      </rPr>
      <t xml:space="preserve">  : 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</si>
  <si>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</si>
  <si>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color rgb="FF000000"/>
        <rFont val="Trebuchet MS"/>
        <family val="2"/>
      </rPr>
      <t>Contrôle Continu intégral  (CC)  2 minimum 
- Contrôle mixte (ex : partiel , galop d'essai...</t>
    </r>
    <r>
      <rPr>
        <b/>
        <sz val="10"/>
        <color rgb="FF000000"/>
        <rFont val="Trebuchet MS"/>
        <family val="2"/>
      </rPr>
      <t>.) + CT</t>
    </r>
    <r>
      <rPr>
        <sz val="10"/>
        <color rgb="FF00000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color rgb="FF00000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</si>
  <si>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rPr>
        <sz val="10"/>
        <color rgb="FF00000A"/>
        <rFont val="Noto Sans Symbols"/>
      </rP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</si>
  <si>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rPr>
        <b/>
        <sz val="10"/>
        <color rgb="FF000000"/>
        <rFont val="Trebuchet MS"/>
        <family val="2"/>
      </rP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</si>
  <si>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Les modalités de contrôle des connaissances pour les enseignements d'un même parcours pour le même diplôme sont strictement identiques quel que soit le site de formation</t>
  </si>
  <si>
    <t>Master Meef second degré_Mathématiques</t>
  </si>
  <si>
    <t>UE2.2 et UE2.3 sont non compensables :  la non compensabilité ne porte pas sur chacune des UE mais implique que les étudiant(e)s doivent avoir une moyenne de ces deux UE supérieure à 10.</t>
  </si>
  <si>
    <t>V. ROISIN (T) / D. COUVERT (O)</t>
  </si>
  <si>
    <t>Ecrit</t>
  </si>
  <si>
    <t>Préparation Pix+ Édu (UE facultative)</t>
  </si>
  <si>
    <t>Meef 1e degré</t>
  </si>
  <si>
    <t>UE : unité d'enseignement</t>
  </si>
  <si>
    <t>UE 1.8</t>
  </si>
  <si>
    <t>UE 2.7</t>
  </si>
  <si>
    <t>Date de l'examen et avis du conseil de la composante</t>
  </si>
  <si>
    <t>UE 2.8</t>
  </si>
  <si>
    <t>E. MUNN (O) / J. ROUSSEL (T)</t>
  </si>
  <si>
    <t>Recherche (mémoire)**
3h/étudiant</t>
  </si>
  <si>
    <r>
      <rPr>
        <b/>
        <sz val="11"/>
        <color rgb="FFFF0000"/>
        <rFont val="Calibri"/>
        <family val="2"/>
      </rPr>
      <t>MEMOIRES M1 :</t>
    </r>
    <r>
      <rPr>
        <sz val="11"/>
        <color rgb="FFFF0000"/>
        <rFont val="Calibri"/>
        <family val="2"/>
      </rPr>
      <t xml:space="preserve">
Encadrement initiation recherche  
3h d'accompagnement mémoire en M1 /étudiant
</t>
    </r>
    <r>
      <rPr>
        <b/>
        <sz val="11"/>
        <color rgb="FFFF0000"/>
        <rFont val="Calibri"/>
        <family val="2"/>
      </rPr>
      <t xml:space="preserve">MEMOIRES M2 : </t>
    </r>
    <r>
      <rPr>
        <sz val="11"/>
        <color rgb="FFFF0000"/>
        <rFont val="Calibri"/>
        <family val="2"/>
      </rPr>
      <t>3h d'accompagnement mémoire en M2 /étudiant</t>
    </r>
  </si>
  <si>
    <t>VISITES M1 : aucune</t>
  </si>
  <si>
    <t>VISITES M2 : Forfait 4h par étudiant (6h si hors département) 2 visites par étudiant</t>
  </si>
  <si>
    <t>Professeure des Universités et Maître de conférence</t>
  </si>
  <si>
    <t>Sandrine Grellier (O) et Jérémie Guilhot (T)</t>
  </si>
  <si>
    <t>UE 4.7</t>
  </si>
  <si>
    <t>Favorable le 07/04/2025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</si>
</sst>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d/m/yyyy"/>
  </numFmts>
  <fonts count="2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70C0"/>
      <name val="Calibri"/>
      <family val="2"/>
    </font>
    <font>
      <sz val="10"/>
      <name val="Arial"/>
      <family val="2"/>
    </font>
    <font>
      <b/>
      <strike/>
      <sz val="11"/>
      <color rgb="FFFF0000"/>
      <name val="Calibri"/>
      <family val="2"/>
    </font>
    <font>
      <strike/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rgb="FF000000"/>
      <name val="Noto Sans Symbols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Noto Sans Symbols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  <font>
      <sz val="11"/>
      <color rgb="FF000000"/>
      <name val="Segoe UI"/>
      <family val="2"/>
    </font>
    <font>
      <strike/>
      <sz val="11"/>
      <color theme="1"/>
      <name val="Calibri"/>
      <family val="2"/>
    </font>
    <font>
      <b/>
      <strike/>
      <sz val="11"/>
      <color theme="1"/>
      <name val="Calibri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rgb="FF9DC3E6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7" tint="0.59999389629810485"/>
        <bgColor rgb="FFFFFF00"/>
      </patternFill>
    </fill>
    <fill>
      <patternFill patternType="solid">
        <fgColor rgb="FFE2FDFE"/>
        <bgColor rgb="FFDEEBF7"/>
      </patternFill>
    </fill>
    <fill>
      <patternFill patternType="solid">
        <fgColor rgb="FFCC99FF"/>
        <bgColor rgb="FFFF99CC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E2FDFE"/>
      </patternFill>
    </fill>
    <fill>
      <patternFill patternType="solid">
        <fgColor rgb="FFB4C7E7"/>
        <bgColor rgb="FF9DC3E6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99CC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47">
    <xf numFmtId="0" fontId="0" fillId="0" borderId="0" xfId="0"/>
    <xf numFmtId="49" fontId="2" fillId="2" borderId="2" xfId="1" applyNumberFormat="1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/>
    </xf>
    <xf numFmtId="0" fontId="4" fillId="0" borderId="0" xfId="1" applyFont="1"/>
    <xf numFmtId="49" fontId="2" fillId="2" borderId="8" xfId="1" applyNumberFormat="1" applyFont="1" applyFill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wrapText="1"/>
    </xf>
    <xf numFmtId="0" fontId="2" fillId="4" borderId="8" xfId="1" applyFont="1" applyFill="1" applyBorder="1" applyAlignment="1">
      <alignment horizontal="center" wrapText="1"/>
    </xf>
    <xf numFmtId="0" fontId="2" fillId="4" borderId="11" xfId="1" applyFont="1" applyFill="1" applyBorder="1" applyAlignment="1">
      <alignment horizontal="center" wrapText="1"/>
    </xf>
    <xf numFmtId="0" fontId="2" fillId="4" borderId="12" xfId="1" applyFont="1" applyFill="1" applyBorder="1" applyAlignment="1">
      <alignment horizontal="center" wrapText="1"/>
    </xf>
    <xf numFmtId="0" fontId="2" fillId="5" borderId="7" xfId="1" applyFont="1" applyFill="1" applyBorder="1" applyAlignment="1">
      <alignment horizont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wrapText="1"/>
    </xf>
    <xf numFmtId="49" fontId="5" fillId="5" borderId="8" xfId="1" applyNumberFormat="1" applyFont="1" applyFill="1" applyBorder="1" applyAlignment="1">
      <alignment horizontal="center" vertical="center" wrapText="1"/>
    </xf>
    <xf numFmtId="49" fontId="2" fillId="5" borderId="8" xfId="1" applyNumberFormat="1" applyFont="1" applyFill="1" applyBorder="1" applyAlignment="1">
      <alignment horizontal="center" vertical="center" wrapText="1"/>
    </xf>
    <xf numFmtId="49" fontId="5" fillId="5" borderId="8" xfId="1" applyNumberFormat="1" applyFont="1" applyFill="1" applyBorder="1" applyAlignment="1">
      <alignment horizontal="center" wrapText="1"/>
    </xf>
    <xf numFmtId="0" fontId="5" fillId="5" borderId="10" xfId="1" applyFont="1" applyFill="1" applyBorder="1" applyAlignment="1">
      <alignment horizontal="center"/>
    </xf>
    <xf numFmtId="0" fontId="2" fillId="5" borderId="7" xfId="1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/>
    </xf>
    <xf numFmtId="0" fontId="4" fillId="5" borderId="8" xfId="1" applyFont="1" applyFill="1" applyBorder="1"/>
    <xf numFmtId="0" fontId="3" fillId="0" borderId="10" xfId="1" applyFont="1" applyBorder="1" applyAlignment="1">
      <alignment horizontal="center" vertical="center" wrapText="1"/>
    </xf>
    <xf numFmtId="0" fontId="4" fillId="0" borderId="7" xfId="1" applyFont="1" applyBorder="1"/>
    <xf numFmtId="0" fontId="4" fillId="0" borderId="8" xfId="1" applyFont="1" applyBorder="1"/>
    <xf numFmtId="0" fontId="4" fillId="0" borderId="11" xfId="1" applyFont="1" applyBorder="1"/>
    <xf numFmtId="0" fontId="4" fillId="0" borderId="12" xfId="1" applyFont="1" applyBorder="1"/>
    <xf numFmtId="0" fontId="2" fillId="6" borderId="7" xfId="1" applyFont="1" applyFill="1" applyBorder="1" applyAlignment="1">
      <alignment vertical="center" wrapText="1"/>
    </xf>
    <xf numFmtId="0" fontId="2" fillId="6" borderId="8" xfId="1" applyFont="1" applyFill="1" applyBorder="1" applyAlignment="1">
      <alignment vertical="center" wrapText="1"/>
    </xf>
    <xf numFmtId="0" fontId="2" fillId="6" borderId="8" xfId="1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wrapText="1"/>
    </xf>
    <xf numFmtId="0" fontId="4" fillId="6" borderId="8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/>
    </xf>
    <xf numFmtId="0" fontId="3" fillId="6" borderId="8" xfId="1" applyFont="1" applyFill="1" applyBorder="1" applyAlignment="1">
      <alignment horizontal="center" vertical="center"/>
    </xf>
    <xf numFmtId="49" fontId="5" fillId="6" borderId="8" xfId="1" applyNumberFormat="1" applyFont="1" applyFill="1" applyBorder="1" applyAlignment="1">
      <alignment horizontal="center" vertical="center" wrapText="1"/>
    </xf>
    <xf numFmtId="49" fontId="5" fillId="6" borderId="8" xfId="1" applyNumberFormat="1" applyFont="1" applyFill="1" applyBorder="1" applyAlignment="1">
      <alignment horizontal="center" wrapText="1"/>
    </xf>
    <xf numFmtId="0" fontId="5" fillId="6" borderId="10" xfId="1" applyFont="1" applyFill="1" applyBorder="1"/>
    <xf numFmtId="0" fontId="3" fillId="6" borderId="7" xfId="1" applyFont="1" applyFill="1" applyBorder="1" applyAlignment="1">
      <alignment horizontal="center" vertical="center"/>
    </xf>
    <xf numFmtId="0" fontId="3" fillId="6" borderId="11" xfId="1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horizontal="center" wrapText="1"/>
    </xf>
    <xf numFmtId="0" fontId="4" fillId="6" borderId="8" xfId="1" applyFont="1" applyFill="1" applyBorder="1"/>
    <xf numFmtId="0" fontId="4" fillId="0" borderId="10" xfId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49" fontId="6" fillId="7" borderId="7" xfId="1" applyNumberFormat="1" applyFont="1" applyFill="1" applyBorder="1" applyAlignment="1">
      <alignment horizontal="left" vertical="center"/>
    </xf>
    <xf numFmtId="49" fontId="6" fillId="7" borderId="8" xfId="1" applyNumberFormat="1" applyFont="1" applyFill="1" applyBorder="1" applyAlignment="1">
      <alignment horizontal="left" vertical="center" wrapText="1"/>
    </xf>
    <xf numFmtId="49" fontId="6" fillId="7" borderId="8" xfId="1" applyNumberFormat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8" borderId="8" xfId="1" applyFont="1" applyFill="1" applyBorder="1" applyAlignment="1">
      <alignment horizontal="center" vertical="center" wrapText="1"/>
    </xf>
    <xf numFmtId="0" fontId="2" fillId="8" borderId="8" xfId="1" applyFont="1" applyFill="1" applyBorder="1" applyAlignment="1">
      <alignment horizontal="center" wrapText="1"/>
    </xf>
    <xf numFmtId="0" fontId="4" fillId="8" borderId="8" xfId="1" applyFont="1" applyFill="1" applyBorder="1" applyAlignment="1">
      <alignment horizontal="center" vertical="center"/>
    </xf>
    <xf numFmtId="0" fontId="4" fillId="8" borderId="8" xfId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 vertical="center" wrapText="1"/>
    </xf>
    <xf numFmtId="49" fontId="5" fillId="8" borderId="8" xfId="1" applyNumberFormat="1" applyFont="1" applyFill="1" applyBorder="1" applyAlignment="1">
      <alignment horizontal="center" vertical="center" wrapText="1"/>
    </xf>
    <xf numFmtId="49" fontId="5" fillId="8" borderId="8" xfId="1" applyNumberFormat="1" applyFont="1" applyFill="1" applyBorder="1" applyAlignment="1">
      <alignment horizontal="center" wrapText="1"/>
    </xf>
    <xf numFmtId="0" fontId="5" fillId="8" borderId="10" xfId="1" applyFont="1" applyFill="1" applyBorder="1"/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2" fillId="8" borderId="12" xfId="1" applyFont="1" applyFill="1" applyBorder="1" applyAlignment="1">
      <alignment horizontal="center" wrapText="1"/>
    </xf>
    <xf numFmtId="0" fontId="4" fillId="0" borderId="8" xfId="1" applyFont="1" applyBorder="1" applyAlignment="1">
      <alignment wrapText="1"/>
    </xf>
    <xf numFmtId="0" fontId="5" fillId="6" borderId="8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wrapText="1"/>
    </xf>
    <xf numFmtId="0" fontId="2" fillId="6" borderId="7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wrapText="1"/>
    </xf>
    <xf numFmtId="0" fontId="4" fillId="0" borderId="8" xfId="1" applyFont="1" applyBorder="1" applyAlignment="1">
      <alignment horizontal="center"/>
    </xf>
    <xf numFmtId="49" fontId="5" fillId="0" borderId="8" xfId="1" applyNumberFormat="1" applyFont="1" applyBorder="1" applyAlignment="1">
      <alignment horizontal="center" vertical="center" wrapText="1"/>
    </xf>
    <xf numFmtId="49" fontId="2" fillId="0" borderId="8" xfId="1" applyNumberFormat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wrapText="1"/>
    </xf>
    <xf numFmtId="0" fontId="5" fillId="0" borderId="10" xfId="1" applyFont="1" applyBorder="1"/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wrapText="1"/>
    </xf>
    <xf numFmtId="0" fontId="4" fillId="8" borderId="8" xfId="1" applyFont="1" applyFill="1" applyBorder="1" applyAlignment="1">
      <alignment horizontal="left" vertical="center" wrapText="1"/>
    </xf>
    <xf numFmtId="0" fontId="4" fillId="8" borderId="8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left" vertical="center"/>
    </xf>
    <xf numFmtId="0" fontId="3" fillId="5" borderId="8" xfId="1" applyFont="1" applyFill="1" applyBorder="1" applyAlignment="1">
      <alignment horizontal="left"/>
    </xf>
    <xf numFmtId="0" fontId="3" fillId="5" borderId="8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/>
    </xf>
    <xf numFmtId="1" fontId="2" fillId="5" borderId="8" xfId="1" applyNumberFormat="1" applyFont="1" applyFill="1" applyBorder="1" applyAlignment="1">
      <alignment horizontal="center" vertical="center" wrapText="1"/>
    </xf>
    <xf numFmtId="0" fontId="5" fillId="5" borderId="10" xfId="1" applyFont="1" applyFill="1" applyBorder="1"/>
    <xf numFmtId="0" fontId="2" fillId="5" borderId="12" xfId="1" applyFont="1" applyFill="1" applyBorder="1" applyAlignment="1">
      <alignment horizontal="center" wrapText="1"/>
    </xf>
    <xf numFmtId="0" fontId="5" fillId="5" borderId="8" xfId="1" applyFont="1" applyFill="1" applyBorder="1" applyAlignment="1">
      <alignment vertical="center"/>
    </xf>
    <xf numFmtId="0" fontId="3" fillId="5" borderId="8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center" vertical="center"/>
    </xf>
    <xf numFmtId="0" fontId="4" fillId="5" borderId="12" xfId="1" applyFont="1" applyFill="1" applyBorder="1"/>
    <xf numFmtId="0" fontId="4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2" fillId="5" borderId="10" xfId="1" applyFont="1" applyFill="1" applyBorder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164" fontId="5" fillId="0" borderId="7" xfId="3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4" fillId="8" borderId="8" xfId="1" applyFont="1" applyFill="1" applyBorder="1" applyAlignment="1">
      <alignment horizontal="center" wrapText="1"/>
    </xf>
    <xf numFmtId="0" fontId="8" fillId="6" borderId="8" xfId="1" applyFont="1" applyFill="1" applyBorder="1" applyAlignment="1">
      <alignment horizontal="center" vertical="center" wrapText="1"/>
    </xf>
    <xf numFmtId="0" fontId="8" fillId="6" borderId="8" xfId="1" applyFont="1" applyFill="1" applyBorder="1" applyAlignment="1">
      <alignment horizontal="center" wrapText="1"/>
    </xf>
    <xf numFmtId="0" fontId="5" fillId="6" borderId="8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/>
    </xf>
    <xf numFmtId="0" fontId="5" fillId="6" borderId="8" xfId="1" applyFont="1" applyFill="1" applyBorder="1" applyAlignment="1">
      <alignment horizontal="center"/>
    </xf>
    <xf numFmtId="0" fontId="4" fillId="0" borderId="7" xfId="1" applyFont="1" applyBorder="1" applyAlignment="1">
      <alignment horizontal="left" vertical="center"/>
    </xf>
    <xf numFmtId="49" fontId="2" fillId="8" borderId="8" xfId="1" applyNumberFormat="1" applyFont="1" applyFill="1" applyBorder="1" applyAlignment="1">
      <alignment horizontal="center" vertical="center" wrapText="1"/>
    </xf>
    <xf numFmtId="0" fontId="3" fillId="5" borderId="8" xfId="1" applyFont="1" applyFill="1" applyBorder="1"/>
    <xf numFmtId="0" fontId="3" fillId="5" borderId="8" xfId="1" applyFont="1" applyFill="1" applyBorder="1" applyAlignment="1">
      <alignment vertical="center"/>
    </xf>
    <xf numFmtId="0" fontId="3" fillId="5" borderId="8" xfId="1" applyFont="1" applyFill="1" applyBorder="1" applyAlignment="1">
      <alignment horizontal="center" vertical="center" wrapText="1"/>
    </xf>
    <xf numFmtId="0" fontId="3" fillId="5" borderId="10" xfId="1" applyFont="1" applyFill="1" applyBorder="1"/>
    <xf numFmtId="0" fontId="3" fillId="5" borderId="7" xfId="1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wrapText="1"/>
    </xf>
    <xf numFmtId="0" fontId="3" fillId="5" borderId="8" xfId="1" applyFont="1" applyFill="1" applyBorder="1" applyAlignment="1">
      <alignment horizontal="right" vertical="center"/>
    </xf>
    <xf numFmtId="0" fontId="3" fillId="5" borderId="8" xfId="1" applyFont="1" applyFill="1" applyBorder="1" applyAlignment="1">
      <alignment horizontal="right"/>
    </xf>
    <xf numFmtId="0" fontId="3" fillId="5" borderId="10" xfId="1" applyFont="1" applyFill="1" applyBorder="1" applyAlignment="1">
      <alignment horizontal="right"/>
    </xf>
    <xf numFmtId="0" fontId="3" fillId="5" borderId="12" xfId="1" applyFont="1" applyFill="1" applyBorder="1" applyAlignment="1">
      <alignment horizontal="right"/>
    </xf>
    <xf numFmtId="0" fontId="4" fillId="5" borderId="10" xfId="1" applyFont="1" applyFill="1" applyBorder="1"/>
    <xf numFmtId="0" fontId="4" fillId="0" borderId="8" xfId="1" applyFont="1" applyBorder="1" applyAlignment="1">
      <alignment horizontal="center" wrapText="1"/>
    </xf>
    <xf numFmtId="0" fontId="3" fillId="8" borderId="8" xfId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2" fillId="8" borderId="7" xfId="1" applyFont="1" applyFill="1" applyBorder="1" applyAlignment="1">
      <alignment horizontal="center" vertical="center" wrapText="1"/>
    </xf>
    <xf numFmtId="0" fontId="2" fillId="8" borderId="11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49" fontId="11" fillId="8" borderId="8" xfId="1" applyNumberFormat="1" applyFont="1" applyFill="1" applyBorder="1" applyAlignment="1">
      <alignment horizontal="center" vertical="center" wrapText="1"/>
    </xf>
    <xf numFmtId="49" fontId="3" fillId="8" borderId="8" xfId="1" applyNumberFormat="1" applyFont="1" applyFill="1" applyBorder="1" applyAlignment="1">
      <alignment horizontal="center" vertical="center" wrapText="1"/>
    </xf>
    <xf numFmtId="1" fontId="3" fillId="5" borderId="8" xfId="1" applyNumberFormat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/>
    </xf>
    <xf numFmtId="0" fontId="3" fillId="5" borderId="8" xfId="1" applyFont="1" applyFill="1" applyBorder="1" applyAlignment="1">
      <alignment horizontal="left" vertical="center"/>
    </xf>
    <xf numFmtId="0" fontId="3" fillId="9" borderId="7" xfId="1" applyFont="1" applyFill="1" applyBorder="1" applyAlignment="1">
      <alignment horizontal="left"/>
    </xf>
    <xf numFmtId="49" fontId="3" fillId="9" borderId="8" xfId="1" applyNumberFormat="1" applyFont="1" applyFill="1" applyBorder="1" applyAlignment="1">
      <alignment vertical="center" wrapText="1"/>
    </xf>
    <xf numFmtId="49" fontId="3" fillId="9" borderId="8" xfId="1" applyNumberFormat="1" applyFont="1" applyFill="1" applyBorder="1" applyAlignment="1">
      <alignment horizontal="center" vertical="center" wrapText="1"/>
    </xf>
    <xf numFmtId="49" fontId="12" fillId="9" borderId="8" xfId="1" applyNumberFormat="1" applyFont="1" applyFill="1" applyBorder="1" applyAlignment="1">
      <alignment vertical="center" wrapText="1"/>
    </xf>
    <xf numFmtId="49" fontId="12" fillId="9" borderId="8" xfId="1" applyNumberFormat="1" applyFont="1" applyFill="1" applyBorder="1" applyAlignment="1">
      <alignment horizontal="center" vertical="center" wrapText="1"/>
    </xf>
    <xf numFmtId="1" fontId="3" fillId="9" borderId="8" xfId="1" applyNumberFormat="1" applyFont="1" applyFill="1" applyBorder="1" applyAlignment="1">
      <alignment horizontal="center" vertical="center" wrapText="1"/>
    </xf>
    <xf numFmtId="49" fontId="12" fillId="9" borderId="10" xfId="1" applyNumberFormat="1" applyFont="1" applyFill="1" applyBorder="1" applyAlignment="1">
      <alignment vertical="center" wrapText="1"/>
    </xf>
    <xf numFmtId="0" fontId="4" fillId="9" borderId="16" xfId="1" applyFont="1" applyFill="1" applyBorder="1"/>
    <xf numFmtId="0" fontId="4" fillId="9" borderId="17" xfId="1" applyFont="1" applyFill="1" applyBorder="1"/>
    <xf numFmtId="0" fontId="4" fillId="9" borderId="17" xfId="1" applyFont="1" applyFill="1" applyBorder="1" applyAlignment="1">
      <alignment horizontal="center"/>
    </xf>
    <xf numFmtId="0" fontId="5" fillId="9" borderId="17" xfId="1" applyFont="1" applyFill="1" applyBorder="1" applyAlignment="1">
      <alignment vertical="center"/>
    </xf>
    <xf numFmtId="0" fontId="4" fillId="9" borderId="17" xfId="1" applyFont="1" applyFill="1" applyBorder="1" applyAlignment="1">
      <alignment horizontal="center" vertical="center"/>
    </xf>
    <xf numFmtId="0" fontId="4" fillId="9" borderId="17" xfId="1" applyFont="1" applyFill="1" applyBorder="1" applyAlignment="1">
      <alignment horizontal="center" vertical="center" wrapText="1"/>
    </xf>
    <xf numFmtId="0" fontId="3" fillId="9" borderId="17" xfId="1" applyFont="1" applyFill="1" applyBorder="1" applyAlignment="1">
      <alignment horizontal="center" vertical="center"/>
    </xf>
    <xf numFmtId="0" fontId="4" fillId="9" borderId="17" xfId="1" applyFont="1" applyFill="1" applyBorder="1" applyAlignment="1">
      <alignment vertical="center"/>
    </xf>
    <xf numFmtId="0" fontId="4" fillId="9" borderId="18" xfId="1" applyFont="1" applyFill="1" applyBorder="1"/>
    <xf numFmtId="0" fontId="4" fillId="9" borderId="20" xfId="1" applyFont="1" applyFill="1" applyBorder="1"/>
    <xf numFmtId="0" fontId="3" fillId="0" borderId="18" xfId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horizontal="center" wrapText="1"/>
    </xf>
    <xf numFmtId="165" fontId="10" fillId="0" borderId="26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 vertical="center"/>
    </xf>
    <xf numFmtId="14" fontId="10" fillId="0" borderId="30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3" fillId="0" borderId="0" xfId="0" applyFont="1"/>
    <xf numFmtId="0" fontId="10" fillId="10" borderId="0" xfId="0" applyFont="1" applyFill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13" fillId="0" borderId="8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64" fontId="10" fillId="0" borderId="8" xfId="1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164" fontId="10" fillId="0" borderId="12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8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0" fillId="0" borderId="8" xfId="1" applyFont="1" applyBorder="1"/>
    <xf numFmtId="0" fontId="10" fillId="0" borderId="11" xfId="1" applyFont="1" applyBorder="1"/>
    <xf numFmtId="0" fontId="10" fillId="0" borderId="12" xfId="1" applyFont="1" applyBorder="1"/>
    <xf numFmtId="164" fontId="10" fillId="0" borderId="8" xfId="1" applyNumberFormat="1" applyFont="1" applyBorder="1" applyAlignment="1">
      <alignment horizontal="center" vertical="center" wrapText="1"/>
    </xf>
    <xf numFmtId="164" fontId="10" fillId="0" borderId="12" xfId="1" applyNumberFormat="1" applyFont="1" applyBorder="1" applyAlignment="1">
      <alignment horizontal="center" vertical="center" wrapText="1"/>
    </xf>
    <xf numFmtId="0" fontId="10" fillId="0" borderId="0" xfId="1" applyFont="1"/>
    <xf numFmtId="164" fontId="10" fillId="0" borderId="7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7" xfId="1" applyFont="1" applyBorder="1"/>
    <xf numFmtId="164" fontId="10" fillId="0" borderId="7" xfId="1" applyNumberFormat="1" applyFont="1" applyBorder="1" applyAlignment="1">
      <alignment vertical="center"/>
    </xf>
    <xf numFmtId="164" fontId="10" fillId="0" borderId="7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vertical="center" wrapText="1"/>
    </xf>
    <xf numFmtId="0" fontId="24" fillId="0" borderId="11" xfId="1" applyFont="1" applyBorder="1" applyAlignment="1">
      <alignment horizontal="center" vertical="center"/>
    </xf>
    <xf numFmtId="164" fontId="10" fillId="0" borderId="7" xfId="3" applyNumberFormat="1" applyFont="1" applyBorder="1" applyAlignment="1">
      <alignment horizontal="center" vertical="center" wrapText="1"/>
    </xf>
    <xf numFmtId="0" fontId="10" fillId="0" borderId="16" xfId="1" applyFont="1" applyBorder="1"/>
    <xf numFmtId="0" fontId="10" fillId="0" borderId="17" xfId="1" applyFont="1" applyBorder="1"/>
    <xf numFmtId="0" fontId="10" fillId="0" borderId="19" xfId="1" applyFont="1" applyBorder="1"/>
    <xf numFmtId="0" fontId="10" fillId="0" borderId="20" xfId="1" applyFont="1" applyBorder="1"/>
    <xf numFmtId="0" fontId="13" fillId="5" borderId="8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 wrapText="1"/>
    </xf>
    <xf numFmtId="0" fontId="13" fillId="8" borderId="8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5" fillId="6" borderId="8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/>
    </xf>
    <xf numFmtId="0" fontId="13" fillId="6" borderId="8" xfId="1" applyFont="1" applyFill="1" applyBorder="1" applyAlignment="1">
      <alignment horizontal="center" vertical="center"/>
    </xf>
    <xf numFmtId="49" fontId="13" fillId="9" borderId="8" xfId="1" applyNumberFormat="1" applyFont="1" applyFill="1" applyBorder="1" applyAlignment="1">
      <alignment horizontal="center" vertical="center" wrapText="1"/>
    </xf>
    <xf numFmtId="0" fontId="10" fillId="9" borderId="17" xfId="1" applyFont="1" applyFill="1" applyBorder="1" applyAlignment="1">
      <alignment horizontal="center" vertical="center"/>
    </xf>
    <xf numFmtId="9" fontId="7" fillId="0" borderId="1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5" fillId="6" borderId="10" xfId="1" applyNumberFormat="1" applyFont="1" applyFill="1" applyBorder="1" applyAlignment="1">
      <alignment horizontal="center" vertical="center" wrapText="1"/>
    </xf>
    <xf numFmtId="49" fontId="5" fillId="6" borderId="7" xfId="1" applyNumberFormat="1" applyFont="1" applyFill="1" applyBorder="1" applyAlignment="1">
      <alignment horizontal="center" wrapText="1"/>
    </xf>
    <xf numFmtId="0" fontId="5" fillId="6" borderId="8" xfId="1" applyFont="1" applyFill="1" applyBorder="1"/>
    <xf numFmtId="49" fontId="10" fillId="5" borderId="8" xfId="1" applyNumberFormat="1" applyFont="1" applyFill="1" applyBorder="1" applyAlignment="1">
      <alignment horizontal="center" vertical="center" wrapText="1"/>
    </xf>
    <xf numFmtId="49" fontId="10" fillId="6" borderId="8" xfId="1" applyNumberFormat="1" applyFont="1" applyFill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 wrapText="1"/>
    </xf>
    <xf numFmtId="0" fontId="10" fillId="6" borderId="8" xfId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49" fontId="10" fillId="8" borderId="8" xfId="1" applyNumberFormat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vertical="center"/>
    </xf>
    <xf numFmtId="0" fontId="13" fillId="5" borderId="8" xfId="1" applyFont="1" applyFill="1" applyBorder="1" applyAlignment="1">
      <alignment horizontal="right" vertical="center"/>
    </xf>
    <xf numFmtId="49" fontId="13" fillId="9" borderId="8" xfId="1" applyNumberFormat="1" applyFont="1" applyFill="1" applyBorder="1" applyAlignment="1">
      <alignment vertical="center" wrapText="1"/>
    </xf>
    <xf numFmtId="0" fontId="10" fillId="9" borderId="17" xfId="1" applyFont="1" applyFill="1" applyBorder="1" applyAlignment="1">
      <alignment vertical="center"/>
    </xf>
    <xf numFmtId="0" fontId="13" fillId="0" borderId="7" xfId="1" applyFont="1" applyBorder="1" applyAlignment="1">
      <alignment horizontal="center" vertical="center"/>
    </xf>
    <xf numFmtId="0" fontId="10" fillId="8" borderId="10" xfId="1" applyFont="1" applyFill="1" applyBorder="1"/>
    <xf numFmtId="0" fontId="13" fillId="0" borderId="33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8" borderId="12" xfId="1" applyFont="1" applyFill="1" applyBorder="1" applyAlignment="1">
      <alignment horizontal="center" wrapText="1"/>
    </xf>
    <xf numFmtId="0" fontId="27" fillId="0" borderId="8" xfId="0" applyFont="1" applyBorder="1" applyAlignment="1">
      <alignment horizontal="center" vertical="center" wrapText="1"/>
    </xf>
    <xf numFmtId="9" fontId="27" fillId="0" borderId="8" xfId="0" applyNumberFormat="1" applyFont="1" applyBorder="1" applyAlignment="1">
      <alignment horizontal="center" vertical="center" wrapText="1"/>
    </xf>
    <xf numFmtId="49" fontId="5" fillId="6" borderId="7" xfId="1" applyNumberFormat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left" vertical="center"/>
    </xf>
    <xf numFmtId="0" fontId="10" fillId="8" borderId="8" xfId="1" applyFont="1" applyFill="1" applyBorder="1" applyAlignment="1">
      <alignment horizontal="left" vertical="center" wrapText="1"/>
    </xf>
    <xf numFmtId="0" fontId="10" fillId="8" borderId="8" xfId="1" applyFont="1" applyFill="1" applyBorder="1" applyAlignment="1">
      <alignment horizontal="center" vertical="center" wrapText="1"/>
    </xf>
    <xf numFmtId="0" fontId="13" fillId="8" borderId="8" xfId="1" applyFont="1" applyFill="1" applyBorder="1" applyAlignment="1">
      <alignment horizontal="center" wrapText="1"/>
    </xf>
    <xf numFmtId="0" fontId="10" fillId="8" borderId="8" xfId="1" applyFont="1" applyFill="1" applyBorder="1" applyAlignment="1">
      <alignment horizontal="center" vertical="center"/>
    </xf>
    <xf numFmtId="0" fontId="10" fillId="8" borderId="8" xfId="1" applyFont="1" applyFill="1" applyBorder="1" applyAlignment="1">
      <alignment horizontal="center"/>
    </xf>
    <xf numFmtId="49" fontId="13" fillId="8" borderId="8" xfId="1" applyNumberFormat="1" applyFont="1" applyFill="1" applyBorder="1" applyAlignment="1">
      <alignment horizontal="center" vertical="center" wrapText="1"/>
    </xf>
    <xf numFmtId="49" fontId="10" fillId="8" borderId="8" xfId="1" applyNumberFormat="1" applyFont="1" applyFill="1" applyBorder="1" applyAlignment="1">
      <alignment horizontal="center" wrapText="1"/>
    </xf>
    <xf numFmtId="0" fontId="13" fillId="0" borderId="10" xfId="1" applyFont="1" applyBorder="1" applyAlignment="1">
      <alignment horizontal="center" vertical="center" wrapText="1"/>
    </xf>
    <xf numFmtId="0" fontId="13" fillId="6" borderId="7" xfId="1" applyFont="1" applyFill="1" applyBorder="1" applyAlignment="1">
      <alignment vertical="center" wrapText="1"/>
    </xf>
    <xf numFmtId="0" fontId="13" fillId="6" borderId="8" xfId="1" applyFont="1" applyFill="1" applyBorder="1" applyAlignment="1">
      <alignment vertical="center" wrapText="1"/>
    </xf>
    <xf numFmtId="0" fontId="25" fillId="6" borderId="8" xfId="1" applyFont="1" applyFill="1" applyBorder="1" applyAlignment="1">
      <alignment horizontal="center" wrapText="1"/>
    </xf>
    <xf numFmtId="0" fontId="24" fillId="6" borderId="8" xfId="1" applyFont="1" applyFill="1" applyBorder="1" applyAlignment="1">
      <alignment horizontal="center"/>
    </xf>
    <xf numFmtId="49" fontId="10" fillId="6" borderId="8" xfId="1" applyNumberFormat="1" applyFont="1" applyFill="1" applyBorder="1" applyAlignment="1">
      <alignment horizontal="center" wrapText="1"/>
    </xf>
    <xf numFmtId="0" fontId="10" fillId="6" borderId="10" xfId="1" applyFont="1" applyFill="1" applyBorder="1"/>
    <xf numFmtId="0" fontId="13" fillId="6" borderId="7" xfId="1" applyFont="1" applyFill="1" applyBorder="1" applyAlignment="1">
      <alignment horizontal="center" vertical="center" wrapText="1"/>
    </xf>
    <xf numFmtId="0" fontId="13" fillId="6" borderId="11" xfId="1" applyFont="1" applyFill="1" applyBorder="1" applyAlignment="1">
      <alignment horizontal="center" vertical="center" wrapText="1"/>
    </xf>
    <xf numFmtId="0" fontId="13" fillId="6" borderId="12" xfId="1" applyFont="1" applyFill="1" applyBorder="1" applyAlignment="1">
      <alignment horizontal="center" wrapText="1"/>
    </xf>
    <xf numFmtId="0" fontId="10" fillId="6" borderId="8" xfId="1" applyFont="1" applyFill="1" applyBorder="1" applyAlignment="1">
      <alignment horizontal="center"/>
    </xf>
    <xf numFmtId="0" fontId="11" fillId="11" borderId="8" xfId="1" applyFont="1" applyFill="1" applyBorder="1" applyAlignment="1">
      <alignment horizontal="center" vertical="center"/>
    </xf>
    <xf numFmtId="0" fontId="26" fillId="12" borderId="34" xfId="1" applyFont="1" applyFill="1" applyBorder="1" applyAlignment="1">
      <alignment wrapText="1"/>
    </xf>
    <xf numFmtId="0" fontId="11" fillId="12" borderId="35" xfId="1" applyFont="1" applyFill="1" applyBorder="1"/>
    <xf numFmtId="0" fontId="11" fillId="12" borderId="36" xfId="1" applyFont="1" applyFill="1" applyBorder="1" applyAlignment="1">
      <alignment wrapText="1"/>
    </xf>
    <xf numFmtId="0" fontId="11" fillId="11" borderId="8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7" xfId="1" applyFont="1" applyBorder="1" applyAlignment="1">
      <alignment horizontal="center" vertical="center"/>
    </xf>
    <xf numFmtId="164" fontId="10" fillId="0" borderId="12" xfId="1" applyNumberFormat="1" applyFont="1" applyBorder="1" applyAlignment="1">
      <alignment horizontal="center" vertical="center" wrapText="1"/>
    </xf>
    <xf numFmtId="164" fontId="10" fillId="0" borderId="8" xfId="1" applyNumberFormat="1" applyFont="1" applyBorder="1" applyAlignment="1">
      <alignment horizontal="center" vertical="center" wrapText="1"/>
    </xf>
    <xf numFmtId="164" fontId="10" fillId="0" borderId="11" xfId="1" applyNumberFormat="1" applyFont="1" applyBorder="1" applyAlignment="1">
      <alignment horizontal="center" vertical="center" wrapText="1"/>
    </xf>
    <xf numFmtId="1" fontId="3" fillId="9" borderId="16" xfId="1" applyNumberFormat="1" applyFont="1" applyFill="1" applyBorder="1" applyAlignment="1">
      <alignment horizontal="center" vertical="center"/>
    </xf>
    <xf numFmtId="1" fontId="3" fillId="9" borderId="17" xfId="1" applyNumberFormat="1" applyFont="1" applyFill="1" applyBorder="1" applyAlignment="1">
      <alignment horizontal="center" vertical="center"/>
    </xf>
    <xf numFmtId="1" fontId="3" fillId="9" borderId="19" xfId="1" applyNumberFormat="1" applyFont="1" applyFill="1" applyBorder="1" applyAlignment="1">
      <alignment horizontal="center" vertical="center"/>
    </xf>
    <xf numFmtId="0" fontId="10" fillId="0" borderId="11" xfId="1" applyFont="1" applyBorder="1" applyAlignment="1">
      <alignment horizontal="center"/>
    </xf>
    <xf numFmtId="1" fontId="3" fillId="9" borderId="7" xfId="1" applyNumberFormat="1" applyFont="1" applyFill="1" applyBorder="1" applyAlignment="1">
      <alignment horizontal="center" vertical="center" wrapText="1"/>
    </xf>
    <xf numFmtId="1" fontId="3" fillId="9" borderId="8" xfId="1" applyNumberFormat="1" applyFont="1" applyFill="1" applyBorder="1" applyAlignment="1">
      <alignment horizontal="center" vertical="center" wrapText="1"/>
    </xf>
    <xf numFmtId="1" fontId="3" fillId="9" borderId="11" xfId="1" applyNumberFormat="1" applyFont="1" applyFill="1" applyBorder="1" applyAlignment="1">
      <alignment horizontal="center" vertical="center" wrapText="1"/>
    </xf>
    <xf numFmtId="2" fontId="12" fillId="9" borderId="12" xfId="1" applyNumberFormat="1" applyFont="1" applyFill="1" applyBorder="1" applyAlignment="1">
      <alignment horizontal="center" vertical="center" wrapText="1"/>
    </xf>
    <xf numFmtId="2" fontId="12" fillId="9" borderId="8" xfId="1" applyNumberFormat="1" applyFont="1" applyFill="1" applyBorder="1" applyAlignment="1">
      <alignment horizontal="center" vertical="center" wrapText="1"/>
    </xf>
    <xf numFmtId="0" fontId="3" fillId="9" borderId="8" xfId="1" applyFont="1" applyFill="1" applyBorder="1" applyAlignment="1">
      <alignment horizontal="center"/>
    </xf>
    <xf numFmtId="0" fontId="3" fillId="0" borderId="10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/>
    </xf>
    <xf numFmtId="0" fontId="3" fillId="5" borderId="7" xfId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49" fontId="13" fillId="3" borderId="2" xfId="1" applyNumberFormat="1" applyFont="1" applyFill="1" applyBorder="1" applyAlignment="1">
      <alignment horizontal="center" vertical="center" wrapText="1"/>
    </xf>
    <xf numFmtId="49" fontId="13" fillId="3" borderId="8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2" fillId="2" borderId="13" xfId="1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49" fontId="2" fillId="3" borderId="9" xfId="1" applyNumberFormat="1" applyFont="1" applyFill="1" applyBorder="1" applyAlignment="1">
      <alignment horizontal="center" vertical="center" wrapText="1"/>
    </xf>
    <xf numFmtId="49" fontId="2" fillId="3" borderId="13" xfId="1" applyNumberFormat="1" applyFont="1" applyFill="1" applyBorder="1" applyAlignment="1">
      <alignment horizontal="center" vertical="center" wrapText="1"/>
    </xf>
    <xf numFmtId="20" fontId="3" fillId="3" borderId="3" xfId="1" applyNumberFormat="1" applyFont="1" applyFill="1" applyBorder="1" applyAlignment="1">
      <alignment horizontal="center" vertical="center" wrapText="1"/>
    </xf>
    <xf numFmtId="20" fontId="3" fillId="3" borderId="9" xfId="1" applyNumberFormat="1" applyFont="1" applyFill="1" applyBorder="1" applyAlignment="1">
      <alignment horizontal="center" vertical="center" wrapText="1"/>
    </xf>
    <xf numFmtId="20" fontId="3" fillId="3" borderId="13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2" xfId="2" xr:uid="{00000000-0005-0000-0000-000001000000}"/>
    <cellStyle name="Normal 3" xfId="1" xr:uid="{00000000-0005-0000-0000-000002000000}"/>
    <cellStyle name="Texte explicatif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olarite/MAQUETTES-/Propositions_changements_mineurs_pour_passage_CFVU/Retour%20maquettes%20RP_second%20degr&#233;/Maquettes%20relues_second%20degr&#233;/Fichier_maquette_EPS_1403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olarite/MAQUETTES-/Maquettes%202018%202022/modif_maquette_MCC_2020-2021/modif_maquette_MCC_hypoth&#232;se2/Copie%20de%20MCC%20fichier%20vierge_version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Saisie"/>
      <sheetName val="Description"/>
      <sheetName val="valeurs listes déroulantes"/>
      <sheetName val="dates_conseil"/>
    </sheetNames>
    <sheetDataSet>
      <sheetData sheetId="0"/>
      <sheetData sheetId="1"/>
      <sheetData sheetId="2">
        <row r="1">
          <cell r="E1" t="str">
            <v>oui</v>
          </cell>
          <cell r="F1" t="str">
            <v>UE : Unité d'enseignement</v>
          </cell>
          <cell r="G1" t="str">
            <v>O : obligatoire</v>
          </cell>
          <cell r="J1" t="str">
            <v>01 : Droit privé et sciences criminelles</v>
          </cell>
          <cell r="K1" t="str">
            <v>01 : Droit privé et sciences criminelles</v>
          </cell>
          <cell r="L1" t="str">
            <v>UE de tronc commun</v>
          </cell>
        </row>
        <row r="2">
          <cell r="E2" t="str">
            <v>non</v>
          </cell>
          <cell r="F2" t="str">
            <v>CHOI : choix</v>
          </cell>
          <cell r="G2" t="str">
            <v>C : à choix</v>
          </cell>
          <cell r="J2" t="str">
            <v>02 : Droit public</v>
          </cell>
          <cell r="K2" t="str">
            <v>02 : Droit public</v>
          </cell>
          <cell r="L2" t="str">
            <v>UE de spécialisation</v>
          </cell>
        </row>
        <row r="3">
          <cell r="F3" t="str">
            <v>PAR : Parcours</v>
          </cell>
          <cell r="J3" t="str">
            <v>03 : Histoire du droit et des institutions</v>
          </cell>
          <cell r="K3" t="str">
            <v>03 : Histoire du droit et des institutions</v>
          </cell>
        </row>
        <row r="4">
          <cell r="F4" t="str">
            <v>UIP : Unité d'insertion professionnelle</v>
          </cell>
          <cell r="J4" t="str">
            <v>05 : Sciences économiques</v>
          </cell>
          <cell r="K4" t="str">
            <v>05 : Sciences économiques</v>
          </cell>
        </row>
        <row r="5">
          <cell r="F5" t="str">
            <v>STAG : stage</v>
          </cell>
          <cell r="J5" t="str">
            <v>06 : Sciences de gestion</v>
          </cell>
          <cell r="K5" t="str">
            <v>06 : Sciences de gestion</v>
          </cell>
        </row>
        <row r="6">
          <cell r="F6" t="str">
            <v>MEM : mémoire</v>
          </cell>
          <cell r="J6" t="str">
            <v>07 : Sciences du langage : linguistique et phonétique générales</v>
          </cell>
          <cell r="K6" t="str">
            <v>07 : Sciences du langage : linguistique et phonétique générales</v>
          </cell>
        </row>
        <row r="7">
          <cell r="F7" t="str">
            <v xml:space="preserve">PRJ : projet </v>
          </cell>
          <cell r="J7" t="str">
            <v>08 : Langue et littérature anciennes</v>
          </cell>
          <cell r="K7" t="str">
            <v>08 : Langue et littérature anciennes</v>
          </cell>
        </row>
        <row r="8">
          <cell r="F8" t="str">
            <v>EC : élément constitutif</v>
          </cell>
          <cell r="J8" t="str">
            <v>09 : Langue et littérature françaises</v>
          </cell>
          <cell r="K8" t="str">
            <v>09 : Langue et littérature françaises</v>
          </cell>
        </row>
        <row r="9">
          <cell r="F9" t="str">
            <v>UEG : unité d'enseignement en anglais</v>
          </cell>
          <cell r="J9" t="str">
            <v>10 : Littératures comparées</v>
          </cell>
          <cell r="K9" t="str">
            <v>10 : Littératures comparées</v>
          </cell>
        </row>
        <row r="10">
          <cell r="F10" t="str">
            <v>UEE : unité d'enseignement en langue étrangère autre que l'anglais</v>
          </cell>
          <cell r="J10" t="str">
            <v>11 : Langues et littératures anglaises et anglo-saxonnes</v>
          </cell>
          <cell r="K10" t="str">
            <v>11 : Langues et littératures anglaises et anglo-saxonnes</v>
          </cell>
        </row>
        <row r="11">
          <cell r="F11" t="str">
            <v>UEC : Enseignement commun</v>
          </cell>
          <cell r="J11" t="str">
            <v>12 : Langues et littératures germaniques et scandinaves</v>
          </cell>
          <cell r="K11" t="str">
            <v>12 : Langues et littératures germaniques et scandinaves</v>
          </cell>
        </row>
        <row r="12">
          <cell r="F12" t="str">
            <v>ECC : Enseignement partiellement commun</v>
          </cell>
          <cell r="J12" t="str">
            <v>14 : Langues et littératures romanes : espagnol, italien, portugais…</v>
          </cell>
          <cell r="K12" t="str">
            <v>14 : Langues et littératures romanes : espagnol, italien, portugais…</v>
          </cell>
        </row>
        <row r="13">
          <cell r="F13" t="str">
            <v>SEM : semestre</v>
          </cell>
          <cell r="J13" t="str">
            <v>15 : Langues et littératures arables, chinoises, japonaises, hébraïques…</v>
          </cell>
          <cell r="K13" t="str">
            <v>15 : Langues et littératures arables, chinoises, japonaises, hébraïques…</v>
          </cell>
        </row>
        <row r="14">
          <cell r="J14" t="str">
            <v>16 : Psychologie, psychologie clinique, psychologie sociale</v>
          </cell>
          <cell r="K14" t="str">
            <v>16 : Psychologie, psychologie clinique, psychologie sociale</v>
          </cell>
        </row>
        <row r="15">
          <cell r="J15" t="str">
            <v>17 :Philosophie</v>
          </cell>
          <cell r="K15" t="str">
            <v>17 :Philosophie</v>
          </cell>
        </row>
        <row r="16">
          <cell r="J16" t="str">
            <v>18 : Architecture, arts appliqués, arts plastiques, arts du spectacle….</v>
          </cell>
          <cell r="K16" t="str">
            <v>18 : Architecture, arts appliqués, arts plastiques, arts du spectacle….</v>
          </cell>
        </row>
        <row r="17">
          <cell r="J17" t="str">
            <v>19 : Sociologie, démographie</v>
          </cell>
          <cell r="K17" t="str">
            <v>19 : Sociologie, démographie</v>
          </cell>
        </row>
        <row r="18">
          <cell r="J18" t="str">
            <v>20 : Ethnologie, préhistoire, anthropologie biologique</v>
          </cell>
          <cell r="K18" t="str">
            <v>20 : Ethnologie, préhistoire, anthropologie biologique</v>
          </cell>
        </row>
        <row r="19">
          <cell r="J19" t="str">
            <v>21 : Histoire , civilisations, archéologie et art des mondes anciens et médiévaux</v>
          </cell>
          <cell r="K19" t="str">
            <v>21 : Histoire , civilisations, archéologie et art des mondes anciens et médiévaux</v>
          </cell>
        </row>
        <row r="20">
          <cell r="J20" t="str">
            <v>22 : Histoire , civilisations : histoire des mondes modernes, histoire du monde contemporain</v>
          </cell>
          <cell r="K20" t="str">
            <v>22 : Histoire , civilisations : histoire des mondes modernes, histoire du monde contemporain</v>
          </cell>
        </row>
        <row r="21">
          <cell r="J21" t="str">
            <v>23 : Géographie physique, humaine, économique et régionale</v>
          </cell>
          <cell r="K21" t="str">
            <v>23 : Géographie physique, humaine, économique et régionale</v>
          </cell>
        </row>
        <row r="22">
          <cell r="J22" t="str">
            <v>25 : Mathématiques</v>
          </cell>
          <cell r="K22" t="str">
            <v>25 : Mathématiques</v>
          </cell>
        </row>
        <row r="23">
          <cell r="J23" t="str">
            <v>27 : Informatique</v>
          </cell>
          <cell r="K23" t="str">
            <v>27 : Informatique</v>
          </cell>
        </row>
        <row r="24">
          <cell r="J24" t="str">
            <v>28 : Milieux denses et matériaux</v>
          </cell>
          <cell r="K24" t="str">
            <v>28 : Milieux denses et matériaux</v>
          </cell>
        </row>
        <row r="25">
          <cell r="J25" t="str">
            <v>30 : Milieux dilués et optique</v>
          </cell>
          <cell r="K25" t="str">
            <v>30 : Milieux dilués et optique</v>
          </cell>
        </row>
        <row r="26">
          <cell r="J26" t="str">
            <v>31 : Chimie théorique, physique et analytique</v>
          </cell>
          <cell r="K26" t="str">
            <v>31 : Chimie théorique, physique et analytique</v>
          </cell>
        </row>
        <row r="27">
          <cell r="J27" t="str">
            <v>32 : Chimie organique, minérale, industrielle</v>
          </cell>
          <cell r="K27" t="str">
            <v>32 : Chimie organique, minérale, industrielle</v>
          </cell>
        </row>
        <row r="28">
          <cell r="J28" t="str">
            <v>33 : Chimie des matériaux</v>
          </cell>
          <cell r="K28" t="str">
            <v>33 : Chimie des matériaux</v>
          </cell>
        </row>
        <row r="29">
          <cell r="J29" t="str">
            <v>34 : Astronomie, astrophysique</v>
          </cell>
          <cell r="K29" t="str">
            <v>34 : Astronomie, astrophysique</v>
          </cell>
        </row>
        <row r="30">
          <cell r="J30" t="str">
            <v>35 : Structure et évolution de la terre et des autres planètes</v>
          </cell>
          <cell r="K30" t="str">
            <v>35 : Structure et évolution de la terre et des autres planètes</v>
          </cell>
        </row>
        <row r="31">
          <cell r="J31" t="str">
            <v>36 : Terre solide : géodynamique des enveloppes supérieures, paléobiosphère</v>
          </cell>
          <cell r="K31" t="str">
            <v>36 : Terre solide : géodynamique des enveloppes supérieures, paléobiosphère</v>
          </cell>
        </row>
        <row r="32">
          <cell r="J32" t="str">
            <v>37 : Météorologie, océanographie physique de l'environnement</v>
          </cell>
          <cell r="K32" t="str">
            <v>37 : Météorologie, océanographie physique de l'environnement</v>
          </cell>
        </row>
        <row r="33">
          <cell r="J33" t="str">
            <v>60 : Mécanique, génie mécanique, génie civil</v>
          </cell>
          <cell r="K33" t="str">
            <v>60 : Mécanique, génie mécanique, génie civil</v>
          </cell>
        </row>
        <row r="34">
          <cell r="J34" t="str">
            <v>61 : Génie informatique, automatique et traitement du signal</v>
          </cell>
          <cell r="K34" t="str">
            <v>61 : Génie informatique, automatique et traitement du signal</v>
          </cell>
        </row>
        <row r="35">
          <cell r="J35" t="str">
            <v>62 : Energétique, génie des procédés</v>
          </cell>
          <cell r="K35" t="str">
            <v>62 : Energétique, génie des procédés</v>
          </cell>
        </row>
        <row r="36">
          <cell r="J36" t="str">
            <v>63 : Génie électrique, électronique, photonique et systèmes</v>
          </cell>
          <cell r="K36" t="str">
            <v>63 : Génie électrique, électronique, photonique et systèmes</v>
          </cell>
        </row>
        <row r="37">
          <cell r="J37" t="str">
            <v>64 : Biochimie et biologie moléculaire</v>
          </cell>
          <cell r="K37" t="str">
            <v>64 : Biochimie et biologie moléculaire</v>
          </cell>
        </row>
        <row r="38">
          <cell r="J38" t="str">
            <v>65 : Biologie cellulaire</v>
          </cell>
          <cell r="K38" t="str">
            <v>65 : Biologie cellulaire</v>
          </cell>
        </row>
        <row r="39">
          <cell r="J39" t="str">
            <v>66 : Physiologie</v>
          </cell>
          <cell r="K39" t="str">
            <v>66 : Physiologie</v>
          </cell>
        </row>
        <row r="40">
          <cell r="J40" t="str">
            <v>67 :Biologie des populations et écologie</v>
          </cell>
          <cell r="K40" t="str">
            <v>67 :Biologie des populations et écologie</v>
          </cell>
        </row>
        <row r="41">
          <cell r="J41" t="str">
            <v>68 : Biologie des organismes</v>
          </cell>
          <cell r="K41" t="str">
            <v>68 : Biologie des organismes</v>
          </cell>
        </row>
        <row r="42">
          <cell r="J42" t="str">
            <v>69 : Neurosciences</v>
          </cell>
          <cell r="K42" t="str">
            <v>69 : Neurosciences</v>
          </cell>
        </row>
        <row r="43">
          <cell r="J43" t="str">
            <v>70 : Sciences de l'éducation</v>
          </cell>
          <cell r="K43" t="str">
            <v>70 : Sciences de l'éducation</v>
          </cell>
        </row>
        <row r="44">
          <cell r="J44" t="str">
            <v>71 : Sciences de l'information et de la communication</v>
          </cell>
          <cell r="K44" t="str">
            <v>71 : Sciences de l'information et de la communication</v>
          </cell>
        </row>
        <row r="45">
          <cell r="J45" t="str">
            <v>72 : Epistémologie, histoire des sciences et des techniques</v>
          </cell>
          <cell r="K45" t="str">
            <v>72 : Epistémologie, histoire des sciences et des techniques</v>
          </cell>
        </row>
        <row r="46">
          <cell r="J46" t="str">
            <v>74 : Sciences et techniques des activités physiques et sportives</v>
          </cell>
          <cell r="K46" t="str">
            <v>74 : Sciences et techniques des activités physiques et sportives</v>
          </cell>
        </row>
        <row r="47">
          <cell r="J47" t="str">
            <v>0030 : Education</v>
          </cell>
        </row>
        <row r="48">
          <cell r="J48" t="str">
            <v>0080 : Documentation</v>
          </cell>
        </row>
        <row r="49">
          <cell r="J49" t="str">
            <v>0100 : Philosophie</v>
          </cell>
        </row>
        <row r="50">
          <cell r="J50" t="str">
            <v>0201 : Lettres classiques</v>
          </cell>
        </row>
        <row r="51">
          <cell r="J51" t="str">
            <v>0202 : Lettres modernes</v>
          </cell>
        </row>
        <row r="52">
          <cell r="J52" t="str">
            <v>0210 : Lettres-Histoire</v>
          </cell>
        </row>
        <row r="53">
          <cell r="J53" t="str">
            <v>0222 : Lettres anglais</v>
          </cell>
        </row>
        <row r="54">
          <cell r="J54" t="str">
            <v>0421 : Allemand</v>
          </cell>
        </row>
        <row r="55">
          <cell r="J55" t="str">
            <v>0422 : Anglais</v>
          </cell>
        </row>
        <row r="56">
          <cell r="J56" t="str">
            <v>0424 : Chinois</v>
          </cell>
        </row>
        <row r="57">
          <cell r="J57" t="str">
            <v>0426 : Espagnol</v>
          </cell>
        </row>
        <row r="58">
          <cell r="J58" t="str">
            <v>0430 : Japonais</v>
          </cell>
        </row>
        <row r="59">
          <cell r="J59" t="str">
            <v>1000 :Histoire géographie</v>
          </cell>
        </row>
        <row r="60">
          <cell r="J60" t="str">
            <v>1100 : Sciences économiques et sociales</v>
          </cell>
        </row>
        <row r="61">
          <cell r="J61" t="str">
            <v>1300 : Mathématiques</v>
          </cell>
        </row>
        <row r="62">
          <cell r="J62" t="str">
            <v>1400 : Technologie</v>
          </cell>
        </row>
        <row r="63">
          <cell r="J63" t="str">
            <v>1411 : Sciences Industrielles de l'ingéneur option architecture et construction</v>
          </cell>
        </row>
        <row r="64">
          <cell r="J64" t="str">
            <v>1412 : Sciences Industrielles de l'ingéneur option énergie</v>
          </cell>
        </row>
        <row r="65">
          <cell r="J65" t="str">
            <v>1413 : Sciences Industrielles de l'ingéneur option Informatique et numérique</v>
          </cell>
        </row>
        <row r="66">
          <cell r="J66" t="str">
            <v>1414 : Sciences Industrielles de l'ingéneur option Ingénierie mécanique</v>
          </cell>
        </row>
        <row r="67">
          <cell r="J67" t="str">
            <v>1415 : Sciences Industrielles de l'ingéneur option Ingénierie électrique</v>
          </cell>
        </row>
        <row r="68">
          <cell r="J68" t="str">
            <v>1416 : Sciences Industrielles de l'ingéneur option Ingénierie des constructions</v>
          </cell>
        </row>
        <row r="69">
          <cell r="J69" t="str">
            <v>1500 : Sciences physiques et chimiques</v>
          </cell>
        </row>
        <row r="70">
          <cell r="J70" t="str">
            <v>1510 : Physique et électricité appliquée</v>
          </cell>
        </row>
        <row r="71">
          <cell r="J71" t="str">
            <v>1600 : Sciences de la vie et de la terre</v>
          </cell>
        </row>
        <row r="72">
          <cell r="J72" t="str">
            <v>1700 : Education musicale</v>
          </cell>
        </row>
        <row r="73">
          <cell r="J73" t="str">
            <v>1800 : Arts plastiques</v>
          </cell>
        </row>
        <row r="74">
          <cell r="J74" t="str">
            <v>1900 : Education physique et sportive</v>
          </cell>
        </row>
        <row r="75">
          <cell r="J75" t="str">
            <v>3020 : Génie civil construction et économie</v>
          </cell>
        </row>
        <row r="76">
          <cell r="J76" t="str">
            <v>4100 : Génie mécanique construction</v>
          </cell>
        </row>
        <row r="77">
          <cell r="J77" t="str">
            <v>5500 : Informatique et télématique</v>
          </cell>
        </row>
        <row r="78">
          <cell r="J78" t="str">
            <v>8010 : Economie et gestion</v>
          </cell>
        </row>
        <row r="79">
          <cell r="J79" t="str">
            <v>8013 : Economie gestion option marketing</v>
          </cell>
        </row>
        <row r="80">
          <cell r="J80" t="str">
            <v>8030 : Informatique et gestion</v>
          </cell>
        </row>
        <row r="81">
          <cell r="J81" t="str">
            <v>8036 : Economie gestion option comptabilité et gestion</v>
          </cell>
        </row>
        <row r="82">
          <cell r="J82" t="str">
            <v>8037 : Economie gestion option commerce et vente</v>
          </cell>
        </row>
        <row r="83">
          <cell r="J83" t="str">
            <v>8038 : Economie gestion option transport et logistique</v>
          </cell>
        </row>
        <row r="84">
          <cell r="J84" t="str">
            <v>8051 : Economie gestion option comptabilité et finance</v>
          </cell>
        </row>
        <row r="85">
          <cell r="J85" t="str">
            <v>8053 : Economie gestion option conception et gestion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C_maquettes2018-2019"/>
      <sheetName val="cout maquette apres MCC"/>
      <sheetName val="Liste de valeu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B3" sqref="B3"/>
    </sheetView>
  </sheetViews>
  <sheetFormatPr baseColWidth="10" defaultColWidth="14.5546875" defaultRowHeight="14.4"/>
  <cols>
    <col min="1" max="1" width="50.5546875" customWidth="1"/>
    <col min="2" max="2" width="70" customWidth="1"/>
    <col min="3" max="3" width="11.109375" customWidth="1"/>
    <col min="4" max="4" width="33.109375" customWidth="1"/>
    <col min="5" max="6" width="10.5546875" customWidth="1"/>
  </cols>
  <sheetData>
    <row r="1" spans="1:4">
      <c r="A1" s="160" t="s">
        <v>224</v>
      </c>
      <c r="B1" s="161" t="s">
        <v>234</v>
      </c>
      <c r="C1" s="162" t="s">
        <v>37</v>
      </c>
      <c r="D1" s="163" t="s">
        <v>37</v>
      </c>
    </row>
    <row r="2" spans="1:4">
      <c r="A2" s="164" t="s">
        <v>243</v>
      </c>
      <c r="B2" s="165" t="s">
        <v>253</v>
      </c>
    </row>
    <row r="3" spans="1:4">
      <c r="A3" s="166"/>
      <c r="B3" s="167"/>
    </row>
    <row r="4" spans="1:4">
      <c r="A4" s="168" t="s">
        <v>225</v>
      </c>
      <c r="B4" s="169"/>
    </row>
    <row r="5" spans="1:4">
      <c r="A5" s="170"/>
      <c r="B5" s="167"/>
    </row>
    <row r="6" spans="1:4">
      <c r="A6" s="168" t="s">
        <v>226</v>
      </c>
      <c r="B6" s="180" t="s">
        <v>251</v>
      </c>
    </row>
    <row r="7" spans="1:4" ht="15" thickBot="1">
      <c r="A7" s="171" t="s">
        <v>227</v>
      </c>
      <c r="B7" s="172" t="s">
        <v>250</v>
      </c>
    </row>
    <row r="8" spans="1:4">
      <c r="A8" s="173"/>
      <c r="B8" s="174"/>
    </row>
    <row r="9" spans="1:4">
      <c r="A9" s="173" t="s">
        <v>228</v>
      </c>
    </row>
    <row r="10" spans="1:4">
      <c r="A10" s="175" t="s">
        <v>229</v>
      </c>
    </row>
    <row r="12" spans="1:4" ht="172.8">
      <c r="A12" s="176" t="s">
        <v>230</v>
      </c>
      <c r="B12" s="176"/>
    </row>
    <row r="13" spans="1:4" ht="57.6">
      <c r="A13" s="177" t="s">
        <v>231</v>
      </c>
    </row>
    <row r="14" spans="1:4">
      <c r="A14" s="178" t="s">
        <v>232</v>
      </c>
    </row>
    <row r="15" spans="1:4">
      <c r="A15" s="179"/>
    </row>
    <row r="16" spans="1:4">
      <c r="A16" s="179" t="s">
        <v>233</v>
      </c>
    </row>
    <row r="17" spans="1:1">
      <c r="A17" s="179"/>
    </row>
    <row r="18" spans="1:1">
      <c r="A18" s="179"/>
    </row>
    <row r="19" spans="1:1">
      <c r="A19" s="179"/>
    </row>
    <row r="20" spans="1:1">
      <c r="A20" s="179"/>
    </row>
    <row r="21" spans="1:1" ht="15.75" customHeight="1">
      <c r="A21" s="179"/>
    </row>
    <row r="22" spans="1:1" ht="15.75" customHeight="1">
      <c r="A22" s="179"/>
    </row>
    <row r="23" spans="1:1" ht="15.75" customHeight="1"/>
    <row r="24" spans="1:1" ht="15.75" customHeight="1">
      <c r="A24" s="179"/>
    </row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75"/>
  <sheetViews>
    <sheetView topLeftCell="A39" zoomScale="60" zoomScaleNormal="60" workbookViewId="0">
      <selection activeCell="P56" sqref="P56"/>
    </sheetView>
  </sheetViews>
  <sheetFormatPr baseColWidth="10" defaultColWidth="11.109375" defaultRowHeight="14.4"/>
  <cols>
    <col min="1" max="1" width="9.6640625" style="4" bestFit="1" customWidth="1"/>
    <col min="2" max="2" width="61.33203125" style="4" customWidth="1"/>
    <col min="3" max="3" width="45.5546875" style="100" hidden="1" customWidth="1"/>
    <col min="4" max="4" width="45.5546875" style="4" hidden="1" customWidth="1"/>
    <col min="5" max="5" width="44" style="4" hidden="1" customWidth="1"/>
    <col min="6" max="6" width="24.44140625" style="4" bestFit="1" customWidth="1"/>
    <col min="7" max="7" width="21.5546875" style="4" customWidth="1"/>
    <col min="8" max="8" width="11.33203125" style="215" bestFit="1" customWidth="1"/>
    <col min="9" max="9" width="27.33203125" style="102" bestFit="1" customWidth="1"/>
    <col min="10" max="10" width="18.77734375" style="105" customWidth="1"/>
    <col min="11" max="11" width="21.109375" style="4" bestFit="1" customWidth="1"/>
    <col min="12" max="12" width="9.109375" style="4" bestFit="1" customWidth="1"/>
    <col min="13" max="13" width="9" style="4" bestFit="1" customWidth="1"/>
    <col min="14" max="14" width="28.44140625" style="105" bestFit="1" customWidth="1"/>
    <col min="15" max="15" width="21.5546875" style="230" bestFit="1" customWidth="1"/>
    <col min="16" max="16" width="20.44140625" style="4" bestFit="1" customWidth="1"/>
    <col min="17" max="17" width="24" style="4" bestFit="1" customWidth="1"/>
    <col min="18" max="19" width="6.33203125" style="4" bestFit="1" customWidth="1"/>
    <col min="20" max="20" width="5.88671875" style="4" bestFit="1" customWidth="1"/>
    <col min="21" max="21" width="20.88671875" style="4" bestFit="1" customWidth="1"/>
    <col min="22" max="22" width="14.44140625" style="4" bestFit="1" customWidth="1"/>
    <col min="23" max="23" width="57.5546875" style="4" bestFit="1" customWidth="1"/>
    <col min="24" max="24" width="39.44140625" style="4" bestFit="1" customWidth="1"/>
    <col min="25" max="25" width="10.44140625" style="4" bestFit="1" customWidth="1"/>
    <col min="26" max="26" width="12.33203125" style="4" bestFit="1" customWidth="1"/>
    <col min="27" max="27" width="26.109375" style="4" bestFit="1" customWidth="1"/>
    <col min="28" max="28" width="22.6640625" style="4" bestFit="1" customWidth="1"/>
    <col min="29" max="29" width="10.44140625" style="4" bestFit="1" customWidth="1"/>
    <col min="30" max="30" width="12.33203125" style="4" bestFit="1" customWidth="1"/>
    <col min="31" max="31" width="11.5546875" style="4" bestFit="1" customWidth="1"/>
    <col min="32" max="32" width="22.6640625" style="4" bestFit="1" customWidth="1"/>
    <col min="33" max="33" width="10.44140625" style="4" bestFit="1" customWidth="1"/>
    <col min="34" max="34" width="12.33203125" style="4" bestFit="1" customWidth="1"/>
    <col min="35" max="35" width="23.6640625" style="4" bestFit="1" customWidth="1"/>
    <col min="36" max="36" width="12.33203125" style="4" bestFit="1" customWidth="1"/>
    <col min="37" max="37" width="10.44140625" style="4" bestFit="1" customWidth="1"/>
    <col min="38" max="38" width="12.33203125" style="4" bestFit="1" customWidth="1"/>
    <col min="39" max="39" width="23.6640625" style="4" bestFit="1" customWidth="1"/>
    <col min="40" max="40" width="12.33203125" style="4" bestFit="1" customWidth="1"/>
    <col min="41" max="41" width="12.88671875" style="4" customWidth="1"/>
    <col min="42" max="16384" width="11.109375" style="4"/>
  </cols>
  <sheetData>
    <row r="1" spans="1:40" ht="29.1" customHeight="1">
      <c r="A1" s="328" t="s">
        <v>0</v>
      </c>
      <c r="B1" s="330" t="s">
        <v>1</v>
      </c>
      <c r="C1" s="1" t="s">
        <v>2</v>
      </c>
      <c r="D1" s="1" t="s">
        <v>3</v>
      </c>
      <c r="E1" s="2" t="s">
        <v>4</v>
      </c>
      <c r="F1" s="332" t="s">
        <v>5</v>
      </c>
      <c r="G1" s="335" t="s">
        <v>6</v>
      </c>
      <c r="H1" s="338" t="s">
        <v>7</v>
      </c>
      <c r="I1" s="332" t="s">
        <v>8</v>
      </c>
      <c r="J1" s="341" t="s">
        <v>9</v>
      </c>
      <c r="K1" s="344" t="s">
        <v>10</v>
      </c>
      <c r="L1" s="316" t="s">
        <v>11</v>
      </c>
      <c r="M1" s="316" t="s">
        <v>12</v>
      </c>
      <c r="N1" s="316" t="s">
        <v>13</v>
      </c>
      <c r="O1" s="326" t="s">
        <v>14</v>
      </c>
      <c r="P1" s="316" t="s">
        <v>15</v>
      </c>
      <c r="Q1" s="318" t="s">
        <v>16</v>
      </c>
      <c r="R1" s="320" t="s">
        <v>17</v>
      </c>
      <c r="S1" s="321"/>
      <c r="T1" s="322"/>
      <c r="U1" s="3" t="s">
        <v>18</v>
      </c>
      <c r="V1" s="323" t="s">
        <v>19</v>
      </c>
      <c r="W1" s="323"/>
      <c r="X1" s="324" t="s">
        <v>20</v>
      </c>
      <c r="Y1" s="315" t="s">
        <v>21</v>
      </c>
      <c r="Z1" s="303"/>
      <c r="AA1" s="303"/>
      <c r="AB1" s="303"/>
      <c r="AC1" s="303"/>
      <c r="AD1" s="303"/>
      <c r="AE1" s="303"/>
      <c r="AF1" s="304"/>
      <c r="AG1" s="302" t="s">
        <v>22</v>
      </c>
      <c r="AH1" s="303"/>
      <c r="AI1" s="303"/>
      <c r="AJ1" s="303"/>
      <c r="AK1" s="303"/>
      <c r="AL1" s="303"/>
      <c r="AM1" s="303"/>
      <c r="AN1" s="304"/>
    </row>
    <row r="2" spans="1:40" ht="15.9" customHeight="1">
      <c r="A2" s="329"/>
      <c r="B2" s="331"/>
      <c r="C2" s="5"/>
      <c r="D2" s="5"/>
      <c r="E2" s="6"/>
      <c r="F2" s="333"/>
      <c r="G2" s="336"/>
      <c r="H2" s="339"/>
      <c r="I2" s="333"/>
      <c r="J2" s="342"/>
      <c r="K2" s="345"/>
      <c r="L2" s="317"/>
      <c r="M2" s="317"/>
      <c r="N2" s="317"/>
      <c r="O2" s="327"/>
      <c r="P2" s="317"/>
      <c r="Q2" s="319"/>
      <c r="R2" s="305" t="s">
        <v>23</v>
      </c>
      <c r="S2" s="306" t="s">
        <v>24</v>
      </c>
      <c r="T2" s="307" t="s">
        <v>25</v>
      </c>
      <c r="U2" s="308" t="s">
        <v>26</v>
      </c>
      <c r="V2" s="309" t="s">
        <v>27</v>
      </c>
      <c r="W2" s="310"/>
      <c r="X2" s="325"/>
      <c r="Y2" s="311" t="s">
        <v>28</v>
      </c>
      <c r="Z2" s="312"/>
      <c r="AA2" s="312"/>
      <c r="AB2" s="312"/>
      <c r="AC2" s="312" t="s">
        <v>29</v>
      </c>
      <c r="AD2" s="312"/>
      <c r="AE2" s="312"/>
      <c r="AF2" s="313"/>
      <c r="AG2" s="314" t="s">
        <v>28</v>
      </c>
      <c r="AH2" s="312"/>
      <c r="AI2" s="312"/>
      <c r="AJ2" s="312"/>
      <c r="AK2" s="312" t="s">
        <v>29</v>
      </c>
      <c r="AL2" s="312"/>
      <c r="AM2" s="312"/>
      <c r="AN2" s="313"/>
    </row>
    <row r="3" spans="1:40" ht="37.5" customHeight="1">
      <c r="A3" s="329"/>
      <c r="B3" s="331"/>
      <c r="C3" s="5"/>
      <c r="D3" s="5"/>
      <c r="E3" s="6"/>
      <c r="F3" s="334"/>
      <c r="G3" s="337"/>
      <c r="H3" s="340"/>
      <c r="I3" s="334"/>
      <c r="J3" s="343"/>
      <c r="K3" s="346"/>
      <c r="L3" s="317"/>
      <c r="M3" s="317"/>
      <c r="N3" s="317"/>
      <c r="O3" s="327"/>
      <c r="P3" s="317"/>
      <c r="Q3" s="319"/>
      <c r="R3" s="305"/>
      <c r="S3" s="306"/>
      <c r="T3" s="307"/>
      <c r="U3" s="308"/>
      <c r="V3" s="309"/>
      <c r="W3" s="310"/>
      <c r="X3" s="325"/>
      <c r="Y3" s="7" t="s">
        <v>30</v>
      </c>
      <c r="Z3" s="8" t="s">
        <v>31</v>
      </c>
      <c r="AA3" s="8" t="s">
        <v>32</v>
      </c>
      <c r="AB3" s="8" t="s">
        <v>33</v>
      </c>
      <c r="AC3" s="8" t="s">
        <v>30</v>
      </c>
      <c r="AD3" s="8" t="s">
        <v>31</v>
      </c>
      <c r="AE3" s="8" t="s">
        <v>32</v>
      </c>
      <c r="AF3" s="9" t="s">
        <v>33</v>
      </c>
      <c r="AG3" s="10" t="s">
        <v>30</v>
      </c>
      <c r="AH3" s="8" t="s">
        <v>31</v>
      </c>
      <c r="AI3" s="8" t="s">
        <v>32</v>
      </c>
      <c r="AJ3" s="8" t="s">
        <v>33</v>
      </c>
      <c r="AK3" s="8" t="s">
        <v>30</v>
      </c>
      <c r="AL3" s="8" t="s">
        <v>31</v>
      </c>
      <c r="AM3" s="8" t="s">
        <v>32</v>
      </c>
      <c r="AN3" s="9" t="s">
        <v>33</v>
      </c>
    </row>
    <row r="4" spans="1:40" ht="43.2" customHeight="1">
      <c r="A4" s="11"/>
      <c r="B4" s="12" t="s">
        <v>34</v>
      </c>
      <c r="C4" s="13" t="s">
        <v>35</v>
      </c>
      <c r="D4" s="12" t="s">
        <v>36</v>
      </c>
      <c r="E4" s="12"/>
      <c r="F4" s="13"/>
      <c r="G4" s="13"/>
      <c r="H4" s="210"/>
      <c r="I4" s="12"/>
      <c r="J4" s="12"/>
      <c r="K4" s="13"/>
      <c r="L4" s="14"/>
      <c r="M4" s="15"/>
      <c r="N4" s="14" t="s">
        <v>37</v>
      </c>
      <c r="O4" s="226"/>
      <c r="P4" s="16"/>
      <c r="Q4" s="17"/>
      <c r="R4" s="18"/>
      <c r="S4" s="12"/>
      <c r="T4" s="19"/>
      <c r="U4" s="20"/>
      <c r="V4" s="21"/>
      <c r="W4" s="22"/>
      <c r="X4" s="23"/>
      <c r="Y4" s="24"/>
      <c r="Z4" s="25"/>
      <c r="AA4" s="25"/>
      <c r="AB4" s="25"/>
      <c r="AC4" s="25"/>
      <c r="AD4" s="25"/>
      <c r="AE4" s="25"/>
      <c r="AF4" s="26"/>
      <c r="AG4" s="27"/>
      <c r="AH4" s="25"/>
      <c r="AI4" s="25"/>
      <c r="AJ4" s="25"/>
      <c r="AK4" s="25"/>
      <c r="AL4" s="25"/>
      <c r="AM4" s="25"/>
      <c r="AN4" s="26"/>
    </row>
    <row r="5" spans="1:40">
      <c r="A5" s="28" t="s">
        <v>38</v>
      </c>
      <c r="B5" s="29" t="s">
        <v>39</v>
      </c>
      <c r="C5" s="30" t="s">
        <v>40</v>
      </c>
      <c r="D5" s="30" t="s">
        <v>41</v>
      </c>
      <c r="E5" s="30"/>
      <c r="F5" s="31"/>
      <c r="G5" s="31"/>
      <c r="H5" s="211" t="s">
        <v>42</v>
      </c>
      <c r="I5" s="32" t="s">
        <v>43</v>
      </c>
      <c r="J5" s="33" t="s">
        <v>44</v>
      </c>
      <c r="K5" s="34"/>
      <c r="L5" s="30">
        <v>3</v>
      </c>
      <c r="M5" s="35">
        <v>3</v>
      </c>
      <c r="N5" s="36"/>
      <c r="O5" s="227"/>
      <c r="P5" s="37"/>
      <c r="Q5" s="38"/>
      <c r="R5" s="39">
        <f>SUM(R6,R7)</f>
        <v>6</v>
      </c>
      <c r="S5" s="35">
        <f>SUM(S6,S7)</f>
        <v>13</v>
      </c>
      <c r="T5" s="40">
        <f>SUM(T6,T7)</f>
        <v>5</v>
      </c>
      <c r="U5" s="41"/>
      <c r="V5" s="34"/>
      <c r="W5" s="42"/>
      <c r="X5" s="43"/>
      <c r="Y5" s="44"/>
      <c r="Z5" s="45"/>
      <c r="AA5" s="46"/>
      <c r="AB5" s="45"/>
      <c r="AC5" s="47"/>
      <c r="AD5" s="45"/>
      <c r="AE5" s="46"/>
      <c r="AF5" s="48"/>
      <c r="AG5" s="49"/>
      <c r="AH5" s="45"/>
      <c r="AI5" s="45"/>
      <c r="AJ5" s="45"/>
      <c r="AK5" s="47"/>
      <c r="AL5" s="45"/>
      <c r="AM5" s="45"/>
      <c r="AN5" s="48"/>
    </row>
    <row r="6" spans="1:40" ht="54.6" customHeight="1">
      <c r="A6" s="50" t="s">
        <v>45</v>
      </c>
      <c r="B6" s="51" t="s">
        <v>46</v>
      </c>
      <c r="C6" s="52"/>
      <c r="D6" s="53" t="s">
        <v>47</v>
      </c>
      <c r="E6" s="54" t="s">
        <v>48</v>
      </c>
      <c r="F6" s="55"/>
      <c r="G6" s="55"/>
      <c r="H6" s="212" t="s">
        <v>42</v>
      </c>
      <c r="I6" s="56" t="s">
        <v>49</v>
      </c>
      <c r="J6" s="56" t="s">
        <v>44</v>
      </c>
      <c r="K6" s="57"/>
      <c r="L6" s="58">
        <v>3</v>
      </c>
      <c r="M6" s="58">
        <v>3</v>
      </c>
      <c r="N6" s="59" t="s">
        <v>50</v>
      </c>
      <c r="O6" s="228" t="s">
        <v>245</v>
      </c>
      <c r="P6" s="60"/>
      <c r="Q6" s="61"/>
      <c r="R6" s="236">
        <v>6</v>
      </c>
      <c r="S6" s="181">
        <v>13</v>
      </c>
      <c r="T6" s="182"/>
      <c r="U6" s="65"/>
      <c r="V6" s="57"/>
      <c r="W6" s="66" t="s">
        <v>51</v>
      </c>
      <c r="X6" s="23"/>
      <c r="Y6" s="44">
        <v>1</v>
      </c>
      <c r="Z6" s="45" t="s">
        <v>52</v>
      </c>
      <c r="AA6" s="45" t="s">
        <v>53</v>
      </c>
      <c r="AB6" s="45" t="s">
        <v>54</v>
      </c>
      <c r="AC6" s="47">
        <v>1</v>
      </c>
      <c r="AD6" s="45" t="s">
        <v>52</v>
      </c>
      <c r="AE6" s="45" t="s">
        <v>53</v>
      </c>
      <c r="AF6" s="48" t="s">
        <v>54</v>
      </c>
      <c r="AG6" s="49">
        <v>1</v>
      </c>
      <c r="AH6" s="45" t="s">
        <v>52</v>
      </c>
      <c r="AI6" s="45" t="s">
        <v>53</v>
      </c>
      <c r="AJ6" s="45" t="s">
        <v>55</v>
      </c>
      <c r="AK6" s="47">
        <v>1</v>
      </c>
      <c r="AL6" s="45" t="s">
        <v>52</v>
      </c>
      <c r="AM6" s="45" t="s">
        <v>56</v>
      </c>
      <c r="AN6" s="48" t="s">
        <v>55</v>
      </c>
    </row>
    <row r="7" spans="1:40" ht="54.6" customHeight="1">
      <c r="A7" s="50" t="s">
        <v>57</v>
      </c>
      <c r="B7" s="51" t="s">
        <v>58</v>
      </c>
      <c r="C7" s="52"/>
      <c r="D7" s="54" t="s">
        <v>59</v>
      </c>
      <c r="E7" s="54" t="s">
        <v>60</v>
      </c>
      <c r="F7" s="55"/>
      <c r="G7" s="55"/>
      <c r="H7" s="183"/>
      <c r="I7" s="56" t="s">
        <v>49</v>
      </c>
      <c r="J7" s="56" t="s">
        <v>44</v>
      </c>
      <c r="K7" s="57"/>
      <c r="L7" s="58">
        <v>0</v>
      </c>
      <c r="M7" s="58">
        <v>0</v>
      </c>
      <c r="N7" s="59" t="s">
        <v>50</v>
      </c>
      <c r="O7" s="228" t="s">
        <v>245</v>
      </c>
      <c r="P7" s="60"/>
      <c r="Q7" s="61"/>
      <c r="R7" s="62"/>
      <c r="S7" s="63"/>
      <c r="T7" s="64">
        <v>5</v>
      </c>
      <c r="U7" s="65"/>
      <c r="V7" s="57"/>
      <c r="W7" s="66" t="s">
        <v>61</v>
      </c>
      <c r="X7" s="23"/>
      <c r="Y7" s="293" t="s">
        <v>62</v>
      </c>
      <c r="Z7" s="294"/>
      <c r="AA7" s="294"/>
      <c r="AB7" s="294"/>
      <c r="AC7" s="294"/>
      <c r="AD7" s="294"/>
      <c r="AE7" s="294"/>
      <c r="AF7" s="295"/>
      <c r="AG7" s="296" t="s">
        <v>62</v>
      </c>
      <c r="AH7" s="294"/>
      <c r="AI7" s="294"/>
      <c r="AJ7" s="294"/>
      <c r="AK7" s="294"/>
      <c r="AL7" s="294"/>
      <c r="AM7" s="294"/>
      <c r="AN7" s="295"/>
    </row>
    <row r="8" spans="1:40" ht="52.5" customHeight="1">
      <c r="A8" s="28" t="s">
        <v>63</v>
      </c>
      <c r="B8" s="29" t="s">
        <v>64</v>
      </c>
      <c r="C8" s="30"/>
      <c r="D8" s="30" t="s">
        <v>65</v>
      </c>
      <c r="E8" s="30" t="s">
        <v>66</v>
      </c>
      <c r="F8" s="31"/>
      <c r="G8" s="31"/>
      <c r="H8" s="211" t="s">
        <v>42</v>
      </c>
      <c r="I8" s="32" t="s">
        <v>43</v>
      </c>
      <c r="J8" s="33" t="s">
        <v>44</v>
      </c>
      <c r="K8" s="34"/>
      <c r="L8" s="67">
        <v>11</v>
      </c>
      <c r="M8" s="35">
        <v>11</v>
      </c>
      <c r="N8" s="36" t="s">
        <v>67</v>
      </c>
      <c r="O8" s="227"/>
      <c r="P8" s="37"/>
      <c r="Q8" s="38"/>
      <c r="R8" s="39">
        <v>51</v>
      </c>
      <c r="S8" s="35">
        <v>51</v>
      </c>
      <c r="T8" s="40"/>
      <c r="U8" s="41"/>
      <c r="V8" s="34"/>
      <c r="W8" s="68" t="s">
        <v>68</v>
      </c>
      <c r="X8" s="23"/>
      <c r="Y8" s="44">
        <v>1</v>
      </c>
      <c r="Z8" s="183" t="s">
        <v>69</v>
      </c>
      <c r="AA8" s="183" t="s">
        <v>70</v>
      </c>
      <c r="AB8" s="183"/>
      <c r="AC8" s="184">
        <v>1</v>
      </c>
      <c r="AD8" s="183" t="s">
        <v>52</v>
      </c>
      <c r="AE8" s="183" t="s">
        <v>53</v>
      </c>
      <c r="AF8" s="185" t="s">
        <v>71</v>
      </c>
      <c r="AG8" s="186">
        <v>1</v>
      </c>
      <c r="AH8" s="183" t="s">
        <v>52</v>
      </c>
      <c r="AI8" s="187" t="s">
        <v>72</v>
      </c>
      <c r="AJ8" s="187" t="s">
        <v>73</v>
      </c>
      <c r="AK8" s="184">
        <v>1</v>
      </c>
      <c r="AL8" s="183" t="s">
        <v>52</v>
      </c>
      <c r="AM8" s="187" t="s">
        <v>72</v>
      </c>
      <c r="AN8" s="188" t="s">
        <v>74</v>
      </c>
    </row>
    <row r="9" spans="1:40" ht="52.5" customHeight="1">
      <c r="A9" s="28" t="s">
        <v>75</v>
      </c>
      <c r="B9" s="29" t="s">
        <v>76</v>
      </c>
      <c r="C9" s="30"/>
      <c r="D9" s="30" t="s">
        <v>77</v>
      </c>
      <c r="E9" s="30" t="s">
        <v>66</v>
      </c>
      <c r="F9" s="31"/>
      <c r="G9" s="31"/>
      <c r="H9" s="211" t="s">
        <v>42</v>
      </c>
      <c r="I9" s="32" t="s">
        <v>43</v>
      </c>
      <c r="J9" s="33" t="s">
        <v>44</v>
      </c>
      <c r="K9" s="34"/>
      <c r="L9" s="67">
        <v>11</v>
      </c>
      <c r="M9" s="35">
        <v>11</v>
      </c>
      <c r="N9" s="36" t="s">
        <v>67</v>
      </c>
      <c r="O9" s="227"/>
      <c r="P9" s="37"/>
      <c r="Q9" s="38"/>
      <c r="R9" s="39">
        <v>51</v>
      </c>
      <c r="S9" s="35">
        <v>51</v>
      </c>
      <c r="T9" s="40"/>
      <c r="U9" s="41"/>
      <c r="V9" s="34"/>
      <c r="W9" s="68" t="s">
        <v>68</v>
      </c>
      <c r="X9" s="23"/>
      <c r="Y9" s="44">
        <v>1</v>
      </c>
      <c r="Z9" s="183" t="s">
        <v>69</v>
      </c>
      <c r="AA9" s="183" t="s">
        <v>70</v>
      </c>
      <c r="AB9" s="183"/>
      <c r="AC9" s="184">
        <v>1</v>
      </c>
      <c r="AD9" s="183" t="s">
        <v>52</v>
      </c>
      <c r="AE9" s="183" t="s">
        <v>53</v>
      </c>
      <c r="AF9" s="185" t="s">
        <v>71</v>
      </c>
      <c r="AG9" s="186">
        <v>1</v>
      </c>
      <c r="AH9" s="183" t="s">
        <v>52</v>
      </c>
      <c r="AI9" s="187" t="s">
        <v>72</v>
      </c>
      <c r="AJ9" s="187" t="s">
        <v>74</v>
      </c>
      <c r="AK9" s="184">
        <v>1</v>
      </c>
      <c r="AL9" s="183" t="s">
        <v>52</v>
      </c>
      <c r="AM9" s="187" t="s">
        <v>72</v>
      </c>
      <c r="AN9" s="188" t="s">
        <v>74</v>
      </c>
    </row>
    <row r="10" spans="1:40" ht="52.5" customHeight="1">
      <c r="A10" s="28" t="s">
        <v>78</v>
      </c>
      <c r="B10" s="29" t="s">
        <v>79</v>
      </c>
      <c r="C10" s="30"/>
      <c r="D10" s="30" t="s">
        <v>80</v>
      </c>
      <c r="E10" s="30"/>
      <c r="F10" s="31"/>
      <c r="G10" s="31"/>
      <c r="H10" s="211"/>
      <c r="I10" s="32" t="s">
        <v>43</v>
      </c>
      <c r="J10" s="33" t="s">
        <v>44</v>
      </c>
      <c r="K10" s="34"/>
      <c r="L10" s="67">
        <v>3</v>
      </c>
      <c r="M10" s="30">
        <v>3</v>
      </c>
      <c r="N10" s="36"/>
      <c r="O10" s="227"/>
      <c r="P10" s="37"/>
      <c r="Q10" s="38"/>
      <c r="R10" s="69">
        <f>SUM(R11:R12)</f>
        <v>6</v>
      </c>
      <c r="S10" s="30">
        <f>SUM(S11:S12)</f>
        <v>6</v>
      </c>
      <c r="T10" s="70">
        <f>SUM(T11:T12)</f>
        <v>9</v>
      </c>
      <c r="U10" s="41"/>
      <c r="V10" s="34"/>
      <c r="W10" s="42"/>
      <c r="X10" s="23"/>
      <c r="Y10" s="44">
        <v>1</v>
      </c>
      <c r="Z10" s="183" t="s">
        <v>69</v>
      </c>
      <c r="AA10" s="183" t="s">
        <v>81</v>
      </c>
      <c r="AB10" s="189" t="s">
        <v>54</v>
      </c>
      <c r="AC10" s="184">
        <v>1</v>
      </c>
      <c r="AD10" s="183" t="s">
        <v>52</v>
      </c>
      <c r="AE10" s="183" t="s">
        <v>81</v>
      </c>
      <c r="AF10" s="190" t="s">
        <v>54</v>
      </c>
      <c r="AG10" s="186">
        <v>1</v>
      </c>
      <c r="AH10" s="183" t="s">
        <v>52</v>
      </c>
      <c r="AI10" s="183" t="s">
        <v>82</v>
      </c>
      <c r="AJ10" s="189" t="s">
        <v>54</v>
      </c>
      <c r="AK10" s="184">
        <v>1</v>
      </c>
      <c r="AL10" s="183" t="s">
        <v>52</v>
      </c>
      <c r="AM10" s="183" t="s">
        <v>82</v>
      </c>
      <c r="AN10" s="190" t="s">
        <v>54</v>
      </c>
    </row>
    <row r="11" spans="1:40" ht="52.5" customHeight="1">
      <c r="A11" s="71" t="s">
        <v>83</v>
      </c>
      <c r="B11" s="72" t="s">
        <v>84</v>
      </c>
      <c r="C11" s="73"/>
      <c r="D11" s="53" t="s">
        <v>85</v>
      </c>
      <c r="E11" s="53" t="s">
        <v>86</v>
      </c>
      <c r="F11" s="74"/>
      <c r="G11" s="74"/>
      <c r="H11" s="213"/>
      <c r="I11" s="73" t="s">
        <v>49</v>
      </c>
      <c r="J11" s="45" t="s">
        <v>44</v>
      </c>
      <c r="K11" s="75"/>
      <c r="L11" s="76"/>
      <c r="M11" s="77"/>
      <c r="N11" s="76" t="s">
        <v>67</v>
      </c>
      <c r="O11" s="228"/>
      <c r="P11" s="78"/>
      <c r="Q11" s="79"/>
      <c r="R11" s="80"/>
      <c r="S11" s="53"/>
      <c r="T11" s="81">
        <v>9</v>
      </c>
      <c r="U11" s="82"/>
      <c r="V11" s="75"/>
      <c r="W11" s="25" t="s">
        <v>87</v>
      </c>
      <c r="X11" s="23"/>
      <c r="Y11" s="24"/>
      <c r="Z11" s="191"/>
      <c r="AA11" s="191"/>
      <c r="AB11" s="191"/>
      <c r="AC11" s="191"/>
      <c r="AD11" s="191"/>
      <c r="AE11" s="191"/>
      <c r="AF11" s="192"/>
      <c r="AG11" s="193"/>
      <c r="AH11" s="191"/>
      <c r="AI11" s="191"/>
      <c r="AJ11" s="191"/>
      <c r="AK11" s="191"/>
      <c r="AL11" s="191"/>
      <c r="AM11" s="191"/>
      <c r="AN11" s="192"/>
    </row>
    <row r="12" spans="1:40" ht="52.5" customHeight="1">
      <c r="A12" s="71" t="s">
        <v>88</v>
      </c>
      <c r="B12" s="83" t="s">
        <v>89</v>
      </c>
      <c r="C12" s="84"/>
      <c r="D12" s="53" t="s">
        <v>90</v>
      </c>
      <c r="E12" s="53"/>
      <c r="F12" s="74"/>
      <c r="G12" s="74"/>
      <c r="H12" s="213"/>
      <c r="I12" s="73" t="s">
        <v>49</v>
      </c>
      <c r="J12" s="45" t="s">
        <v>44</v>
      </c>
      <c r="K12" s="75"/>
      <c r="L12" s="76"/>
      <c r="M12" s="77"/>
      <c r="N12" s="76" t="s">
        <v>67</v>
      </c>
      <c r="O12" s="228"/>
      <c r="P12" s="78"/>
      <c r="Q12" s="79"/>
      <c r="R12" s="80">
        <v>6</v>
      </c>
      <c r="S12" s="53">
        <v>6</v>
      </c>
      <c r="T12" s="81"/>
      <c r="U12" s="82"/>
      <c r="V12" s="75"/>
      <c r="W12" s="66" t="s">
        <v>91</v>
      </c>
      <c r="X12" s="23"/>
      <c r="Y12" s="24"/>
      <c r="Z12" s="191"/>
      <c r="AA12" s="191"/>
      <c r="AB12" s="191"/>
      <c r="AC12" s="191"/>
      <c r="AD12" s="191"/>
      <c r="AE12" s="191"/>
      <c r="AF12" s="192"/>
      <c r="AG12" s="193"/>
      <c r="AH12" s="191"/>
      <c r="AI12" s="191"/>
      <c r="AJ12" s="191"/>
      <c r="AK12" s="191"/>
      <c r="AL12" s="191"/>
      <c r="AM12" s="191"/>
      <c r="AN12" s="192"/>
    </row>
    <row r="13" spans="1:40" ht="43.2">
      <c r="A13" s="28" t="s">
        <v>92</v>
      </c>
      <c r="B13" s="29" t="s">
        <v>93</v>
      </c>
      <c r="C13" s="30" t="s">
        <v>94</v>
      </c>
      <c r="D13" s="30" t="s">
        <v>95</v>
      </c>
      <c r="E13" s="30" t="s">
        <v>96</v>
      </c>
      <c r="F13" s="29"/>
      <c r="G13" s="29"/>
      <c r="H13" s="211"/>
      <c r="I13" s="67" t="s">
        <v>43</v>
      </c>
      <c r="J13" s="67" t="s">
        <v>44</v>
      </c>
      <c r="K13" s="29"/>
      <c r="L13" s="67">
        <v>2</v>
      </c>
      <c r="M13" s="67">
        <v>2</v>
      </c>
      <c r="N13" s="67"/>
      <c r="O13" s="229"/>
      <c r="P13" s="67"/>
      <c r="Q13" s="85"/>
      <c r="R13" s="86"/>
      <c r="S13" s="67">
        <v>20</v>
      </c>
      <c r="T13" s="70"/>
      <c r="U13" s="87"/>
      <c r="V13" s="30"/>
      <c r="W13" s="30" t="s">
        <v>97</v>
      </c>
      <c r="X13" s="43" t="s">
        <v>98</v>
      </c>
      <c r="Y13" s="44">
        <v>1</v>
      </c>
      <c r="Z13" s="183" t="s">
        <v>69</v>
      </c>
      <c r="AA13" s="187" t="s">
        <v>99</v>
      </c>
      <c r="AB13" s="187"/>
      <c r="AC13" s="194">
        <v>1</v>
      </c>
      <c r="AD13" s="183" t="s">
        <v>52</v>
      </c>
      <c r="AE13" s="187" t="s">
        <v>100</v>
      </c>
      <c r="AF13" s="188" t="s">
        <v>101</v>
      </c>
      <c r="AG13" s="195">
        <v>1</v>
      </c>
      <c r="AH13" s="183" t="s">
        <v>52</v>
      </c>
      <c r="AI13" s="187" t="s">
        <v>72</v>
      </c>
      <c r="AJ13" s="187" t="s">
        <v>102</v>
      </c>
      <c r="AK13" s="194">
        <v>1</v>
      </c>
      <c r="AL13" s="183" t="s">
        <v>52</v>
      </c>
      <c r="AM13" s="187" t="s">
        <v>72</v>
      </c>
      <c r="AN13" s="188" t="s">
        <v>102</v>
      </c>
    </row>
    <row r="14" spans="1:40" ht="37.5" customHeight="1">
      <c r="A14" s="28" t="s">
        <v>103</v>
      </c>
      <c r="B14" s="29" t="s">
        <v>104</v>
      </c>
      <c r="C14" s="30"/>
      <c r="D14" s="30"/>
      <c r="E14" s="30"/>
      <c r="F14" s="29"/>
      <c r="G14" s="29"/>
      <c r="H14" s="211"/>
      <c r="I14" s="67" t="s">
        <v>105</v>
      </c>
      <c r="J14" s="67"/>
      <c r="K14" s="29"/>
      <c r="L14" s="67">
        <v>0</v>
      </c>
      <c r="M14" s="67">
        <v>0</v>
      </c>
      <c r="N14" s="67"/>
      <c r="O14" s="229"/>
      <c r="P14" s="67"/>
      <c r="Q14" s="85"/>
      <c r="R14" s="86">
        <v>0</v>
      </c>
      <c r="S14" s="67">
        <v>10</v>
      </c>
      <c r="T14" s="70">
        <v>0</v>
      </c>
      <c r="U14" s="87"/>
      <c r="V14" s="30"/>
      <c r="W14" s="30"/>
      <c r="X14" s="43"/>
      <c r="Y14" s="44"/>
      <c r="Z14" s="183"/>
      <c r="AA14" s="187"/>
      <c r="AB14" s="187"/>
      <c r="AC14" s="194"/>
      <c r="AD14" s="183"/>
      <c r="AE14" s="187"/>
      <c r="AF14" s="188"/>
      <c r="AG14" s="195"/>
      <c r="AH14" s="183"/>
      <c r="AI14" s="187"/>
      <c r="AJ14" s="187"/>
      <c r="AK14" s="194"/>
      <c r="AL14" s="183"/>
      <c r="AM14" s="187"/>
      <c r="AN14" s="188"/>
    </row>
    <row r="15" spans="1:40" ht="28.5" customHeight="1">
      <c r="A15" s="28" t="s">
        <v>106</v>
      </c>
      <c r="B15" s="29" t="s">
        <v>107</v>
      </c>
      <c r="C15" s="30"/>
      <c r="D15" s="30"/>
      <c r="E15" s="30"/>
      <c r="F15" s="29"/>
      <c r="G15" s="29"/>
      <c r="H15" s="211"/>
      <c r="I15" s="67" t="s">
        <v>105</v>
      </c>
      <c r="J15" s="67"/>
      <c r="K15" s="29"/>
      <c r="L15" s="67">
        <v>0</v>
      </c>
      <c r="M15" s="67">
        <v>0</v>
      </c>
      <c r="N15" s="67"/>
      <c r="O15" s="229"/>
      <c r="P15" s="67"/>
      <c r="Q15" s="85"/>
      <c r="R15" s="86">
        <v>0</v>
      </c>
      <c r="S15" s="67">
        <v>10</v>
      </c>
      <c r="T15" s="70">
        <v>0</v>
      </c>
      <c r="U15" s="87"/>
      <c r="V15" s="30"/>
      <c r="W15" s="30"/>
      <c r="X15" s="43"/>
      <c r="Y15" s="44"/>
      <c r="Z15" s="183"/>
      <c r="AA15" s="187"/>
      <c r="AB15" s="187"/>
      <c r="AC15" s="194"/>
      <c r="AD15" s="183"/>
      <c r="AE15" s="187"/>
      <c r="AF15" s="188"/>
      <c r="AG15" s="195"/>
      <c r="AH15" s="183"/>
      <c r="AI15" s="187"/>
      <c r="AJ15" s="187"/>
      <c r="AK15" s="194"/>
      <c r="AL15" s="183"/>
      <c r="AM15" s="187"/>
      <c r="AN15" s="188"/>
    </row>
    <row r="16" spans="1:40" ht="28.5" customHeight="1">
      <c r="A16" s="28" t="s">
        <v>241</v>
      </c>
      <c r="B16" s="29" t="s">
        <v>238</v>
      </c>
      <c r="C16" s="30"/>
      <c r="D16" s="30"/>
      <c r="E16" s="30"/>
      <c r="F16" s="29"/>
      <c r="G16" s="29" t="s">
        <v>239</v>
      </c>
      <c r="H16" s="211" t="s">
        <v>240</v>
      </c>
      <c r="I16" s="67" t="s">
        <v>105</v>
      </c>
      <c r="J16" s="67"/>
      <c r="K16" s="29"/>
      <c r="L16" s="67">
        <v>0</v>
      </c>
      <c r="M16" s="67">
        <v>0</v>
      </c>
      <c r="N16" s="67"/>
      <c r="O16" s="229"/>
      <c r="P16" s="67"/>
      <c r="Q16" s="85"/>
      <c r="R16" s="86"/>
      <c r="S16" s="67">
        <v>4</v>
      </c>
      <c r="T16" s="70"/>
      <c r="U16" s="87"/>
      <c r="V16" s="30"/>
      <c r="W16" s="30"/>
      <c r="X16" s="43"/>
      <c r="Y16" s="44"/>
      <c r="Z16" s="183"/>
      <c r="AA16" s="187"/>
      <c r="AB16" s="187"/>
      <c r="AC16" s="194"/>
      <c r="AD16" s="183"/>
      <c r="AE16" s="187"/>
      <c r="AF16" s="188"/>
      <c r="AG16" s="195"/>
      <c r="AH16" s="183"/>
      <c r="AI16" s="187"/>
      <c r="AJ16" s="187"/>
      <c r="AK16" s="194"/>
      <c r="AL16" s="183"/>
      <c r="AM16" s="187"/>
      <c r="AN16" s="188"/>
    </row>
    <row r="17" spans="1:40" ht="36" customHeight="1">
      <c r="A17" s="88"/>
      <c r="B17" s="89" t="s">
        <v>108</v>
      </c>
      <c r="C17" s="90"/>
      <c r="D17" s="89"/>
      <c r="E17" s="89"/>
      <c r="F17" s="89"/>
      <c r="G17" s="13"/>
      <c r="H17" s="210"/>
      <c r="I17" s="91"/>
      <c r="J17" s="92"/>
      <c r="K17" s="21"/>
      <c r="L17" s="14">
        <f>SUM(L5,L8,L9,L10,L13)</f>
        <v>30</v>
      </c>
      <c r="M17" s="93">
        <f>SUM(M5,M8,M9,M10,M13)</f>
        <v>30</v>
      </c>
      <c r="N17" s="14"/>
      <c r="O17" s="226"/>
      <c r="P17" s="16"/>
      <c r="Q17" s="94"/>
      <c r="R17" s="18">
        <f>SUM(R5+R8+R9+R10+R13)</f>
        <v>114</v>
      </c>
      <c r="S17" s="12">
        <f>SUM(S5+S8+S9+S10+S13)</f>
        <v>141</v>
      </c>
      <c r="T17" s="19">
        <f>SUM(T5+T8+T9+T10+T13)</f>
        <v>14</v>
      </c>
      <c r="U17" s="95"/>
      <c r="V17" s="21"/>
      <c r="W17" s="22"/>
      <c r="X17" s="23"/>
      <c r="Y17" s="24"/>
      <c r="Z17" s="191"/>
      <c r="AA17" s="191"/>
      <c r="AB17" s="191"/>
      <c r="AC17" s="191"/>
      <c r="AD17" s="191"/>
      <c r="AE17" s="191"/>
      <c r="AF17" s="192"/>
      <c r="AG17" s="193"/>
      <c r="AH17" s="191"/>
      <c r="AI17" s="191"/>
      <c r="AJ17" s="191"/>
      <c r="AK17" s="191"/>
      <c r="AL17" s="191"/>
      <c r="AM17" s="191"/>
      <c r="AN17" s="192"/>
    </row>
    <row r="18" spans="1:40" ht="41.4" customHeight="1">
      <c r="A18" s="11"/>
      <c r="B18" s="22"/>
      <c r="C18" s="21"/>
      <c r="D18" s="22"/>
      <c r="E18" s="96"/>
      <c r="F18" s="22"/>
      <c r="G18" s="22"/>
      <c r="H18" s="214"/>
      <c r="I18" s="91"/>
      <c r="J18" s="92"/>
      <c r="K18" s="22"/>
      <c r="L18" s="92"/>
      <c r="M18" s="90"/>
      <c r="N18" s="97"/>
      <c r="O18" s="217"/>
      <c r="P18" s="90"/>
      <c r="Q18" s="98"/>
      <c r="R18" s="290">
        <f>SUM(R17+S17+T17)</f>
        <v>269</v>
      </c>
      <c r="S18" s="291"/>
      <c r="T18" s="292"/>
      <c r="U18" s="99"/>
      <c r="V18" s="22"/>
      <c r="W18" s="22"/>
      <c r="X18" s="23"/>
      <c r="Y18" s="24"/>
      <c r="Z18" s="191"/>
      <c r="AA18" s="191"/>
      <c r="AB18" s="191"/>
      <c r="AC18" s="191"/>
      <c r="AD18" s="191"/>
      <c r="AE18" s="191"/>
      <c r="AF18" s="192"/>
      <c r="AG18" s="193"/>
      <c r="AH18" s="191"/>
      <c r="AI18" s="191"/>
      <c r="AJ18" s="191"/>
      <c r="AK18" s="191"/>
      <c r="AL18" s="191"/>
      <c r="AM18" s="191"/>
      <c r="AN18" s="192"/>
    </row>
    <row r="19" spans="1:40">
      <c r="E19" s="101"/>
      <c r="I19" s="103"/>
      <c r="J19" s="102"/>
      <c r="L19" s="102"/>
      <c r="M19" s="104"/>
      <c r="R19" s="104" t="s">
        <v>37</v>
      </c>
      <c r="S19" s="104" t="s">
        <v>37</v>
      </c>
      <c r="T19" s="104"/>
      <c r="X19" s="10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</row>
    <row r="20" spans="1:40" ht="33.450000000000003" customHeight="1">
      <c r="A20" s="11"/>
      <c r="B20" s="13" t="s">
        <v>109</v>
      </c>
      <c r="C20" s="13" t="s">
        <v>110</v>
      </c>
      <c r="D20" s="12" t="s">
        <v>111</v>
      </c>
      <c r="E20" s="12"/>
      <c r="F20" s="13"/>
      <c r="G20" s="13"/>
      <c r="H20" s="210"/>
      <c r="I20" s="12"/>
      <c r="J20" s="12"/>
      <c r="K20" s="13"/>
      <c r="L20" s="12"/>
      <c r="M20" s="12"/>
      <c r="N20" s="12"/>
      <c r="O20" s="210"/>
      <c r="P20" s="13"/>
      <c r="Q20" s="107"/>
      <c r="R20" s="18"/>
      <c r="S20" s="12"/>
      <c r="T20" s="19"/>
      <c r="U20" s="95"/>
      <c r="V20" s="13"/>
      <c r="W20" s="13"/>
      <c r="X20" s="108"/>
      <c r="Y20" s="24"/>
      <c r="Z20" s="191"/>
      <c r="AA20" s="191"/>
      <c r="AB20" s="191"/>
      <c r="AC20" s="191"/>
      <c r="AD20" s="191"/>
      <c r="AE20" s="191"/>
      <c r="AF20" s="192"/>
      <c r="AG20" s="193"/>
      <c r="AH20" s="191"/>
      <c r="AI20" s="191"/>
      <c r="AJ20" s="191"/>
      <c r="AK20" s="191"/>
      <c r="AL20" s="191"/>
      <c r="AM20" s="191"/>
      <c r="AN20" s="192"/>
    </row>
    <row r="21" spans="1:40">
      <c r="A21" s="28" t="s">
        <v>112</v>
      </c>
      <c r="B21" s="29" t="s">
        <v>39</v>
      </c>
      <c r="C21" s="30" t="s">
        <v>113</v>
      </c>
      <c r="D21" s="30" t="s">
        <v>114</v>
      </c>
      <c r="E21" s="30"/>
      <c r="F21" s="31"/>
      <c r="G21" s="31"/>
      <c r="H21" s="211" t="s">
        <v>42</v>
      </c>
      <c r="I21" s="32" t="s">
        <v>43</v>
      </c>
      <c r="J21" s="33" t="s">
        <v>44</v>
      </c>
      <c r="K21" s="34"/>
      <c r="L21" s="30">
        <v>5</v>
      </c>
      <c r="M21" s="35">
        <v>5</v>
      </c>
      <c r="N21" s="36"/>
      <c r="O21" s="227"/>
      <c r="P21" s="37"/>
      <c r="Q21" s="38"/>
      <c r="R21" s="69">
        <f>SUM(R22,R23)</f>
        <v>9</v>
      </c>
      <c r="S21" s="30">
        <f>SUM(S22,S23)</f>
        <v>10</v>
      </c>
      <c r="T21" s="70">
        <f>SUM(T22,T23)</f>
        <v>13</v>
      </c>
      <c r="U21" s="41"/>
      <c r="V21" s="34"/>
      <c r="W21" s="34"/>
      <c r="X21" s="23"/>
      <c r="Y21" s="109"/>
      <c r="Z21" s="187"/>
      <c r="AA21" s="187"/>
      <c r="AB21" s="187"/>
      <c r="AC21" s="194"/>
      <c r="AD21" s="187"/>
      <c r="AE21" s="187"/>
      <c r="AF21" s="188"/>
      <c r="AG21" s="195"/>
      <c r="AH21" s="187"/>
      <c r="AI21" s="187"/>
      <c r="AJ21" s="187"/>
      <c r="AK21" s="194"/>
      <c r="AL21" s="187"/>
      <c r="AM21" s="187"/>
      <c r="AN21" s="188"/>
    </row>
    <row r="22" spans="1:40" ht="49.2" customHeight="1">
      <c r="A22" s="50" t="s">
        <v>45</v>
      </c>
      <c r="B22" s="51" t="s">
        <v>46</v>
      </c>
      <c r="C22" s="52"/>
      <c r="D22" s="110" t="s">
        <v>115</v>
      </c>
      <c r="E22" s="54" t="s">
        <v>116</v>
      </c>
      <c r="F22" s="55"/>
      <c r="G22" s="55"/>
      <c r="H22" s="212" t="s">
        <v>42</v>
      </c>
      <c r="I22" s="84" t="s">
        <v>49</v>
      </c>
      <c r="J22" s="56" t="s">
        <v>44</v>
      </c>
      <c r="K22" s="57"/>
      <c r="L22" s="58">
        <v>5</v>
      </c>
      <c r="M22" s="58">
        <v>5</v>
      </c>
      <c r="N22" s="59" t="s">
        <v>50</v>
      </c>
      <c r="O22" s="228" t="s">
        <v>245</v>
      </c>
      <c r="P22" s="60"/>
      <c r="Q22" s="61"/>
      <c r="R22" s="236">
        <v>7</v>
      </c>
      <c r="S22" s="181">
        <v>6</v>
      </c>
      <c r="T22" s="182">
        <v>8</v>
      </c>
      <c r="U22" s="65"/>
      <c r="V22" s="57"/>
      <c r="W22" s="111" t="s">
        <v>117</v>
      </c>
      <c r="X22" s="23"/>
      <c r="Y22" s="44">
        <v>1</v>
      </c>
      <c r="Z22" s="183" t="s">
        <v>52</v>
      </c>
      <c r="AA22" s="183" t="s">
        <v>53</v>
      </c>
      <c r="AB22" s="183" t="s">
        <v>55</v>
      </c>
      <c r="AC22" s="184">
        <v>1</v>
      </c>
      <c r="AD22" s="183" t="s">
        <v>52</v>
      </c>
      <c r="AE22" s="183" t="s">
        <v>53</v>
      </c>
      <c r="AF22" s="185" t="s">
        <v>55</v>
      </c>
      <c r="AG22" s="186">
        <v>1</v>
      </c>
      <c r="AH22" s="183" t="s">
        <v>52</v>
      </c>
      <c r="AI22" s="183" t="s">
        <v>53</v>
      </c>
      <c r="AJ22" s="183" t="s">
        <v>55</v>
      </c>
      <c r="AK22" s="184">
        <v>1</v>
      </c>
      <c r="AL22" s="183" t="s">
        <v>52</v>
      </c>
      <c r="AM22" s="183" t="s">
        <v>53</v>
      </c>
      <c r="AN22" s="185" t="s">
        <v>55</v>
      </c>
    </row>
    <row r="23" spans="1:40" ht="37.950000000000003" customHeight="1">
      <c r="A23" s="50" t="s">
        <v>57</v>
      </c>
      <c r="B23" s="51" t="s">
        <v>58</v>
      </c>
      <c r="C23" s="52"/>
      <c r="D23" s="54" t="s">
        <v>118</v>
      </c>
      <c r="E23" s="54" t="s">
        <v>119</v>
      </c>
      <c r="F23" s="55"/>
      <c r="G23" s="55"/>
      <c r="H23" s="212"/>
      <c r="I23" s="56" t="s">
        <v>49</v>
      </c>
      <c r="J23" s="56" t="s">
        <v>44</v>
      </c>
      <c r="K23" s="57"/>
      <c r="L23" s="58">
        <v>0</v>
      </c>
      <c r="M23" s="58">
        <v>0</v>
      </c>
      <c r="N23" s="59"/>
      <c r="O23" s="228" t="s">
        <v>245</v>
      </c>
      <c r="P23" s="60"/>
      <c r="Q23" s="61"/>
      <c r="R23" s="62">
        <v>2</v>
      </c>
      <c r="S23" s="63">
        <v>4</v>
      </c>
      <c r="T23" s="64">
        <v>5</v>
      </c>
      <c r="U23" s="65"/>
      <c r="V23" s="57"/>
      <c r="W23" s="111" t="s">
        <v>120</v>
      </c>
      <c r="X23" s="23"/>
      <c r="Y23" s="293" t="s">
        <v>62</v>
      </c>
      <c r="Z23" s="294"/>
      <c r="AA23" s="294"/>
      <c r="AB23" s="294"/>
      <c r="AC23" s="294"/>
      <c r="AD23" s="294"/>
      <c r="AE23" s="294"/>
      <c r="AF23" s="295"/>
      <c r="AG23" s="296" t="s">
        <v>62</v>
      </c>
      <c r="AH23" s="294"/>
      <c r="AI23" s="294"/>
      <c r="AJ23" s="294"/>
      <c r="AK23" s="294"/>
      <c r="AL23" s="294"/>
      <c r="AM23" s="294"/>
      <c r="AN23" s="295"/>
    </row>
    <row r="24" spans="1:40" ht="43.2">
      <c r="A24" s="28" t="s">
        <v>121</v>
      </c>
      <c r="B24" s="29" t="s">
        <v>64</v>
      </c>
      <c r="C24" s="30"/>
      <c r="D24" s="30" t="s">
        <v>122</v>
      </c>
      <c r="E24" s="30" t="s">
        <v>123</v>
      </c>
      <c r="F24" s="31"/>
      <c r="G24" s="31"/>
      <c r="H24" s="211" t="s">
        <v>42</v>
      </c>
      <c r="I24" s="32" t="s">
        <v>43</v>
      </c>
      <c r="J24" s="33" t="s">
        <v>44</v>
      </c>
      <c r="K24" s="34"/>
      <c r="L24" s="67">
        <v>11</v>
      </c>
      <c r="M24" s="30">
        <v>11</v>
      </c>
      <c r="N24" s="36" t="s">
        <v>67</v>
      </c>
      <c r="O24" s="227"/>
      <c r="P24" s="37"/>
      <c r="Q24" s="38"/>
      <c r="R24" s="69">
        <v>45</v>
      </c>
      <c r="S24" s="30">
        <v>45</v>
      </c>
      <c r="T24" s="70"/>
      <c r="U24" s="41"/>
      <c r="V24" s="34"/>
      <c r="W24" s="68" t="s">
        <v>68</v>
      </c>
      <c r="X24" s="297" t="s">
        <v>235</v>
      </c>
      <c r="Y24" s="197">
        <v>1</v>
      </c>
      <c r="Z24" s="183" t="s">
        <v>69</v>
      </c>
      <c r="AA24" s="187" t="s">
        <v>124</v>
      </c>
      <c r="AB24" s="189"/>
      <c r="AC24" s="184">
        <v>1</v>
      </c>
      <c r="AD24" s="183" t="s">
        <v>52</v>
      </c>
      <c r="AE24" s="183" t="s">
        <v>125</v>
      </c>
      <c r="AF24" s="185" t="s">
        <v>71</v>
      </c>
      <c r="AG24" s="186">
        <v>1</v>
      </c>
      <c r="AH24" s="183" t="s">
        <v>52</v>
      </c>
      <c r="AI24" s="187" t="s">
        <v>72</v>
      </c>
      <c r="AJ24" s="187" t="s">
        <v>74</v>
      </c>
      <c r="AK24" s="184">
        <v>1</v>
      </c>
      <c r="AL24" s="183" t="s">
        <v>52</v>
      </c>
      <c r="AM24" s="187" t="s">
        <v>72</v>
      </c>
      <c r="AN24" s="188" t="s">
        <v>74</v>
      </c>
    </row>
    <row r="25" spans="1:40" ht="43.2">
      <c r="A25" s="28" t="s">
        <v>126</v>
      </c>
      <c r="B25" s="29" t="s">
        <v>76</v>
      </c>
      <c r="C25" s="30"/>
      <c r="D25" s="30" t="s">
        <v>127</v>
      </c>
      <c r="E25" s="30" t="s">
        <v>123</v>
      </c>
      <c r="F25" s="31"/>
      <c r="G25" s="31"/>
      <c r="H25" s="211" t="s">
        <v>42</v>
      </c>
      <c r="I25" s="32" t="s">
        <v>43</v>
      </c>
      <c r="J25" s="33" t="s">
        <v>44</v>
      </c>
      <c r="K25" s="34"/>
      <c r="L25" s="67">
        <v>11</v>
      </c>
      <c r="M25" s="30">
        <v>11</v>
      </c>
      <c r="N25" s="36" t="s">
        <v>67</v>
      </c>
      <c r="O25" s="227"/>
      <c r="P25" s="37"/>
      <c r="Q25" s="38"/>
      <c r="R25" s="69">
        <v>45</v>
      </c>
      <c r="S25" s="30">
        <v>45</v>
      </c>
      <c r="T25" s="70"/>
      <c r="U25" s="41"/>
      <c r="V25" s="34"/>
      <c r="W25" s="68" t="s">
        <v>68</v>
      </c>
      <c r="X25" s="298"/>
      <c r="Y25" s="197">
        <v>1</v>
      </c>
      <c r="Z25" s="183" t="s">
        <v>69</v>
      </c>
      <c r="AA25" s="183" t="s">
        <v>124</v>
      </c>
      <c r="AB25" s="189"/>
      <c r="AC25" s="184">
        <v>1</v>
      </c>
      <c r="AD25" s="183" t="s">
        <v>52</v>
      </c>
      <c r="AE25" s="183" t="s">
        <v>125</v>
      </c>
      <c r="AF25" s="185" t="s">
        <v>71</v>
      </c>
      <c r="AG25" s="186">
        <v>1</v>
      </c>
      <c r="AH25" s="183" t="s">
        <v>52</v>
      </c>
      <c r="AI25" s="187" t="s">
        <v>72</v>
      </c>
      <c r="AJ25" s="187" t="s">
        <v>74</v>
      </c>
      <c r="AK25" s="184">
        <v>1</v>
      </c>
      <c r="AL25" s="183" t="s">
        <v>52</v>
      </c>
      <c r="AM25" s="187" t="s">
        <v>72</v>
      </c>
      <c r="AN25" s="188" t="s">
        <v>74</v>
      </c>
    </row>
    <row r="26" spans="1:40" ht="33.75" customHeight="1">
      <c r="A26" s="28" t="s">
        <v>128</v>
      </c>
      <c r="B26" s="29" t="s">
        <v>79</v>
      </c>
      <c r="C26" s="30"/>
      <c r="D26" s="30" t="s">
        <v>129</v>
      </c>
      <c r="E26" s="112"/>
      <c r="F26" s="113"/>
      <c r="G26" s="113"/>
      <c r="H26" s="216"/>
      <c r="I26" s="67" t="s">
        <v>43</v>
      </c>
      <c r="J26" s="114" t="s">
        <v>44</v>
      </c>
      <c r="K26" s="115"/>
      <c r="L26" s="67">
        <v>3</v>
      </c>
      <c r="M26" s="30">
        <v>3</v>
      </c>
      <c r="N26" s="36"/>
      <c r="O26" s="227"/>
      <c r="P26" s="37"/>
      <c r="Q26" s="38"/>
      <c r="R26" s="69">
        <f>SUM(R27:R28)</f>
        <v>0</v>
      </c>
      <c r="S26" s="30">
        <f>SUM(S27:S28)</f>
        <v>0</v>
      </c>
      <c r="T26" s="70">
        <f>SUM(T27:T28)</f>
        <v>32</v>
      </c>
      <c r="U26" s="41"/>
      <c r="V26" s="116"/>
      <c r="W26" s="116"/>
      <c r="X26" s="23"/>
      <c r="Y26" s="197">
        <v>1</v>
      </c>
      <c r="Z26" s="183" t="s">
        <v>69</v>
      </c>
      <c r="AA26" s="183" t="s">
        <v>81</v>
      </c>
      <c r="AB26" s="183" t="s">
        <v>54</v>
      </c>
      <c r="AC26" s="184">
        <v>1</v>
      </c>
      <c r="AD26" s="183" t="s">
        <v>52</v>
      </c>
      <c r="AE26" s="183" t="s">
        <v>81</v>
      </c>
      <c r="AF26" s="185" t="s">
        <v>54</v>
      </c>
      <c r="AG26" s="186">
        <v>1</v>
      </c>
      <c r="AH26" s="183" t="s">
        <v>52</v>
      </c>
      <c r="AI26" s="183" t="s">
        <v>82</v>
      </c>
      <c r="AJ26" s="183" t="s">
        <v>54</v>
      </c>
      <c r="AK26" s="184">
        <v>1</v>
      </c>
      <c r="AL26" s="183" t="s">
        <v>52</v>
      </c>
      <c r="AM26" s="183" t="s">
        <v>82</v>
      </c>
      <c r="AN26" s="185" t="s">
        <v>54</v>
      </c>
    </row>
    <row r="27" spans="1:40" ht="39.75" customHeight="1">
      <c r="A27" s="117" t="s">
        <v>45</v>
      </c>
      <c r="B27" s="72" t="s">
        <v>130</v>
      </c>
      <c r="C27" s="73"/>
      <c r="D27" s="54" t="s">
        <v>131</v>
      </c>
      <c r="E27" s="54" t="s">
        <v>132</v>
      </c>
      <c r="F27" s="55"/>
      <c r="G27" s="55"/>
      <c r="H27" s="212"/>
      <c r="I27" s="84" t="s">
        <v>49</v>
      </c>
      <c r="J27" s="56" t="s">
        <v>44</v>
      </c>
      <c r="K27" s="57"/>
      <c r="L27" s="59"/>
      <c r="M27" s="118"/>
      <c r="N27" s="59" t="s">
        <v>67</v>
      </c>
      <c r="O27" s="231"/>
      <c r="P27" s="60"/>
      <c r="Q27" s="61"/>
      <c r="R27" s="62"/>
      <c r="S27" s="63"/>
      <c r="T27" s="64">
        <v>20</v>
      </c>
      <c r="U27" s="65"/>
      <c r="V27" s="57"/>
      <c r="W27" s="25" t="s">
        <v>87</v>
      </c>
      <c r="X27" s="23"/>
      <c r="Y27" s="197"/>
      <c r="Z27" s="183"/>
      <c r="AA27" s="198"/>
      <c r="AB27" s="198"/>
      <c r="AC27" s="184"/>
      <c r="AD27" s="183"/>
      <c r="AE27" s="198"/>
      <c r="AF27" s="199"/>
      <c r="AG27" s="186"/>
      <c r="AH27" s="183"/>
      <c r="AI27" s="198"/>
      <c r="AJ27" s="198"/>
      <c r="AK27" s="184"/>
      <c r="AL27" s="183"/>
      <c r="AM27" s="198"/>
      <c r="AN27" s="199"/>
    </row>
    <row r="28" spans="1:40" s="196" customFormat="1" ht="39.75" customHeight="1">
      <c r="A28" s="245" t="s">
        <v>57</v>
      </c>
      <c r="B28" s="246" t="s">
        <v>246</v>
      </c>
      <c r="C28" s="247"/>
      <c r="D28" s="212" t="s">
        <v>133</v>
      </c>
      <c r="E28" s="212" t="s">
        <v>134</v>
      </c>
      <c r="F28" s="248"/>
      <c r="G28" s="248"/>
      <c r="H28" s="212"/>
      <c r="I28" s="247" t="s">
        <v>49</v>
      </c>
      <c r="J28" s="249" t="s">
        <v>44</v>
      </c>
      <c r="K28" s="250"/>
      <c r="L28" s="231"/>
      <c r="M28" s="251"/>
      <c r="N28" s="231" t="s">
        <v>67</v>
      </c>
      <c r="O28" s="231"/>
      <c r="P28" s="252"/>
      <c r="Q28" s="237"/>
      <c r="R28" s="236"/>
      <c r="S28" s="181"/>
      <c r="T28" s="182">
        <v>12</v>
      </c>
      <c r="U28" s="241"/>
      <c r="V28" s="250"/>
      <c r="W28" s="191" t="s">
        <v>135</v>
      </c>
      <c r="X28" s="253"/>
      <c r="Y28" s="197"/>
      <c r="Z28" s="183"/>
      <c r="AA28" s="198"/>
      <c r="AB28" s="198"/>
      <c r="AC28" s="184"/>
      <c r="AD28" s="183"/>
      <c r="AE28" s="198"/>
      <c r="AF28" s="199"/>
      <c r="AG28" s="186"/>
      <c r="AH28" s="183"/>
      <c r="AI28" s="198"/>
      <c r="AJ28" s="198"/>
      <c r="AK28" s="184"/>
      <c r="AL28" s="183"/>
      <c r="AM28" s="198"/>
      <c r="AN28" s="199"/>
    </row>
    <row r="29" spans="1:40" ht="33.75" customHeight="1">
      <c r="A29" s="28" t="s">
        <v>136</v>
      </c>
      <c r="B29" s="29" t="s">
        <v>104</v>
      </c>
      <c r="C29" s="30"/>
      <c r="D29" s="30"/>
      <c r="E29" s="112"/>
      <c r="F29" s="113"/>
      <c r="G29" s="113"/>
      <c r="H29" s="216"/>
      <c r="I29" s="32" t="s">
        <v>43</v>
      </c>
      <c r="J29" s="67" t="s">
        <v>105</v>
      </c>
      <c r="K29" s="115"/>
      <c r="L29" s="67">
        <v>0</v>
      </c>
      <c r="M29" s="30">
        <v>0</v>
      </c>
      <c r="N29" s="36"/>
      <c r="O29" s="227"/>
      <c r="P29" s="37"/>
      <c r="Q29" s="38"/>
      <c r="R29" s="69">
        <v>0</v>
      </c>
      <c r="S29" s="30">
        <v>10</v>
      </c>
      <c r="T29" s="70">
        <v>0</v>
      </c>
      <c r="U29" s="41"/>
      <c r="V29" s="116"/>
      <c r="W29" s="116"/>
      <c r="X29" s="23"/>
      <c r="Y29" s="197"/>
      <c r="Z29" s="183"/>
      <c r="AA29" s="183"/>
      <c r="AB29" s="183"/>
      <c r="AC29" s="184"/>
      <c r="AD29" s="183"/>
      <c r="AE29" s="183"/>
      <c r="AF29" s="185"/>
      <c r="AG29" s="186"/>
      <c r="AH29" s="183"/>
      <c r="AI29" s="183"/>
      <c r="AJ29" s="183"/>
      <c r="AK29" s="184"/>
      <c r="AL29" s="183"/>
      <c r="AM29" s="183"/>
      <c r="AN29" s="185"/>
    </row>
    <row r="30" spans="1:40" s="196" customFormat="1" ht="33.75" customHeight="1">
      <c r="A30" s="254" t="s">
        <v>137</v>
      </c>
      <c r="B30" s="255" t="s">
        <v>183</v>
      </c>
      <c r="C30" s="211"/>
      <c r="D30" s="211"/>
      <c r="E30" s="216"/>
      <c r="F30" s="256"/>
      <c r="G30" s="256"/>
      <c r="H30" s="216"/>
      <c r="I30" s="32" t="s">
        <v>43</v>
      </c>
      <c r="J30" s="264" t="s">
        <v>44</v>
      </c>
      <c r="K30" s="257"/>
      <c r="L30" s="229">
        <v>0</v>
      </c>
      <c r="M30" s="211">
        <v>0</v>
      </c>
      <c r="N30" s="227"/>
      <c r="O30" s="227"/>
      <c r="P30" s="258"/>
      <c r="Q30" s="259"/>
      <c r="R30" s="260">
        <v>0</v>
      </c>
      <c r="S30" s="211">
        <v>12</v>
      </c>
      <c r="T30" s="261">
        <v>0</v>
      </c>
      <c r="U30" s="262"/>
      <c r="V30" s="263"/>
      <c r="W30" s="263"/>
      <c r="X30" s="253"/>
      <c r="Y30" s="197"/>
      <c r="Z30" s="183"/>
      <c r="AA30" s="183"/>
      <c r="AB30" s="183"/>
      <c r="AC30" s="184"/>
      <c r="AD30" s="183"/>
      <c r="AE30" s="183"/>
      <c r="AF30" s="185"/>
      <c r="AG30" s="186"/>
      <c r="AH30" s="183"/>
      <c r="AI30" s="183"/>
      <c r="AJ30" s="183"/>
      <c r="AK30" s="184"/>
      <c r="AL30" s="183"/>
      <c r="AM30" s="183"/>
      <c r="AN30" s="185"/>
    </row>
    <row r="31" spans="1:40" ht="33.75" customHeight="1">
      <c r="A31" s="28" t="s">
        <v>242</v>
      </c>
      <c r="B31" s="29" t="s">
        <v>107</v>
      </c>
      <c r="C31" s="30"/>
      <c r="D31" s="30"/>
      <c r="E31" s="112"/>
      <c r="F31" s="113"/>
      <c r="G31" s="113"/>
      <c r="H31" s="216"/>
      <c r="I31" s="32" t="s">
        <v>43</v>
      </c>
      <c r="J31" s="67" t="s">
        <v>105</v>
      </c>
      <c r="K31" s="115"/>
      <c r="L31" s="67">
        <v>0</v>
      </c>
      <c r="M31" s="30">
        <v>0</v>
      </c>
      <c r="N31" s="36"/>
      <c r="O31" s="227"/>
      <c r="P31" s="37"/>
      <c r="Q31" s="38"/>
      <c r="R31" s="69">
        <v>0</v>
      </c>
      <c r="S31" s="30">
        <v>20</v>
      </c>
      <c r="T31" s="70">
        <v>0</v>
      </c>
      <c r="U31" s="41"/>
      <c r="V31" s="116"/>
      <c r="W31" s="116"/>
      <c r="X31" s="23"/>
      <c r="Y31" s="197"/>
      <c r="Z31" s="183"/>
      <c r="AA31" s="183"/>
      <c r="AB31" s="183"/>
      <c r="AC31" s="184"/>
      <c r="AD31" s="183"/>
      <c r="AE31" s="183"/>
      <c r="AF31" s="185"/>
      <c r="AG31" s="186"/>
      <c r="AH31" s="183"/>
      <c r="AI31" s="183"/>
      <c r="AJ31" s="183"/>
      <c r="AK31" s="184"/>
      <c r="AL31" s="183"/>
      <c r="AM31" s="183"/>
      <c r="AN31" s="185"/>
    </row>
    <row r="32" spans="1:40" ht="28.5" customHeight="1">
      <c r="A32" s="28" t="s">
        <v>244</v>
      </c>
      <c r="B32" s="29" t="s">
        <v>238</v>
      </c>
      <c r="C32" s="30"/>
      <c r="D32" s="30"/>
      <c r="E32" s="30"/>
      <c r="F32" s="29"/>
      <c r="G32" s="29" t="s">
        <v>239</v>
      </c>
      <c r="H32" s="211" t="s">
        <v>240</v>
      </c>
      <c r="I32" s="32" t="s">
        <v>43</v>
      </c>
      <c r="J32" s="67" t="s">
        <v>105</v>
      </c>
      <c r="K32" s="29"/>
      <c r="L32" s="67">
        <v>0</v>
      </c>
      <c r="M32" s="67">
        <v>0</v>
      </c>
      <c r="N32" s="67"/>
      <c r="O32" s="229"/>
      <c r="P32" s="67"/>
      <c r="Q32" s="85"/>
      <c r="R32" s="86"/>
      <c r="S32" s="67">
        <v>4</v>
      </c>
      <c r="T32" s="70"/>
      <c r="U32" s="87"/>
      <c r="V32" s="30"/>
      <c r="W32" s="30"/>
      <c r="X32" s="43"/>
      <c r="Y32" s="44"/>
      <c r="Z32" s="183"/>
      <c r="AA32" s="187"/>
      <c r="AB32" s="187"/>
      <c r="AC32" s="194"/>
      <c r="AD32" s="183"/>
      <c r="AE32" s="187"/>
      <c r="AF32" s="188"/>
      <c r="AG32" s="195"/>
      <c r="AH32" s="183"/>
      <c r="AI32" s="187"/>
      <c r="AJ32" s="187"/>
      <c r="AK32" s="194"/>
      <c r="AL32" s="183"/>
      <c r="AM32" s="187"/>
      <c r="AN32" s="188"/>
    </row>
    <row r="33" spans="1:40" ht="21" customHeight="1">
      <c r="A33" s="11"/>
      <c r="B33" s="119" t="s">
        <v>138</v>
      </c>
      <c r="C33" s="90"/>
      <c r="D33" s="119"/>
      <c r="E33" s="120"/>
      <c r="F33" s="119"/>
      <c r="G33" s="119"/>
      <c r="H33" s="217"/>
      <c r="I33" s="121"/>
      <c r="J33" s="97"/>
      <c r="K33" s="119"/>
      <c r="L33" s="97"/>
      <c r="M33" s="97">
        <f>SUM(M21,M24,M25,M26)</f>
        <v>30</v>
      </c>
      <c r="N33" s="120"/>
      <c r="O33" s="232"/>
      <c r="P33" s="119"/>
      <c r="Q33" s="122"/>
      <c r="R33" s="123">
        <f>+SUM(R21+R24+R25+R26)</f>
        <v>99</v>
      </c>
      <c r="S33" s="97">
        <f>+SUM(S21+S24+S25+S26)</f>
        <v>100</v>
      </c>
      <c r="T33" s="124">
        <f>+SUM(T21+T24+T25+T26)</f>
        <v>45</v>
      </c>
      <c r="U33" s="99"/>
      <c r="V33" s="22"/>
      <c r="W33" s="22"/>
      <c r="X33" s="23"/>
      <c r="Y33" s="200"/>
      <c r="Z33" s="191"/>
      <c r="AA33" s="191"/>
      <c r="AB33" s="191"/>
      <c r="AC33" s="191"/>
      <c r="AD33" s="191"/>
      <c r="AE33" s="191"/>
      <c r="AF33" s="192"/>
      <c r="AG33" s="193"/>
      <c r="AH33" s="191"/>
      <c r="AI33" s="191"/>
      <c r="AJ33" s="191"/>
      <c r="AK33" s="191"/>
      <c r="AL33" s="191"/>
      <c r="AM33" s="191"/>
      <c r="AN33" s="192"/>
    </row>
    <row r="34" spans="1:40" ht="18" customHeight="1">
      <c r="A34" s="11"/>
      <c r="B34" s="119"/>
      <c r="C34" s="90"/>
      <c r="D34" s="119"/>
      <c r="E34" s="120"/>
      <c r="F34" s="119"/>
      <c r="G34" s="119"/>
      <c r="H34" s="217"/>
      <c r="I34" s="121"/>
      <c r="J34" s="97"/>
      <c r="K34" s="119"/>
      <c r="L34" s="97"/>
      <c r="M34" s="97"/>
      <c r="N34" s="120"/>
      <c r="O34" s="232"/>
      <c r="P34" s="119"/>
      <c r="Q34" s="122"/>
      <c r="R34" s="299">
        <f>SUM(R33+S33+T33)</f>
        <v>244</v>
      </c>
      <c r="S34" s="300"/>
      <c r="T34" s="301"/>
      <c r="U34" s="95"/>
      <c r="V34" s="13"/>
      <c r="W34" s="13"/>
      <c r="X34" s="108"/>
      <c r="Y34" s="200"/>
      <c r="Z34" s="191"/>
      <c r="AA34" s="191"/>
      <c r="AB34" s="191"/>
      <c r="AC34" s="191"/>
      <c r="AD34" s="191"/>
      <c r="AE34" s="191"/>
      <c r="AF34" s="192"/>
      <c r="AG34" s="193"/>
      <c r="AH34" s="191"/>
      <c r="AI34" s="191"/>
      <c r="AJ34" s="191"/>
      <c r="AK34" s="191"/>
      <c r="AL34" s="191"/>
      <c r="AM34" s="191"/>
      <c r="AN34" s="192"/>
    </row>
    <row r="35" spans="1:40">
      <c r="E35" s="101"/>
      <c r="I35" s="103"/>
      <c r="J35" s="102"/>
      <c r="L35" s="102"/>
      <c r="M35" s="104"/>
      <c r="R35" s="104" t="s">
        <v>37</v>
      </c>
      <c r="S35" s="104" t="s">
        <v>37</v>
      </c>
      <c r="T35" s="104"/>
      <c r="X35" s="10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</row>
    <row r="36" spans="1:40" ht="33.75" customHeight="1">
      <c r="A36" s="28" t="s">
        <v>139</v>
      </c>
      <c r="B36" s="29" t="s">
        <v>39</v>
      </c>
      <c r="C36" s="30" t="s">
        <v>140</v>
      </c>
      <c r="D36" s="30" t="s">
        <v>141</v>
      </c>
      <c r="E36" s="112"/>
      <c r="F36" s="113"/>
      <c r="G36" s="113"/>
      <c r="H36" s="216" t="s">
        <v>42</v>
      </c>
      <c r="I36" s="67" t="s">
        <v>43</v>
      </c>
      <c r="J36" s="114" t="s">
        <v>44</v>
      </c>
      <c r="K36" s="115"/>
      <c r="L36" s="67">
        <v>4</v>
      </c>
      <c r="M36" s="30">
        <v>4</v>
      </c>
      <c r="N36" s="36"/>
      <c r="O36" s="227"/>
      <c r="P36" s="37"/>
      <c r="Q36" s="38"/>
      <c r="R36" s="69">
        <f>SUM(R37,R38,R39)</f>
        <v>4</v>
      </c>
      <c r="S36" s="30">
        <f>SUM(S37,S38,S39)</f>
        <v>17</v>
      </c>
      <c r="T36" s="70">
        <f>SUM(T37,T38,T39)</f>
        <v>14</v>
      </c>
      <c r="U36" s="41"/>
      <c r="V36" s="116"/>
      <c r="W36" s="116"/>
      <c r="X36" s="23"/>
      <c r="Y36" s="197"/>
      <c r="Z36" s="183"/>
      <c r="AA36" s="183"/>
      <c r="AB36" s="183"/>
      <c r="AC36" s="184"/>
      <c r="AD36" s="183"/>
      <c r="AE36" s="183"/>
      <c r="AF36" s="185"/>
      <c r="AG36" s="186"/>
      <c r="AH36" s="183"/>
      <c r="AI36" s="183"/>
      <c r="AJ36" s="183"/>
      <c r="AK36" s="184"/>
      <c r="AL36" s="183"/>
      <c r="AM36" s="183"/>
      <c r="AN36" s="185"/>
    </row>
    <row r="37" spans="1:40" ht="28.8">
      <c r="A37" s="50" t="s">
        <v>45</v>
      </c>
      <c r="B37" s="51" t="s">
        <v>46</v>
      </c>
      <c r="C37" s="52"/>
      <c r="D37" s="54" t="s">
        <v>142</v>
      </c>
      <c r="E37" s="54" t="s">
        <v>143</v>
      </c>
      <c r="F37" s="55"/>
      <c r="G37" s="55"/>
      <c r="H37" s="212"/>
      <c r="I37" s="84" t="s">
        <v>49</v>
      </c>
      <c r="J37" s="56" t="s">
        <v>44</v>
      </c>
      <c r="K37" s="57"/>
      <c r="L37" s="58">
        <v>0</v>
      </c>
      <c r="M37" s="58">
        <v>0</v>
      </c>
      <c r="N37" s="59"/>
      <c r="O37" s="231" t="s">
        <v>236</v>
      </c>
      <c r="P37" s="60"/>
      <c r="Q37" s="61"/>
      <c r="R37" s="62"/>
      <c r="S37" s="63">
        <v>6</v>
      </c>
      <c r="T37" s="64"/>
      <c r="U37" s="65"/>
      <c r="V37" s="57"/>
      <c r="W37" s="111" t="s">
        <v>144</v>
      </c>
      <c r="X37" s="23"/>
      <c r="Y37" s="274" t="s">
        <v>62</v>
      </c>
      <c r="Z37" s="270"/>
      <c r="AA37" s="270"/>
      <c r="AB37" s="270"/>
      <c r="AC37" s="270"/>
      <c r="AD37" s="270"/>
      <c r="AE37" s="270"/>
      <c r="AF37" s="271"/>
      <c r="AG37" s="269" t="s">
        <v>62</v>
      </c>
      <c r="AH37" s="270"/>
      <c r="AI37" s="270"/>
      <c r="AJ37" s="270"/>
      <c r="AK37" s="270"/>
      <c r="AL37" s="270"/>
      <c r="AM37" s="270"/>
      <c r="AN37" s="271"/>
    </row>
    <row r="38" spans="1:40" ht="115.5" customHeight="1">
      <c r="A38" s="50" t="s">
        <v>57</v>
      </c>
      <c r="B38" s="51" t="s">
        <v>58</v>
      </c>
      <c r="C38" s="52"/>
      <c r="D38" s="54" t="s">
        <v>145</v>
      </c>
      <c r="E38" s="54" t="s">
        <v>146</v>
      </c>
      <c r="F38" s="55"/>
      <c r="G38" s="55"/>
      <c r="H38" s="212"/>
      <c r="I38" s="84" t="s">
        <v>49</v>
      </c>
      <c r="J38" s="56" t="s">
        <v>44</v>
      </c>
      <c r="K38" s="57"/>
      <c r="L38" s="58">
        <v>4</v>
      </c>
      <c r="M38" s="58">
        <v>4</v>
      </c>
      <c r="N38" s="59" t="s">
        <v>50</v>
      </c>
      <c r="O38" s="231" t="s">
        <v>236</v>
      </c>
      <c r="P38" s="60"/>
      <c r="Q38" s="237"/>
      <c r="R38" s="236">
        <v>4</v>
      </c>
      <c r="S38" s="181">
        <v>11</v>
      </c>
      <c r="T38" s="182">
        <v>8</v>
      </c>
      <c r="U38" s="65"/>
      <c r="V38" s="57"/>
      <c r="W38" s="111" t="s">
        <v>147</v>
      </c>
      <c r="X38" s="23"/>
      <c r="Y38" s="201">
        <v>1</v>
      </c>
      <c r="Z38" s="183" t="s">
        <v>52</v>
      </c>
      <c r="AA38" s="183" t="s">
        <v>53</v>
      </c>
      <c r="AB38" s="183" t="s">
        <v>54</v>
      </c>
      <c r="AC38" s="184">
        <v>1</v>
      </c>
      <c r="AD38" s="183" t="s">
        <v>52</v>
      </c>
      <c r="AE38" s="183" t="s">
        <v>53</v>
      </c>
      <c r="AF38" s="185" t="s">
        <v>54</v>
      </c>
      <c r="AG38" s="186">
        <v>1</v>
      </c>
      <c r="AH38" s="183" t="s">
        <v>52</v>
      </c>
      <c r="AI38" s="187" t="s">
        <v>148</v>
      </c>
      <c r="AJ38" s="183" t="s">
        <v>149</v>
      </c>
      <c r="AK38" s="184">
        <v>1</v>
      </c>
      <c r="AL38" s="183" t="s">
        <v>52</v>
      </c>
      <c r="AM38" s="187" t="s">
        <v>148</v>
      </c>
      <c r="AN38" s="185" t="s">
        <v>149</v>
      </c>
    </row>
    <row r="39" spans="1:40" ht="46.95" customHeight="1">
      <c r="A39" s="50" t="s">
        <v>150</v>
      </c>
      <c r="B39" s="51" t="s">
        <v>151</v>
      </c>
      <c r="C39" s="52"/>
      <c r="D39" s="54" t="s">
        <v>152</v>
      </c>
      <c r="E39" s="54" t="s">
        <v>143</v>
      </c>
      <c r="F39" s="55"/>
      <c r="G39" s="55"/>
      <c r="H39" s="212"/>
      <c r="I39" s="84" t="s">
        <v>49</v>
      </c>
      <c r="J39" s="56" t="s">
        <v>44</v>
      </c>
      <c r="K39" s="57"/>
      <c r="L39" s="58">
        <v>0</v>
      </c>
      <c r="M39" s="58">
        <v>0</v>
      </c>
      <c r="N39" s="59"/>
      <c r="O39" s="231" t="s">
        <v>236</v>
      </c>
      <c r="P39" s="60"/>
      <c r="Q39" s="61"/>
      <c r="R39" s="62"/>
      <c r="S39" s="63"/>
      <c r="T39" s="64">
        <v>6</v>
      </c>
      <c r="U39" s="65"/>
      <c r="V39" s="57"/>
      <c r="W39" s="111" t="s">
        <v>151</v>
      </c>
      <c r="X39" s="23"/>
      <c r="Y39" s="274" t="s">
        <v>62</v>
      </c>
      <c r="Z39" s="270"/>
      <c r="AA39" s="270"/>
      <c r="AB39" s="270"/>
      <c r="AC39" s="270"/>
      <c r="AD39" s="270"/>
      <c r="AE39" s="270"/>
      <c r="AF39" s="271"/>
      <c r="AG39" s="269" t="s">
        <v>62</v>
      </c>
      <c r="AH39" s="270"/>
      <c r="AI39" s="270"/>
      <c r="AJ39" s="270"/>
      <c r="AK39" s="270"/>
      <c r="AL39" s="270"/>
      <c r="AM39" s="270"/>
      <c r="AN39" s="271"/>
    </row>
    <row r="40" spans="1:40" ht="33.75" customHeight="1">
      <c r="A40" s="28" t="s">
        <v>153</v>
      </c>
      <c r="B40" s="29" t="s">
        <v>154</v>
      </c>
      <c r="C40" s="30" t="s">
        <v>155</v>
      </c>
      <c r="D40" s="30" t="s">
        <v>156</v>
      </c>
      <c r="E40" s="112" t="s">
        <v>157</v>
      </c>
      <c r="F40" s="113"/>
      <c r="G40" s="113"/>
      <c r="H40" s="216" t="s">
        <v>42</v>
      </c>
      <c r="I40" s="67" t="s">
        <v>43</v>
      </c>
      <c r="J40" s="114" t="s">
        <v>44</v>
      </c>
      <c r="K40" s="115"/>
      <c r="L40" s="67">
        <v>12</v>
      </c>
      <c r="M40" s="30">
        <v>12</v>
      </c>
      <c r="N40" s="36" t="s">
        <v>67</v>
      </c>
      <c r="O40" s="227"/>
      <c r="P40" s="37"/>
      <c r="Q40" s="38"/>
      <c r="R40" s="69">
        <v>42</v>
      </c>
      <c r="S40" s="30">
        <v>42</v>
      </c>
      <c r="T40" s="70"/>
      <c r="U40" s="41"/>
      <c r="V40" s="116"/>
      <c r="W40" s="116" t="s">
        <v>158</v>
      </c>
      <c r="X40" s="23"/>
      <c r="Y40" s="197">
        <v>1</v>
      </c>
      <c r="Z40" s="183" t="s">
        <v>69</v>
      </c>
      <c r="AA40" s="183" t="s">
        <v>124</v>
      </c>
      <c r="AB40" s="183"/>
      <c r="AC40" s="184">
        <v>1</v>
      </c>
      <c r="AD40" s="183" t="s">
        <v>52</v>
      </c>
      <c r="AE40" s="183" t="s">
        <v>159</v>
      </c>
      <c r="AF40" s="185" t="s">
        <v>160</v>
      </c>
      <c r="AG40" s="186">
        <v>1</v>
      </c>
      <c r="AH40" s="183" t="s">
        <v>161</v>
      </c>
      <c r="AI40" s="183" t="s">
        <v>72</v>
      </c>
      <c r="AJ40" s="183" t="s">
        <v>162</v>
      </c>
      <c r="AK40" s="184">
        <v>1</v>
      </c>
      <c r="AL40" s="183" t="s">
        <v>52</v>
      </c>
      <c r="AM40" s="183" t="s">
        <v>72</v>
      </c>
      <c r="AN40" s="185" t="s">
        <v>162</v>
      </c>
    </row>
    <row r="41" spans="1:40" ht="33.75" customHeight="1">
      <c r="A41" s="28" t="s">
        <v>163</v>
      </c>
      <c r="B41" s="29" t="s">
        <v>164</v>
      </c>
      <c r="C41" s="30"/>
      <c r="D41" s="30" t="s">
        <v>165</v>
      </c>
      <c r="E41" s="112" t="s">
        <v>166</v>
      </c>
      <c r="F41" s="113"/>
      <c r="G41" s="113"/>
      <c r="H41" s="216"/>
      <c r="I41" s="67" t="s">
        <v>167</v>
      </c>
      <c r="J41" s="114" t="s">
        <v>44</v>
      </c>
      <c r="K41" s="115"/>
      <c r="L41" s="67">
        <v>7</v>
      </c>
      <c r="M41" s="30">
        <v>7</v>
      </c>
      <c r="N41" s="36"/>
      <c r="O41" s="227"/>
      <c r="P41" s="37"/>
      <c r="Q41" s="38"/>
      <c r="R41" s="69">
        <f>SUM(R42,R43)</f>
        <v>0</v>
      </c>
      <c r="S41" s="30">
        <f>SUM(S42,S43)</f>
        <v>0</v>
      </c>
      <c r="T41" s="70">
        <f>SUM(T42,T43)</f>
        <v>15</v>
      </c>
      <c r="U41" s="41"/>
      <c r="V41" s="116"/>
      <c r="W41" s="116"/>
      <c r="X41" s="23" t="s">
        <v>98</v>
      </c>
      <c r="Y41" s="197">
        <v>1</v>
      </c>
      <c r="Z41" s="183" t="s">
        <v>52</v>
      </c>
      <c r="AA41" s="183" t="s">
        <v>168</v>
      </c>
      <c r="AB41" s="183"/>
      <c r="AC41" s="184">
        <v>1</v>
      </c>
      <c r="AD41" s="183" t="s">
        <v>52</v>
      </c>
      <c r="AE41" s="183" t="s">
        <v>168</v>
      </c>
      <c r="AF41" s="185"/>
      <c r="AG41" s="186" t="s">
        <v>169</v>
      </c>
      <c r="AH41" s="183"/>
      <c r="AI41" s="183"/>
      <c r="AJ41" s="183"/>
      <c r="AK41" s="184"/>
      <c r="AL41" s="183"/>
      <c r="AM41" s="183"/>
      <c r="AN41" s="185"/>
    </row>
    <row r="42" spans="1:40" ht="64.5" customHeight="1">
      <c r="A42" s="117" t="s">
        <v>45</v>
      </c>
      <c r="B42" s="72" t="s">
        <v>170</v>
      </c>
      <c r="C42" s="73"/>
      <c r="D42" s="54" t="s">
        <v>171</v>
      </c>
      <c r="E42" s="54" t="s">
        <v>172</v>
      </c>
      <c r="F42" s="55"/>
      <c r="G42" s="55"/>
      <c r="H42" s="212"/>
      <c r="I42" s="84" t="s">
        <v>49</v>
      </c>
      <c r="J42" s="56" t="s">
        <v>44</v>
      </c>
      <c r="K42" s="57"/>
      <c r="L42" s="58"/>
      <c r="M42" s="54"/>
      <c r="N42" s="59" t="s">
        <v>67</v>
      </c>
      <c r="O42" s="231"/>
      <c r="P42" s="60"/>
      <c r="Q42" s="61"/>
      <c r="R42" s="62"/>
      <c r="S42" s="63"/>
      <c r="T42" s="64">
        <v>15</v>
      </c>
      <c r="U42" s="65"/>
      <c r="V42" s="57"/>
      <c r="W42" s="57" t="s">
        <v>173</v>
      </c>
      <c r="X42" s="23"/>
      <c r="Y42" s="202"/>
      <c r="Z42" s="187"/>
      <c r="AA42" s="187"/>
      <c r="AB42" s="183"/>
      <c r="AC42" s="194"/>
      <c r="AD42" s="187"/>
      <c r="AE42" s="203"/>
      <c r="AF42" s="185"/>
      <c r="AG42" s="195"/>
      <c r="AH42" s="187"/>
      <c r="AI42" s="203"/>
      <c r="AJ42" s="183"/>
      <c r="AK42" s="194"/>
      <c r="AL42" s="187"/>
      <c r="AM42" s="203"/>
      <c r="AN42" s="185"/>
    </row>
    <row r="43" spans="1:40" ht="28.8">
      <c r="A43" s="117" t="s">
        <v>57</v>
      </c>
      <c r="B43" s="72" t="s">
        <v>174</v>
      </c>
      <c r="C43" s="73"/>
      <c r="D43" s="54" t="s">
        <v>175</v>
      </c>
      <c r="E43" s="54" t="s">
        <v>176</v>
      </c>
      <c r="F43" s="55"/>
      <c r="G43" s="55"/>
      <c r="H43" s="212"/>
      <c r="I43" s="84" t="s">
        <v>49</v>
      </c>
      <c r="J43" s="56" t="s">
        <v>44</v>
      </c>
      <c r="K43" s="57"/>
      <c r="L43" s="58"/>
      <c r="M43" s="54"/>
      <c r="N43" s="59"/>
      <c r="O43" s="231"/>
      <c r="P43" s="60"/>
      <c r="Q43" s="61"/>
      <c r="R43" s="62"/>
      <c r="S43" s="63"/>
      <c r="T43" s="64"/>
      <c r="U43" s="65"/>
      <c r="V43" s="57"/>
      <c r="W43" s="57"/>
      <c r="X43" s="23"/>
      <c r="Y43" s="202" t="s">
        <v>37</v>
      </c>
      <c r="Z43" s="187" t="s">
        <v>37</v>
      </c>
      <c r="AA43" s="187"/>
      <c r="AB43" s="183"/>
      <c r="AC43" s="194" t="s">
        <v>37</v>
      </c>
      <c r="AD43" s="187" t="s">
        <v>37</v>
      </c>
      <c r="AE43" s="203"/>
      <c r="AF43" s="204"/>
      <c r="AG43" s="195" t="s">
        <v>37</v>
      </c>
      <c r="AH43" s="187" t="s">
        <v>37</v>
      </c>
      <c r="AI43" s="203"/>
      <c r="AJ43" s="183"/>
      <c r="AK43" s="194" t="s">
        <v>37</v>
      </c>
      <c r="AL43" s="187" t="s">
        <v>37</v>
      </c>
      <c r="AM43" s="203"/>
      <c r="AN43" s="185"/>
    </row>
    <row r="44" spans="1:40" ht="33.75" customHeight="1">
      <c r="A44" s="28" t="s">
        <v>177</v>
      </c>
      <c r="B44" s="29" t="s">
        <v>178</v>
      </c>
      <c r="C44" s="30"/>
      <c r="D44" s="30" t="s">
        <v>179</v>
      </c>
      <c r="E44" s="112" t="s">
        <v>180</v>
      </c>
      <c r="F44" s="113"/>
      <c r="G44" s="113"/>
      <c r="H44" s="216"/>
      <c r="I44" s="67" t="s">
        <v>43</v>
      </c>
      <c r="J44" s="114" t="s">
        <v>44</v>
      </c>
      <c r="K44" s="115"/>
      <c r="L44" s="67">
        <v>7</v>
      </c>
      <c r="M44" s="30">
        <v>7</v>
      </c>
      <c r="N44" s="36"/>
      <c r="O44" s="227"/>
      <c r="P44" s="37"/>
      <c r="Q44" s="38"/>
      <c r="R44" s="69"/>
      <c r="S44" s="30"/>
      <c r="T44" s="70">
        <v>9</v>
      </c>
      <c r="U44" s="41"/>
      <c r="V44" s="116"/>
      <c r="W44" s="116"/>
      <c r="X44" s="23"/>
      <c r="Y44" s="197">
        <v>1</v>
      </c>
      <c r="Z44" s="183" t="s">
        <v>69</v>
      </c>
      <c r="AA44" s="183" t="s">
        <v>53</v>
      </c>
      <c r="AB44" s="183" t="s">
        <v>54</v>
      </c>
      <c r="AC44" s="184">
        <v>1</v>
      </c>
      <c r="AD44" s="183" t="s">
        <v>52</v>
      </c>
      <c r="AE44" s="183" t="s">
        <v>53</v>
      </c>
      <c r="AF44" s="185" t="s">
        <v>54</v>
      </c>
      <c r="AG44" s="186">
        <v>1</v>
      </c>
      <c r="AH44" s="183" t="s">
        <v>52</v>
      </c>
      <c r="AI44" s="183" t="s">
        <v>53</v>
      </c>
      <c r="AJ44" s="183" t="s">
        <v>54</v>
      </c>
      <c r="AK44" s="184">
        <v>1</v>
      </c>
      <c r="AL44" s="183" t="s">
        <v>52</v>
      </c>
      <c r="AM44" s="183" t="s">
        <v>53</v>
      </c>
      <c r="AN44" s="185" t="s">
        <v>54</v>
      </c>
    </row>
    <row r="45" spans="1:40" ht="33.75" customHeight="1">
      <c r="A45" s="28" t="s">
        <v>181</v>
      </c>
      <c r="B45" s="29" t="s">
        <v>104</v>
      </c>
      <c r="C45" s="30"/>
      <c r="D45" s="30"/>
      <c r="E45" s="112"/>
      <c r="F45" s="113"/>
      <c r="G45" s="113"/>
      <c r="H45" s="216"/>
      <c r="I45" s="67" t="s">
        <v>43</v>
      </c>
      <c r="J45" s="67" t="s">
        <v>105</v>
      </c>
      <c r="K45" s="115"/>
      <c r="L45" s="67">
        <v>0</v>
      </c>
      <c r="M45" s="30">
        <v>0</v>
      </c>
      <c r="N45" s="36"/>
      <c r="O45" s="227"/>
      <c r="P45" s="37"/>
      <c r="Q45" s="38"/>
      <c r="R45" s="69">
        <v>0</v>
      </c>
      <c r="S45" s="30">
        <v>10</v>
      </c>
      <c r="T45" s="70">
        <v>0</v>
      </c>
      <c r="U45" s="41"/>
      <c r="V45" s="116"/>
      <c r="W45" s="116"/>
      <c r="X45" s="23"/>
      <c r="Y45" s="197"/>
      <c r="Z45" s="183"/>
      <c r="AA45" s="183"/>
      <c r="AB45" s="183"/>
      <c r="AC45" s="184"/>
      <c r="AD45" s="183"/>
      <c r="AE45" s="183"/>
      <c r="AF45" s="185"/>
      <c r="AG45" s="186"/>
      <c r="AH45" s="183"/>
      <c r="AI45" s="183"/>
      <c r="AJ45" s="183"/>
      <c r="AK45" s="184"/>
      <c r="AL45" s="183"/>
      <c r="AM45" s="183"/>
      <c r="AN45" s="185"/>
    </row>
    <row r="46" spans="1:40" ht="33.75" customHeight="1">
      <c r="A46" s="28" t="s">
        <v>182</v>
      </c>
      <c r="B46" s="29" t="s">
        <v>107</v>
      </c>
      <c r="C46" s="30"/>
      <c r="D46" s="30"/>
      <c r="E46" s="112"/>
      <c r="F46" s="113"/>
      <c r="G46" s="113"/>
      <c r="H46" s="216"/>
      <c r="I46" s="67" t="s">
        <v>43</v>
      </c>
      <c r="J46" s="67" t="s">
        <v>105</v>
      </c>
      <c r="K46" s="115"/>
      <c r="L46" s="67">
        <v>0</v>
      </c>
      <c r="M46" s="30">
        <v>0</v>
      </c>
      <c r="N46" s="36"/>
      <c r="O46" s="227"/>
      <c r="P46" s="37"/>
      <c r="Q46" s="38"/>
      <c r="R46" s="69">
        <v>0</v>
      </c>
      <c r="S46" s="30">
        <v>10</v>
      </c>
      <c r="T46" s="70">
        <v>0</v>
      </c>
      <c r="U46" s="41"/>
      <c r="V46" s="116"/>
      <c r="W46" s="116"/>
      <c r="X46" s="23"/>
      <c r="Y46" s="197"/>
      <c r="Z46" s="183"/>
      <c r="AA46" s="183"/>
      <c r="AB46" s="183"/>
      <c r="AC46" s="184"/>
      <c r="AD46" s="183"/>
      <c r="AE46" s="183"/>
      <c r="AF46" s="185"/>
      <c r="AG46" s="186"/>
      <c r="AH46" s="183"/>
      <c r="AI46" s="183"/>
      <c r="AJ46" s="183"/>
      <c r="AK46" s="184"/>
      <c r="AL46" s="183"/>
      <c r="AM46" s="183"/>
      <c r="AN46" s="185"/>
    </row>
    <row r="47" spans="1:40" ht="28.5" customHeight="1">
      <c r="A47" s="28" t="s">
        <v>184</v>
      </c>
      <c r="B47" s="29" t="s">
        <v>238</v>
      </c>
      <c r="C47" s="30"/>
      <c r="D47" s="30"/>
      <c r="E47" s="30"/>
      <c r="F47" s="29"/>
      <c r="G47" s="29" t="s">
        <v>239</v>
      </c>
      <c r="H47" s="211" t="s">
        <v>240</v>
      </c>
      <c r="I47" s="67" t="s">
        <v>43</v>
      </c>
      <c r="J47" s="67" t="s">
        <v>105</v>
      </c>
      <c r="K47" s="29"/>
      <c r="L47" s="67">
        <v>0</v>
      </c>
      <c r="M47" s="67">
        <v>0</v>
      </c>
      <c r="N47" s="67"/>
      <c r="O47" s="229"/>
      <c r="P47" s="67"/>
      <c r="Q47" s="85"/>
      <c r="R47" s="86"/>
      <c r="S47" s="268">
        <v>4</v>
      </c>
      <c r="T47" s="70"/>
      <c r="U47" s="87"/>
      <c r="V47" s="30"/>
      <c r="W47" s="30"/>
      <c r="X47" s="43"/>
      <c r="Y47" s="44"/>
      <c r="Z47" s="183"/>
      <c r="AA47" s="187"/>
      <c r="AB47" s="187"/>
      <c r="AC47" s="194"/>
      <c r="AD47" s="183"/>
      <c r="AE47" s="187"/>
      <c r="AF47" s="188"/>
      <c r="AG47" s="195"/>
      <c r="AH47" s="183"/>
      <c r="AI47" s="187"/>
      <c r="AJ47" s="187"/>
      <c r="AK47" s="194"/>
      <c r="AL47" s="183"/>
      <c r="AM47" s="187"/>
      <c r="AN47" s="188"/>
    </row>
    <row r="48" spans="1:40" ht="32.4" customHeight="1">
      <c r="A48" s="11"/>
      <c r="B48" s="119" t="s">
        <v>185</v>
      </c>
      <c r="C48" s="90"/>
      <c r="D48" s="119"/>
      <c r="E48" s="120"/>
      <c r="F48" s="119"/>
      <c r="G48" s="119"/>
      <c r="H48" s="217"/>
      <c r="I48" s="121"/>
      <c r="J48" s="97"/>
      <c r="K48" s="119"/>
      <c r="L48" s="97"/>
      <c r="M48" s="97">
        <f>SUM(M36,M40,M41,M44)</f>
        <v>30</v>
      </c>
      <c r="N48" s="126"/>
      <c r="O48" s="233"/>
      <c r="P48" s="127"/>
      <c r="Q48" s="128"/>
      <c r="R48" s="123">
        <f>SUM(R44+R41+R40+R36)</f>
        <v>46</v>
      </c>
      <c r="S48" s="97">
        <f>SUM(S44+S41+S40+S36+S44)</f>
        <v>59</v>
      </c>
      <c r="T48" s="124">
        <f>SUM(T44+T41+T40+T36)</f>
        <v>38</v>
      </c>
      <c r="U48" s="129"/>
      <c r="V48" s="127"/>
      <c r="W48" s="22"/>
      <c r="X48" s="23"/>
      <c r="Y48" s="200"/>
      <c r="Z48" s="191"/>
      <c r="AA48" s="191"/>
      <c r="AB48" s="191"/>
      <c r="AC48" s="191"/>
      <c r="AD48" s="191"/>
      <c r="AE48" s="191"/>
      <c r="AF48" s="192"/>
      <c r="AG48" s="193"/>
      <c r="AH48" s="191"/>
      <c r="AI48" s="191"/>
      <c r="AJ48" s="191"/>
      <c r="AK48" s="191"/>
      <c r="AL48" s="191"/>
      <c r="AM48" s="191"/>
      <c r="AN48" s="192"/>
    </row>
    <row r="49" spans="1:40" ht="21.6" customHeight="1">
      <c r="A49" s="11"/>
      <c r="B49" s="22"/>
      <c r="C49" s="21"/>
      <c r="D49" s="22"/>
      <c r="E49" s="96"/>
      <c r="F49" s="22"/>
      <c r="G49" s="22"/>
      <c r="H49" s="214"/>
      <c r="I49" s="91"/>
      <c r="J49" s="92"/>
      <c r="K49" s="119"/>
      <c r="L49" s="97"/>
      <c r="M49" s="97"/>
      <c r="N49" s="97"/>
      <c r="O49" s="217"/>
      <c r="P49" s="90"/>
      <c r="Q49" s="130"/>
      <c r="R49" s="290">
        <f>SUM(R48+S48+T48)</f>
        <v>143</v>
      </c>
      <c r="S49" s="291"/>
      <c r="T49" s="292"/>
      <c r="U49" s="99"/>
      <c r="V49" s="22"/>
      <c r="W49" s="22"/>
      <c r="X49" s="23"/>
      <c r="Y49" s="200"/>
      <c r="Z49" s="191"/>
      <c r="AA49" s="191"/>
      <c r="AB49" s="191"/>
      <c r="AC49" s="191"/>
      <c r="AD49" s="191"/>
      <c r="AE49" s="191"/>
      <c r="AF49" s="192"/>
      <c r="AG49" s="193"/>
      <c r="AH49" s="191"/>
      <c r="AI49" s="191"/>
      <c r="AJ49" s="191"/>
      <c r="AK49" s="191"/>
      <c r="AL49" s="191"/>
      <c r="AM49" s="191"/>
      <c r="AN49" s="192"/>
    </row>
    <row r="50" spans="1:40">
      <c r="E50" s="101"/>
      <c r="I50" s="103"/>
      <c r="J50" s="102"/>
      <c r="L50" s="102"/>
      <c r="M50" s="104"/>
      <c r="R50" s="104" t="s">
        <v>37</v>
      </c>
      <c r="S50" s="104" t="s">
        <v>37</v>
      </c>
      <c r="T50" s="104"/>
      <c r="X50" s="10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</row>
    <row r="51" spans="1:40">
      <c r="A51" s="28" t="s">
        <v>186</v>
      </c>
      <c r="B51" s="29" t="s">
        <v>39</v>
      </c>
      <c r="C51" s="30" t="s">
        <v>187</v>
      </c>
      <c r="D51" s="30" t="s">
        <v>188</v>
      </c>
      <c r="E51" s="30"/>
      <c r="F51" s="31"/>
      <c r="G51" s="31"/>
      <c r="H51" s="211" t="s">
        <v>42</v>
      </c>
      <c r="I51" s="32" t="s">
        <v>43</v>
      </c>
      <c r="J51" s="33" t="s">
        <v>44</v>
      </c>
      <c r="K51" s="34"/>
      <c r="L51" s="30">
        <v>3</v>
      </c>
      <c r="M51" s="30">
        <v>3</v>
      </c>
      <c r="N51" s="36"/>
      <c r="O51" s="227"/>
      <c r="P51" s="37"/>
      <c r="Q51" s="38"/>
      <c r="R51" s="30">
        <f>SUM(R52,R53,R54,R55)</f>
        <v>1</v>
      </c>
      <c r="S51" s="30">
        <f>SUM(S52,S53,S54,S55)</f>
        <v>17</v>
      </c>
      <c r="T51" s="30">
        <f>SUM(T52,T53,T54,T55)</f>
        <v>18</v>
      </c>
      <c r="U51" s="41"/>
      <c r="V51" s="34"/>
      <c r="W51" s="34"/>
      <c r="X51" s="23"/>
      <c r="Y51" s="205"/>
      <c r="Z51" s="187"/>
      <c r="AA51" s="187"/>
      <c r="AB51" s="187"/>
      <c r="AC51" s="194"/>
      <c r="AD51" s="187"/>
      <c r="AE51" s="187"/>
      <c r="AF51" s="188"/>
      <c r="AG51" s="195"/>
      <c r="AH51" s="187"/>
      <c r="AI51" s="187"/>
      <c r="AJ51" s="187"/>
      <c r="AK51" s="194"/>
      <c r="AL51" s="187"/>
      <c r="AM51" s="187"/>
      <c r="AN51" s="188"/>
    </row>
    <row r="52" spans="1:40" ht="59.7" customHeight="1">
      <c r="A52" s="50" t="s">
        <v>45</v>
      </c>
      <c r="B52" s="51" t="s">
        <v>46</v>
      </c>
      <c r="C52" s="52"/>
      <c r="D52" s="54" t="s">
        <v>189</v>
      </c>
      <c r="E52" s="54" t="s">
        <v>190</v>
      </c>
      <c r="F52" s="55"/>
      <c r="G52" s="55"/>
      <c r="H52" s="212" t="s">
        <v>42</v>
      </c>
      <c r="I52" s="56" t="s">
        <v>49</v>
      </c>
      <c r="J52" s="56" t="s">
        <v>44</v>
      </c>
      <c r="K52" s="57"/>
      <c r="L52" s="58">
        <v>0</v>
      </c>
      <c r="M52" s="58">
        <v>0</v>
      </c>
      <c r="N52" s="59" t="s">
        <v>50</v>
      </c>
      <c r="O52" s="231" t="s">
        <v>236</v>
      </c>
      <c r="P52" s="60"/>
      <c r="Q52" s="237"/>
      <c r="R52" s="238">
        <v>1</v>
      </c>
      <c r="S52" s="239">
        <v>11</v>
      </c>
      <c r="T52" s="240"/>
      <c r="U52" s="241"/>
      <c r="V52" s="57"/>
      <c r="W52" s="111" t="s">
        <v>191</v>
      </c>
      <c r="X52" s="23"/>
      <c r="Y52" s="274" t="s">
        <v>62</v>
      </c>
      <c r="Z52" s="270"/>
      <c r="AA52" s="270"/>
      <c r="AB52" s="270"/>
      <c r="AC52" s="270"/>
      <c r="AD52" s="270"/>
      <c r="AE52" s="270"/>
      <c r="AF52" s="271"/>
      <c r="AG52" s="269" t="s">
        <v>62</v>
      </c>
      <c r="AH52" s="270"/>
      <c r="AI52" s="270"/>
      <c r="AJ52" s="270"/>
      <c r="AK52" s="270"/>
      <c r="AL52" s="270"/>
      <c r="AM52" s="270"/>
      <c r="AN52" s="271"/>
    </row>
    <row r="53" spans="1:40" ht="39.6" customHeight="1">
      <c r="A53" s="50" t="s">
        <v>57</v>
      </c>
      <c r="B53" s="51" t="s">
        <v>58</v>
      </c>
      <c r="C53" s="52"/>
      <c r="D53" s="54" t="s">
        <v>192</v>
      </c>
      <c r="E53" s="54" t="s">
        <v>193</v>
      </c>
      <c r="F53" s="55"/>
      <c r="G53" s="55"/>
      <c r="H53" s="212"/>
      <c r="I53" s="56" t="s">
        <v>49</v>
      </c>
      <c r="J53" s="56" t="s">
        <v>44</v>
      </c>
      <c r="K53" s="57"/>
      <c r="L53" s="58">
        <v>3</v>
      </c>
      <c r="M53" s="58">
        <v>3</v>
      </c>
      <c r="N53" s="59" t="s">
        <v>50</v>
      </c>
      <c r="O53" s="231" t="s">
        <v>236</v>
      </c>
      <c r="P53" s="60"/>
      <c r="Q53" s="61"/>
      <c r="R53" s="62"/>
      <c r="S53" s="63">
        <v>6</v>
      </c>
      <c r="T53" s="64">
        <v>5</v>
      </c>
      <c r="U53" s="65"/>
      <c r="V53" s="57"/>
      <c r="W53" s="131" t="s">
        <v>194</v>
      </c>
      <c r="X53" s="23"/>
      <c r="Y53" s="197">
        <v>1</v>
      </c>
      <c r="Z53" s="183" t="s">
        <v>52</v>
      </c>
      <c r="AA53" s="183" t="s">
        <v>195</v>
      </c>
      <c r="AB53" s="183" t="s">
        <v>196</v>
      </c>
      <c r="AC53" s="184">
        <v>1</v>
      </c>
      <c r="AD53" s="183" t="s">
        <v>52</v>
      </c>
      <c r="AE53" s="183" t="s">
        <v>53</v>
      </c>
      <c r="AF53" s="185" t="s">
        <v>196</v>
      </c>
      <c r="AG53" s="221">
        <v>1</v>
      </c>
      <c r="AH53" s="222" t="s">
        <v>52</v>
      </c>
      <c r="AI53" s="242" t="s">
        <v>237</v>
      </c>
      <c r="AJ53" s="242" t="s">
        <v>196</v>
      </c>
      <c r="AK53" s="243">
        <v>1</v>
      </c>
      <c r="AL53" s="242" t="s">
        <v>52</v>
      </c>
      <c r="AM53" s="242" t="s">
        <v>237</v>
      </c>
      <c r="AN53" s="242" t="s">
        <v>196</v>
      </c>
    </row>
    <row r="54" spans="1:40" ht="34.950000000000003" customHeight="1">
      <c r="A54" s="50" t="s">
        <v>150</v>
      </c>
      <c r="B54" s="51" t="s">
        <v>151</v>
      </c>
      <c r="C54" s="52"/>
      <c r="D54" s="132" t="s">
        <v>197</v>
      </c>
      <c r="E54" s="133" t="s">
        <v>190</v>
      </c>
      <c r="F54" s="63"/>
      <c r="G54" s="63"/>
      <c r="H54" s="181"/>
      <c r="I54" s="56" t="s">
        <v>49</v>
      </c>
      <c r="J54" s="56" t="s">
        <v>44</v>
      </c>
      <c r="K54" s="57"/>
      <c r="L54" s="58">
        <v>0</v>
      </c>
      <c r="M54" s="58">
        <v>0</v>
      </c>
      <c r="N54" s="59"/>
      <c r="O54" s="231" t="s">
        <v>236</v>
      </c>
      <c r="P54" s="60"/>
      <c r="Q54" s="61"/>
      <c r="R54" s="134"/>
      <c r="S54" s="54"/>
      <c r="T54" s="135">
        <v>6</v>
      </c>
      <c r="U54" s="65"/>
      <c r="V54" s="57"/>
      <c r="W54" s="111" t="s">
        <v>151</v>
      </c>
      <c r="X54" s="23"/>
      <c r="Y54" s="274" t="s">
        <v>62</v>
      </c>
      <c r="Z54" s="270"/>
      <c r="AA54" s="270"/>
      <c r="AB54" s="270"/>
      <c r="AC54" s="270"/>
      <c r="AD54" s="270"/>
      <c r="AE54" s="270"/>
      <c r="AF54" s="271"/>
      <c r="AG54" s="269" t="s">
        <v>62</v>
      </c>
      <c r="AH54" s="270"/>
      <c r="AI54" s="270"/>
      <c r="AJ54" s="270"/>
      <c r="AK54" s="270"/>
      <c r="AL54" s="270"/>
      <c r="AM54" s="270"/>
      <c r="AN54" s="271"/>
    </row>
    <row r="55" spans="1:40" ht="34.950000000000003" customHeight="1">
      <c r="A55" s="50" t="s">
        <v>198</v>
      </c>
      <c r="B55" s="51" t="s">
        <v>199</v>
      </c>
      <c r="C55" s="52"/>
      <c r="D55" s="54" t="s">
        <v>200</v>
      </c>
      <c r="E55" s="54" t="s">
        <v>201</v>
      </c>
      <c r="F55" s="55"/>
      <c r="G55" s="55"/>
      <c r="H55" s="212"/>
      <c r="I55" s="56" t="s">
        <v>49</v>
      </c>
      <c r="J55" s="56" t="s">
        <v>44</v>
      </c>
      <c r="K55" s="57"/>
      <c r="L55" s="58">
        <v>0</v>
      </c>
      <c r="M55" s="58">
        <v>0</v>
      </c>
      <c r="N55" s="59" t="s">
        <v>50</v>
      </c>
      <c r="O55" s="231" t="s">
        <v>236</v>
      </c>
      <c r="P55" s="60"/>
      <c r="Q55" s="61"/>
      <c r="R55" s="134"/>
      <c r="S55" s="54"/>
      <c r="T55" s="135">
        <v>7</v>
      </c>
      <c r="U55" s="65"/>
      <c r="V55" s="57"/>
      <c r="W55" s="111" t="s">
        <v>202</v>
      </c>
      <c r="X55" s="23"/>
      <c r="Y55" s="274" t="s">
        <v>62</v>
      </c>
      <c r="Z55" s="270"/>
      <c r="AA55" s="270"/>
      <c r="AB55" s="270"/>
      <c r="AC55" s="270"/>
      <c r="AD55" s="270"/>
      <c r="AE55" s="270"/>
      <c r="AF55" s="271"/>
      <c r="AG55" s="269" t="s">
        <v>62</v>
      </c>
      <c r="AH55" s="270"/>
      <c r="AI55" s="270"/>
      <c r="AJ55" s="270"/>
      <c r="AK55" s="270"/>
      <c r="AL55" s="270"/>
      <c r="AM55" s="270"/>
      <c r="AN55" s="271"/>
    </row>
    <row r="56" spans="1:40" ht="43.2">
      <c r="A56" s="28" t="s">
        <v>203</v>
      </c>
      <c r="B56" s="29" t="s">
        <v>154</v>
      </c>
      <c r="C56" s="30"/>
      <c r="D56" s="30" t="s">
        <v>204</v>
      </c>
      <c r="E56" s="30"/>
      <c r="F56" s="31"/>
      <c r="G56" s="31"/>
      <c r="H56" s="211" t="s">
        <v>42</v>
      </c>
      <c r="I56" s="32" t="s">
        <v>43</v>
      </c>
      <c r="J56" s="33" t="s">
        <v>44</v>
      </c>
      <c r="K56" s="34"/>
      <c r="L56" s="30">
        <v>6</v>
      </c>
      <c r="M56" s="30">
        <v>6</v>
      </c>
      <c r="N56" s="36" t="s">
        <v>67</v>
      </c>
      <c r="O56" s="227"/>
      <c r="P56" s="37"/>
      <c r="Q56" s="38"/>
      <c r="R56" s="69">
        <v>48</v>
      </c>
      <c r="S56" s="30">
        <v>48</v>
      </c>
      <c r="T56" s="70"/>
      <c r="U56" s="41"/>
      <c r="V56" s="34"/>
      <c r="W56" s="125" t="s">
        <v>158</v>
      </c>
      <c r="X56" s="23"/>
      <c r="Y56" s="202">
        <v>1</v>
      </c>
      <c r="Z56" s="187" t="s">
        <v>69</v>
      </c>
      <c r="AA56" s="187" t="s">
        <v>124</v>
      </c>
      <c r="AB56" s="183"/>
      <c r="AC56" s="194">
        <v>1</v>
      </c>
      <c r="AD56" s="187" t="s">
        <v>52</v>
      </c>
      <c r="AE56" s="183" t="s">
        <v>53</v>
      </c>
      <c r="AF56" s="188" t="s">
        <v>205</v>
      </c>
      <c r="AG56" s="195">
        <v>1</v>
      </c>
      <c r="AH56" s="187" t="s">
        <v>161</v>
      </c>
      <c r="AI56" s="187" t="s">
        <v>72</v>
      </c>
      <c r="AJ56" s="187" t="s">
        <v>162</v>
      </c>
      <c r="AK56" s="194">
        <v>1</v>
      </c>
      <c r="AL56" s="187" t="s">
        <v>52</v>
      </c>
      <c r="AM56" s="187" t="s">
        <v>72</v>
      </c>
      <c r="AN56" s="188" t="s">
        <v>162</v>
      </c>
    </row>
    <row r="57" spans="1:40" ht="43.2" customHeight="1">
      <c r="A57" s="28" t="s">
        <v>206</v>
      </c>
      <c r="B57" s="29" t="s">
        <v>164</v>
      </c>
      <c r="C57" s="30"/>
      <c r="D57" s="35" t="s">
        <v>207</v>
      </c>
      <c r="E57" s="29"/>
      <c r="F57" s="35"/>
      <c r="G57" s="35"/>
      <c r="H57" s="218"/>
      <c r="I57" s="32" t="s">
        <v>43</v>
      </c>
      <c r="J57" s="33" t="s">
        <v>44</v>
      </c>
      <c r="K57" s="34"/>
      <c r="L57" s="30">
        <v>12</v>
      </c>
      <c r="M57" s="136">
        <v>12</v>
      </c>
      <c r="N57" s="36"/>
      <c r="O57" s="227"/>
      <c r="P57" s="37"/>
      <c r="Q57" s="38"/>
      <c r="R57" s="69">
        <f>SUM(R58,R59)</f>
        <v>0</v>
      </c>
      <c r="S57" s="30">
        <f>SUM(S58,S59)</f>
        <v>0</v>
      </c>
      <c r="T57" s="70">
        <f>SUM(T58,T59)</f>
        <v>15</v>
      </c>
      <c r="U57" s="41"/>
      <c r="V57" s="34"/>
      <c r="W57" s="34"/>
      <c r="X57" s="43" t="s">
        <v>98</v>
      </c>
      <c r="Y57" s="202">
        <v>1</v>
      </c>
      <c r="Z57" s="187" t="s">
        <v>52</v>
      </c>
      <c r="AA57" s="187" t="s">
        <v>168</v>
      </c>
      <c r="AB57" s="183" t="s">
        <v>37</v>
      </c>
      <c r="AC57" s="194">
        <v>1</v>
      </c>
      <c r="AD57" s="187" t="s">
        <v>52</v>
      </c>
      <c r="AE57" s="187" t="s">
        <v>168</v>
      </c>
      <c r="AF57" s="188" t="s">
        <v>208</v>
      </c>
      <c r="AG57" s="275" t="s">
        <v>169</v>
      </c>
      <c r="AH57" s="276"/>
      <c r="AI57" s="276"/>
      <c r="AJ57" s="276"/>
      <c r="AK57" s="276"/>
      <c r="AL57" s="276"/>
      <c r="AM57" s="276"/>
      <c r="AN57" s="277"/>
    </row>
    <row r="58" spans="1:40" ht="90.75" customHeight="1">
      <c r="A58" s="117" t="s">
        <v>45</v>
      </c>
      <c r="B58" s="72" t="s">
        <v>170</v>
      </c>
      <c r="C58" s="73"/>
      <c r="D58" s="132" t="s">
        <v>209</v>
      </c>
      <c r="E58" s="63" t="s">
        <v>210</v>
      </c>
      <c r="F58" s="63"/>
      <c r="G58" s="63"/>
      <c r="H58" s="181"/>
      <c r="I58" s="84" t="s">
        <v>49</v>
      </c>
      <c r="J58" s="56" t="s">
        <v>44</v>
      </c>
      <c r="K58" s="57"/>
      <c r="L58" s="137"/>
      <c r="M58" s="138"/>
      <c r="N58" s="59" t="s">
        <v>67</v>
      </c>
      <c r="O58" s="231"/>
      <c r="P58" s="60"/>
      <c r="Q58" s="61"/>
      <c r="R58" s="134"/>
      <c r="S58" s="54"/>
      <c r="T58" s="135">
        <v>15</v>
      </c>
      <c r="U58" s="65"/>
      <c r="V58" s="57"/>
      <c r="W58" s="57" t="s">
        <v>173</v>
      </c>
      <c r="X58" s="23"/>
      <c r="Y58" s="202"/>
      <c r="Z58" s="187"/>
      <c r="AA58" s="187"/>
      <c r="AB58" s="187"/>
      <c r="AC58" s="194"/>
      <c r="AD58" s="187"/>
      <c r="AE58" s="187"/>
      <c r="AF58" s="188"/>
      <c r="AG58" s="195"/>
      <c r="AH58" s="187"/>
      <c r="AI58" s="187"/>
      <c r="AJ58" s="187"/>
      <c r="AK58" s="194"/>
      <c r="AL58" s="187"/>
      <c r="AM58" s="187"/>
      <c r="AN58" s="188"/>
    </row>
    <row r="59" spans="1:40">
      <c r="A59" s="117" t="s">
        <v>57</v>
      </c>
      <c r="B59" s="72" t="s">
        <v>174</v>
      </c>
      <c r="C59" s="73"/>
      <c r="D59" s="54" t="s">
        <v>211</v>
      </c>
      <c r="E59" s="54" t="s">
        <v>212</v>
      </c>
      <c r="F59" s="55"/>
      <c r="G59" s="55"/>
      <c r="H59" s="212"/>
      <c r="I59" s="84" t="s">
        <v>49</v>
      </c>
      <c r="J59" s="56" t="s">
        <v>44</v>
      </c>
      <c r="K59" s="57"/>
      <c r="L59" s="137"/>
      <c r="M59" s="138"/>
      <c r="N59" s="59"/>
      <c r="O59" s="231"/>
      <c r="P59" s="60"/>
      <c r="Q59" s="61"/>
      <c r="R59" s="134"/>
      <c r="S59" s="54"/>
      <c r="T59" s="135">
        <v>0</v>
      </c>
      <c r="U59" s="65"/>
      <c r="V59" s="57"/>
      <c r="W59" s="57"/>
      <c r="X59" s="23"/>
      <c r="Y59" s="202"/>
      <c r="Z59" s="187"/>
      <c r="AA59" s="187"/>
      <c r="AB59" s="187"/>
      <c r="AC59" s="194"/>
      <c r="AD59" s="187"/>
      <c r="AE59" s="187"/>
      <c r="AF59" s="188"/>
      <c r="AG59" s="195"/>
      <c r="AH59" s="187"/>
      <c r="AI59" s="187"/>
      <c r="AJ59" s="187"/>
      <c r="AK59" s="194"/>
      <c r="AL59" s="187"/>
      <c r="AM59" s="187"/>
      <c r="AN59" s="188"/>
    </row>
    <row r="60" spans="1:40" ht="43.2">
      <c r="A60" s="28" t="s">
        <v>213</v>
      </c>
      <c r="B60" s="29" t="s">
        <v>214</v>
      </c>
      <c r="C60" s="30" t="s">
        <v>215</v>
      </c>
      <c r="D60" s="30" t="s">
        <v>216</v>
      </c>
      <c r="E60" s="30" t="s">
        <v>217</v>
      </c>
      <c r="F60" s="29"/>
      <c r="G60" s="29"/>
      <c r="H60" s="211"/>
      <c r="I60" s="67" t="s">
        <v>43</v>
      </c>
      <c r="J60" s="67" t="s">
        <v>44</v>
      </c>
      <c r="K60" s="29"/>
      <c r="L60" s="30">
        <v>9</v>
      </c>
      <c r="M60" s="30">
        <v>9</v>
      </c>
      <c r="N60" s="30"/>
      <c r="O60" s="211"/>
      <c r="P60" s="36"/>
      <c r="Q60" s="223"/>
      <c r="R60" s="224"/>
      <c r="S60" s="225"/>
      <c r="T60" s="70"/>
      <c r="U60" s="87"/>
      <c r="V60" s="30"/>
      <c r="W60" s="31"/>
      <c r="X60" s="43" t="s">
        <v>98</v>
      </c>
      <c r="Y60" s="202">
        <v>1</v>
      </c>
      <c r="Z60" s="187" t="s">
        <v>161</v>
      </c>
      <c r="AA60" s="187" t="s">
        <v>218</v>
      </c>
      <c r="AB60" s="187" t="s">
        <v>219</v>
      </c>
      <c r="AC60" s="194">
        <v>1</v>
      </c>
      <c r="AD60" s="187" t="s">
        <v>52</v>
      </c>
      <c r="AE60" s="187" t="s">
        <v>218</v>
      </c>
      <c r="AF60" s="188" t="s">
        <v>219</v>
      </c>
      <c r="AG60" s="275" t="s">
        <v>169</v>
      </c>
      <c r="AH60" s="276"/>
      <c r="AI60" s="276"/>
      <c r="AJ60" s="276"/>
      <c r="AK60" s="276"/>
      <c r="AL60" s="276"/>
      <c r="AM60" s="276"/>
      <c r="AN60" s="277"/>
    </row>
    <row r="61" spans="1:40" ht="37.5" customHeight="1">
      <c r="A61" s="28" t="s">
        <v>220</v>
      </c>
      <c r="B61" s="29" t="s">
        <v>104</v>
      </c>
      <c r="C61" s="30"/>
      <c r="D61" s="30"/>
      <c r="E61" s="30"/>
      <c r="F61" s="29"/>
      <c r="G61" s="29"/>
      <c r="H61" s="211"/>
      <c r="I61" s="67" t="s">
        <v>43</v>
      </c>
      <c r="J61" s="67" t="s">
        <v>105</v>
      </c>
      <c r="K61" s="29"/>
      <c r="L61" s="30">
        <v>0</v>
      </c>
      <c r="M61" s="136">
        <v>0</v>
      </c>
      <c r="N61" s="30"/>
      <c r="O61" s="211"/>
      <c r="P61" s="36"/>
      <c r="Q61" s="223"/>
      <c r="R61" s="244">
        <v>0</v>
      </c>
      <c r="S61" s="114">
        <v>10</v>
      </c>
      <c r="T61" s="70">
        <v>0</v>
      </c>
      <c r="U61" s="87"/>
      <c r="V61" s="30"/>
      <c r="W61" s="31"/>
      <c r="X61" s="43"/>
      <c r="Y61" s="202"/>
      <c r="Z61" s="187"/>
      <c r="AA61" s="187"/>
      <c r="AB61" s="187"/>
      <c r="AC61" s="194"/>
      <c r="AD61" s="187"/>
      <c r="AE61" s="187"/>
      <c r="AF61" s="188"/>
      <c r="AG61" s="275"/>
      <c r="AH61" s="276"/>
      <c r="AI61" s="276"/>
      <c r="AJ61" s="276"/>
      <c r="AK61" s="276"/>
      <c r="AL61" s="276"/>
      <c r="AM61" s="276"/>
      <c r="AN61" s="277"/>
    </row>
    <row r="62" spans="1:40" ht="32.25" customHeight="1">
      <c r="A62" s="28" t="s">
        <v>221</v>
      </c>
      <c r="B62" s="29" t="s">
        <v>107</v>
      </c>
      <c r="C62" s="30"/>
      <c r="D62" s="30"/>
      <c r="E62" s="30"/>
      <c r="F62" s="29"/>
      <c r="G62" s="29"/>
      <c r="H62" s="211"/>
      <c r="I62" s="67" t="s">
        <v>43</v>
      </c>
      <c r="J62" s="67" t="s">
        <v>105</v>
      </c>
      <c r="K62" s="29"/>
      <c r="L62" s="30">
        <v>0</v>
      </c>
      <c r="M62" s="136">
        <v>0</v>
      </c>
      <c r="N62" s="30"/>
      <c r="O62" s="211"/>
      <c r="P62" s="36"/>
      <c r="Q62" s="223"/>
      <c r="R62" s="244">
        <v>0</v>
      </c>
      <c r="S62" s="114">
        <v>20</v>
      </c>
      <c r="T62" s="70">
        <v>0</v>
      </c>
      <c r="U62" s="87"/>
      <c r="V62" s="30"/>
      <c r="W62" s="31"/>
      <c r="X62" s="43"/>
      <c r="Y62" s="202"/>
      <c r="Z62" s="187"/>
      <c r="AA62" s="187"/>
      <c r="AB62" s="187"/>
      <c r="AC62" s="194"/>
      <c r="AD62" s="187"/>
      <c r="AE62" s="187"/>
      <c r="AF62" s="188"/>
      <c r="AG62" s="275"/>
      <c r="AH62" s="276"/>
      <c r="AI62" s="276"/>
      <c r="AJ62" s="276"/>
      <c r="AK62" s="276"/>
      <c r="AL62" s="276"/>
      <c r="AM62" s="276"/>
      <c r="AN62" s="277"/>
    </row>
    <row r="63" spans="1:40" ht="28.5" customHeight="1">
      <c r="A63" s="28" t="s">
        <v>252</v>
      </c>
      <c r="B63" s="29" t="s">
        <v>238</v>
      </c>
      <c r="C63" s="30"/>
      <c r="D63" s="30"/>
      <c r="E63" s="30"/>
      <c r="F63" s="29"/>
      <c r="G63" s="29" t="s">
        <v>239</v>
      </c>
      <c r="H63" s="211" t="s">
        <v>240</v>
      </c>
      <c r="I63" s="67" t="s">
        <v>43</v>
      </c>
      <c r="J63" s="67" t="s">
        <v>105</v>
      </c>
      <c r="K63" s="29"/>
      <c r="L63" s="67">
        <v>0</v>
      </c>
      <c r="M63" s="67">
        <v>0</v>
      </c>
      <c r="N63" s="67"/>
      <c r="O63" s="229"/>
      <c r="P63" s="67"/>
      <c r="Q63" s="85"/>
      <c r="R63" s="86"/>
      <c r="S63" s="268">
        <v>2</v>
      </c>
      <c r="T63" s="70"/>
      <c r="U63" s="87"/>
      <c r="V63" s="30"/>
      <c r="W63" s="30"/>
      <c r="X63" s="43"/>
      <c r="Y63" s="44"/>
      <c r="Z63" s="183"/>
      <c r="AA63" s="187"/>
      <c r="AB63" s="187"/>
      <c r="AC63" s="194"/>
      <c r="AD63" s="183"/>
      <c r="AE63" s="187"/>
      <c r="AF63" s="188"/>
      <c r="AG63" s="195"/>
      <c r="AH63" s="183"/>
      <c r="AI63" s="187"/>
      <c r="AJ63" s="187"/>
      <c r="AK63" s="194"/>
      <c r="AL63" s="183"/>
      <c r="AM63" s="187"/>
      <c r="AN63" s="188"/>
    </row>
    <row r="64" spans="1:40" ht="22.35" customHeight="1">
      <c r="A64" s="11"/>
      <c r="B64" s="89" t="s">
        <v>222</v>
      </c>
      <c r="C64" s="90"/>
      <c r="D64" s="89"/>
      <c r="E64" s="89"/>
      <c r="F64" s="89"/>
      <c r="G64" s="22"/>
      <c r="H64" s="214"/>
      <c r="I64" s="91"/>
      <c r="J64" s="92"/>
      <c r="K64" s="119"/>
      <c r="L64" s="97"/>
      <c r="M64" s="139">
        <f>SUM(M51,M56,M57,M60)</f>
        <v>30</v>
      </c>
      <c r="N64" s="97"/>
      <c r="O64" s="217"/>
      <c r="P64" s="90"/>
      <c r="Q64" s="140"/>
      <c r="R64" s="123">
        <f>SUM(R57+R56+R51+R60)</f>
        <v>49</v>
      </c>
      <c r="S64" s="97">
        <f>SUM(S57+S56+S51+S60)</f>
        <v>65</v>
      </c>
      <c r="T64" s="124">
        <f>SUM(T57+T56+T51+T60)</f>
        <v>33</v>
      </c>
      <c r="U64" s="99"/>
      <c r="V64" s="22"/>
      <c r="W64" s="22"/>
      <c r="X64" s="23"/>
      <c r="Y64" s="200"/>
      <c r="Z64" s="191"/>
      <c r="AA64" s="191"/>
      <c r="AB64" s="191"/>
      <c r="AC64" s="191"/>
      <c r="AD64" s="191"/>
      <c r="AE64" s="191"/>
      <c r="AF64" s="192"/>
      <c r="AG64" s="193"/>
      <c r="AH64" s="191"/>
      <c r="AI64" s="191"/>
      <c r="AJ64" s="191"/>
      <c r="AK64" s="191"/>
      <c r="AL64" s="191"/>
      <c r="AM64" s="191"/>
      <c r="AN64" s="192"/>
    </row>
    <row r="65" spans="1:40" ht="23.7" customHeight="1">
      <c r="A65" s="11"/>
      <c r="B65" s="89"/>
      <c r="C65" s="90"/>
      <c r="D65" s="89"/>
      <c r="E65" s="141"/>
      <c r="F65" s="89"/>
      <c r="G65" s="22"/>
      <c r="H65" s="214"/>
      <c r="I65" s="91"/>
      <c r="J65" s="92"/>
      <c r="K65" s="119"/>
      <c r="L65" s="97"/>
      <c r="M65" s="97"/>
      <c r="N65" s="97"/>
      <c r="O65" s="217"/>
      <c r="P65" s="90"/>
      <c r="Q65" s="140"/>
      <c r="R65" s="290">
        <f>SUM(R64+S64+T64)</f>
        <v>147</v>
      </c>
      <c r="S65" s="291"/>
      <c r="T65" s="292"/>
      <c r="U65" s="99"/>
      <c r="V65" s="22"/>
      <c r="W65" s="22"/>
      <c r="X65" s="23"/>
      <c r="Y65" s="200"/>
      <c r="Z65" s="191"/>
      <c r="AA65" s="191"/>
      <c r="AB65" s="191"/>
      <c r="AC65" s="191"/>
      <c r="AD65" s="191"/>
      <c r="AE65" s="191"/>
      <c r="AF65" s="192"/>
      <c r="AG65" s="193"/>
      <c r="AH65" s="191"/>
      <c r="AI65" s="191"/>
      <c r="AJ65" s="191"/>
      <c r="AK65" s="191"/>
      <c r="AL65" s="191"/>
      <c r="AM65" s="191"/>
      <c r="AN65" s="192"/>
    </row>
    <row r="66" spans="1:40">
      <c r="A66" s="142"/>
      <c r="B66" s="143" t="s">
        <v>223</v>
      </c>
      <c r="C66" s="144"/>
      <c r="D66" s="145"/>
      <c r="E66" s="145"/>
      <c r="F66" s="145"/>
      <c r="G66" s="145"/>
      <c r="H66" s="219"/>
      <c r="I66" s="146"/>
      <c r="J66" s="146"/>
      <c r="K66" s="145"/>
      <c r="L66" s="146"/>
      <c r="M66" s="147">
        <f>SUM(M17+M33+M48+M64)</f>
        <v>120</v>
      </c>
      <c r="N66" s="145"/>
      <c r="O66" s="234"/>
      <c r="P66" s="145"/>
      <c r="Q66" s="148"/>
      <c r="R66" s="282">
        <f>SUM(R17+R33+R48+R64)</f>
        <v>308</v>
      </c>
      <c r="S66" s="283">
        <f>SUM(S17+S33+S48+S64)</f>
        <v>365</v>
      </c>
      <c r="T66" s="284">
        <f>SUM(T17+T33+T48+T64)</f>
        <v>130</v>
      </c>
      <c r="U66" s="285"/>
      <c r="V66" s="286"/>
      <c r="W66" s="287"/>
      <c r="X66" s="288"/>
      <c r="Y66" s="289"/>
      <c r="Z66" s="272"/>
      <c r="AA66" s="272"/>
      <c r="AB66" s="272"/>
      <c r="AC66" s="272"/>
      <c r="AD66" s="272"/>
      <c r="AE66" s="272"/>
      <c r="AF66" s="281"/>
      <c r="AG66" s="273"/>
      <c r="AH66" s="272"/>
      <c r="AI66" s="272"/>
      <c r="AJ66" s="191"/>
      <c r="AK66" s="191"/>
      <c r="AL66" s="191"/>
      <c r="AM66" s="191"/>
      <c r="AN66" s="192"/>
    </row>
    <row r="67" spans="1:40" ht="15.6" customHeight="1">
      <c r="A67" s="142"/>
      <c r="B67" s="143"/>
      <c r="C67" s="144"/>
      <c r="D67" s="145"/>
      <c r="E67" s="145"/>
      <c r="F67" s="145"/>
      <c r="G67" s="145"/>
      <c r="H67" s="219"/>
      <c r="I67" s="146"/>
      <c r="J67" s="146"/>
      <c r="K67" s="145"/>
      <c r="L67" s="146"/>
      <c r="M67" s="146"/>
      <c r="N67" s="145"/>
      <c r="O67" s="234"/>
      <c r="P67" s="145"/>
      <c r="Q67" s="148"/>
      <c r="R67" s="282"/>
      <c r="S67" s="283"/>
      <c r="T67" s="284"/>
      <c r="U67" s="285"/>
      <c r="V67" s="286"/>
      <c r="W67" s="287"/>
      <c r="X67" s="288"/>
      <c r="Y67" s="289"/>
      <c r="Z67" s="272"/>
      <c r="AA67" s="272"/>
      <c r="AB67" s="272"/>
      <c r="AC67" s="272"/>
      <c r="AD67" s="272"/>
      <c r="AE67" s="272"/>
      <c r="AF67" s="281"/>
      <c r="AG67" s="273"/>
      <c r="AH67" s="272"/>
      <c r="AI67" s="272"/>
      <c r="AJ67" s="191"/>
      <c r="AK67" s="191"/>
      <c r="AL67" s="191"/>
      <c r="AM67" s="191"/>
      <c r="AN67" s="192"/>
    </row>
    <row r="68" spans="1:40" ht="27" customHeight="1" thickBot="1">
      <c r="A68" s="149"/>
      <c r="B68" s="150"/>
      <c r="C68" s="151"/>
      <c r="D68" s="150"/>
      <c r="E68" s="152"/>
      <c r="F68" s="150"/>
      <c r="G68" s="150"/>
      <c r="H68" s="220"/>
      <c r="I68" s="154"/>
      <c r="J68" s="153"/>
      <c r="K68" s="150"/>
      <c r="L68" s="153"/>
      <c r="M68" s="155"/>
      <c r="N68" s="156"/>
      <c r="O68" s="235"/>
      <c r="P68" s="150"/>
      <c r="Q68" s="157"/>
      <c r="R68" s="278">
        <f>SUM(R66+S66+T66)</f>
        <v>803</v>
      </c>
      <c r="S68" s="279"/>
      <c r="T68" s="280"/>
      <c r="U68" s="158"/>
      <c r="V68" s="150"/>
      <c r="W68" s="150"/>
      <c r="X68" s="159"/>
      <c r="Y68" s="206"/>
      <c r="Z68" s="207"/>
      <c r="AA68" s="207"/>
      <c r="AB68" s="207"/>
      <c r="AC68" s="207"/>
      <c r="AD68" s="207"/>
      <c r="AE68" s="207"/>
      <c r="AF68" s="208"/>
      <c r="AG68" s="209"/>
      <c r="AH68" s="207"/>
      <c r="AI68" s="207"/>
      <c r="AJ68" s="207"/>
      <c r="AK68" s="207"/>
      <c r="AL68" s="207"/>
      <c r="AM68" s="207"/>
      <c r="AN68" s="208"/>
    </row>
    <row r="72" spans="1:40" ht="15" thickBot="1"/>
    <row r="73" spans="1:40" ht="58.2" thickBot="1">
      <c r="B73" s="265" t="s">
        <v>247</v>
      </c>
    </row>
    <row r="74" spans="1:40">
      <c r="B74" s="266" t="s">
        <v>248</v>
      </c>
    </row>
    <row r="75" spans="1:40" ht="29.4" thickBot="1">
      <c r="B75" s="267" t="s">
        <v>249</v>
      </c>
    </row>
  </sheetData>
  <mergeCells count="71">
    <mergeCell ref="O1:O3"/>
    <mergeCell ref="A1:A3"/>
    <mergeCell ref="B1:B3"/>
    <mergeCell ref="F1:F3"/>
    <mergeCell ref="G1:G3"/>
    <mergeCell ref="H1:H3"/>
    <mergeCell ref="I1:I3"/>
    <mergeCell ref="J1:J3"/>
    <mergeCell ref="K1:K3"/>
    <mergeCell ref="L1:L3"/>
    <mergeCell ref="M1:M3"/>
    <mergeCell ref="N1:N3"/>
    <mergeCell ref="P1:P3"/>
    <mergeCell ref="Q1:Q3"/>
    <mergeCell ref="R1:T1"/>
    <mergeCell ref="V1:W1"/>
    <mergeCell ref="X1:X3"/>
    <mergeCell ref="AG1:AN1"/>
    <mergeCell ref="R2:R3"/>
    <mergeCell ref="S2:S3"/>
    <mergeCell ref="T2:T3"/>
    <mergeCell ref="U2:U3"/>
    <mergeCell ref="V2:V3"/>
    <mergeCell ref="W2:W3"/>
    <mergeCell ref="Y2:AB2"/>
    <mergeCell ref="AC2:AF2"/>
    <mergeCell ref="AG2:AJ2"/>
    <mergeCell ref="Y1:AF1"/>
    <mergeCell ref="AK2:AN2"/>
    <mergeCell ref="R65:T65"/>
    <mergeCell ref="R49:T49"/>
    <mergeCell ref="Y52:AF52"/>
    <mergeCell ref="Y7:AF7"/>
    <mergeCell ref="AG7:AN7"/>
    <mergeCell ref="R18:T18"/>
    <mergeCell ref="Y23:AF23"/>
    <mergeCell ref="AG23:AN23"/>
    <mergeCell ref="X24:X25"/>
    <mergeCell ref="R34:T34"/>
    <mergeCell ref="Y37:AF37"/>
    <mergeCell ref="AG37:AN37"/>
    <mergeCell ref="Y39:AF39"/>
    <mergeCell ref="AG39:AN39"/>
    <mergeCell ref="AG52:AN52"/>
    <mergeCell ref="Y54:AF54"/>
    <mergeCell ref="R68:T68"/>
    <mergeCell ref="AC66:AC67"/>
    <mergeCell ref="AD66:AD67"/>
    <mergeCell ref="AE66:AE67"/>
    <mergeCell ref="AF66:AF67"/>
    <mergeCell ref="R66:R67"/>
    <mergeCell ref="S66:S67"/>
    <mergeCell ref="T66:T67"/>
    <mergeCell ref="U66:U67"/>
    <mergeCell ref="V66:V67"/>
    <mergeCell ref="W66:W67"/>
    <mergeCell ref="X66:X67"/>
    <mergeCell ref="Y66:Y67"/>
    <mergeCell ref="Z66:Z67"/>
    <mergeCell ref="AA66:AA67"/>
    <mergeCell ref="AB66:AB67"/>
    <mergeCell ref="AG54:AN54"/>
    <mergeCell ref="AH66:AH67"/>
    <mergeCell ref="AI66:AI67"/>
    <mergeCell ref="AG66:AG67"/>
    <mergeCell ref="Y55:AF55"/>
    <mergeCell ref="AG55:AN55"/>
    <mergeCell ref="AG57:AN57"/>
    <mergeCell ref="AG60:AN60"/>
    <mergeCell ref="AG61:AN61"/>
    <mergeCell ref="AG62:AN62"/>
  </mergeCells>
  <dataValidations count="10">
    <dataValidation type="list" allowBlank="1" showErrorMessage="1" sqref="E46 E15 E31 E62" xr:uid="{00000000-0002-0000-0100-000000000000}">
      <formula1>Type_UE</formula1>
    </dataValidation>
    <dataValidation type="list" allowBlank="1" showErrorMessage="1" sqref="H46 H15 H31 H62" xr:uid="{00000000-0002-0000-0100-000001000000}">
      <formula1>typ_ense</formula1>
    </dataValidation>
    <dataValidation type="list" allowBlank="1" showErrorMessage="1" sqref="O46 O15 O31 O62" xr:uid="{00000000-0002-0000-0100-000002000000}">
      <formula1>CNU_disciplines</formula1>
    </dataValidation>
    <dataValidation type="list" allowBlank="1" showErrorMessage="1" sqref="M46 M15 M31 M62" xr:uid="{00000000-0002-0000-0100-000003000000}">
      <formula1>sections_CNU</formula1>
    </dataValidation>
    <dataValidation type="list" allowBlank="1" showErrorMessage="1" sqref="G46 G15 G31 G62" xr:uid="{00000000-0002-0000-0100-000004000000}">
      <formula1>oui_non</formula1>
    </dataValidation>
    <dataValidation type="list" allowBlank="1" showInputMessage="1" showErrorMessage="1" sqref="E29:E30 E47 E45 E61 E16 E32 E14 E63" xr:uid="{00000000-0002-0000-0100-000005000000}">
      <formula1>Type_UE</formula1>
    </dataValidation>
    <dataValidation type="list" allowBlank="1" showInputMessage="1" showErrorMessage="1" sqref="H29:H30 H47 H45 H61 H16 H32 H14 H63" xr:uid="{00000000-0002-0000-0100-000006000000}">
      <formula1>typ_ense</formula1>
    </dataValidation>
    <dataValidation type="list" allowBlank="1" showInputMessage="1" showErrorMessage="1" sqref="M29:M30 N47 M45 M61 N16 N32 M14 N63" xr:uid="{00000000-0002-0000-0100-000007000000}">
      <formula1>sections_CNU</formula1>
    </dataValidation>
    <dataValidation type="list" allowBlank="1" showInputMessage="1" showErrorMessage="1" sqref="O29:O30 P47 O45 O61 P16 P32 O14 P63" xr:uid="{00000000-0002-0000-0100-000008000000}">
      <formula1>CNU_disciplines</formula1>
    </dataValidation>
    <dataValidation type="list" allowBlank="1" showInputMessage="1" showErrorMessage="1" sqref="T14 T29:T30 G29:G30 U47 G45 T45 G61 T61 U16 U32 G14 U63" xr:uid="{00000000-0002-0000-0100-000009000000}">
      <formula1>oui_non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&amp;L12/06/2023 - ADOPTEES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01D7D03D585045A0EFF63179B05CC7" ma:contentTypeVersion="3" ma:contentTypeDescription="Crée un document." ma:contentTypeScope="" ma:versionID="cce85912cae8d8433d2070087515c039">
  <xsd:schema xmlns:xsd="http://www.w3.org/2001/XMLSchema" xmlns:xs="http://www.w3.org/2001/XMLSchema" xmlns:p="http://schemas.microsoft.com/office/2006/metadata/properties" xmlns:ns2="9fac1a96-14d2-41af-aa12-94a39b3da45f" targetNamespace="http://schemas.microsoft.com/office/2006/metadata/properties" ma:root="true" ma:fieldsID="e1f6c52db148fb68455a8209a7beb95b" ns2:_="">
    <xsd:import namespace="9fac1a96-14d2-41af-aa12-94a39b3da4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c1a96-14d2-41af-aa12-94a39b3da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C52352-DC0E-4C8A-8381-6D8AF6E8B7DE}"/>
</file>

<file path=customXml/itemProps2.xml><?xml version="1.0" encoding="utf-8"?>
<ds:datastoreItem xmlns:ds="http://schemas.openxmlformats.org/officeDocument/2006/customXml" ds:itemID="{0CF1BEB8-E7BB-410E-ACF2-6F8AA9ECDCB0}"/>
</file>

<file path=customXml/itemProps3.xml><?xml version="1.0" encoding="utf-8"?>
<ds:datastoreItem xmlns:ds="http://schemas.openxmlformats.org/officeDocument/2006/customXml" ds:itemID="{9E14D99E-29F9-4DD9-BC2D-DFCA03FA9D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Dates_conseil</vt:lpstr>
      <vt:lpstr>Master Meef 2nd Maths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Remi Leblanc</cp:lastModifiedBy>
  <dcterms:created xsi:type="dcterms:W3CDTF">2022-05-20T07:12:02Z</dcterms:created>
  <dcterms:modified xsi:type="dcterms:W3CDTF">2025-04-14T11:55:40Z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0x0101002F01D7D03D585045A0EFF63179B05CC7</vt:lpwstr>
  </property>
</Properties>
</file>