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Scolarite\STRUCTURES ENSEIGNEMENTS\MAQUETTES\Propositions changements de maquettes\Propositions changements de maquettes 2025-2026\MEEF 2nd degré\Physique-Chimie\"/>
    </mc:Choice>
  </mc:AlternateContent>
  <xr:revisionPtr revIDLastSave="0" documentId="13_ncr:1_{5A74E190-57ED-4B7C-90EB-8E8A672C46D2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Dates_conseil" sheetId="2" r:id="rId1"/>
    <sheet name="Master Meef 2nd PC" sheetId="1" r:id="rId2"/>
  </sheets>
  <externalReferences>
    <externalReference r:id="rId3"/>
    <externalReference r:id="rId4"/>
  </externalReferences>
  <definedNames>
    <definedName name="_xlnm._FilterDatabase" localSheetId="1" hidden="1">'Master Meef 2nd PC'!$A$1:$AH$129</definedName>
    <definedName name="CNU_disciplines" localSheetId="1">'[1]valeurs listes déroulantes'!$J$1:$J$85</definedName>
    <definedName name="CNU_disciplines">#REF!</definedName>
    <definedName name="Domainesformation">#REF!</definedName>
    <definedName name="_xlnm.Print_Titles" localSheetId="1">'Master Meef 2nd PC'!$1:$3</definedName>
    <definedName name="lieu">#REF!</definedName>
    <definedName name="nature_ens" localSheetId="1">'[1]valeurs listes déroulantes'!$G$1:$G$2</definedName>
    <definedName name="nature_ens">#REF!</definedName>
    <definedName name="Nature2">'[2]Liste de valeurs'!$B$2:$B$7</definedName>
    <definedName name="oui_non" localSheetId="1">'[1]valeurs listes déroulantes'!$E$1:$E$2</definedName>
    <definedName name="oui_non">#REF!</definedName>
    <definedName name="section_CNU">#REF!</definedName>
    <definedName name="sections_CNU" localSheetId="1">'[1]valeurs listes déroulantes'!$K$1:$K$46</definedName>
    <definedName name="sections_CNU">#REF!</definedName>
    <definedName name="Sites">#REF!</definedName>
    <definedName name="statut">#REF!</definedName>
    <definedName name="Typ_dip">#REF!</definedName>
    <definedName name="typ_ens">#REF!</definedName>
    <definedName name="typ_ens1">#REF!</definedName>
    <definedName name="typ_ense" localSheetId="1">'[1]valeurs listes déroulantes'!$F$1:$F$13</definedName>
    <definedName name="typ_ense">#REF!</definedName>
    <definedName name="Type_UE" localSheetId="1">'[1]valeurs listes déroulantes'!$L$1:$L$2</definedName>
    <definedName name="Type_UE">#REF!</definedName>
    <definedName name="UE___Unité_d_enseignement">#REF!</definedName>
    <definedName name="UFR">#REF!</definedName>
    <definedName name="_xlnm.Print_Area" localSheetId="1">'Master Meef 2nd PC'!$A$1:$M$90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7" i="1" l="1"/>
  <c r="M113" i="1"/>
  <c r="L113" i="1"/>
  <c r="K113" i="1"/>
  <c r="M109" i="1"/>
  <c r="L109" i="1"/>
  <c r="K109" i="1"/>
  <c r="M104" i="1"/>
  <c r="L104" i="1"/>
  <c r="K104" i="1"/>
  <c r="M98" i="1"/>
  <c r="L98" i="1"/>
  <c r="K98" i="1"/>
  <c r="M94" i="1"/>
  <c r="L94" i="1"/>
  <c r="K94" i="1"/>
  <c r="J90" i="1"/>
  <c r="M83" i="1"/>
  <c r="L83" i="1"/>
  <c r="K83" i="1"/>
  <c r="M77" i="1"/>
  <c r="L77" i="1"/>
  <c r="K77" i="1"/>
  <c r="M72" i="1"/>
  <c r="L72" i="1"/>
  <c r="K72" i="1"/>
  <c r="M65" i="1"/>
  <c r="L65" i="1"/>
  <c r="K65" i="1"/>
  <c r="J61" i="1"/>
  <c r="M53" i="1"/>
  <c r="L53" i="1"/>
  <c r="K53" i="1"/>
  <c r="M48" i="1"/>
  <c r="L48" i="1"/>
  <c r="K48" i="1"/>
  <c r="M43" i="1"/>
  <c r="L43" i="1"/>
  <c r="K43" i="1"/>
  <c r="M36" i="1"/>
  <c r="L36" i="1"/>
  <c r="K36" i="1"/>
  <c r="M21" i="1"/>
  <c r="L21" i="1"/>
  <c r="K21" i="1"/>
  <c r="M16" i="1"/>
  <c r="L16" i="1"/>
  <c r="K16" i="1"/>
  <c r="M11" i="1"/>
  <c r="L11" i="1"/>
  <c r="K11" i="1"/>
  <c r="M5" i="1"/>
  <c r="L5" i="1"/>
  <c r="K5" i="1"/>
  <c r="K90" i="1" l="1"/>
  <c r="K32" i="1"/>
  <c r="M61" i="1"/>
  <c r="M90" i="1"/>
  <c r="K123" i="1"/>
  <c r="M123" i="1"/>
  <c r="L32" i="1"/>
  <c r="M32" i="1"/>
  <c r="L61" i="1"/>
  <c r="L90" i="1"/>
  <c r="J127" i="1"/>
  <c r="J130" i="1"/>
  <c r="M125" i="1"/>
  <c r="K61" i="1"/>
  <c r="L125" i="1"/>
  <c r="L123" i="1"/>
  <c r="K125" i="1"/>
  <c r="K91" i="1" l="1"/>
  <c r="M127" i="1"/>
  <c r="K124" i="1"/>
  <c r="K127" i="1"/>
  <c r="K33" i="1"/>
  <c r="M130" i="1"/>
  <c r="L130" i="1"/>
  <c r="K62" i="1"/>
  <c r="K126" i="1"/>
  <c r="L127" i="1"/>
  <c r="K130" i="1"/>
  <c r="K129" i="1" l="1"/>
  <c r="K132" i="1"/>
</calcChain>
</file>

<file path=xl/sharedStrings.xml><?xml version="1.0" encoding="utf-8"?>
<sst xmlns="http://schemas.openxmlformats.org/spreadsheetml/2006/main" count="1123" uniqueCount="247">
  <si>
    <t>N°UE</t>
  </si>
  <si>
    <t>Intitulé de l'enseignement</t>
  </si>
  <si>
    <t>Lien de correspondance pour 2021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</si>
  <si>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</si>
  <si>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</si>
  <si>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</si>
  <si>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</si>
  <si>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>O = obligatoire
C = option/choix</t>
  </si>
  <si>
    <t>COEF</t>
  </si>
  <si>
    <t>ECTS</t>
  </si>
  <si>
    <t>Volume horaire</t>
  </si>
  <si>
    <t>International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</si>
  <si>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</si>
  <si>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</si>
  <si>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</si>
  <si>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</si>
  <si>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</si>
  <si>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</si>
  <si>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Cours dispensé en anglais
o/n</t>
  </si>
  <si>
    <t>Cours dispensé en langue étrangère
préciser la langue</t>
  </si>
  <si>
    <t>RNE</t>
  </si>
  <si>
    <t>RSE</t>
  </si>
  <si>
    <t>quotité</t>
  </si>
  <si>
    <t>modalité</t>
  </si>
  <si>
    <t>nature</t>
  </si>
  <si>
    <t>durée</t>
  </si>
  <si>
    <t>Semestre 7</t>
  </si>
  <si>
    <t>UE 1.1</t>
  </si>
  <si>
    <t>Les savoirs disciplinaires en PC et leurs spécificités pour devenir enseignants</t>
  </si>
  <si>
    <t>oui</t>
  </si>
  <si>
    <t>UE : Unité d'enseignement</t>
  </si>
  <si>
    <t>O : obligatoire</t>
  </si>
  <si>
    <t>EC1</t>
  </si>
  <si>
    <t>Enjeux et connaissance du système éducatif</t>
  </si>
  <si>
    <t xml:space="preserve">UE 11 </t>
  </si>
  <si>
    <t>UE de tronc commun</t>
  </si>
  <si>
    <t>EC : élément constitutif</t>
  </si>
  <si>
    <t>CT</t>
  </si>
  <si>
    <t>écrit</t>
  </si>
  <si>
    <t>à rendre</t>
  </si>
  <si>
    <t>2h</t>
  </si>
  <si>
    <t xml:space="preserve">écrit </t>
  </si>
  <si>
    <t>EC2</t>
  </si>
  <si>
    <t>Savoirs fondamentaux en physique</t>
  </si>
  <si>
    <t>UE 13</t>
  </si>
  <si>
    <t>UE de spécialisation</t>
  </si>
  <si>
    <t>CC</t>
  </si>
  <si>
    <t>écrits</t>
  </si>
  <si>
    <t>4 h</t>
  </si>
  <si>
    <t xml:space="preserve">1 h 30 </t>
  </si>
  <si>
    <t>EC3</t>
  </si>
  <si>
    <t>Savoirs fondamentaux en chimie</t>
  </si>
  <si>
    <t>UE 15</t>
  </si>
  <si>
    <t xml:space="preserve">4 h </t>
  </si>
  <si>
    <t>EC4</t>
  </si>
  <si>
    <t>Compétences expérimentales</t>
  </si>
  <si>
    <t>UE 13 / UE 15</t>
  </si>
  <si>
    <t>écrit ou oral</t>
  </si>
  <si>
    <t>30 min</t>
  </si>
  <si>
    <t>30min</t>
  </si>
  <si>
    <t>EC5</t>
  </si>
  <si>
    <t>Mise en situation Profressionnelle</t>
  </si>
  <si>
    <t>UE1.2</t>
  </si>
  <si>
    <t>Construction de sa pratique d'enseignant par l'articulation de savoirs professionnels</t>
  </si>
  <si>
    <t>Construction d'une posture professionnelle réflexive</t>
  </si>
  <si>
    <t>La construction d’une démarche de recherche à travers la rédaction d’un mémoire</t>
  </si>
  <si>
    <t>UE12EC3</t>
  </si>
  <si>
    <t>écrit intermédiaire</t>
  </si>
  <si>
    <t xml:space="preserve">à rendre </t>
  </si>
  <si>
    <t>Analyse de Pratiques Professionnelles</t>
  </si>
  <si>
    <t>Stage</t>
  </si>
  <si>
    <t>UE11EC3</t>
  </si>
  <si>
    <t xml:space="preserve">UE 1.3 </t>
  </si>
  <si>
    <t>Efficacité des apprentissages en physique chimie</t>
  </si>
  <si>
    <t xml:space="preserve">Concepts clés de  didactique </t>
  </si>
  <si>
    <t>une partie de l'UE12EC1</t>
  </si>
  <si>
    <t>oral ou écrit</t>
  </si>
  <si>
    <t>1 H 30</t>
  </si>
  <si>
    <t>Les différents types de pratiques Expérimentales</t>
  </si>
  <si>
    <t xml:space="preserve">CT </t>
  </si>
  <si>
    <t>Pratique de la resolution de problèmes</t>
  </si>
  <si>
    <t>Construction des apprentissages par l'analyse de dossiers documentaires</t>
  </si>
  <si>
    <t>2 H</t>
  </si>
  <si>
    <t>UE1.4</t>
  </si>
  <si>
    <t>Evolution des savoirs scientifiques et dispositifs interdisciplinaires**</t>
  </si>
  <si>
    <t>Histoire des Sciences</t>
  </si>
  <si>
    <t>UE12EC2</t>
  </si>
  <si>
    <t>1 H</t>
  </si>
  <si>
    <t>Epistémologie</t>
  </si>
  <si>
    <t>autre partie de l'UE12EC1</t>
  </si>
  <si>
    <t>Recherche disciplinaire</t>
  </si>
  <si>
    <t xml:space="preserve">Aucun </t>
  </si>
  <si>
    <t>Recherche didactique</t>
  </si>
  <si>
    <t>une partie de l'UE12EC3</t>
  </si>
  <si>
    <t>L'outil mathématique en physique chimie</t>
  </si>
  <si>
    <t>EC6</t>
  </si>
  <si>
    <t>L'outil informatique en physique chimie</t>
  </si>
  <si>
    <t>UE 1.5</t>
  </si>
  <si>
    <t>Améliorer ses compétences dans une langue étrangère</t>
  </si>
  <si>
    <t>UE 14</t>
  </si>
  <si>
    <t>Avec MEEF 2nd d° math</t>
  </si>
  <si>
    <t>non compensable</t>
  </si>
  <si>
    <t xml:space="preserve">Ecrit : 1 h / Oral : 15 min </t>
  </si>
  <si>
    <t xml:space="preserve">Ecrit : 1h et Oral : 15 min </t>
  </si>
  <si>
    <t xml:space="preserve">Ecrit </t>
  </si>
  <si>
    <t xml:space="preserve">1h </t>
  </si>
  <si>
    <t>UE 1.6</t>
  </si>
  <si>
    <t>Stage d'observation à l'étranger</t>
  </si>
  <si>
    <t>F : facultatif</t>
  </si>
  <si>
    <t>Préparation au CAPEFE</t>
  </si>
  <si>
    <t>Semestre 7 Total Heures présentielles Etudiant</t>
  </si>
  <si>
    <t xml:space="preserve"> </t>
  </si>
  <si>
    <t>Semestre 8</t>
  </si>
  <si>
    <t>UE 2.1</t>
  </si>
  <si>
    <t>UE 21 EC2 + EC3</t>
  </si>
  <si>
    <t>UE 23</t>
  </si>
  <si>
    <t>2 h</t>
  </si>
  <si>
    <t>UE 24</t>
  </si>
  <si>
    <t>Mise en Situation Professionnelle</t>
  </si>
  <si>
    <t>une partie de l'UE22EC1</t>
  </si>
  <si>
    <t>Pratique des questions  didactiques et pédagogiques</t>
  </si>
  <si>
    <t>UE 2.2</t>
  </si>
  <si>
    <t>UE 21 EC4</t>
  </si>
  <si>
    <t>UE22EC2</t>
  </si>
  <si>
    <t xml:space="preserve"> reprise de l'écrit intermédiaire</t>
  </si>
  <si>
    <t>UE21EC4</t>
  </si>
  <si>
    <t>UE21EC5</t>
  </si>
  <si>
    <t>UE 2.3</t>
  </si>
  <si>
    <t>Concepts clés de didactique</t>
  </si>
  <si>
    <t>UE22EC1</t>
  </si>
  <si>
    <t>Les différents types de pratiques expérimentales</t>
  </si>
  <si>
    <t>UE 23/ UE 24</t>
  </si>
  <si>
    <t>UE 2.4</t>
  </si>
  <si>
    <t>Recherche disciplinaire**</t>
  </si>
  <si>
    <t>Aucun</t>
  </si>
  <si>
    <t>Recherche didactique**</t>
  </si>
  <si>
    <t>UE 2.5</t>
  </si>
  <si>
    <t>Semestre 8  Total Heures présentielles Etudiant</t>
  </si>
  <si>
    <t>Semestre 9</t>
  </si>
  <si>
    <t>UE 3.1</t>
  </si>
  <si>
    <t>UE 31 EC3</t>
  </si>
  <si>
    <t>4h</t>
  </si>
  <si>
    <t>UE 3.2</t>
  </si>
  <si>
    <t>UE 21 EC1 + EC4 
UE 31 EC2 +EC3</t>
  </si>
  <si>
    <t>reprise orale d'un travail écrit</t>
  </si>
  <si>
    <t>20 minutes</t>
  </si>
  <si>
    <t>Voix et corps pour enseigner et présenter un oral</t>
  </si>
  <si>
    <t>La construction d’une démarche de recherche à travers la rédaction d’un mémoire**</t>
  </si>
  <si>
    <t>UE34EC1</t>
  </si>
  <si>
    <t>UE33</t>
  </si>
  <si>
    <t>UE 3.3</t>
  </si>
  <si>
    <t>UE32</t>
  </si>
  <si>
    <t>UE 3.4</t>
  </si>
  <si>
    <t>Stage (suivi 2h/étudiant)</t>
  </si>
  <si>
    <t>visite (50% + rapport reprenant notamment le travail réalisé en M1 auquel s'ajoute une analyse d'une séance de classe réalisées au cours du stage (50%)</t>
  </si>
  <si>
    <t>visite (50% + rapport reprenant notamment le travail réalisé en M1 auquel s'ajoute une analyse d'une séances de classe réalisées au cours du stage (50%)</t>
  </si>
  <si>
    <t>Pas de session de rattrapage</t>
  </si>
  <si>
    <t>UE 3.5</t>
  </si>
  <si>
    <t>UE 3.6</t>
  </si>
  <si>
    <t>Module ouverture</t>
  </si>
  <si>
    <t>UE 3.7</t>
  </si>
  <si>
    <t>Semestre 9  Total Heures présentielles Etudiant</t>
  </si>
  <si>
    <t>Semestre 10</t>
  </si>
  <si>
    <t>UE 4.1</t>
  </si>
  <si>
    <t>UE 41 EC1</t>
  </si>
  <si>
    <t>UE 4.2</t>
  </si>
  <si>
    <t>UE 41 EC2</t>
  </si>
  <si>
    <t>ecrit</t>
  </si>
  <si>
    <t>1H30</t>
  </si>
  <si>
    <t>Développement professionnel</t>
  </si>
  <si>
    <t>UE 41 EC1 + EC2</t>
  </si>
  <si>
    <t xml:space="preserve">EC4 </t>
  </si>
  <si>
    <t>UE43</t>
  </si>
  <si>
    <t>UE 4.3</t>
  </si>
  <si>
    <t>UE42EC1</t>
  </si>
  <si>
    <t>UE 4.4</t>
  </si>
  <si>
    <t>Evolution des savoirs scientifiques et dispositifs interdisciplinaires</t>
  </si>
  <si>
    <t>Thématiques Interdisciplinaires</t>
  </si>
  <si>
    <t>UE34EC2</t>
  </si>
  <si>
    <t>1h</t>
  </si>
  <si>
    <t>UE 4.5</t>
  </si>
  <si>
    <t>Mémoire (suivi 3h/étudiant)</t>
  </si>
  <si>
    <t>UE44EC5</t>
  </si>
  <si>
    <t>écrit (70%) +oral (30%)</t>
  </si>
  <si>
    <t>oral : 30 min       écrit : à rendre</t>
  </si>
  <si>
    <t>oral : 30 min                  écrit : à rendre</t>
  </si>
  <si>
    <t>UE 4.6</t>
  </si>
  <si>
    <t>visite et rapport tuteur</t>
  </si>
  <si>
    <t>Modules complémentaires optionnels Tours</t>
  </si>
  <si>
    <t>Articulation Math Science Orléans Tours</t>
  </si>
  <si>
    <t>1 au choix parmi 2 : Compléments en Physiques ou Compléments en Chimie</t>
  </si>
  <si>
    <t>Préparation spécifique pour filières technologiques</t>
  </si>
  <si>
    <t>Modules complémentaires optionnels Orléans</t>
  </si>
  <si>
    <t>Entraînements complémentaires aux épreuves des concours</t>
  </si>
  <si>
    <t xml:space="preserve">Compléments de Physique-Chimie pour les filières technologiques </t>
  </si>
  <si>
    <t>UE 4.8</t>
  </si>
  <si>
    <t>Semestre 10 Total Heures présentielles Etudiant Tours</t>
  </si>
  <si>
    <t>Semestre 10 Total Heures présentielles Etudiant Orléans</t>
  </si>
  <si>
    <t>Total HE Master MEEF Physique-Chimie</t>
  </si>
  <si>
    <t>Tours</t>
  </si>
  <si>
    <t>Orléans</t>
  </si>
  <si>
    <t xml:space="preserve">Intitulé de la mention </t>
  </si>
  <si>
    <t xml:space="preserve">Dates de l'examen et avis de la CFVU </t>
  </si>
  <si>
    <t xml:space="preserve">Responsable du parcours </t>
  </si>
  <si>
    <t xml:space="preserve">Statut </t>
  </si>
  <si>
    <r>
      <rPr>
        <b/>
        <u/>
        <sz val="11"/>
        <color theme="1"/>
        <rFont val="Calibri"/>
        <family val="2"/>
      </rPr>
      <t>quelques rappels réglementaires</t>
    </r>
    <r>
      <rPr>
        <b/>
        <sz val="11"/>
        <color theme="1"/>
        <rFont val="Calibri"/>
        <family val="2"/>
      </rPr>
      <t xml:space="preserve">  : </t>
    </r>
  </si>
  <si>
    <r>
      <rPr>
        <sz val="10"/>
        <color rgb="FF000000"/>
        <rFont val="Noto Sans Symbols"/>
      </rP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</si>
  <si>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rPr>
        <sz val="10"/>
        <color rgb="FF000000"/>
        <rFont val="Noto Sans Symbols"/>
      </rP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color rgb="FF000000"/>
        <rFont val="Trebuchet MS"/>
        <family val="2"/>
      </rPr>
      <t>Contrôle Continu intégral  (CC)  2 minimum 
- Contrôle mixte (ex : partiel , galop d'essai...</t>
    </r>
    <r>
      <rPr>
        <b/>
        <sz val="10"/>
        <color rgb="FF000000"/>
        <rFont val="Trebuchet MS"/>
        <family val="2"/>
      </rPr>
      <t>.) + CT</t>
    </r>
    <r>
      <rPr>
        <sz val="10"/>
        <color rgb="FF00000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color rgb="FF00000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</si>
  <si>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rPr>
        <sz val="10"/>
        <color rgb="FF00000A"/>
        <rFont val="Noto Sans Symbols"/>
      </rP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</si>
  <si>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rPr>
        <b/>
        <sz val="10"/>
        <color rgb="FF000000"/>
        <rFont val="Trebuchet MS"/>
        <family val="2"/>
      </rP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</si>
  <si>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</si>
  <si>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Master Meef  second degré Physique Chimie</t>
  </si>
  <si>
    <t>Date de l'examen et avis du conseil de la composante</t>
  </si>
  <si>
    <t xml:space="preserve">Responsable de l'enseignement </t>
  </si>
  <si>
    <t>V. ROISIN (T) / D. COUVERT (O)</t>
  </si>
  <si>
    <t>1h30</t>
  </si>
  <si>
    <t>S. GUILLOT</t>
  </si>
  <si>
    <t>F. MAGUIN</t>
  </si>
  <si>
    <t>N MAGNERON</t>
  </si>
  <si>
    <t>N. MAGNERON</t>
  </si>
  <si>
    <t>C. BEAUBRAS</t>
  </si>
  <si>
    <t>S GUILLOT</t>
  </si>
  <si>
    <t>O. DURAND</t>
  </si>
  <si>
    <t>S.GUILLOT</t>
  </si>
  <si>
    <t>O.DURAND</t>
  </si>
  <si>
    <t>S. GUILLOT / C. BEAUBRAS</t>
  </si>
  <si>
    <t>Préparation Pix+ Édu (UE facultative)</t>
  </si>
  <si>
    <t>Meef 1e degré</t>
  </si>
  <si>
    <t>UE : unité d'enseignement</t>
  </si>
  <si>
    <t>UE 1.8</t>
  </si>
  <si>
    <t>0</t>
  </si>
  <si>
    <t>UE 2.7</t>
  </si>
  <si>
    <t>UE 2.6</t>
  </si>
  <si>
    <t>UE 2.8</t>
  </si>
  <si>
    <t>UE 1.7</t>
  </si>
  <si>
    <t>UE 4.9</t>
  </si>
  <si>
    <t>UE 4.7 (1)</t>
  </si>
  <si>
    <t>UE 4.7 (2)</t>
  </si>
  <si>
    <t>Descriptif de l'enseignement</t>
  </si>
  <si>
    <t>E. MUNN (O) / J. ROUSSEL (T)</t>
  </si>
  <si>
    <r>
      <rPr>
        <b/>
        <sz val="11"/>
        <color rgb="FFFF0000"/>
        <rFont val="Calibri"/>
        <family val="2"/>
      </rPr>
      <t>MEMOIRES M1 :</t>
    </r>
    <r>
      <rPr>
        <sz val="11"/>
        <color rgb="FFFF0000"/>
        <rFont val="Calibri"/>
        <family val="2"/>
      </rPr>
      <t xml:space="preserve">
Encadrement initiation recherche  
3h d'accompagnement mémoire en M1 /étudiant
</t>
    </r>
    <r>
      <rPr>
        <b/>
        <sz val="11"/>
        <color rgb="FFFF0000"/>
        <rFont val="Calibri"/>
        <family val="2"/>
      </rPr>
      <t xml:space="preserve">MEMOIRES M2 : </t>
    </r>
    <r>
      <rPr>
        <sz val="11"/>
        <color rgb="FFFF0000"/>
        <rFont val="Calibri"/>
        <family val="2"/>
      </rPr>
      <t>3h d'accompagnement mémoire en M2 /étudiant</t>
    </r>
  </si>
  <si>
    <t>VISITES M1 : aucune</t>
  </si>
  <si>
    <t>VISITES M2 : Forfait 4h par étudiant (6h si hors département) 2 visites par étudiant</t>
  </si>
  <si>
    <t>Françoise MAGUIN, Samuel GUILLOT (O) et Magaly CARAVANIER et Patrick BLANCHEDEAU (T)</t>
  </si>
  <si>
    <t>MCF et professeur agrégé (M.BLANCHEDEAU)</t>
  </si>
  <si>
    <t>UE 4.10</t>
  </si>
  <si>
    <t>Favorable le 07/04/2025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</si>
</sst>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%"/>
    <numFmt numFmtId="165" formatCode="d/m/yyyy"/>
    <numFmt numFmtId="166" formatCode="[$-40C]General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color theme="4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trike/>
      <sz val="11"/>
      <color rgb="FFFF0000"/>
      <name val="Calibri"/>
      <family val="2"/>
    </font>
    <font>
      <b/>
      <strike/>
      <sz val="10"/>
      <color rgb="FFFF0000"/>
      <name val="Arial"/>
      <family val="2"/>
    </font>
    <font>
      <strike/>
      <sz val="11"/>
      <color rgb="FFFF0000"/>
      <name val="Calibri"/>
      <family val="2"/>
    </font>
    <font>
      <b/>
      <strike/>
      <sz val="11"/>
      <name val="Calibri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u/>
      <sz val="11"/>
      <color theme="1"/>
      <name val="Calibri"/>
      <family val="2"/>
    </font>
    <font>
      <sz val="10"/>
      <color rgb="FF000000"/>
      <name val="Noto Sans Symbols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Noto Sans Symbols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strike/>
      <sz val="11"/>
      <color theme="1"/>
      <name val="Calibri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D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E772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DFE"/>
        <bgColor rgb="FFE772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E772FF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9" fillId="0" borderId="0"/>
    <xf numFmtId="0" fontId="2" fillId="0" borderId="0"/>
    <xf numFmtId="166" fontId="21" fillId="0" borderId="0"/>
    <xf numFmtId="0" fontId="19" fillId="0" borderId="0"/>
  </cellStyleXfs>
  <cellXfs count="894">
    <xf numFmtId="0" fontId="0" fillId="0" borderId="0" xfId="0"/>
    <xf numFmtId="0" fontId="7" fillId="0" borderId="0" xfId="0" applyFont="1"/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4" borderId="9" xfId="1" applyFont="1" applyFill="1" applyBorder="1" applyAlignment="1">
      <alignment horizontal="center" wrapText="1"/>
    </xf>
    <xf numFmtId="0" fontId="3" fillId="4" borderId="15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wrapText="1"/>
    </xf>
    <xf numFmtId="0" fontId="4" fillId="4" borderId="15" xfId="1" applyFont="1" applyFill="1" applyBorder="1" applyAlignment="1">
      <alignment horizontal="center" vertical="center" wrapText="1"/>
    </xf>
    <xf numFmtId="49" fontId="8" fillId="4" borderId="15" xfId="1" applyNumberFormat="1" applyFont="1" applyFill="1" applyBorder="1" applyAlignment="1">
      <alignment horizontal="center" wrapText="1"/>
    </xf>
    <xf numFmtId="49" fontId="3" fillId="4" borderId="16" xfId="1" applyNumberFormat="1" applyFont="1" applyFill="1" applyBorder="1" applyAlignment="1">
      <alignment horizontal="center" wrapText="1"/>
    </xf>
    <xf numFmtId="0" fontId="3" fillId="4" borderId="15" xfId="1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3" fillId="5" borderId="15" xfId="1" quotePrefix="1" applyFont="1" applyFill="1" applyBorder="1" applyAlignment="1">
      <alignment horizontal="center" vertical="center" wrapText="1"/>
    </xf>
    <xf numFmtId="0" fontId="4" fillId="5" borderId="15" xfId="1" quotePrefix="1" applyFont="1" applyFill="1" applyBorder="1" applyAlignment="1">
      <alignment horizontal="center" wrapText="1"/>
    </xf>
    <xf numFmtId="0" fontId="4" fillId="5" borderId="15" xfId="1" quotePrefix="1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9" fontId="11" fillId="7" borderId="25" xfId="0" applyNumberFormat="1" applyFont="1" applyFill="1" applyBorder="1" applyAlignment="1">
      <alignment horizontal="left" vertical="center"/>
    </xf>
    <xf numFmtId="49" fontId="11" fillId="7" borderId="26" xfId="0" applyNumberFormat="1" applyFont="1" applyFill="1" applyBorder="1" applyAlignment="1">
      <alignment horizontal="left" vertical="center" wrapText="1"/>
    </xf>
    <xf numFmtId="0" fontId="8" fillId="8" borderId="27" xfId="1" quotePrefix="1" applyFont="1" applyFill="1" applyBorder="1" applyAlignment="1">
      <alignment horizontal="center" vertical="center" wrapText="1"/>
    </xf>
    <xf numFmtId="0" fontId="3" fillId="8" borderId="27" xfId="1" quotePrefix="1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0" fontId="8" fillId="8" borderId="27" xfId="1" applyFont="1" applyFill="1" applyBorder="1" applyAlignment="1">
      <alignment horizontal="center" vertical="center" wrapText="1"/>
    </xf>
    <xf numFmtId="0" fontId="8" fillId="8" borderId="28" xfId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left" vertical="center"/>
    </xf>
    <xf numFmtId="49" fontId="8" fillId="9" borderId="27" xfId="0" applyNumberFormat="1" applyFont="1" applyFill="1" applyBorder="1" applyAlignment="1">
      <alignment horizontal="left" vertical="center" wrapText="1"/>
    </xf>
    <xf numFmtId="0" fontId="3" fillId="0" borderId="27" xfId="1" quotePrefix="1" applyFont="1" applyBorder="1" applyAlignment="1">
      <alignment horizontal="center" vertical="center" wrapText="1"/>
    </xf>
    <xf numFmtId="0" fontId="4" fillId="0" borderId="27" xfId="1" quotePrefix="1" applyFont="1" applyBorder="1" applyAlignment="1">
      <alignment horizontal="center" wrapText="1"/>
    </xf>
    <xf numFmtId="0" fontId="4" fillId="0" borderId="27" xfId="1" quotePrefix="1" applyFont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4" fillId="8" borderId="27" xfId="1" quotePrefix="1" applyFont="1" applyFill="1" applyBorder="1" applyAlignment="1">
      <alignment horizontal="center" wrapText="1"/>
    </xf>
    <xf numFmtId="0" fontId="4" fillId="8" borderId="27" xfId="1" quotePrefix="1" applyFont="1" applyFill="1" applyBorder="1" applyAlignment="1">
      <alignment horizontal="center" vertical="center" wrapText="1"/>
    </xf>
    <xf numFmtId="0" fontId="3" fillId="8" borderId="27" xfId="1" applyFont="1" applyFill="1" applyBorder="1" applyAlignment="1">
      <alignment horizontal="center" vertical="center" wrapText="1"/>
    </xf>
    <xf numFmtId="0" fontId="3" fillId="8" borderId="28" xfId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0" fontId="3" fillId="6" borderId="27" xfId="1" quotePrefix="1" applyFont="1" applyFill="1" applyBorder="1" applyAlignment="1">
      <alignment horizontal="center" vertical="center" wrapText="1"/>
    </xf>
    <xf numFmtId="0" fontId="4" fillId="6" borderId="27" xfId="1" quotePrefix="1" applyFont="1" applyFill="1" applyBorder="1" applyAlignment="1">
      <alignment horizontal="center" wrapText="1"/>
    </xf>
    <xf numFmtId="0" fontId="4" fillId="6" borderId="27" xfId="1" quotePrefix="1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3" fillId="6" borderId="27" xfId="1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49" fontId="13" fillId="7" borderId="25" xfId="0" applyNumberFormat="1" applyFont="1" applyFill="1" applyBorder="1" applyAlignment="1">
      <alignment horizontal="left" vertical="center"/>
    </xf>
    <xf numFmtId="49" fontId="13" fillId="7" borderId="26" xfId="0" applyNumberFormat="1" applyFont="1" applyFill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left" vertical="center"/>
    </xf>
    <xf numFmtId="49" fontId="8" fillId="0" borderId="27" xfId="0" applyNumberFormat="1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2" fillId="0" borderId="0" xfId="0" applyFont="1"/>
    <xf numFmtId="0" fontId="7" fillId="9" borderId="27" xfId="0" applyFont="1" applyFill="1" applyBorder="1" applyAlignment="1">
      <alignment horizontal="left" vertical="center" wrapText="1"/>
    </xf>
    <xf numFmtId="0" fontId="3" fillId="5" borderId="27" xfId="1" quotePrefix="1" applyFont="1" applyFill="1" applyBorder="1" applyAlignment="1">
      <alignment horizontal="center" vertical="center" wrapText="1"/>
    </xf>
    <xf numFmtId="0" fontId="4" fillId="5" borderId="27" xfId="1" quotePrefix="1" applyFont="1" applyFill="1" applyBorder="1" applyAlignment="1">
      <alignment horizontal="center" wrapText="1"/>
    </xf>
    <xf numFmtId="0" fontId="4" fillId="5" borderId="27" xfId="1" quotePrefix="1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3" fillId="5" borderId="27" xfId="1" applyFont="1" applyFill="1" applyBorder="1" applyAlignment="1">
      <alignment horizontal="center" vertical="center" wrapText="1"/>
    </xf>
    <xf numFmtId="0" fontId="3" fillId="5" borderId="28" xfId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wrapText="1"/>
    </xf>
    <xf numFmtId="0" fontId="3" fillId="9" borderId="27" xfId="1" quotePrefix="1" applyFont="1" applyFill="1" applyBorder="1" applyAlignment="1">
      <alignment horizontal="center" vertical="center" wrapText="1"/>
    </xf>
    <xf numFmtId="0" fontId="8" fillId="0" borderId="27" xfId="1" applyFont="1" applyBorder="1" applyAlignment="1">
      <alignment horizontal="center" wrapText="1"/>
    </xf>
    <xf numFmtId="0" fontId="3" fillId="0" borderId="28" xfId="1" applyFont="1" applyBorder="1" applyAlignment="1">
      <alignment horizontal="center" wrapText="1"/>
    </xf>
    <xf numFmtId="0" fontId="7" fillId="0" borderId="28" xfId="0" applyFont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left" vertical="center"/>
    </xf>
    <xf numFmtId="0" fontId="4" fillId="10" borderId="24" xfId="1" quotePrefix="1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49" fontId="8" fillId="10" borderId="24" xfId="1" applyNumberFormat="1" applyFont="1" applyFill="1" applyBorder="1" applyAlignment="1">
      <alignment horizontal="center" vertical="center" wrapText="1"/>
    </xf>
    <xf numFmtId="1" fontId="3" fillId="10" borderId="28" xfId="1" applyNumberFormat="1" applyFont="1" applyFill="1" applyBorder="1" applyAlignment="1">
      <alignment horizontal="center" vertical="center" wrapText="1"/>
    </xf>
    <xf numFmtId="0" fontId="3" fillId="10" borderId="28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4" borderId="29" xfId="1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/>
    </xf>
    <xf numFmtId="0" fontId="8" fillId="10" borderId="24" xfId="0" applyFont="1" applyFill="1" applyBorder="1" applyAlignment="1">
      <alignment vertical="center"/>
    </xf>
    <xf numFmtId="0" fontId="7" fillId="10" borderId="24" xfId="0" applyFont="1" applyFill="1" applyBorder="1" applyAlignment="1">
      <alignment vertical="center"/>
    </xf>
    <xf numFmtId="0" fontId="0" fillId="10" borderId="24" xfId="0" applyFill="1" applyBorder="1" applyAlignment="1">
      <alignment vertical="center"/>
    </xf>
    <xf numFmtId="0" fontId="16" fillId="10" borderId="2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7" fillId="0" borderId="35" xfId="0" applyFont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5" xfId="0" applyFont="1" applyBorder="1"/>
    <xf numFmtId="0" fontId="6" fillId="0" borderId="0" xfId="0" applyFont="1"/>
    <xf numFmtId="0" fontId="3" fillId="4" borderId="29" xfId="1" applyFont="1" applyFill="1" applyBorder="1" applyAlignment="1">
      <alignment horizontal="center" wrapText="1"/>
    </xf>
    <xf numFmtId="0" fontId="3" fillId="4" borderId="27" xfId="1" applyFont="1" applyFill="1" applyBorder="1" applyAlignment="1">
      <alignment horizontal="center" wrapText="1"/>
    </xf>
    <xf numFmtId="0" fontId="3" fillId="4" borderId="27" xfId="1" applyFont="1" applyFill="1" applyBorder="1" applyAlignment="1">
      <alignment horizontal="center" vertical="center" wrapText="1"/>
    </xf>
    <xf numFmtId="0" fontId="4" fillId="4" borderId="27" xfId="1" applyFont="1" applyFill="1" applyBorder="1" applyAlignment="1">
      <alignment horizontal="center" wrapText="1"/>
    </xf>
    <xf numFmtId="0" fontId="4" fillId="4" borderId="27" xfId="1" applyFont="1" applyFill="1" applyBorder="1" applyAlignment="1">
      <alignment horizontal="center" vertical="center" wrapText="1"/>
    </xf>
    <xf numFmtId="0" fontId="17" fillId="4" borderId="27" xfId="1" applyFont="1" applyFill="1" applyBorder="1" applyAlignment="1">
      <alignment horizontal="center" vertical="center" wrapText="1"/>
    </xf>
    <xf numFmtId="0" fontId="3" fillId="4" borderId="28" xfId="1" applyFont="1" applyFill="1" applyBorder="1" applyAlignment="1">
      <alignment horizontal="center" wrapText="1"/>
    </xf>
    <xf numFmtId="0" fontId="9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28" xfId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49" fontId="11" fillId="7" borderId="45" xfId="0" applyNumberFormat="1" applyFont="1" applyFill="1" applyBorder="1" applyAlignment="1">
      <alignment horizontal="left" vertical="center"/>
    </xf>
    <xf numFmtId="49" fontId="11" fillId="7" borderId="46" xfId="0" applyNumberFormat="1" applyFont="1" applyFill="1" applyBorder="1" applyAlignment="1">
      <alignment horizontal="left" vertical="center" wrapText="1"/>
    </xf>
    <xf numFmtId="0" fontId="8" fillId="9" borderId="2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4" fillId="9" borderId="27" xfId="1" quotePrefix="1" applyFont="1" applyFill="1" applyBorder="1" applyAlignment="1">
      <alignment horizontal="center" wrapText="1"/>
    </xf>
    <xf numFmtId="0" fontId="4" fillId="9" borderId="27" xfId="1" quotePrefix="1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 vertical="center" wrapText="1"/>
    </xf>
    <xf numFmtId="0" fontId="3" fillId="9" borderId="28" xfId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22" fillId="6" borderId="27" xfId="1" quotePrefix="1" applyFont="1" applyFill="1" applyBorder="1" applyAlignment="1">
      <alignment horizontal="center" vertical="center" wrapText="1"/>
    </xf>
    <xf numFmtId="0" fontId="23" fillId="6" borderId="27" xfId="1" quotePrefix="1" applyFont="1" applyFill="1" applyBorder="1" applyAlignment="1">
      <alignment horizontal="center" wrapText="1"/>
    </xf>
    <xf numFmtId="0" fontId="23" fillId="6" borderId="27" xfId="1" quotePrefix="1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5" fillId="6" borderId="27" xfId="1" applyFont="1" applyFill="1" applyBorder="1" applyAlignment="1">
      <alignment horizontal="center" vertical="center" wrapText="1"/>
    </xf>
    <xf numFmtId="0" fontId="24" fillId="0" borderId="0" xfId="0" applyFont="1"/>
    <xf numFmtId="0" fontId="8" fillId="0" borderId="12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23" fillId="0" borderId="27" xfId="1" quotePrefix="1" applyFont="1" applyBorder="1" applyAlignment="1">
      <alignment horizontal="center" wrapText="1"/>
    </xf>
    <xf numFmtId="0" fontId="23" fillId="0" borderId="27" xfId="1" quotePrefix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22" fillId="0" borderId="27" xfId="1" quotePrefix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6" fillId="4" borderId="36" xfId="0" applyFont="1" applyFill="1" applyBorder="1"/>
    <xf numFmtId="0" fontId="6" fillId="4" borderId="48" xfId="0" applyFont="1" applyFill="1" applyBorder="1" applyAlignment="1">
      <alignment vertical="center"/>
    </xf>
    <xf numFmtId="0" fontId="1" fillId="4" borderId="48" xfId="0" applyFont="1" applyFill="1" applyBorder="1"/>
    <xf numFmtId="0" fontId="1" fillId="4" borderId="48" xfId="0" applyFont="1" applyFill="1" applyBorder="1" applyAlignment="1">
      <alignment vertical="center"/>
    </xf>
    <xf numFmtId="0" fontId="1" fillId="4" borderId="48" xfId="0" applyFont="1" applyFill="1" applyBorder="1" applyAlignment="1">
      <alignment horizontal="center" vertical="center"/>
    </xf>
    <xf numFmtId="0" fontId="6" fillId="4" borderId="27" xfId="0" applyFont="1" applyFill="1" applyBorder="1"/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18" xfId="0" applyFont="1" applyFill="1" applyBorder="1"/>
    <xf numFmtId="0" fontId="6" fillId="4" borderId="50" xfId="0" applyFont="1" applyFill="1" applyBorder="1" applyAlignment="1">
      <alignment vertical="center"/>
    </xf>
    <xf numFmtId="0" fontId="1" fillId="4" borderId="50" xfId="0" applyFont="1" applyFill="1" applyBorder="1"/>
    <xf numFmtId="0" fontId="1" fillId="4" borderId="50" xfId="0" applyFont="1" applyFill="1" applyBorder="1" applyAlignment="1">
      <alignment vertical="center"/>
    </xf>
    <xf numFmtId="0" fontId="1" fillId="4" borderId="50" xfId="0" applyFont="1" applyFill="1" applyBorder="1" applyAlignment="1">
      <alignment horizontal="center" vertical="center"/>
    </xf>
    <xf numFmtId="0" fontId="6" fillId="4" borderId="50" xfId="0" applyFont="1" applyFill="1" applyBorder="1"/>
    <xf numFmtId="0" fontId="6" fillId="4" borderId="18" xfId="0" applyFont="1" applyFill="1" applyBorder="1" applyAlignment="1">
      <alignment horizontal="center"/>
    </xf>
    <xf numFmtId="0" fontId="6" fillId="11" borderId="29" xfId="0" applyFont="1" applyFill="1" applyBorder="1" applyAlignment="1">
      <alignment vertical="center"/>
    </xf>
    <xf numFmtId="0" fontId="3" fillId="11" borderId="27" xfId="0" applyFont="1" applyFill="1" applyBorder="1" applyAlignment="1">
      <alignment horizontal="center" vertical="center" wrapText="1"/>
    </xf>
    <xf numFmtId="0" fontId="3" fillId="11" borderId="27" xfId="1" quotePrefix="1" applyFont="1" applyFill="1" applyBorder="1" applyAlignment="1">
      <alignment horizontal="center" vertical="center" wrapText="1"/>
    </xf>
    <xf numFmtId="0" fontId="4" fillId="11" borderId="27" xfId="1" quotePrefix="1" applyFont="1" applyFill="1" applyBorder="1" applyAlignment="1">
      <alignment horizontal="center" wrapText="1"/>
    </xf>
    <xf numFmtId="0" fontId="4" fillId="11" borderId="27" xfId="1" quotePrefix="1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/>
    </xf>
    <xf numFmtId="0" fontId="3" fillId="11" borderId="27" xfId="1" applyFont="1" applyFill="1" applyBorder="1" applyAlignment="1">
      <alignment horizontal="center" wrapText="1"/>
    </xf>
    <xf numFmtId="0" fontId="3" fillId="11" borderId="28" xfId="1" applyFont="1" applyFill="1" applyBorder="1" applyAlignment="1">
      <alignment horizontal="center" wrapText="1"/>
    </xf>
    <xf numFmtId="0" fontId="8" fillId="0" borderId="27" xfId="0" applyFont="1" applyBorder="1" applyAlignment="1">
      <alignment horizontal="left" vertical="center"/>
    </xf>
    <xf numFmtId="0" fontId="13" fillId="7" borderId="35" xfId="0" applyFont="1" applyFill="1" applyBorder="1" applyAlignment="1">
      <alignment vertical="center" wrapText="1"/>
    </xf>
    <xf numFmtId="0" fontId="13" fillId="7" borderId="27" xfId="0" applyFont="1" applyFill="1" applyBorder="1" applyAlignment="1">
      <alignment vertical="center" wrapText="1"/>
    </xf>
    <xf numFmtId="0" fontId="8" fillId="9" borderId="27" xfId="1" quotePrefix="1" applyFont="1" applyFill="1" applyBorder="1" applyAlignment="1">
      <alignment horizontal="center" vertical="center" wrapText="1"/>
    </xf>
    <xf numFmtId="0" fontId="8" fillId="9" borderId="27" xfId="1" applyFont="1" applyFill="1" applyBorder="1" applyAlignment="1">
      <alignment horizontal="center" vertical="center" wrapText="1"/>
    </xf>
    <xf numFmtId="0" fontId="8" fillId="9" borderId="28" xfId="1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49" fontId="13" fillId="7" borderId="51" xfId="0" applyNumberFormat="1" applyFont="1" applyFill="1" applyBorder="1" applyAlignment="1">
      <alignment horizontal="left" vertical="center"/>
    </xf>
    <xf numFmtId="49" fontId="13" fillId="7" borderId="52" xfId="0" applyNumberFormat="1" applyFont="1" applyFill="1" applyBorder="1" applyAlignment="1">
      <alignment horizontal="left" vertical="center" wrapText="1"/>
    </xf>
    <xf numFmtId="0" fontId="3" fillId="9" borderId="2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/>
    </xf>
    <xf numFmtId="49" fontId="8" fillId="0" borderId="26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49" fontId="8" fillId="0" borderId="55" xfId="0" applyNumberFormat="1" applyFont="1" applyBorder="1" applyAlignment="1">
      <alignment horizontal="left" vertical="center"/>
    </xf>
    <xf numFmtId="49" fontId="8" fillId="0" borderId="56" xfId="0" applyNumberFormat="1" applyFont="1" applyBorder="1" applyAlignment="1">
      <alignment horizontal="left" vertical="center" wrapText="1"/>
    </xf>
    <xf numFmtId="0" fontId="3" fillId="0" borderId="56" xfId="1" quotePrefix="1" applyFont="1" applyBorder="1" applyAlignment="1">
      <alignment horizontal="center" vertical="center" wrapText="1"/>
    </xf>
    <xf numFmtId="0" fontId="4" fillId="0" borderId="56" xfId="1" quotePrefix="1" applyFont="1" applyBorder="1" applyAlignment="1">
      <alignment horizontal="center" wrapText="1"/>
    </xf>
    <xf numFmtId="0" fontId="4" fillId="0" borderId="56" xfId="1" quotePrefix="1" applyFont="1" applyBorder="1" applyAlignment="1">
      <alignment horizontal="center" vertical="center" wrapText="1"/>
    </xf>
    <xf numFmtId="0" fontId="9" fillId="9" borderId="56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 wrapText="1"/>
    </xf>
    <xf numFmtId="0" fontId="3" fillId="0" borderId="57" xfId="1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left" vertical="center"/>
    </xf>
    <xf numFmtId="49" fontId="7" fillId="0" borderId="60" xfId="0" applyNumberFormat="1" applyFont="1" applyBorder="1" applyAlignment="1">
      <alignment horizontal="left" vertical="center" wrapText="1"/>
    </xf>
    <xf numFmtId="0" fontId="3" fillId="0" borderId="60" xfId="1" quotePrefix="1" applyFont="1" applyBorder="1" applyAlignment="1">
      <alignment horizontal="center" vertical="center" wrapText="1"/>
    </xf>
    <xf numFmtId="0" fontId="4" fillId="0" borderId="60" xfId="1" quotePrefix="1" applyFont="1" applyBorder="1" applyAlignment="1">
      <alignment horizontal="center" wrapText="1"/>
    </xf>
    <xf numFmtId="0" fontId="4" fillId="0" borderId="60" xfId="1" quotePrefix="1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8" fillId="0" borderId="0" xfId="0" applyFont="1"/>
    <xf numFmtId="0" fontId="21" fillId="0" borderId="6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3" fillId="9" borderId="60" xfId="1" quotePrefix="1" applyFont="1" applyFill="1" applyBorder="1" applyAlignment="1">
      <alignment horizontal="center" vertical="center" wrapText="1"/>
    </xf>
    <xf numFmtId="0" fontId="4" fillId="9" borderId="60" xfId="1" quotePrefix="1" applyFont="1" applyFill="1" applyBorder="1" applyAlignment="1">
      <alignment horizontal="center" wrapText="1"/>
    </xf>
    <xf numFmtId="0" fontId="4" fillId="9" borderId="60" xfId="1" quotePrefix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/>
    </xf>
    <xf numFmtId="0" fontId="10" fillId="9" borderId="60" xfId="0" applyFont="1" applyFill="1" applyBorder="1" applyAlignment="1">
      <alignment horizontal="center" vertical="center"/>
    </xf>
    <xf numFmtId="0" fontId="3" fillId="9" borderId="60" xfId="1" applyFont="1" applyFill="1" applyBorder="1" applyAlignment="1">
      <alignment horizontal="center" vertical="center" wrapText="1"/>
    </xf>
    <xf numFmtId="0" fontId="3" fillId="9" borderId="61" xfId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3" fillId="5" borderId="58" xfId="0" applyFont="1" applyFill="1" applyBorder="1" applyAlignment="1">
      <alignment vertical="center" wrapText="1"/>
    </xf>
    <xf numFmtId="0" fontId="3" fillId="5" borderId="60" xfId="0" applyFont="1" applyFill="1" applyBorder="1" applyAlignment="1">
      <alignment vertical="center" wrapText="1"/>
    </xf>
    <xf numFmtId="0" fontId="3" fillId="5" borderId="60" xfId="1" quotePrefix="1" applyFont="1" applyFill="1" applyBorder="1" applyAlignment="1">
      <alignment horizontal="center" vertical="center" wrapText="1"/>
    </xf>
    <xf numFmtId="0" fontId="4" fillId="5" borderId="60" xfId="1" quotePrefix="1" applyFont="1" applyFill="1" applyBorder="1" applyAlignment="1">
      <alignment horizontal="center" wrapText="1"/>
    </xf>
    <xf numFmtId="0" fontId="4" fillId="5" borderId="60" xfId="1" quotePrefix="1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3" fillId="5" borderId="60" xfId="1" applyFont="1" applyFill="1" applyBorder="1" applyAlignment="1">
      <alignment horizontal="center" vertical="center" wrapText="1"/>
    </xf>
    <xf numFmtId="0" fontId="3" fillId="5" borderId="61" xfId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7" fillId="9" borderId="61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3" fillId="5" borderId="60" xfId="0" applyFont="1" applyFill="1" applyBorder="1" applyAlignment="1">
      <alignment horizontal="center" vertical="center" wrapText="1"/>
    </xf>
    <xf numFmtId="0" fontId="3" fillId="5" borderId="61" xfId="0" applyFont="1" applyFill="1" applyBorder="1" applyAlignment="1">
      <alignment horizontal="center" vertical="center" wrapText="1"/>
    </xf>
    <xf numFmtId="0" fontId="21" fillId="0" borderId="65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/>
    </xf>
    <xf numFmtId="0" fontId="21" fillId="0" borderId="67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 wrapText="1"/>
    </xf>
    <xf numFmtId="0" fontId="3" fillId="9" borderId="68" xfId="1" quotePrefix="1" applyFont="1" applyFill="1" applyBorder="1" applyAlignment="1">
      <alignment horizontal="center" vertical="center" wrapText="1"/>
    </xf>
    <xf numFmtId="0" fontId="3" fillId="0" borderId="68" xfId="1" quotePrefix="1" applyFont="1" applyBorder="1" applyAlignment="1">
      <alignment horizontal="center" vertical="center" wrapText="1"/>
    </xf>
    <xf numFmtId="0" fontId="4" fillId="9" borderId="68" xfId="1" quotePrefix="1" applyFont="1" applyFill="1" applyBorder="1" applyAlignment="1">
      <alignment horizontal="center" wrapText="1"/>
    </xf>
    <xf numFmtId="0" fontId="4" fillId="9" borderId="68" xfId="1" quotePrefix="1" applyFont="1" applyFill="1" applyBorder="1" applyAlignment="1">
      <alignment horizontal="center" vertical="center" wrapText="1"/>
    </xf>
    <xf numFmtId="0" fontId="9" fillId="9" borderId="68" xfId="0" applyFont="1" applyFill="1" applyBorder="1" applyAlignment="1">
      <alignment horizontal="center" vertical="center"/>
    </xf>
    <xf numFmtId="0" fontId="10" fillId="9" borderId="68" xfId="0" applyFont="1" applyFill="1" applyBorder="1" applyAlignment="1">
      <alignment horizontal="center" vertical="center"/>
    </xf>
    <xf numFmtId="0" fontId="8" fillId="9" borderId="68" xfId="1" applyFont="1" applyFill="1" applyBorder="1" applyAlignment="1">
      <alignment horizontal="center" vertical="center" wrapText="1"/>
    </xf>
    <xf numFmtId="0" fontId="3" fillId="9" borderId="66" xfId="1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6" fillId="4" borderId="66" xfId="0" applyFont="1" applyFill="1" applyBorder="1" applyAlignment="1">
      <alignment vertical="center"/>
    </xf>
    <xf numFmtId="0" fontId="6" fillId="4" borderId="64" xfId="0" applyFont="1" applyFill="1" applyBorder="1" applyAlignment="1">
      <alignment vertical="center"/>
    </xf>
    <xf numFmtId="0" fontId="1" fillId="4" borderId="64" xfId="0" applyFont="1" applyFill="1" applyBorder="1"/>
    <xf numFmtId="0" fontId="1" fillId="4" borderId="64" xfId="0" applyFont="1" applyFill="1" applyBorder="1" applyAlignment="1">
      <alignment vertical="center"/>
    </xf>
    <xf numFmtId="0" fontId="1" fillId="4" borderId="64" xfId="0" applyFont="1" applyFill="1" applyBorder="1" applyAlignment="1">
      <alignment horizontal="center" vertical="center"/>
    </xf>
    <xf numFmtId="0" fontId="6" fillId="4" borderId="64" xfId="0" applyFont="1" applyFill="1" applyBorder="1"/>
    <xf numFmtId="0" fontId="6" fillId="4" borderId="36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7" fillId="4" borderId="66" xfId="0" applyFont="1" applyFill="1" applyBorder="1"/>
    <xf numFmtId="0" fontId="8" fillId="4" borderId="64" xfId="0" applyFont="1" applyFill="1" applyBorder="1" applyAlignment="1">
      <alignment vertical="center"/>
    </xf>
    <xf numFmtId="0" fontId="7" fillId="4" borderId="64" xfId="0" applyFont="1" applyFill="1" applyBorder="1" applyAlignment="1">
      <alignment vertical="center"/>
    </xf>
    <xf numFmtId="0" fontId="0" fillId="4" borderId="64" xfId="0" applyFill="1" applyBorder="1"/>
    <xf numFmtId="0" fontId="0" fillId="4" borderId="64" xfId="0" applyFill="1" applyBorder="1" applyAlignment="1">
      <alignment vertical="center"/>
    </xf>
    <xf numFmtId="0" fontId="0" fillId="4" borderId="64" xfId="0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4" borderId="60" xfId="1" applyFont="1" applyFill="1" applyBorder="1" applyAlignment="1">
      <alignment horizontal="center" vertical="center" wrapText="1"/>
    </xf>
    <xf numFmtId="0" fontId="3" fillId="4" borderId="60" xfId="1" applyFont="1" applyFill="1" applyBorder="1" applyAlignment="1">
      <alignment horizontal="center" vertical="center" wrapText="1"/>
    </xf>
    <xf numFmtId="0" fontId="4" fillId="4" borderId="60" xfId="1" applyFont="1" applyFill="1" applyBorder="1" applyAlignment="1">
      <alignment horizontal="center" wrapText="1"/>
    </xf>
    <xf numFmtId="0" fontId="4" fillId="4" borderId="60" xfId="1" applyFont="1" applyFill="1" applyBorder="1" applyAlignment="1">
      <alignment horizontal="center" vertical="center" wrapText="1"/>
    </xf>
    <xf numFmtId="0" fontId="3" fillId="4" borderId="60" xfId="1" applyFont="1" applyFill="1" applyBorder="1" applyAlignment="1">
      <alignment horizontal="center" wrapText="1"/>
    </xf>
    <xf numFmtId="0" fontId="3" fillId="4" borderId="66" xfId="1" applyFont="1" applyFill="1" applyBorder="1" applyAlignment="1">
      <alignment horizontal="center" wrapText="1"/>
    </xf>
    <xf numFmtId="0" fontId="3" fillId="0" borderId="66" xfId="1" applyFont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0" fontId="3" fillId="5" borderId="66" xfId="1" applyFont="1" applyFill="1" applyBorder="1" applyAlignment="1">
      <alignment horizontal="center" vertical="center" wrapText="1"/>
    </xf>
    <xf numFmtId="49" fontId="11" fillId="7" borderId="70" xfId="0" applyNumberFormat="1" applyFont="1" applyFill="1" applyBorder="1" applyAlignment="1">
      <alignment horizontal="left" vertical="center"/>
    </xf>
    <xf numFmtId="49" fontId="11" fillId="7" borderId="71" xfId="0" applyNumberFormat="1" applyFont="1" applyFill="1" applyBorder="1" applyAlignment="1">
      <alignment horizontal="left" vertical="center" wrapText="1"/>
    </xf>
    <xf numFmtId="0" fontId="8" fillId="8" borderId="68" xfId="1" quotePrefix="1" applyFont="1" applyFill="1" applyBorder="1" applyAlignment="1">
      <alignment horizontal="center" vertical="center" wrapText="1"/>
    </xf>
    <xf numFmtId="0" fontId="3" fillId="8" borderId="68" xfId="1" quotePrefix="1" applyFont="1" applyFill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/>
    </xf>
    <xf numFmtId="0" fontId="8" fillId="8" borderId="68" xfId="1" applyFont="1" applyFill="1" applyBorder="1" applyAlignment="1">
      <alignment horizontal="center" vertical="center" wrapText="1"/>
    </xf>
    <xf numFmtId="0" fontId="8" fillId="8" borderId="72" xfId="1" applyFont="1" applyFill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left" vertical="center"/>
    </xf>
    <xf numFmtId="49" fontId="8" fillId="0" borderId="68" xfId="0" applyNumberFormat="1" applyFont="1" applyBorder="1" applyAlignment="1">
      <alignment horizontal="left" vertical="center" wrapText="1"/>
    </xf>
    <xf numFmtId="0" fontId="9" fillId="8" borderId="68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4" fillId="8" borderId="68" xfId="1" quotePrefix="1" applyFont="1" applyFill="1" applyBorder="1" applyAlignment="1">
      <alignment horizontal="center" wrapText="1"/>
    </xf>
    <xf numFmtId="0" fontId="4" fillId="8" borderId="68" xfId="1" quotePrefix="1" applyFont="1" applyFill="1" applyBorder="1" applyAlignment="1">
      <alignment horizontal="center" vertical="center" wrapText="1"/>
    </xf>
    <xf numFmtId="0" fontId="3" fillId="8" borderId="72" xfId="1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vertical="center" wrapText="1"/>
    </xf>
    <xf numFmtId="0" fontId="3" fillId="5" borderId="68" xfId="1" quotePrefix="1" applyFont="1" applyFill="1" applyBorder="1" applyAlignment="1">
      <alignment horizontal="center" vertical="center" wrapText="1"/>
    </xf>
    <xf numFmtId="0" fontId="9" fillId="5" borderId="68" xfId="0" applyFont="1" applyFill="1" applyBorder="1" applyAlignment="1">
      <alignment horizontal="center" vertical="center"/>
    </xf>
    <xf numFmtId="0" fontId="10" fillId="5" borderId="68" xfId="0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 wrapText="1"/>
    </xf>
    <xf numFmtId="0" fontId="3" fillId="5" borderId="72" xfId="1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vertical="center" wrapText="1"/>
    </xf>
    <xf numFmtId="0" fontId="13" fillId="7" borderId="68" xfId="0" applyFont="1" applyFill="1" applyBorder="1" applyAlignment="1">
      <alignment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3" fillId="8" borderId="48" xfId="1" applyFont="1" applyFill="1" applyBorder="1" applyAlignment="1">
      <alignment horizontal="center" vertical="center" wrapText="1"/>
    </xf>
    <xf numFmtId="0" fontId="3" fillId="8" borderId="36" xfId="1" applyFont="1" applyFill="1" applyBorder="1" applyAlignment="1">
      <alignment horizontal="center" vertical="center" wrapText="1"/>
    </xf>
    <xf numFmtId="49" fontId="8" fillId="0" borderId="74" xfId="0" applyNumberFormat="1" applyFont="1" applyBorder="1" applyAlignment="1">
      <alignment horizontal="left" vertical="center"/>
    </xf>
    <xf numFmtId="49" fontId="8" fillId="0" borderId="52" xfId="0" applyNumberFormat="1" applyFont="1" applyBorder="1" applyAlignment="1">
      <alignment horizontal="left" vertical="center" wrapText="1"/>
    </xf>
    <xf numFmtId="0" fontId="3" fillId="8" borderId="68" xfId="1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/>
    </xf>
    <xf numFmtId="0" fontId="27" fillId="6" borderId="68" xfId="0" applyFont="1" applyFill="1" applyBorder="1" applyAlignment="1">
      <alignment horizontal="center" vertical="center"/>
    </xf>
    <xf numFmtId="49" fontId="8" fillId="0" borderId="75" xfId="0" applyNumberFormat="1" applyFont="1" applyBorder="1" applyAlignment="1">
      <alignment horizontal="left" vertical="center"/>
    </xf>
    <xf numFmtId="49" fontId="8" fillId="0" borderId="76" xfId="0" applyNumberFormat="1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/>
    </xf>
    <xf numFmtId="0" fontId="3" fillId="0" borderId="77" xfId="1" quotePrefix="1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9" fillId="8" borderId="77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vertical="center"/>
    </xf>
    <xf numFmtId="0" fontId="3" fillId="8" borderId="77" xfId="1" applyFont="1" applyFill="1" applyBorder="1" applyAlignment="1">
      <alignment horizontal="center" vertical="center" wrapText="1"/>
    </xf>
    <xf numFmtId="0" fontId="3" fillId="8" borderId="66" xfId="1" applyFont="1" applyFill="1" applyBorder="1" applyAlignment="1">
      <alignment horizontal="center" vertical="center" wrapText="1"/>
    </xf>
    <xf numFmtId="49" fontId="8" fillId="0" borderId="79" xfId="0" applyNumberFormat="1" applyFont="1" applyBorder="1" applyAlignment="1">
      <alignment horizontal="left" vertical="center"/>
    </xf>
    <xf numFmtId="49" fontId="8" fillId="0" borderId="80" xfId="0" applyNumberFormat="1" applyFont="1" applyBorder="1" applyAlignment="1">
      <alignment horizontal="left" vertical="center" wrapText="1"/>
    </xf>
    <xf numFmtId="0" fontId="3" fillId="8" borderId="77" xfId="1" quotePrefix="1" applyFont="1" applyFill="1" applyBorder="1" applyAlignment="1">
      <alignment horizontal="center" vertical="center" wrapText="1"/>
    </xf>
    <xf numFmtId="0" fontId="4" fillId="8" borderId="77" xfId="1" quotePrefix="1" applyFont="1" applyFill="1" applyBorder="1" applyAlignment="1">
      <alignment horizontal="center" wrapText="1"/>
    </xf>
    <xf numFmtId="0" fontId="4" fillId="8" borderId="77" xfId="1" quotePrefix="1" applyFont="1" applyFill="1" applyBorder="1" applyAlignment="1">
      <alignment horizontal="center" vertical="center" wrapText="1"/>
    </xf>
    <xf numFmtId="0" fontId="21" fillId="0" borderId="81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0" fontId="6" fillId="0" borderId="81" xfId="0" applyFont="1" applyBorder="1" applyAlignment="1">
      <alignment horizontal="center" vertical="center"/>
    </xf>
    <xf numFmtId="0" fontId="3" fillId="5" borderId="84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vertical="center" wrapText="1"/>
    </xf>
    <xf numFmtId="0" fontId="3" fillId="5" borderId="82" xfId="1" quotePrefix="1" applyFont="1" applyFill="1" applyBorder="1" applyAlignment="1">
      <alignment horizontal="center" vertical="center" wrapText="1"/>
    </xf>
    <xf numFmtId="0" fontId="4" fillId="5" borderId="82" xfId="1" quotePrefix="1" applyFont="1" applyFill="1" applyBorder="1" applyAlignment="1">
      <alignment horizontal="center" wrapText="1"/>
    </xf>
    <xf numFmtId="0" fontId="4" fillId="5" borderId="82" xfId="1" quotePrefix="1" applyFont="1" applyFill="1" applyBorder="1" applyAlignment="1">
      <alignment horizontal="center" vertical="center" wrapText="1"/>
    </xf>
    <xf numFmtId="0" fontId="9" fillId="5" borderId="82" xfId="0" applyFont="1" applyFill="1" applyBorder="1" applyAlignment="1">
      <alignment horizontal="center" vertical="center"/>
    </xf>
    <xf numFmtId="0" fontId="10" fillId="5" borderId="82" xfId="0" applyFont="1" applyFill="1" applyBorder="1" applyAlignment="1">
      <alignment horizontal="center" vertical="center"/>
    </xf>
    <xf numFmtId="0" fontId="3" fillId="5" borderId="82" xfId="1" applyFont="1" applyFill="1" applyBorder="1" applyAlignment="1">
      <alignment horizontal="center" vertical="center" wrapText="1"/>
    </xf>
    <xf numFmtId="0" fontId="3" fillId="5" borderId="83" xfId="1" applyFont="1" applyFill="1" applyBorder="1" applyAlignment="1">
      <alignment horizontal="center" vertical="center" wrapText="1"/>
    </xf>
    <xf numFmtId="0" fontId="3" fillId="5" borderId="86" xfId="1" applyFont="1" applyFill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vertical="center" wrapText="1"/>
    </xf>
    <xf numFmtId="0" fontId="8" fillId="0" borderId="82" xfId="0" applyFont="1" applyBorder="1" applyAlignment="1">
      <alignment vertical="center" wrapText="1"/>
    </xf>
    <xf numFmtId="0" fontId="3" fillId="0" borderId="82" xfId="1" quotePrefix="1" applyFont="1" applyBorder="1" applyAlignment="1">
      <alignment horizontal="center" vertical="center" wrapText="1"/>
    </xf>
    <xf numFmtId="0" fontId="4" fillId="0" borderId="82" xfId="1" quotePrefix="1" applyFont="1" applyBorder="1" applyAlignment="1">
      <alignment horizontal="center" wrapText="1"/>
    </xf>
    <xf numFmtId="0" fontId="4" fillId="0" borderId="82" xfId="1" quotePrefix="1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 wrapText="1"/>
    </xf>
    <xf numFmtId="0" fontId="3" fillId="0" borderId="83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9" borderId="83" xfId="0" applyFont="1" applyFill="1" applyBorder="1" applyAlignment="1">
      <alignment horizontal="center" vertical="center" wrapText="1"/>
    </xf>
    <xf numFmtId="0" fontId="7" fillId="9" borderId="87" xfId="0" applyFont="1" applyFill="1" applyBorder="1" applyAlignment="1">
      <alignment horizontal="center" vertical="center" wrapText="1"/>
    </xf>
    <xf numFmtId="49" fontId="3" fillId="5" borderId="82" xfId="1" applyNumberFormat="1" applyFont="1" applyFill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0" fontId="3" fillId="0" borderId="48" xfId="1" quotePrefix="1" applyFont="1" applyBorder="1" applyAlignment="1">
      <alignment horizontal="center" vertical="center" wrapText="1"/>
    </xf>
    <xf numFmtId="0" fontId="4" fillId="0" borderId="87" xfId="1" quotePrefix="1" applyFont="1" applyBorder="1" applyAlignment="1">
      <alignment horizontal="center" wrapText="1"/>
    </xf>
    <xf numFmtId="49" fontId="3" fillId="0" borderId="82" xfId="1" applyNumberFormat="1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3" fillId="0" borderId="13" xfId="1" quotePrefix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3" fillId="4" borderId="91" xfId="1" applyFont="1" applyFill="1" applyBorder="1" applyAlignment="1">
      <alignment horizontal="center" wrapText="1"/>
    </xf>
    <xf numFmtId="0" fontId="0" fillId="4" borderId="87" xfId="0" applyFill="1" applyBorder="1"/>
    <xf numFmtId="0" fontId="0" fillId="4" borderId="87" xfId="0" applyFill="1" applyBorder="1" applyAlignment="1">
      <alignment vertical="center"/>
    </xf>
    <xf numFmtId="0" fontId="0" fillId="4" borderId="87" xfId="0" applyFill="1" applyBorder="1" applyAlignment="1">
      <alignment horizontal="center" vertical="center"/>
    </xf>
    <xf numFmtId="0" fontId="7" fillId="4" borderId="87" xfId="0" applyFont="1" applyFill="1" applyBorder="1" applyAlignment="1">
      <alignment vertical="center"/>
    </xf>
    <xf numFmtId="0" fontId="6" fillId="4" borderId="77" xfId="0" applyFont="1" applyFill="1" applyBorder="1"/>
    <xf numFmtId="1" fontId="6" fillId="4" borderId="66" xfId="0" applyNumberFormat="1" applyFont="1" applyFill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3" fillId="4" borderId="96" xfId="1" applyFont="1" applyFill="1" applyBorder="1" applyAlignment="1">
      <alignment horizontal="center" wrapText="1"/>
    </xf>
    <xf numFmtId="0" fontId="6" fillId="4" borderId="50" xfId="0" applyFont="1" applyFill="1" applyBorder="1" applyAlignment="1">
      <alignment horizontal="left"/>
    </xf>
    <xf numFmtId="0" fontId="6" fillId="4" borderId="50" xfId="0" applyFont="1" applyFill="1" applyBorder="1" applyAlignment="1">
      <alignment horizontal="left" vertical="center"/>
    </xf>
    <xf numFmtId="0" fontId="6" fillId="4" borderId="94" xfId="0" applyFont="1" applyFill="1" applyBorder="1" applyAlignment="1">
      <alignment horizontal="left" vertical="center"/>
    </xf>
    <xf numFmtId="0" fontId="0" fillId="4" borderId="48" xfId="0" applyFill="1" applyBorder="1"/>
    <xf numFmtId="0" fontId="0" fillId="4" borderId="48" xfId="0" applyFill="1" applyBorder="1" applyAlignment="1">
      <alignment vertical="center"/>
    </xf>
    <xf numFmtId="0" fontId="0" fillId="4" borderId="48" xfId="0" applyFill="1" applyBorder="1" applyAlignment="1">
      <alignment horizontal="center" vertical="center"/>
    </xf>
    <xf numFmtId="0" fontId="7" fillId="4" borderId="48" xfId="0" applyFont="1" applyFill="1" applyBorder="1" applyAlignment="1">
      <alignment vertical="center"/>
    </xf>
    <xf numFmtId="0" fontId="6" fillId="4" borderId="66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center"/>
    </xf>
    <xf numFmtId="0" fontId="3" fillId="4" borderId="35" xfId="1" applyFont="1" applyFill="1" applyBorder="1" applyAlignment="1">
      <alignment horizontal="center" wrapText="1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center"/>
    </xf>
    <xf numFmtId="0" fontId="6" fillId="12" borderId="91" xfId="0" applyFont="1" applyFill="1" applyBorder="1" applyAlignment="1">
      <alignment horizontal="left"/>
    </xf>
    <xf numFmtId="49" fontId="6" fillId="12" borderId="48" xfId="1" applyNumberFormat="1" applyFont="1" applyFill="1" applyBorder="1" applyAlignment="1">
      <alignment vertical="center" wrapText="1"/>
    </xf>
    <xf numFmtId="49" fontId="28" fillId="12" borderId="48" xfId="1" applyNumberFormat="1" applyFont="1" applyFill="1" applyBorder="1" applyAlignment="1">
      <alignment vertical="center" wrapText="1"/>
    </xf>
    <xf numFmtId="49" fontId="29" fillId="12" borderId="48" xfId="1" applyNumberFormat="1" applyFont="1" applyFill="1" applyBorder="1" applyAlignment="1">
      <alignment vertical="center" wrapText="1"/>
    </xf>
    <xf numFmtId="49" fontId="29" fillId="12" borderId="48" xfId="1" applyNumberFormat="1" applyFont="1" applyFill="1" applyBorder="1" applyAlignment="1">
      <alignment horizontal="center" vertical="center" wrapText="1"/>
    </xf>
    <xf numFmtId="49" fontId="28" fillId="12" borderId="77" xfId="1" applyNumberFormat="1" applyFont="1" applyFill="1" applyBorder="1" applyAlignment="1">
      <alignment vertical="center" wrapText="1"/>
    </xf>
    <xf numFmtId="1" fontId="6" fillId="12" borderId="66" xfId="1" applyNumberFormat="1" applyFont="1" applyFill="1" applyBorder="1" applyAlignment="1">
      <alignment horizontal="center" vertical="center" wrapText="1"/>
    </xf>
    <xf numFmtId="1" fontId="6" fillId="12" borderId="77" xfId="1" applyNumberFormat="1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left"/>
    </xf>
    <xf numFmtId="49" fontId="6" fillId="12" borderId="0" xfId="1" applyNumberFormat="1" applyFont="1" applyFill="1" applyAlignment="1">
      <alignment vertical="center" wrapText="1"/>
    </xf>
    <xf numFmtId="49" fontId="28" fillId="12" borderId="0" xfId="1" applyNumberFormat="1" applyFont="1" applyFill="1" applyAlignment="1">
      <alignment vertical="center" wrapText="1"/>
    </xf>
    <xf numFmtId="49" fontId="29" fillId="12" borderId="0" xfId="1" applyNumberFormat="1" applyFont="1" applyFill="1" applyAlignment="1">
      <alignment vertical="center" wrapText="1"/>
    </xf>
    <xf numFmtId="49" fontId="29" fillId="12" borderId="0" xfId="1" applyNumberFormat="1" applyFont="1" applyFill="1" applyAlignment="1">
      <alignment horizontal="center" vertical="center" wrapText="1"/>
    </xf>
    <xf numFmtId="49" fontId="28" fillId="12" borderId="66" xfId="1" applyNumberFormat="1" applyFont="1" applyFill="1" applyBorder="1" applyAlignment="1">
      <alignment horizontal="center" vertical="center" wrapText="1"/>
    </xf>
    <xf numFmtId="0" fontId="7" fillId="12" borderId="96" xfId="0" applyFont="1" applyFill="1" applyBorder="1"/>
    <xf numFmtId="0" fontId="7" fillId="12" borderId="50" xfId="0" applyFont="1" applyFill="1" applyBorder="1"/>
    <xf numFmtId="0" fontId="8" fillId="12" borderId="50" xfId="0" applyFont="1" applyFill="1" applyBorder="1" applyAlignment="1">
      <alignment vertical="center"/>
    </xf>
    <xf numFmtId="0" fontId="7" fillId="12" borderId="50" xfId="0" applyFont="1" applyFill="1" applyBorder="1" applyAlignment="1">
      <alignment vertical="center"/>
    </xf>
    <xf numFmtId="0" fontId="0" fillId="12" borderId="50" xfId="0" applyFill="1" applyBorder="1"/>
    <xf numFmtId="0" fontId="0" fillId="12" borderId="50" xfId="0" applyFill="1" applyBorder="1" applyAlignment="1">
      <alignment vertical="center"/>
    </xf>
    <xf numFmtId="0" fontId="0" fillId="12" borderId="50" xfId="0" applyFill="1" applyBorder="1" applyAlignment="1">
      <alignment horizontal="center" vertical="center"/>
    </xf>
    <xf numFmtId="0" fontId="7" fillId="12" borderId="77" xfId="0" applyFont="1" applyFill="1" applyBorder="1"/>
    <xf numFmtId="0" fontId="6" fillId="12" borderId="66" xfId="0" applyFont="1" applyFill="1" applyBorder="1" applyAlignment="1">
      <alignment horizontal="center"/>
    </xf>
    <xf numFmtId="0" fontId="6" fillId="12" borderId="77" xfId="0" applyFont="1" applyFill="1" applyBorder="1" applyAlignment="1">
      <alignment horizontal="center"/>
    </xf>
    <xf numFmtId="0" fontId="7" fillId="12" borderId="97" xfId="0" applyFont="1" applyFill="1" applyBorder="1"/>
    <xf numFmtId="0" fontId="7" fillId="12" borderId="98" xfId="0" applyFont="1" applyFill="1" applyBorder="1"/>
    <xf numFmtId="0" fontId="8" fillId="12" borderId="98" xfId="0" applyFont="1" applyFill="1" applyBorder="1" applyAlignment="1">
      <alignment vertical="center"/>
    </xf>
    <xf numFmtId="0" fontId="7" fillId="12" borderId="98" xfId="0" applyFont="1" applyFill="1" applyBorder="1" applyAlignment="1">
      <alignment vertical="center"/>
    </xf>
    <xf numFmtId="0" fontId="0" fillId="12" borderId="98" xfId="0" applyFill="1" applyBorder="1"/>
    <xf numFmtId="0" fontId="0" fillId="12" borderId="98" xfId="0" applyFill="1" applyBorder="1" applyAlignment="1">
      <alignment vertical="center"/>
    </xf>
    <xf numFmtId="0" fontId="0" fillId="12" borderId="98" xfId="0" applyFill="1" applyBorder="1" applyAlignment="1">
      <alignment horizontal="center" vertical="center"/>
    </xf>
    <xf numFmtId="0" fontId="7" fillId="12" borderId="99" xfId="0" applyFont="1" applyFill="1" applyBorder="1"/>
    <xf numFmtId="0" fontId="6" fillId="12" borderId="100" xfId="0" applyFont="1" applyFill="1" applyBorder="1" applyAlignment="1">
      <alignment horizontal="center"/>
    </xf>
    <xf numFmtId="0" fontId="6" fillId="12" borderId="103" xfId="0" applyFont="1" applyFill="1" applyBorder="1" applyAlignment="1">
      <alignment horizontal="center"/>
    </xf>
    <xf numFmtId="0" fontId="6" fillId="12" borderId="99" xfId="0" applyFont="1" applyFill="1" applyBorder="1" applyAlignment="1">
      <alignment horizontal="center"/>
    </xf>
    <xf numFmtId="0" fontId="6" fillId="0" borderId="10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0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69" xfId="0" applyFont="1" applyBorder="1" applyAlignment="1">
      <alignment horizontal="center" wrapText="1"/>
    </xf>
    <xf numFmtId="165" fontId="7" fillId="0" borderId="43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14" fontId="7" fillId="0" borderId="49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/>
    </xf>
    <xf numFmtId="0" fontId="7" fillId="13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7" fillId="0" borderId="49" xfId="0" applyFont="1" applyBorder="1" applyAlignment="1">
      <alignment horizontal="center"/>
    </xf>
    <xf numFmtId="0" fontId="7" fillId="9" borderId="27" xfId="1" applyFont="1" applyFill="1" applyBorder="1" applyAlignment="1">
      <alignment horizontal="center" vertical="center" wrapText="1"/>
    </xf>
    <xf numFmtId="0" fontId="7" fillId="9" borderId="28" xfId="1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27" xfId="1" applyFont="1" applyFill="1" applyBorder="1" applyAlignment="1">
      <alignment horizontal="center" vertical="center" wrapText="1"/>
    </xf>
    <xf numFmtId="0" fontId="6" fillId="9" borderId="28" xfId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8" xfId="0" applyFont="1" applyBorder="1"/>
    <xf numFmtId="9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/>
    </xf>
    <xf numFmtId="9" fontId="7" fillId="0" borderId="29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9" xfId="0" applyFont="1" applyBorder="1"/>
    <xf numFmtId="0" fontId="7" fillId="0" borderId="27" xfId="0" applyFont="1" applyBorder="1"/>
    <xf numFmtId="0" fontId="7" fillId="0" borderId="28" xfId="0" applyFont="1" applyBorder="1"/>
    <xf numFmtId="164" fontId="7" fillId="0" borderId="2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9" fontId="7" fillId="0" borderId="29" xfId="0" applyNumberFormat="1" applyFont="1" applyBorder="1"/>
    <xf numFmtId="9" fontId="7" fillId="0" borderId="32" xfId="0" applyNumberFormat="1" applyFont="1" applyBorder="1" applyAlignment="1">
      <alignment horizontal="center" vertical="center" wrapText="1"/>
    </xf>
    <xf numFmtId="9" fontId="7" fillId="0" borderId="27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/>
    </xf>
    <xf numFmtId="9" fontId="7" fillId="0" borderId="29" xfId="2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vertical="center" wrapText="1"/>
    </xf>
    <xf numFmtId="0" fontId="7" fillId="0" borderId="27" xfId="0" applyFont="1" applyBorder="1" applyAlignment="1">
      <alignment vertical="center"/>
    </xf>
    <xf numFmtId="164" fontId="7" fillId="0" borderId="27" xfId="0" applyNumberFormat="1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164" fontId="7" fillId="0" borderId="19" xfId="0" applyNumberFormat="1" applyFont="1" applyBorder="1" applyAlignment="1">
      <alignment vertical="center" wrapText="1"/>
    </xf>
    <xf numFmtId="164" fontId="7" fillId="0" borderId="17" xfId="0" applyNumberFormat="1" applyFont="1" applyBorder="1" applyAlignment="1">
      <alignment vertical="center" wrapText="1"/>
    </xf>
    <xf numFmtId="0" fontId="39" fillId="0" borderId="29" xfId="0" applyFont="1" applyBorder="1"/>
    <xf numFmtId="0" fontId="39" fillId="0" borderId="27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9" fontId="7" fillId="0" borderId="29" xfId="0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0" borderId="53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9" fontId="7" fillId="0" borderId="58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9" fontId="7" fillId="0" borderId="56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/>
    </xf>
    <xf numFmtId="9" fontId="7" fillId="0" borderId="58" xfId="0" applyNumberFormat="1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9" fontId="7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9" fontId="7" fillId="0" borderId="60" xfId="0" applyNumberFormat="1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9" fontId="7" fillId="0" borderId="68" xfId="0" applyNumberFormat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9" fontId="7" fillId="0" borderId="68" xfId="0" applyNumberFormat="1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9" fontId="7" fillId="0" borderId="63" xfId="0" applyNumberFormat="1" applyFont="1" applyBorder="1" applyAlignment="1">
      <alignment horizontal="center" vertical="center"/>
    </xf>
    <xf numFmtId="0" fontId="7" fillId="0" borderId="73" xfId="0" applyFont="1" applyBorder="1"/>
    <xf numFmtId="9" fontId="7" fillId="0" borderId="29" xfId="0" applyNumberFormat="1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9" fontId="7" fillId="0" borderId="81" xfId="0" applyNumberFormat="1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9" fontId="7" fillId="0" borderId="38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9" fontId="7" fillId="0" borderId="93" xfId="0" applyNumberFormat="1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78" xfId="0" applyFont="1" applyBorder="1"/>
    <xf numFmtId="0" fontId="7" fillId="0" borderId="77" xfId="0" applyFont="1" applyBorder="1"/>
    <xf numFmtId="0" fontId="7" fillId="0" borderId="66" xfId="0" applyFont="1" applyBorder="1"/>
    <xf numFmtId="0" fontId="7" fillId="0" borderId="20" xfId="0" applyFont="1" applyBorder="1"/>
    <xf numFmtId="0" fontId="7" fillId="0" borderId="99" xfId="0" applyFont="1" applyBorder="1"/>
    <xf numFmtId="0" fontId="7" fillId="0" borderId="100" xfId="0" applyFont="1" applyBorder="1"/>
    <xf numFmtId="0" fontId="7" fillId="0" borderId="104" xfId="0" applyFont="1" applyBorder="1"/>
    <xf numFmtId="0" fontId="6" fillId="4" borderId="48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6" fillId="5" borderId="110" xfId="0" applyFont="1" applyFill="1" applyBorder="1" applyAlignment="1">
      <alignment horizontal="center" vertical="center"/>
    </xf>
    <xf numFmtId="0" fontId="3" fillId="5" borderId="110" xfId="1" applyFont="1" applyFill="1" applyBorder="1" applyAlignment="1">
      <alignment horizontal="center" vertical="center" wrapText="1"/>
    </xf>
    <xf numFmtId="0" fontId="3" fillId="0" borderId="110" xfId="1" applyFont="1" applyBorder="1" applyAlignment="1">
      <alignment horizontal="center" vertical="center" wrapText="1"/>
    </xf>
    <xf numFmtId="0" fontId="6" fillId="6" borderId="109" xfId="0" applyFont="1" applyFill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3" fillId="0" borderId="109" xfId="1" applyFont="1" applyBorder="1" applyAlignment="1">
      <alignment horizontal="center" vertical="center" wrapText="1"/>
    </xf>
    <xf numFmtId="0" fontId="6" fillId="10" borderId="109" xfId="0" applyFont="1" applyFill="1" applyBorder="1" applyAlignment="1">
      <alignment horizontal="center" vertical="center"/>
    </xf>
    <xf numFmtId="0" fontId="6" fillId="0" borderId="109" xfId="0" applyFont="1" applyBorder="1"/>
    <xf numFmtId="0" fontId="6" fillId="9" borderId="109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5" borderId="109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/>
    </xf>
    <xf numFmtId="1" fontId="6" fillId="12" borderId="109" xfId="1" applyNumberFormat="1" applyFont="1" applyFill="1" applyBorder="1" applyAlignment="1">
      <alignment horizontal="center" vertical="center" wrapText="1"/>
    </xf>
    <xf numFmtId="0" fontId="6" fillId="12" borderId="109" xfId="0" applyFont="1" applyFill="1" applyBorder="1" applyAlignment="1">
      <alignment horizontal="center" vertical="center"/>
    </xf>
    <xf numFmtId="9" fontId="7" fillId="0" borderId="109" xfId="0" applyNumberFormat="1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/>
    </xf>
    <xf numFmtId="9" fontId="7" fillId="0" borderId="78" xfId="0" applyNumberFormat="1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 wrapText="1"/>
    </xf>
    <xf numFmtId="9" fontId="7" fillId="0" borderId="86" xfId="0" applyNumberFormat="1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/>
    </xf>
    <xf numFmtId="0" fontId="3" fillId="3" borderId="83" xfId="0" applyFont="1" applyFill="1" applyBorder="1" applyAlignment="1">
      <alignment horizontal="center" wrapText="1"/>
    </xf>
    <xf numFmtId="0" fontId="7" fillId="0" borderId="83" xfId="0" applyFont="1" applyBorder="1"/>
    <xf numFmtId="0" fontId="7" fillId="0" borderId="83" xfId="0" applyFont="1" applyBorder="1" applyAlignment="1">
      <alignment vertical="center"/>
    </xf>
    <xf numFmtId="0" fontId="39" fillId="0" borderId="83" xfId="0" applyFont="1" applyBorder="1" applyAlignment="1">
      <alignment horizontal="center" vertical="center"/>
    </xf>
    <xf numFmtId="0" fontId="3" fillId="3" borderId="99" xfId="0" applyFont="1" applyFill="1" applyBorder="1" applyAlignment="1">
      <alignment horizontal="center" wrapText="1"/>
    </xf>
    <xf numFmtId="0" fontId="3" fillId="3" borderId="104" xfId="0" applyFont="1" applyFill="1" applyBorder="1" applyAlignment="1">
      <alignment horizontal="center" wrapText="1"/>
    </xf>
    <xf numFmtId="0" fontId="7" fillId="0" borderId="4" xfId="0" applyFont="1" applyBorder="1"/>
    <xf numFmtId="9" fontId="7" fillId="0" borderId="86" xfId="0" applyNumberFormat="1" applyFont="1" applyBorder="1" applyAlignment="1">
      <alignment horizontal="center" vertical="center"/>
    </xf>
    <xf numFmtId="9" fontId="7" fillId="0" borderId="35" xfId="0" applyNumberFormat="1" applyFont="1" applyBorder="1" applyAlignment="1">
      <alignment horizontal="center" vertical="center"/>
    </xf>
    <xf numFmtId="9" fontId="7" fillId="0" borderId="109" xfId="0" applyNumberFormat="1" applyFont="1" applyBorder="1" applyAlignment="1">
      <alignment horizontal="center" vertical="center"/>
    </xf>
    <xf numFmtId="0" fontId="7" fillId="0" borderId="109" xfId="0" applyFont="1" applyBorder="1"/>
    <xf numFmtId="0" fontId="7" fillId="0" borderId="85" xfId="0" applyFont="1" applyBorder="1"/>
    <xf numFmtId="0" fontId="7" fillId="0" borderId="95" xfId="0" applyFont="1" applyBorder="1" applyAlignment="1">
      <alignment horizontal="center" vertical="center"/>
    </xf>
    <xf numFmtId="164" fontId="7" fillId="0" borderId="78" xfId="0" applyNumberFormat="1" applyFont="1" applyBorder="1" applyAlignment="1">
      <alignment horizontal="center" vertical="center"/>
    </xf>
    <xf numFmtId="164" fontId="7" fillId="0" borderId="109" xfId="0" applyNumberFormat="1" applyFont="1" applyBorder="1" applyAlignment="1">
      <alignment horizontal="center" vertical="center"/>
    </xf>
    <xf numFmtId="9" fontId="7" fillId="0" borderId="90" xfId="0" applyNumberFormat="1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9" fontId="7" fillId="0" borderId="78" xfId="0" applyNumberFormat="1" applyFont="1" applyBorder="1" applyAlignment="1">
      <alignment horizontal="center" vertical="center" wrapText="1"/>
    </xf>
    <xf numFmtId="9" fontId="7" fillId="0" borderId="95" xfId="0" applyNumberFormat="1" applyFont="1" applyBorder="1" applyAlignment="1">
      <alignment horizontal="center" vertical="center"/>
    </xf>
    <xf numFmtId="9" fontId="7" fillId="0" borderId="110" xfId="0" applyNumberFormat="1" applyFont="1" applyBorder="1" applyAlignment="1">
      <alignment horizontal="center" vertical="center"/>
    </xf>
    <xf numFmtId="164" fontId="7" fillId="0" borderId="78" xfId="0" applyNumberFormat="1" applyFont="1" applyBorder="1" applyAlignment="1">
      <alignment horizontal="center" vertical="center" wrapText="1"/>
    </xf>
    <xf numFmtId="164" fontId="7" fillId="0" borderId="109" xfId="0" applyNumberFormat="1" applyFont="1" applyBorder="1" applyAlignment="1">
      <alignment horizontal="center" vertical="center" wrapText="1"/>
    </xf>
    <xf numFmtId="164" fontId="7" fillId="0" borderId="90" xfId="0" applyNumberFormat="1" applyFont="1" applyBorder="1" applyAlignment="1">
      <alignment horizontal="center" vertical="center" wrapText="1"/>
    </xf>
    <xf numFmtId="164" fontId="7" fillId="0" borderId="78" xfId="0" applyNumberFormat="1" applyFont="1" applyBorder="1" applyAlignment="1">
      <alignment vertical="center" wrapText="1"/>
    </xf>
    <xf numFmtId="0" fontId="7" fillId="0" borderId="109" xfId="0" applyFont="1" applyBorder="1" applyAlignment="1">
      <alignment vertical="center"/>
    </xf>
    <xf numFmtId="164" fontId="7" fillId="0" borderId="109" xfId="0" applyNumberFormat="1" applyFont="1" applyBorder="1" applyAlignment="1">
      <alignment vertical="center" wrapText="1"/>
    </xf>
    <xf numFmtId="0" fontId="7" fillId="0" borderId="85" xfId="0" applyFont="1" applyBorder="1" applyAlignment="1">
      <alignment vertical="center"/>
    </xf>
    <xf numFmtId="0" fontId="7" fillId="0" borderId="86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9" fontId="7" fillId="0" borderId="90" xfId="0" applyNumberFormat="1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9" fontId="7" fillId="0" borderId="94" xfId="0" applyNumberFormat="1" applyFont="1" applyBorder="1" applyAlignment="1">
      <alignment horizontal="center" vertical="center" wrapText="1"/>
    </xf>
    <xf numFmtId="0" fontId="7" fillId="0" borderId="86" xfId="0" applyFont="1" applyBorder="1"/>
    <xf numFmtId="0" fontId="6" fillId="10" borderId="11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26" fillId="0" borderId="27" xfId="1" quotePrefix="1" applyFont="1" applyBorder="1" applyAlignment="1">
      <alignment horizontal="center" wrapText="1"/>
    </xf>
    <xf numFmtId="0" fontId="26" fillId="0" borderId="27" xfId="1" quotePrefix="1" applyFont="1" applyBorder="1" applyAlignment="1">
      <alignment horizontal="center" vertical="center" wrapText="1"/>
    </xf>
    <xf numFmtId="0" fontId="4" fillId="0" borderId="68" xfId="1" quotePrefix="1" applyFont="1" applyBorder="1" applyAlignment="1">
      <alignment horizontal="center" wrapText="1"/>
    </xf>
    <xf numFmtId="0" fontId="4" fillId="0" borderId="68" xfId="1" quotePrefix="1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2" fillId="5" borderId="15" xfId="1" quotePrefix="1" applyFill="1" applyBorder="1" applyAlignment="1">
      <alignment horizontal="center" wrapText="1"/>
    </xf>
    <xf numFmtId="0" fontId="2" fillId="5" borderId="60" xfId="1" quotePrefix="1" applyFill="1" applyBorder="1" applyAlignment="1">
      <alignment horizontal="center" wrapText="1"/>
    </xf>
    <xf numFmtId="0" fontId="6" fillId="6" borderId="83" xfId="0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9" borderId="83" xfId="0" applyFont="1" applyFill="1" applyBorder="1" applyAlignment="1">
      <alignment horizontal="center" vertical="center"/>
    </xf>
    <xf numFmtId="0" fontId="6" fillId="4" borderId="83" xfId="0" applyFont="1" applyFill="1" applyBorder="1" applyAlignment="1">
      <alignment horizontal="center" vertical="center"/>
    </xf>
    <xf numFmtId="0" fontId="6" fillId="5" borderId="83" xfId="0" applyFont="1" applyFill="1" applyBorder="1" applyAlignment="1">
      <alignment horizontal="center" vertical="center"/>
    </xf>
    <xf numFmtId="0" fontId="3" fillId="4" borderId="86" xfId="1" applyFont="1" applyFill="1" applyBorder="1" applyAlignment="1">
      <alignment horizontal="center" wrapText="1"/>
    </xf>
    <xf numFmtId="0" fontId="6" fillId="6" borderId="110" xfId="0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3" fillId="8" borderId="86" xfId="1" applyFont="1" applyFill="1" applyBorder="1" applyAlignment="1">
      <alignment horizontal="center" vertical="center" wrapText="1"/>
    </xf>
    <xf numFmtId="0" fontId="3" fillId="10" borderId="110" xfId="1" applyFont="1" applyFill="1" applyBorder="1" applyAlignment="1">
      <alignment horizontal="center" vertical="center" wrapText="1"/>
    </xf>
    <xf numFmtId="0" fontId="3" fillId="4" borderId="110" xfId="1" applyFont="1" applyFill="1" applyBorder="1" applyAlignment="1">
      <alignment horizontal="center" wrapText="1"/>
    </xf>
    <xf numFmtId="0" fontId="3" fillId="6" borderId="110" xfId="1" applyFont="1" applyFill="1" applyBorder="1" applyAlignment="1">
      <alignment horizontal="center" vertical="center" wrapText="1"/>
    </xf>
    <xf numFmtId="0" fontId="6" fillId="4" borderId="86" xfId="0" applyFont="1" applyFill="1" applyBorder="1" applyAlignment="1">
      <alignment horizontal="center" vertical="center"/>
    </xf>
    <xf numFmtId="0" fontId="3" fillId="4" borderId="86" xfId="1" applyFont="1" applyFill="1" applyBorder="1" applyAlignment="1">
      <alignment horizontal="center" vertical="center" wrapText="1"/>
    </xf>
    <xf numFmtId="0" fontId="3" fillId="11" borderId="86" xfId="1" applyFont="1" applyFill="1" applyBorder="1" applyAlignment="1">
      <alignment horizontal="center" wrapText="1"/>
    </xf>
    <xf numFmtId="0" fontId="20" fillId="0" borderId="110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6" fillId="5" borderId="86" xfId="0" applyFont="1" applyFill="1" applyBorder="1" applyAlignment="1">
      <alignment horizontal="center" vertical="center"/>
    </xf>
    <xf numFmtId="0" fontId="3" fillId="5" borderId="110" xfId="0" applyFont="1" applyFill="1" applyBorder="1" applyAlignment="1">
      <alignment horizontal="center" vertical="center" wrapText="1"/>
    </xf>
    <xf numFmtId="0" fontId="3" fillId="8" borderId="110" xfId="1" applyFont="1" applyFill="1" applyBorder="1" applyAlignment="1">
      <alignment horizontal="center" vertical="center" wrapText="1"/>
    </xf>
    <xf numFmtId="0" fontId="6" fillId="4" borderId="86" xfId="0" applyFont="1" applyFill="1" applyBorder="1" applyAlignment="1">
      <alignment horizontal="center"/>
    </xf>
    <xf numFmtId="1" fontId="6" fillId="12" borderId="86" xfId="1" applyNumberFormat="1" applyFont="1" applyFill="1" applyBorder="1" applyAlignment="1">
      <alignment horizontal="center" vertical="center" wrapText="1"/>
    </xf>
    <xf numFmtId="0" fontId="6" fillId="12" borderId="86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 vertical="center"/>
    </xf>
    <xf numFmtId="0" fontId="6" fillId="4" borderId="110" xfId="0" applyFont="1" applyFill="1" applyBorder="1" applyAlignment="1">
      <alignment horizontal="center" vertical="center"/>
    </xf>
    <xf numFmtId="0" fontId="6" fillId="4" borderId="95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 vertical="center"/>
    </xf>
    <xf numFmtId="0" fontId="6" fillId="4" borderId="109" xfId="1" applyFont="1" applyFill="1" applyBorder="1" applyAlignment="1">
      <alignment horizontal="center" wrapText="1"/>
    </xf>
    <xf numFmtId="49" fontId="14" fillId="0" borderId="109" xfId="1" applyNumberFormat="1" applyFont="1" applyBorder="1" applyAlignment="1">
      <alignment horizontal="center" wrapText="1"/>
    </xf>
    <xf numFmtId="49" fontId="14" fillId="0" borderId="109" xfId="3" applyNumberFormat="1" applyFont="1" applyBorder="1" applyAlignment="1">
      <alignment horizontal="center" wrapText="1"/>
    </xf>
    <xf numFmtId="49" fontId="14" fillId="8" borderId="109" xfId="3" applyNumberFormat="1" applyFont="1" applyFill="1" applyBorder="1" applyAlignment="1">
      <alignment horizontal="center" wrapText="1"/>
    </xf>
    <xf numFmtId="0" fontId="6" fillId="5" borderId="109" xfId="1" applyFont="1" applyFill="1" applyBorder="1" applyAlignment="1">
      <alignment horizontal="center" vertical="center" wrapText="1"/>
    </xf>
    <xf numFmtId="49" fontId="27" fillId="5" borderId="109" xfId="1" applyNumberFormat="1" applyFont="1" applyFill="1" applyBorder="1" applyAlignment="1">
      <alignment horizontal="center" vertical="center" wrapText="1"/>
    </xf>
    <xf numFmtId="0" fontId="6" fillId="10" borderId="109" xfId="1" applyFont="1" applyFill="1" applyBorder="1" applyAlignment="1">
      <alignment horizontal="center" vertical="center" wrapText="1"/>
    </xf>
    <xf numFmtId="0" fontId="6" fillId="6" borderId="109" xfId="1" applyFont="1" applyFill="1" applyBorder="1" applyAlignment="1">
      <alignment horizontal="center" vertical="center" wrapText="1"/>
    </xf>
    <xf numFmtId="0" fontId="6" fillId="4" borderId="109" xfId="1" applyFont="1" applyFill="1" applyBorder="1" applyAlignment="1">
      <alignment horizontal="center" vertical="center" wrapText="1"/>
    </xf>
    <xf numFmtId="0" fontId="6" fillId="11" borderId="109" xfId="1" applyFont="1" applyFill="1" applyBorder="1" applyAlignment="1">
      <alignment horizontal="center" wrapText="1"/>
    </xf>
    <xf numFmtId="49" fontId="40" fillId="8" borderId="109" xfId="3" applyNumberFormat="1" applyFont="1" applyFill="1" applyBorder="1" applyAlignment="1">
      <alignment horizontal="center" wrapText="1"/>
    </xf>
    <xf numFmtId="49" fontId="14" fillId="5" borderId="109" xfId="3" applyNumberFormat="1" applyFont="1" applyFill="1" applyBorder="1" applyAlignment="1">
      <alignment horizontal="center" wrapText="1"/>
    </xf>
    <xf numFmtId="0" fontId="6" fillId="5" borderId="109" xfId="0" applyFont="1" applyFill="1" applyBorder="1" applyAlignment="1">
      <alignment horizontal="center" vertical="center" wrapText="1"/>
    </xf>
    <xf numFmtId="49" fontId="14" fillId="9" borderId="109" xfId="3" applyNumberFormat="1" applyFont="1" applyFill="1" applyBorder="1" applyAlignment="1">
      <alignment horizontal="center" wrapText="1"/>
    </xf>
    <xf numFmtId="0" fontId="7" fillId="0" borderId="109" xfId="1" applyFont="1" applyBorder="1" applyAlignment="1">
      <alignment horizontal="center" vertical="center" wrapText="1"/>
    </xf>
    <xf numFmtId="0" fontId="6" fillId="0" borderId="109" xfId="1" applyFont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wrapText="1"/>
    </xf>
    <xf numFmtId="0" fontId="6" fillId="4" borderId="15" xfId="1" applyFont="1" applyFill="1" applyBorder="1" applyAlignment="1">
      <alignment horizontal="center" wrapText="1"/>
    </xf>
    <xf numFmtId="0" fontId="6" fillId="4" borderId="83" xfId="1" applyFont="1" applyFill="1" applyBorder="1" applyAlignment="1">
      <alignment horizontal="center" wrapText="1"/>
    </xf>
    <xf numFmtId="0" fontId="6" fillId="8" borderId="29" xfId="1" applyFont="1" applyFill="1" applyBorder="1" applyAlignment="1">
      <alignment horizontal="center" vertical="center" wrapText="1"/>
    </xf>
    <xf numFmtId="0" fontId="6" fillId="8" borderId="83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5" borderId="27" xfId="1" applyFont="1" applyFill="1" applyBorder="1" applyAlignment="1">
      <alignment horizontal="center" vertical="center" wrapText="1"/>
    </xf>
    <xf numFmtId="0" fontId="6" fillId="5" borderId="83" xfId="1" applyFont="1" applyFill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 wrapText="1"/>
    </xf>
    <xf numFmtId="0" fontId="27" fillId="5" borderId="109" xfId="1" applyFont="1" applyFill="1" applyBorder="1" applyAlignment="1">
      <alignment horizontal="center" vertical="center" wrapText="1"/>
    </xf>
    <xf numFmtId="49" fontId="27" fillId="5" borderId="83" xfId="1" applyNumberFormat="1" applyFont="1" applyFill="1" applyBorder="1" applyAlignment="1">
      <alignment horizontal="center" vertical="center" wrapText="1"/>
    </xf>
    <xf numFmtId="0" fontId="6" fillId="10" borderId="29" xfId="1" applyFont="1" applyFill="1" applyBorder="1" applyAlignment="1">
      <alignment horizontal="center" vertical="center" wrapText="1"/>
    </xf>
    <xf numFmtId="0" fontId="6" fillId="10" borderId="27" xfId="1" applyFont="1" applyFill="1" applyBorder="1" applyAlignment="1">
      <alignment horizontal="center" vertical="center" wrapText="1"/>
    </xf>
    <xf numFmtId="0" fontId="6" fillId="10" borderId="83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wrapText="1"/>
    </xf>
    <xf numFmtId="0" fontId="6" fillId="4" borderId="27" xfId="1" applyFont="1" applyFill="1" applyBorder="1" applyAlignment="1">
      <alignment horizont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6" borderId="27" xfId="1" applyFont="1" applyFill="1" applyBorder="1" applyAlignment="1">
      <alignment horizontal="center" vertical="center" wrapText="1"/>
    </xf>
    <xf numFmtId="0" fontId="6" fillId="6" borderId="83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11" borderId="29" xfId="1" applyFont="1" applyFill="1" applyBorder="1" applyAlignment="1">
      <alignment horizontal="center" wrapText="1"/>
    </xf>
    <xf numFmtId="0" fontId="6" fillId="11" borderId="14" xfId="1" applyFont="1" applyFill="1" applyBorder="1" applyAlignment="1">
      <alignment horizontal="center" wrapText="1"/>
    </xf>
    <xf numFmtId="0" fontId="6" fillId="11" borderId="110" xfId="1" applyFont="1" applyFill="1" applyBorder="1" applyAlignment="1">
      <alignment horizontal="center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 wrapText="1"/>
    </xf>
    <xf numFmtId="0" fontId="6" fillId="4" borderId="60" xfId="1" applyFont="1" applyFill="1" applyBorder="1" applyAlignment="1">
      <alignment horizontal="center" wrapText="1"/>
    </xf>
    <xf numFmtId="0" fontId="6" fillId="5" borderId="60" xfId="1" applyFont="1" applyFill="1" applyBorder="1" applyAlignment="1">
      <alignment horizontal="center" vertical="center" wrapText="1"/>
    </xf>
    <xf numFmtId="0" fontId="6" fillId="5" borderId="68" xfId="1" applyFont="1" applyFill="1" applyBorder="1" applyAlignment="1">
      <alignment horizontal="center" vertical="center" wrapText="1"/>
    </xf>
    <xf numFmtId="0" fontId="6" fillId="8" borderId="29" xfId="1" applyFont="1" applyFill="1" applyBorder="1" applyAlignment="1">
      <alignment horizontal="center" wrapText="1"/>
    </xf>
    <xf numFmtId="0" fontId="6" fillId="8" borderId="68" xfId="1" applyFont="1" applyFill="1" applyBorder="1" applyAlignment="1">
      <alignment horizontal="center" wrapText="1"/>
    </xf>
    <xf numFmtId="0" fontId="6" fillId="8" borderId="36" xfId="1" applyFont="1" applyFill="1" applyBorder="1" applyAlignment="1">
      <alignment horizontal="center" vertical="center" wrapText="1"/>
    </xf>
    <xf numFmtId="0" fontId="6" fillId="5" borderId="110" xfId="1" applyFont="1" applyFill="1" applyBorder="1" applyAlignment="1">
      <alignment horizontal="center" vertical="center" wrapText="1"/>
    </xf>
    <xf numFmtId="0" fontId="6" fillId="8" borderId="78" xfId="1" applyFont="1" applyFill="1" applyBorder="1" applyAlignment="1">
      <alignment horizontal="center" vertical="center" wrapText="1"/>
    </xf>
    <xf numFmtId="0" fontId="6" fillId="8" borderId="77" xfId="1" applyFont="1" applyFill="1" applyBorder="1" applyAlignment="1">
      <alignment horizontal="center" vertical="center" wrapText="1"/>
    </xf>
    <xf numFmtId="0" fontId="6" fillId="8" borderId="81" xfId="1" applyFont="1" applyFill="1" applyBorder="1" applyAlignment="1">
      <alignment horizontal="center" vertical="center" wrapText="1"/>
    </xf>
    <xf numFmtId="0" fontId="6" fillId="5" borderId="84" xfId="1" applyFont="1" applyFill="1" applyBorder="1" applyAlignment="1">
      <alignment horizontal="center" vertical="center" wrapText="1"/>
    </xf>
    <xf numFmtId="0" fontId="6" fillId="5" borderId="82" xfId="1" applyFont="1" applyFill="1" applyBorder="1" applyAlignment="1">
      <alignment horizontal="center" vertical="center" wrapText="1"/>
    </xf>
    <xf numFmtId="0" fontId="6" fillId="0" borderId="84" xfId="1" applyFont="1" applyBorder="1" applyAlignment="1">
      <alignment horizontal="center" vertical="center" wrapText="1"/>
    </xf>
    <xf numFmtId="0" fontId="6" fillId="0" borderId="82" xfId="1" applyFont="1" applyBorder="1" applyAlignment="1">
      <alignment horizontal="center" vertical="center" wrapText="1"/>
    </xf>
    <xf numFmtId="0" fontId="6" fillId="0" borderId="110" xfId="1" applyFont="1" applyBorder="1" applyAlignment="1">
      <alignment horizontal="center" vertical="center" wrapText="1"/>
    </xf>
    <xf numFmtId="0" fontId="6" fillId="5" borderId="89" xfId="1" applyFont="1" applyFill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 wrapText="1"/>
    </xf>
    <xf numFmtId="0" fontId="6" fillId="0" borderId="91" xfId="1" applyFont="1" applyBorder="1" applyAlignment="1">
      <alignment horizontal="center" vertical="center" wrapText="1"/>
    </xf>
    <xf numFmtId="0" fontId="1" fillId="5" borderId="109" xfId="0" applyFont="1" applyFill="1" applyBorder="1" applyAlignment="1">
      <alignment vertical="center" wrapText="1"/>
    </xf>
    <xf numFmtId="0" fontId="27" fillId="5" borderId="109" xfId="0" applyFont="1" applyFill="1" applyBorder="1" applyAlignment="1">
      <alignment vertical="center" wrapText="1"/>
    </xf>
    <xf numFmtId="0" fontId="27" fillId="5" borderId="109" xfId="1" applyFont="1" applyFill="1" applyBorder="1" applyAlignment="1">
      <alignment horizontal="center" wrapText="1"/>
    </xf>
    <xf numFmtId="0" fontId="27" fillId="5" borderId="109" xfId="1" quotePrefix="1" applyFont="1" applyFill="1" applyBorder="1" applyAlignment="1">
      <alignment horizontal="center" vertical="center" wrapText="1"/>
    </xf>
    <xf numFmtId="0" fontId="27" fillId="5" borderId="27" xfId="1" quotePrefix="1" applyFont="1" applyFill="1" applyBorder="1" applyAlignment="1">
      <alignment horizontal="center" vertical="center" wrapText="1"/>
    </xf>
    <xf numFmtId="0" fontId="27" fillId="5" borderId="109" xfId="0" applyFont="1" applyFill="1" applyBorder="1" applyAlignment="1">
      <alignment horizontal="center" vertical="center" wrapText="1"/>
    </xf>
    <xf numFmtId="0" fontId="27" fillId="6" borderId="109" xfId="0" applyFont="1" applyFill="1" applyBorder="1" applyAlignment="1">
      <alignment horizontal="center" vertical="center"/>
    </xf>
    <xf numFmtId="0" fontId="27" fillId="5" borderId="109" xfId="0" applyFont="1" applyFill="1" applyBorder="1" applyAlignment="1">
      <alignment horizontal="center"/>
    </xf>
    <xf numFmtId="49" fontId="27" fillId="5" borderId="86" xfId="1" applyNumberFormat="1" applyFont="1" applyFill="1" applyBorder="1" applyAlignment="1">
      <alignment horizontal="center" vertical="center" wrapText="1"/>
    </xf>
    <xf numFmtId="0" fontId="1" fillId="5" borderId="83" xfId="0" applyFont="1" applyFill="1" applyBorder="1"/>
    <xf numFmtId="0" fontId="27" fillId="0" borderId="109" xfId="1" applyFont="1" applyBorder="1" applyAlignment="1">
      <alignment horizontal="center" vertical="center" wrapText="1"/>
    </xf>
    <xf numFmtId="0" fontId="27" fillId="0" borderId="109" xfId="1" quotePrefix="1" applyFont="1" applyBorder="1" applyAlignment="1">
      <alignment horizontal="center" wrapText="1"/>
    </xf>
    <xf numFmtId="0" fontId="27" fillId="0" borderId="109" xfId="0" applyFont="1" applyBorder="1" applyAlignment="1">
      <alignment horizontal="center"/>
    </xf>
    <xf numFmtId="0" fontId="1" fillId="0" borderId="109" xfId="0" applyFont="1" applyBorder="1" applyAlignment="1">
      <alignment vertical="center" wrapText="1"/>
    </xf>
    <xf numFmtId="0" fontId="41" fillId="0" borderId="109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4" borderId="83" xfId="1" applyFont="1" applyFill="1" applyBorder="1" applyAlignment="1">
      <alignment horizontal="center" wrapText="1"/>
    </xf>
    <xf numFmtId="0" fontId="3" fillId="8" borderId="83" xfId="1" applyFont="1" applyFill="1" applyBorder="1" applyAlignment="1">
      <alignment horizontal="center" vertical="center" wrapText="1"/>
    </xf>
    <xf numFmtId="0" fontId="3" fillId="10" borderId="83" xfId="1" applyFont="1" applyFill="1" applyBorder="1" applyAlignment="1">
      <alignment horizontal="center" vertical="center" wrapText="1"/>
    </xf>
    <xf numFmtId="0" fontId="3" fillId="6" borderId="83" xfId="1" applyFont="1" applyFill="1" applyBorder="1" applyAlignment="1">
      <alignment horizontal="center" vertical="center" wrapText="1"/>
    </xf>
    <xf numFmtId="0" fontId="3" fillId="4" borderId="83" xfId="1" applyFont="1" applyFill="1" applyBorder="1" applyAlignment="1">
      <alignment horizontal="center" vertical="center" wrapText="1"/>
    </xf>
    <xf numFmtId="0" fontId="3" fillId="11" borderId="83" xfId="1" applyFont="1" applyFill="1" applyBorder="1" applyAlignment="1">
      <alignment horizontal="center" wrapText="1"/>
    </xf>
    <xf numFmtId="0" fontId="20" fillId="0" borderId="8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5" borderId="83" xfId="0" applyFont="1" applyFill="1" applyBorder="1" applyAlignment="1">
      <alignment horizontal="center" vertical="center" wrapText="1"/>
    </xf>
    <xf numFmtId="0" fontId="6" fillId="4" borderId="83" xfId="0" applyFont="1" applyFill="1" applyBorder="1" applyAlignment="1">
      <alignment horizontal="center"/>
    </xf>
    <xf numFmtId="1" fontId="6" fillId="12" borderId="83" xfId="1" applyNumberFormat="1" applyFont="1" applyFill="1" applyBorder="1" applyAlignment="1">
      <alignment horizontal="center" vertical="center" wrapText="1"/>
    </xf>
    <xf numFmtId="0" fontId="6" fillId="12" borderId="83" xfId="0" applyFont="1" applyFill="1" applyBorder="1" applyAlignment="1">
      <alignment horizontal="center"/>
    </xf>
    <xf numFmtId="0" fontId="3" fillId="4" borderId="112" xfId="1" applyFont="1" applyFill="1" applyBorder="1" applyAlignment="1">
      <alignment horizontal="center" wrapText="1"/>
    </xf>
    <xf numFmtId="0" fontId="6" fillId="5" borderId="29" xfId="0" applyFont="1" applyFill="1" applyBorder="1" applyAlignment="1">
      <alignment vertical="center" wrapText="1"/>
    </xf>
    <xf numFmtId="0" fontId="6" fillId="5" borderId="27" xfId="0" applyFont="1" applyFill="1" applyBorder="1" applyAlignment="1">
      <alignment vertical="center" wrapText="1"/>
    </xf>
    <xf numFmtId="0" fontId="6" fillId="5" borderId="27" xfId="1" quotePrefix="1" applyFont="1" applyFill="1" applyBorder="1" applyAlignment="1">
      <alignment horizontal="center" vertical="center" wrapText="1"/>
    </xf>
    <xf numFmtId="0" fontId="27" fillId="5" borderId="27" xfId="1" quotePrefix="1" applyFont="1" applyFill="1" applyBorder="1" applyAlignment="1">
      <alignment horizontal="center" wrapText="1"/>
    </xf>
    <xf numFmtId="0" fontId="40" fillId="5" borderId="27" xfId="0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 wrapText="1"/>
    </xf>
    <xf numFmtId="9" fontId="7" fillId="0" borderId="84" xfId="0" applyNumberFormat="1" applyFont="1" applyBorder="1" applyAlignment="1">
      <alignment horizontal="center" vertical="center"/>
    </xf>
    <xf numFmtId="9" fontId="7" fillId="0" borderId="84" xfId="0" applyNumberFormat="1" applyFont="1" applyBorder="1" applyAlignment="1">
      <alignment horizontal="center" vertical="center" wrapText="1"/>
    </xf>
    <xf numFmtId="0" fontId="12" fillId="14" borderId="27" xfId="0" applyFont="1" applyFill="1" applyBorder="1" applyAlignment="1">
      <alignment horizontal="center" vertical="center"/>
    </xf>
    <xf numFmtId="0" fontId="12" fillId="15" borderId="113" xfId="5" applyFont="1" applyFill="1" applyBorder="1" applyAlignment="1">
      <alignment wrapText="1"/>
    </xf>
    <xf numFmtId="0" fontId="20" fillId="15" borderId="114" xfId="5" applyFont="1" applyFill="1" applyBorder="1"/>
    <xf numFmtId="0" fontId="20" fillId="15" borderId="115" xfId="5" applyFont="1" applyFill="1" applyBorder="1" applyAlignment="1">
      <alignment wrapText="1"/>
    </xf>
    <xf numFmtId="0" fontId="26" fillId="15" borderId="109" xfId="1" applyFont="1" applyFill="1" applyBorder="1" applyAlignment="1">
      <alignment horizontal="center" vertical="center" wrapText="1"/>
    </xf>
    <xf numFmtId="1" fontId="6" fillId="12" borderId="95" xfId="0" applyNumberFormat="1" applyFont="1" applyFill="1" applyBorder="1" applyAlignment="1">
      <alignment horizontal="center" vertical="center"/>
    </xf>
    <xf numFmtId="0" fontId="6" fillId="12" borderId="87" xfId="0" applyFont="1" applyFill="1" applyBorder="1" applyAlignment="1">
      <alignment horizontal="center" vertical="center"/>
    </xf>
    <xf numFmtId="0" fontId="6" fillId="12" borderId="110" xfId="0" applyFont="1" applyFill="1" applyBorder="1" applyAlignment="1">
      <alignment horizontal="center" vertical="center"/>
    </xf>
    <xf numFmtId="1" fontId="6" fillId="12" borderId="78" xfId="1" applyNumberFormat="1" applyFont="1" applyFill="1" applyBorder="1" applyAlignment="1">
      <alignment horizontal="center" vertical="center" wrapText="1"/>
    </xf>
    <xf numFmtId="1" fontId="6" fillId="12" borderId="37" xfId="1" applyNumberFormat="1" applyFont="1" applyFill="1" applyBorder="1" applyAlignment="1">
      <alignment horizontal="center" vertical="center" wrapText="1"/>
    </xf>
    <xf numFmtId="1" fontId="6" fillId="12" borderId="94" xfId="1" applyNumberFormat="1" applyFont="1" applyFill="1" applyBorder="1" applyAlignment="1">
      <alignment horizontal="center" vertical="center" wrapText="1"/>
    </xf>
    <xf numFmtId="1" fontId="6" fillId="12" borderId="48" xfId="1" applyNumberFormat="1" applyFont="1" applyFill="1" applyBorder="1" applyAlignment="1">
      <alignment horizontal="center" vertical="center" wrapText="1"/>
    </xf>
    <xf numFmtId="1" fontId="6" fillId="12" borderId="50" xfId="1" applyNumberFormat="1" applyFont="1" applyFill="1" applyBorder="1" applyAlignment="1">
      <alignment horizontal="center" vertical="center" wrapText="1"/>
    </xf>
    <xf numFmtId="1" fontId="6" fillId="12" borderId="101" xfId="0" applyNumberFormat="1" applyFont="1" applyFill="1" applyBorder="1" applyAlignment="1">
      <alignment horizontal="center" vertical="center"/>
    </xf>
    <xf numFmtId="0" fontId="6" fillId="12" borderId="102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left"/>
    </xf>
    <xf numFmtId="0" fontId="6" fillId="4" borderId="37" xfId="0" applyFont="1" applyFill="1" applyBorder="1" applyAlignment="1">
      <alignment horizontal="left"/>
    </xf>
    <xf numFmtId="0" fontId="6" fillId="4" borderId="95" xfId="0" applyFont="1" applyFill="1" applyBorder="1" applyAlignment="1">
      <alignment horizontal="center"/>
    </xf>
    <xf numFmtId="0" fontId="6" fillId="4" borderId="87" xfId="0" applyFont="1" applyFill="1" applyBorder="1" applyAlignment="1">
      <alignment horizontal="center"/>
    </xf>
    <xf numFmtId="0" fontId="6" fillId="4" borderId="110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 vertical="center"/>
    </xf>
    <xf numFmtId="0" fontId="6" fillId="4" borderId="110" xfId="0" applyFont="1" applyFill="1" applyBorder="1" applyAlignment="1">
      <alignment horizontal="center" vertical="center"/>
    </xf>
    <xf numFmtId="9" fontId="7" fillId="0" borderId="95" xfId="0" applyNumberFormat="1" applyFont="1" applyBorder="1" applyAlignment="1">
      <alignment horizontal="center" vertical="center" wrapText="1"/>
    </xf>
    <xf numFmtId="9" fontId="7" fillId="0" borderId="110" xfId="0" applyNumberFormat="1" applyFont="1" applyBorder="1" applyAlignment="1">
      <alignment horizontal="center" vertical="center" wrapText="1"/>
    </xf>
    <xf numFmtId="9" fontId="7" fillId="0" borderId="88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9" fontId="7" fillId="0" borderId="90" xfId="0" applyNumberFormat="1" applyFont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11" xfId="0" applyNumberFormat="1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" fillId="4" borderId="12" xfId="1" applyFont="1" applyFill="1" applyBorder="1" applyAlignment="1">
      <alignment horizontal="center" wrapText="1"/>
    </xf>
    <xf numFmtId="0" fontId="3" fillId="4" borderId="19" xfId="1" applyFont="1" applyFill="1" applyBorder="1" applyAlignment="1">
      <alignment horizontal="center" wrapText="1"/>
    </xf>
    <xf numFmtId="0" fontId="6" fillId="4" borderId="34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4" borderId="110" xfId="1" applyFont="1" applyFill="1" applyBorder="1" applyAlignment="1">
      <alignment horizontal="center" vertical="center" wrapText="1"/>
    </xf>
    <xf numFmtId="9" fontId="7" fillId="0" borderId="78" xfId="0" applyNumberFormat="1" applyFont="1" applyBorder="1" applyAlignment="1">
      <alignment horizontal="center" vertical="center" wrapText="1"/>
    </xf>
    <xf numFmtId="9" fontId="7" fillId="0" borderId="109" xfId="0" applyNumberFormat="1" applyFont="1" applyBorder="1" applyAlignment="1">
      <alignment horizontal="center" vertical="center" wrapText="1"/>
    </xf>
    <xf numFmtId="9" fontId="7" fillId="0" borderId="85" xfId="0" applyNumberFormat="1" applyFont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9" fontId="7" fillId="0" borderId="17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/>
    </xf>
    <xf numFmtId="0" fontId="6" fillId="10" borderId="28" xfId="0" applyFont="1" applyFill="1" applyBorder="1" applyAlignment="1">
      <alignment horizontal="left" vertical="center"/>
    </xf>
    <xf numFmtId="0" fontId="6" fillId="10" borderId="24" xfId="0" applyFont="1" applyFill="1" applyBorder="1" applyAlignment="1">
      <alignment horizontal="left" vertical="center"/>
    </xf>
    <xf numFmtId="0" fontId="6" fillId="10" borderId="3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10" xfId="0" applyFont="1" applyFill="1" applyBorder="1" applyAlignment="1">
      <alignment horizontal="center" vertical="center"/>
    </xf>
    <xf numFmtId="9" fontId="7" fillId="0" borderId="90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 wrapText="1"/>
    </xf>
    <xf numFmtId="0" fontId="3" fillId="3" borderId="109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49" fontId="3" fillId="0" borderId="17" xfId="1" applyNumberFormat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49" fontId="3" fillId="0" borderId="18" xfId="1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83" xfId="1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83" xfId="0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3" xfId="5" xr:uid="{92546A23-6D47-457A-9102-DBC9598A8DE6}"/>
    <cellStyle name="TableStyleLigh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olarite/MAQUETTES-/Propositions_changements_mineurs_pour_passage_CFVU%202022/Retour%20maquettes%20RP_second%20degr&#233;/Maquettes%20relues_second%20degr&#233;/Maquettes%20relues/Fichier_Maquette_M3C_%20MEEF_P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olarite/MAQUETTES-/Maquettes%202018%202022/modif_maquette_MCC_2020-2021/modif_maquette_MCC_hypoth&#232;se2/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Saisie"/>
      <sheetName val="dates_conseil"/>
      <sheetName val="Description"/>
      <sheetName val="valeurs listes déroulantes"/>
    </sheetNames>
    <sheetDataSet>
      <sheetData sheetId="0"/>
      <sheetData sheetId="1"/>
      <sheetData sheetId="2"/>
      <sheetData sheetId="3">
        <row r="1">
          <cell r="E1" t="str">
            <v>oui</v>
          </cell>
          <cell r="F1" t="str">
            <v>UE : Unité d'enseignement</v>
          </cell>
          <cell r="G1" t="str">
            <v>O : obligatoire</v>
          </cell>
          <cell r="J1" t="str">
            <v>01 : Droit privé et sciences criminelles</v>
          </cell>
          <cell r="K1" t="str">
            <v>01 : Droit privé et sciences criminelles</v>
          </cell>
          <cell r="L1" t="str">
            <v>UE de tronc commun</v>
          </cell>
        </row>
        <row r="2">
          <cell r="E2" t="str">
            <v>non</v>
          </cell>
          <cell r="F2" t="str">
            <v>CHOI : choix</v>
          </cell>
          <cell r="G2" t="str">
            <v>C : à choix</v>
          </cell>
          <cell r="J2" t="str">
            <v>02 : Droit public</v>
          </cell>
          <cell r="K2" t="str">
            <v>02 : Droit public</v>
          </cell>
          <cell r="L2" t="str">
            <v>UE de spécialisation</v>
          </cell>
        </row>
        <row r="3">
          <cell r="F3" t="str">
            <v>PAR : Parcours</v>
          </cell>
          <cell r="J3" t="str">
            <v>03 : Histoire du droit et des institutions</v>
          </cell>
          <cell r="K3" t="str">
            <v>03 : Histoire du droit et des institutions</v>
          </cell>
        </row>
        <row r="4">
          <cell r="F4" t="str">
            <v>UIP : Unité d'insertion professionnelle</v>
          </cell>
          <cell r="J4" t="str">
            <v>05 : Sciences économiques</v>
          </cell>
          <cell r="K4" t="str">
            <v>05 : Sciences économiques</v>
          </cell>
        </row>
        <row r="5">
          <cell r="F5" t="str">
            <v>STAG : stage</v>
          </cell>
          <cell r="J5" t="str">
            <v>06 : Sciences de gestion</v>
          </cell>
          <cell r="K5" t="str">
            <v>06 : Sciences de gestion</v>
          </cell>
        </row>
        <row r="6">
          <cell r="F6" t="str">
            <v>MEM : mémoire</v>
          </cell>
          <cell r="J6" t="str">
            <v>07 : Sciences du langage : linguistique et phonétique générales</v>
          </cell>
          <cell r="K6" t="str">
            <v>07 : Sciences du langage : linguistique et phonétique générales</v>
          </cell>
        </row>
        <row r="7">
          <cell r="F7" t="str">
            <v xml:space="preserve">PRJ : projet </v>
          </cell>
          <cell r="J7" t="str">
            <v>08 : Langue et littérature anciennes</v>
          </cell>
          <cell r="K7" t="str">
            <v>08 : Langue et littérature anciennes</v>
          </cell>
        </row>
        <row r="8">
          <cell r="F8" t="str">
            <v>EC : élément constitutif</v>
          </cell>
          <cell r="J8" t="str">
            <v>09 : Langue et littérature françaises</v>
          </cell>
          <cell r="K8" t="str">
            <v>09 : Langue et littérature françaises</v>
          </cell>
        </row>
        <row r="9">
          <cell r="F9" t="str">
            <v>UEG : unité d'enseignement en anglais</v>
          </cell>
          <cell r="J9" t="str">
            <v>10 : Littératures comparées</v>
          </cell>
          <cell r="K9" t="str">
            <v>10 : Littératures comparées</v>
          </cell>
        </row>
        <row r="10">
          <cell r="F10" t="str">
            <v>UEE : unité d'enseignement en langue étrangère autre que l'anglais</v>
          </cell>
          <cell r="J10" t="str">
            <v>11 : Langues et littératures anglaises et anglo-saxonnes</v>
          </cell>
          <cell r="K10" t="str">
            <v>11 : Langues et littératures anglaises et anglo-saxonnes</v>
          </cell>
        </row>
        <row r="11">
          <cell r="F11" t="str">
            <v>UEC : Enseignement commun</v>
          </cell>
          <cell r="J11" t="str">
            <v>12 : Langues et littératures germaniques et scandinaves</v>
          </cell>
          <cell r="K11" t="str">
            <v>12 : Langues et littératures germaniques et scandinaves</v>
          </cell>
        </row>
        <row r="12">
          <cell r="F12" t="str">
            <v>ECC : Enseignement partiellement commun</v>
          </cell>
          <cell r="J12" t="str">
            <v>14 : Langues et littératures romanes : espagnol, italien, portugais…</v>
          </cell>
          <cell r="K12" t="str">
            <v>14 : Langues et littératures romanes : espagnol, italien, portugais…</v>
          </cell>
        </row>
        <row r="13">
          <cell r="F13" t="str">
            <v>SEM : semestre</v>
          </cell>
          <cell r="J13" t="str">
            <v>15 : Langues et littératures arables, chinoises, japonaises, hébraïques…</v>
          </cell>
          <cell r="K13" t="str">
            <v>15 : Langues et littératures arables, chinoises, japonaises, hébraïques…</v>
          </cell>
        </row>
        <row r="14">
          <cell r="J14" t="str">
            <v>16 : Psychologie, psychologie clinique, psychologie sociale</v>
          </cell>
          <cell r="K14" t="str">
            <v>16 : Psychologie, psychologie clinique, psychologie sociale</v>
          </cell>
        </row>
        <row r="15">
          <cell r="J15" t="str">
            <v>17 :Philosophie</v>
          </cell>
          <cell r="K15" t="str">
            <v>17 :Philosophie</v>
          </cell>
        </row>
        <row r="16">
          <cell r="J16" t="str">
            <v>18 : Architecture, arts appliqués, arts plastiques, arts du spectacle….</v>
          </cell>
          <cell r="K16" t="str">
            <v>18 : Architecture, arts appliqués, arts plastiques, arts du spectacle….</v>
          </cell>
        </row>
        <row r="17">
          <cell r="J17" t="str">
            <v>19 : Sociologie, démographie</v>
          </cell>
          <cell r="K17" t="str">
            <v>19 : Sociologie, démographie</v>
          </cell>
        </row>
        <row r="18">
          <cell r="J18" t="str">
            <v>20 : Ethnologie, préhistoire, anthropologie biologique</v>
          </cell>
          <cell r="K18" t="str">
            <v>20 : Ethnologie, préhistoire, anthropologie biologique</v>
          </cell>
        </row>
        <row r="19">
          <cell r="J19" t="str">
            <v>21 : Histoire , civilisations, archéologie et art des mondes anciens et médiévaux</v>
          </cell>
          <cell r="K19" t="str">
            <v>21 : Histoire , civilisations, archéologie et art des mondes anciens et médiévaux</v>
          </cell>
        </row>
        <row r="20">
          <cell r="J20" t="str">
            <v>22 : Histoire , civilisations : histoire des mondes modernes, histoire du monde contemporain</v>
          </cell>
          <cell r="K20" t="str">
            <v>22 : Histoire , civilisations : histoire des mondes modernes, histoire du monde contemporain</v>
          </cell>
        </row>
        <row r="21">
          <cell r="J21" t="str">
            <v>23 : Géographie physique, humaine, économique et régionale</v>
          </cell>
          <cell r="K21" t="str">
            <v>23 : Géographie physique, humaine, économique et régionale</v>
          </cell>
        </row>
        <row r="22">
          <cell r="J22" t="str">
            <v>25 : Mathématiques</v>
          </cell>
          <cell r="K22" t="str">
            <v>25 : Mathématiques</v>
          </cell>
        </row>
        <row r="23">
          <cell r="J23" t="str">
            <v>27 : Informatique</v>
          </cell>
          <cell r="K23" t="str">
            <v>27 : Informatique</v>
          </cell>
        </row>
        <row r="24">
          <cell r="J24" t="str">
            <v>28 : Milieux denses et matériaux</v>
          </cell>
          <cell r="K24" t="str">
            <v>28 : Milieux denses et matériaux</v>
          </cell>
        </row>
        <row r="25">
          <cell r="J25" t="str">
            <v>30 : Milieux dilués et optique</v>
          </cell>
          <cell r="K25" t="str">
            <v>30 : Milieux dilués et optique</v>
          </cell>
        </row>
        <row r="26">
          <cell r="J26" t="str">
            <v>31 : Chimie théorique, physique et analytique</v>
          </cell>
          <cell r="K26" t="str">
            <v>31 : Chimie théorique, physique et analytique</v>
          </cell>
        </row>
        <row r="27">
          <cell r="J27" t="str">
            <v>32 : Chimie organique, minérale, industrielle</v>
          </cell>
          <cell r="K27" t="str">
            <v>32 : Chimie organique, minérale, industrielle</v>
          </cell>
        </row>
        <row r="28">
          <cell r="J28" t="str">
            <v>33 : Chimie des matériaux</v>
          </cell>
          <cell r="K28" t="str">
            <v>33 : Chimie des matériaux</v>
          </cell>
        </row>
        <row r="29">
          <cell r="J29" t="str">
            <v>34 : Astronomie, astrophysique</v>
          </cell>
          <cell r="K29" t="str">
            <v>34 : Astronomie, astrophysique</v>
          </cell>
        </row>
        <row r="30">
          <cell r="J30" t="str">
            <v>35 : Structure et évolution de la terre et des autres planètes</v>
          </cell>
          <cell r="K30" t="str">
            <v>35 : Structure et évolution de la terre et des autres planètes</v>
          </cell>
        </row>
        <row r="31">
          <cell r="J31" t="str">
            <v>36 : Terre solide : géodynamique des enveloppes supérieures, paléobiosphère</v>
          </cell>
          <cell r="K31" t="str">
            <v>36 : Terre solide : géodynamique des enveloppes supérieures, paléobiosphère</v>
          </cell>
        </row>
        <row r="32">
          <cell r="J32" t="str">
            <v>37 : Météorologie, océanographie physique de l'environnement</v>
          </cell>
          <cell r="K32" t="str">
            <v>37 : Météorologie, océanographie physique de l'environnement</v>
          </cell>
        </row>
        <row r="33">
          <cell r="J33" t="str">
            <v>60 : Mécanique, génie mécanique, génie civil</v>
          </cell>
          <cell r="K33" t="str">
            <v>60 : Mécanique, génie mécanique, génie civil</v>
          </cell>
        </row>
        <row r="34">
          <cell r="J34" t="str">
            <v>61 : Génie informatique, automatique et traitement du signal</v>
          </cell>
          <cell r="K34" t="str">
            <v>61 : Génie informatique, automatique et traitement du signal</v>
          </cell>
        </row>
        <row r="35">
          <cell r="J35" t="str">
            <v>62 : Energétique, génie des procédés</v>
          </cell>
          <cell r="K35" t="str">
            <v>62 : Energétique, génie des procédés</v>
          </cell>
        </row>
        <row r="36">
          <cell r="J36" t="str">
            <v>63 : Génie électrique, électronique, photonique et systèmes</v>
          </cell>
          <cell r="K36" t="str">
            <v>63 : Génie électrique, électronique, photonique et systèmes</v>
          </cell>
        </row>
        <row r="37">
          <cell r="J37" t="str">
            <v>64 : Biochimie et biologie moléculaire</v>
          </cell>
          <cell r="K37" t="str">
            <v>64 : Biochimie et biologie moléculaire</v>
          </cell>
        </row>
        <row r="38">
          <cell r="J38" t="str">
            <v>65 : Biologie cellulaire</v>
          </cell>
          <cell r="K38" t="str">
            <v>65 : Biologie cellulaire</v>
          </cell>
        </row>
        <row r="39">
          <cell r="J39" t="str">
            <v>66 : Physiologie</v>
          </cell>
          <cell r="K39" t="str">
            <v>66 : Physiologie</v>
          </cell>
        </row>
        <row r="40">
          <cell r="J40" t="str">
            <v>67 :Biologie des populations et écologie</v>
          </cell>
          <cell r="K40" t="str">
            <v>67 :Biologie des populations et écologie</v>
          </cell>
        </row>
        <row r="41">
          <cell r="J41" t="str">
            <v>68 : Biologie des organismes</v>
          </cell>
          <cell r="K41" t="str">
            <v>68 : Biologie des organismes</v>
          </cell>
        </row>
        <row r="42">
          <cell r="J42" t="str">
            <v>69 : Neurosciences</v>
          </cell>
          <cell r="K42" t="str">
            <v>69 : Neurosciences</v>
          </cell>
        </row>
        <row r="43">
          <cell r="J43" t="str">
            <v>70 : Sciences de l'éducation</v>
          </cell>
          <cell r="K43" t="str">
            <v>70 : Sciences de l'éducation</v>
          </cell>
        </row>
        <row r="44">
          <cell r="J44" t="str">
            <v>71 : Sciences de l'information et de la communication</v>
          </cell>
          <cell r="K44" t="str">
            <v>71 : Sciences de l'information et de la communication</v>
          </cell>
        </row>
        <row r="45">
          <cell r="J45" t="str">
            <v>72 : Epistémologie, histoire des sciences et des techniques</v>
          </cell>
          <cell r="K45" t="str">
            <v>72 : Epistémologie, histoire des sciences et des techniques</v>
          </cell>
        </row>
        <row r="46">
          <cell r="J46" t="str">
            <v>74 : Sciences et techniques des activités physiques et sportives</v>
          </cell>
          <cell r="K46" t="str">
            <v>74 : Sciences et techniques des activités physiques et sportives</v>
          </cell>
        </row>
        <row r="47">
          <cell r="J47" t="str">
            <v>0030 : Education</v>
          </cell>
        </row>
        <row r="48">
          <cell r="J48" t="str">
            <v>0080 : Documentation</v>
          </cell>
        </row>
        <row r="49">
          <cell r="J49" t="str">
            <v>0100 : Philosophie</v>
          </cell>
        </row>
        <row r="50">
          <cell r="J50" t="str">
            <v>0201 : Lettres classiques</v>
          </cell>
        </row>
        <row r="51">
          <cell r="J51" t="str">
            <v>0202 : Lettres modernes</v>
          </cell>
        </row>
        <row r="52">
          <cell r="J52" t="str">
            <v>0210 : Lettres-Histoire</v>
          </cell>
        </row>
        <row r="53">
          <cell r="J53" t="str">
            <v>0222 : Lettres anglais</v>
          </cell>
        </row>
        <row r="54">
          <cell r="J54" t="str">
            <v>0421 : Allemand</v>
          </cell>
        </row>
        <row r="55">
          <cell r="J55" t="str">
            <v>0422 : Anglais</v>
          </cell>
        </row>
        <row r="56">
          <cell r="J56" t="str">
            <v>0424 : Chinois</v>
          </cell>
        </row>
        <row r="57">
          <cell r="J57" t="str">
            <v>0426 : Espagnol</v>
          </cell>
        </row>
        <row r="58">
          <cell r="J58" t="str">
            <v>0430 : Japonais</v>
          </cell>
        </row>
        <row r="59">
          <cell r="J59" t="str">
            <v>1000 :Histoire géographie</v>
          </cell>
        </row>
        <row r="60">
          <cell r="J60" t="str">
            <v>1100 : Sciences économiques et sociales</v>
          </cell>
        </row>
        <row r="61">
          <cell r="J61" t="str">
            <v>1300 : Mathématiques</v>
          </cell>
        </row>
        <row r="62">
          <cell r="J62" t="str">
            <v>1400 : Technologie</v>
          </cell>
        </row>
        <row r="63">
          <cell r="J63" t="str">
            <v>1411 : Sciences Industrielles de l'ingéneur option architecture et construction</v>
          </cell>
        </row>
        <row r="64">
          <cell r="J64" t="str">
            <v>1412 : Sciences Industrielles de l'ingéneur option énergie</v>
          </cell>
        </row>
        <row r="65">
          <cell r="J65" t="str">
            <v>1413 : Sciences Industrielles de l'ingéneur option Informatique et numérique</v>
          </cell>
        </row>
        <row r="66">
          <cell r="J66" t="str">
            <v>1414 : Sciences Industrielles de l'ingéneur option Ingénierie mécanique</v>
          </cell>
        </row>
        <row r="67">
          <cell r="J67" t="str">
            <v>1415 : Sciences Industrielles de l'ingéneur option Ingénierie électrique</v>
          </cell>
        </row>
        <row r="68">
          <cell r="J68" t="str">
            <v>1416 : Sciences Industrielles de l'ingéneur option Ingénierie des constructions</v>
          </cell>
        </row>
        <row r="69">
          <cell r="J69" t="str">
            <v>1500 : Sciences physiques et chimiques</v>
          </cell>
        </row>
        <row r="70">
          <cell r="J70" t="str">
            <v>1510 : Physique et électricité appliquée</v>
          </cell>
        </row>
        <row r="71">
          <cell r="J71" t="str">
            <v>1600 : Sciences de la vie et de la terre</v>
          </cell>
        </row>
        <row r="72">
          <cell r="J72" t="str">
            <v>1700 : Education musicale</v>
          </cell>
        </row>
        <row r="73">
          <cell r="J73" t="str">
            <v>1800 : Arts plastiques</v>
          </cell>
        </row>
        <row r="74">
          <cell r="J74" t="str">
            <v>1900 : Education physique et sportive</v>
          </cell>
        </row>
        <row r="75">
          <cell r="J75" t="str">
            <v>3020 : Génie civil construction et économie</v>
          </cell>
        </row>
        <row r="76">
          <cell r="J76" t="str">
            <v>4100 : Génie mécanique construction</v>
          </cell>
        </row>
        <row r="77">
          <cell r="J77" t="str">
            <v>5500 : Informatique et télématique</v>
          </cell>
        </row>
        <row r="78">
          <cell r="J78" t="str">
            <v>8010 : Economie et gestion</v>
          </cell>
        </row>
        <row r="79">
          <cell r="J79" t="str">
            <v>8013 : Economie gestion option marketing</v>
          </cell>
        </row>
        <row r="80">
          <cell r="J80" t="str">
            <v>8030 : Informatique et gestion</v>
          </cell>
        </row>
        <row r="81">
          <cell r="J81" t="str">
            <v>8036 : Economie gestion option comptabilité et gestion</v>
          </cell>
        </row>
        <row r="82">
          <cell r="J82" t="str">
            <v>8037 : Economie gestion option commerce et vente</v>
          </cell>
        </row>
        <row r="83">
          <cell r="J83" t="str">
            <v>8038 : Economie gestion option transport et logistique</v>
          </cell>
        </row>
        <row r="84">
          <cell r="J84" t="str">
            <v>8051 : Economie gestion option comptabilité et finance</v>
          </cell>
        </row>
        <row r="85">
          <cell r="J85" t="str">
            <v>8053 : Economie gestion option conception et gestion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B3" sqref="B3"/>
    </sheetView>
  </sheetViews>
  <sheetFormatPr baseColWidth="10" defaultColWidth="14.5546875" defaultRowHeight="14.4"/>
  <cols>
    <col min="1" max="1" width="50.5546875" customWidth="1"/>
    <col min="2" max="2" width="78.33203125" bestFit="1" customWidth="1"/>
    <col min="3" max="3" width="11.109375" customWidth="1"/>
    <col min="4" max="4" width="33.109375" customWidth="1"/>
    <col min="5" max="6" width="10.5546875" customWidth="1"/>
  </cols>
  <sheetData>
    <row r="1" spans="1:4">
      <c r="A1" s="444" t="s">
        <v>201</v>
      </c>
      <c r="B1" s="445" t="s">
        <v>211</v>
      </c>
      <c r="C1" s="446" t="s">
        <v>111</v>
      </c>
      <c r="D1" s="447" t="s">
        <v>111</v>
      </c>
    </row>
    <row r="2" spans="1:4">
      <c r="A2" s="448" t="s">
        <v>212</v>
      </c>
      <c r="B2" s="449" t="s">
        <v>246</v>
      </c>
    </row>
    <row r="3" spans="1:4">
      <c r="A3" s="450"/>
      <c r="B3" s="451"/>
    </row>
    <row r="4" spans="1:4">
      <c r="A4" s="452" t="s">
        <v>202</v>
      </c>
      <c r="B4" s="453"/>
    </row>
    <row r="5" spans="1:4">
      <c r="A5" s="454"/>
      <c r="B5" s="451"/>
    </row>
    <row r="6" spans="1:4">
      <c r="A6" s="452" t="s">
        <v>203</v>
      </c>
      <c r="B6" s="463" t="s">
        <v>243</v>
      </c>
    </row>
    <row r="7" spans="1:4" ht="15" thickBot="1">
      <c r="A7" s="455" t="s">
        <v>204</v>
      </c>
      <c r="B7" s="456" t="s">
        <v>244</v>
      </c>
    </row>
    <row r="8" spans="1:4">
      <c r="A8" s="112"/>
      <c r="B8" s="457"/>
    </row>
    <row r="9" spans="1:4">
      <c r="A9" s="112" t="s">
        <v>205</v>
      </c>
    </row>
    <row r="10" spans="1:4">
      <c r="A10" s="458" t="s">
        <v>206</v>
      </c>
    </row>
    <row r="12" spans="1:4" ht="172.8">
      <c r="A12" s="459" t="s">
        <v>207</v>
      </c>
      <c r="B12" s="459"/>
    </row>
    <row r="13" spans="1:4" ht="57.6">
      <c r="A13" s="460" t="s">
        <v>208</v>
      </c>
    </row>
    <row r="14" spans="1:4">
      <c r="A14" s="461" t="s">
        <v>209</v>
      </c>
    </row>
    <row r="15" spans="1:4">
      <c r="A15" s="462"/>
    </row>
    <row r="16" spans="1:4">
      <c r="A16" s="462" t="s">
        <v>210</v>
      </c>
    </row>
    <row r="17" spans="1:1">
      <c r="A17" s="462"/>
    </row>
    <row r="18" spans="1:1">
      <c r="A18" s="462"/>
    </row>
    <row r="19" spans="1:1">
      <c r="A19" s="462"/>
    </row>
    <row r="20" spans="1:1">
      <c r="A20" s="462"/>
    </row>
    <row r="21" spans="1:1" ht="15.75" customHeight="1">
      <c r="A21" s="462"/>
    </row>
    <row r="22" spans="1:1" ht="15.75" customHeight="1">
      <c r="A22" s="462"/>
    </row>
    <row r="23" spans="1:1" ht="15.75" customHeight="1"/>
    <row r="24" spans="1:1" ht="15.75" customHeight="1">
      <c r="A24" s="462"/>
    </row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37"/>
  <sheetViews>
    <sheetView zoomScale="75" zoomScaleNormal="75" workbookViewId="0">
      <pane xSplit="2" ySplit="3" topLeftCell="F85" activePane="bottomRight" state="frozen"/>
      <selection pane="topRight" activeCell="D1" sqref="D1"/>
      <selection pane="bottomLeft" activeCell="A4" sqref="A4"/>
      <selection pane="bottomRight" activeCell="L89" sqref="L89"/>
    </sheetView>
  </sheetViews>
  <sheetFormatPr baseColWidth="10" defaultColWidth="11.109375" defaultRowHeight="14.4"/>
  <cols>
    <col min="1" max="1" width="16.6640625" style="1" bestFit="1" customWidth="1"/>
    <col min="2" max="2" width="72" style="1" bestFit="1" customWidth="1"/>
    <col min="3" max="3" width="17" style="107" customWidth="1"/>
    <col min="4" max="4" width="17" style="98" customWidth="1"/>
    <col min="5" max="5" width="17" customWidth="1"/>
    <col min="6" max="6" width="17" style="108" customWidth="1"/>
    <col min="7" max="7" width="17" style="442" customWidth="1"/>
    <col min="8" max="8" width="17" style="98" customWidth="1"/>
    <col min="9" max="9" width="17" style="1" customWidth="1"/>
    <col min="10" max="10" width="17" style="110" customWidth="1"/>
    <col min="11" max="11" width="4.33203125" style="112" bestFit="1" customWidth="1"/>
    <col min="12" max="13" width="4.6640625" style="112" bestFit="1" customWidth="1"/>
    <col min="14" max="14" width="30.33203125" style="112" bestFit="1" customWidth="1"/>
    <col min="15" max="15" width="17.6640625" style="112" bestFit="1" customWidth="1"/>
    <col min="16" max="16" width="14.6640625" style="112" bestFit="1" customWidth="1"/>
    <col min="17" max="17" width="26" style="112" bestFit="1" customWidth="1"/>
    <col min="18" max="18" width="19.6640625" style="443" bestFit="1" customWidth="1"/>
    <col min="19" max="19" width="8" style="1" bestFit="1" customWidth="1"/>
    <col min="20" max="20" width="9.33203125" style="1" bestFit="1" customWidth="1"/>
    <col min="21" max="21" width="49.6640625" style="1" bestFit="1" customWidth="1"/>
    <col min="22" max="22" width="28.5546875" style="1" bestFit="1" customWidth="1"/>
    <col min="23" max="23" width="8" style="1" bestFit="1" customWidth="1"/>
    <col min="24" max="24" width="9.33203125" style="1" bestFit="1" customWidth="1"/>
    <col min="25" max="25" width="49.6640625" style="1" bestFit="1" customWidth="1"/>
    <col min="26" max="26" width="32.88671875" style="1" bestFit="1" customWidth="1"/>
    <col min="27" max="27" width="8" style="1" bestFit="1" customWidth="1"/>
    <col min="28" max="28" width="9.33203125" style="1" bestFit="1" customWidth="1"/>
    <col min="29" max="29" width="29.6640625" style="1" bestFit="1" customWidth="1"/>
    <col min="30" max="30" width="11.44140625" style="1" bestFit="1" customWidth="1"/>
    <col min="31" max="31" width="8" style="1" bestFit="1" customWidth="1"/>
    <col min="32" max="32" width="9.33203125" style="1" bestFit="1" customWidth="1"/>
    <col min="33" max="33" width="29.6640625" style="1" bestFit="1" customWidth="1"/>
    <col min="34" max="34" width="11.44140625" style="1" bestFit="1" customWidth="1"/>
    <col min="35" max="16384" width="11.109375" style="1"/>
  </cols>
  <sheetData>
    <row r="1" spans="1:34" ht="27.9" customHeight="1">
      <c r="A1" s="889" t="s">
        <v>0</v>
      </c>
      <c r="B1" s="873" t="s">
        <v>1</v>
      </c>
      <c r="C1" s="873" t="s">
        <v>2</v>
      </c>
      <c r="D1" s="873" t="s">
        <v>3</v>
      </c>
      <c r="E1" s="891" t="s">
        <v>4</v>
      </c>
      <c r="F1" s="886" t="s">
        <v>5</v>
      </c>
      <c r="G1" s="870" t="s">
        <v>6</v>
      </c>
      <c r="H1" s="873" t="s">
        <v>7</v>
      </c>
      <c r="I1" s="873" t="s">
        <v>8</v>
      </c>
      <c r="J1" s="876" t="s">
        <v>9</v>
      </c>
      <c r="K1" s="879" t="s">
        <v>10</v>
      </c>
      <c r="L1" s="880"/>
      <c r="M1" s="880"/>
      <c r="N1" s="882" t="s">
        <v>213</v>
      </c>
      <c r="O1" s="881" t="s">
        <v>11</v>
      </c>
      <c r="P1" s="881"/>
      <c r="Q1" s="883" t="s">
        <v>238</v>
      </c>
      <c r="R1" s="852" t="s">
        <v>12</v>
      </c>
      <c r="S1" s="854" t="s">
        <v>13</v>
      </c>
      <c r="T1" s="855"/>
      <c r="U1" s="855"/>
      <c r="V1" s="855"/>
      <c r="W1" s="855"/>
      <c r="X1" s="855"/>
      <c r="Y1" s="855"/>
      <c r="Z1" s="855"/>
      <c r="AA1" s="856" t="s">
        <v>14</v>
      </c>
      <c r="AB1" s="857"/>
      <c r="AC1" s="857"/>
      <c r="AD1" s="857"/>
      <c r="AE1" s="857"/>
      <c r="AF1" s="857"/>
      <c r="AG1" s="857"/>
      <c r="AH1" s="858"/>
    </row>
    <row r="2" spans="1:34" ht="13.65" customHeight="1">
      <c r="A2" s="890"/>
      <c r="B2" s="874"/>
      <c r="C2" s="874"/>
      <c r="D2" s="874"/>
      <c r="E2" s="892"/>
      <c r="F2" s="887"/>
      <c r="G2" s="871"/>
      <c r="H2" s="874"/>
      <c r="I2" s="874"/>
      <c r="J2" s="877"/>
      <c r="K2" s="859" t="s">
        <v>15</v>
      </c>
      <c r="L2" s="861" t="s">
        <v>16</v>
      </c>
      <c r="M2" s="863" t="s">
        <v>17</v>
      </c>
      <c r="N2" s="882"/>
      <c r="O2" s="864" t="s">
        <v>18</v>
      </c>
      <c r="P2" s="866" t="s">
        <v>19</v>
      </c>
      <c r="Q2" s="884"/>
      <c r="R2" s="853"/>
      <c r="S2" s="867" t="s">
        <v>20</v>
      </c>
      <c r="T2" s="868"/>
      <c r="U2" s="868"/>
      <c r="V2" s="868"/>
      <c r="W2" s="868" t="s">
        <v>21</v>
      </c>
      <c r="X2" s="868"/>
      <c r="Y2" s="868"/>
      <c r="Z2" s="869"/>
      <c r="AA2" s="844" t="s">
        <v>20</v>
      </c>
      <c r="AB2" s="845"/>
      <c r="AC2" s="845"/>
      <c r="AD2" s="845"/>
      <c r="AE2" s="845" t="s">
        <v>21</v>
      </c>
      <c r="AF2" s="845"/>
      <c r="AG2" s="845"/>
      <c r="AH2" s="846"/>
    </row>
    <row r="3" spans="1:34" ht="63" customHeight="1" thickBot="1">
      <c r="A3" s="890"/>
      <c r="B3" s="875"/>
      <c r="C3" s="875"/>
      <c r="D3" s="875"/>
      <c r="E3" s="893"/>
      <c r="F3" s="888"/>
      <c r="G3" s="872"/>
      <c r="H3" s="875"/>
      <c r="I3" s="875"/>
      <c r="J3" s="878"/>
      <c r="K3" s="860"/>
      <c r="L3" s="862"/>
      <c r="M3" s="863"/>
      <c r="N3" s="882"/>
      <c r="O3" s="865"/>
      <c r="P3" s="866"/>
      <c r="Q3" s="885"/>
      <c r="R3" s="853"/>
      <c r="S3" s="2" t="s">
        <v>22</v>
      </c>
      <c r="T3" s="3" t="s">
        <v>23</v>
      </c>
      <c r="U3" s="3" t="s">
        <v>24</v>
      </c>
      <c r="V3" s="3" t="s">
        <v>25</v>
      </c>
      <c r="W3" s="3" t="s">
        <v>22</v>
      </c>
      <c r="X3" s="3" t="s">
        <v>23</v>
      </c>
      <c r="Y3" s="4" t="s">
        <v>24</v>
      </c>
      <c r="Z3" s="602" t="s">
        <v>25</v>
      </c>
      <c r="AA3" s="2" t="s">
        <v>22</v>
      </c>
      <c r="AB3" s="606" t="s">
        <v>23</v>
      </c>
      <c r="AC3" s="606" t="s">
        <v>24</v>
      </c>
      <c r="AD3" s="606" t="s">
        <v>25</v>
      </c>
      <c r="AE3" s="606" t="s">
        <v>22</v>
      </c>
      <c r="AF3" s="606" t="s">
        <v>23</v>
      </c>
      <c r="AG3" s="606" t="s">
        <v>24</v>
      </c>
      <c r="AH3" s="607" t="s">
        <v>25</v>
      </c>
    </row>
    <row r="4" spans="1:34" ht="25.2" customHeight="1">
      <c r="A4" s="5"/>
      <c r="B4" s="6" t="s">
        <v>26</v>
      </c>
      <c r="C4" s="6"/>
      <c r="D4" s="6"/>
      <c r="E4" s="7"/>
      <c r="F4" s="8"/>
      <c r="G4" s="8"/>
      <c r="H4" s="6"/>
      <c r="I4" s="9"/>
      <c r="J4" s="10"/>
      <c r="K4" s="694"/>
      <c r="L4" s="695"/>
      <c r="M4" s="696"/>
      <c r="N4" s="678"/>
      <c r="O4" s="656"/>
      <c r="P4" s="11"/>
      <c r="Q4" s="775"/>
      <c r="R4" s="12"/>
      <c r="S4" s="474"/>
      <c r="T4" s="475"/>
      <c r="U4" s="475"/>
      <c r="V4" s="475"/>
      <c r="W4" s="475"/>
      <c r="X4" s="475"/>
      <c r="Y4" s="476"/>
      <c r="Z4" s="603"/>
      <c r="AA4" s="608"/>
      <c r="AB4" s="475"/>
      <c r="AC4" s="475"/>
      <c r="AD4" s="475"/>
      <c r="AE4" s="475"/>
      <c r="AF4" s="475"/>
      <c r="AG4" s="475"/>
      <c r="AH4" s="477"/>
    </row>
    <row r="5" spans="1:34" ht="20.399999999999999">
      <c r="A5" s="13" t="s">
        <v>27</v>
      </c>
      <c r="B5" s="14" t="s">
        <v>28</v>
      </c>
      <c r="C5" s="15"/>
      <c r="D5" s="15"/>
      <c r="E5" s="16"/>
      <c r="F5" s="17" t="s">
        <v>29</v>
      </c>
      <c r="G5" s="18" t="s">
        <v>30</v>
      </c>
      <c r="H5" s="19" t="s">
        <v>31</v>
      </c>
      <c r="I5" s="20">
        <v>12</v>
      </c>
      <c r="J5" s="21">
        <v>12</v>
      </c>
      <c r="K5" s="22">
        <f>SUM(K6,K7,K8, K9,K10)</f>
        <v>30</v>
      </c>
      <c r="L5" s="23">
        <f>SUM(L6,L7,L8,L9,L10)</f>
        <v>37</v>
      </c>
      <c r="M5" s="651">
        <f>SUM(M6,M7,M8, M9,M10)</f>
        <v>22</v>
      </c>
      <c r="N5" s="584"/>
      <c r="O5" s="657"/>
      <c r="P5" s="21"/>
      <c r="Q5" s="651"/>
      <c r="R5" s="24"/>
      <c r="S5" s="478"/>
      <c r="T5" s="479"/>
      <c r="U5" s="480"/>
      <c r="V5" s="479"/>
      <c r="W5" s="481"/>
      <c r="X5" s="479"/>
      <c r="Y5" s="24"/>
      <c r="Z5" s="601"/>
      <c r="AA5" s="597"/>
      <c r="AB5" s="598"/>
      <c r="AC5" s="598"/>
      <c r="AD5" s="598"/>
      <c r="AE5" s="609"/>
      <c r="AF5" s="598"/>
      <c r="AG5" s="598"/>
      <c r="AH5" s="561"/>
    </row>
    <row r="6" spans="1:34" ht="28.8">
      <c r="A6" s="25" t="s">
        <v>32</v>
      </c>
      <c r="B6" s="26" t="s">
        <v>33</v>
      </c>
      <c r="C6" s="27" t="s">
        <v>34</v>
      </c>
      <c r="D6" s="28" t="s">
        <v>35</v>
      </c>
      <c r="E6" s="40"/>
      <c r="F6" s="41" t="s">
        <v>29</v>
      </c>
      <c r="G6" s="85" t="s">
        <v>36</v>
      </c>
      <c r="H6" s="29" t="s">
        <v>31</v>
      </c>
      <c r="I6" s="30">
        <v>3</v>
      </c>
      <c r="J6" s="31">
        <v>3</v>
      </c>
      <c r="K6" s="32">
        <v>6</v>
      </c>
      <c r="L6" s="585">
        <v>13</v>
      </c>
      <c r="M6" s="652"/>
      <c r="N6" s="679" t="s">
        <v>239</v>
      </c>
      <c r="O6" s="580"/>
      <c r="P6" s="34"/>
      <c r="Q6" s="652"/>
      <c r="R6" s="35"/>
      <c r="S6" s="482">
        <v>1</v>
      </c>
      <c r="T6" s="36" t="s">
        <v>37</v>
      </c>
      <c r="U6" s="36" t="s">
        <v>38</v>
      </c>
      <c r="V6" s="36" t="s">
        <v>39</v>
      </c>
      <c r="W6" s="483">
        <v>1</v>
      </c>
      <c r="X6" s="36" t="s">
        <v>37</v>
      </c>
      <c r="Y6" s="484" t="s">
        <v>38</v>
      </c>
      <c r="Z6" s="601" t="s">
        <v>39</v>
      </c>
      <c r="AA6" s="597">
        <v>1</v>
      </c>
      <c r="AB6" s="598" t="s">
        <v>37</v>
      </c>
      <c r="AC6" s="598" t="s">
        <v>38</v>
      </c>
      <c r="AD6" s="598" t="s">
        <v>40</v>
      </c>
      <c r="AE6" s="609">
        <v>1</v>
      </c>
      <c r="AF6" s="598" t="s">
        <v>37</v>
      </c>
      <c r="AG6" s="598" t="s">
        <v>41</v>
      </c>
      <c r="AH6" s="561" t="s">
        <v>40</v>
      </c>
    </row>
    <row r="7" spans="1:34" ht="28.2" customHeight="1">
      <c r="A7" s="37" t="s">
        <v>42</v>
      </c>
      <c r="B7" s="38" t="s">
        <v>43</v>
      </c>
      <c r="C7" s="39" t="s">
        <v>44</v>
      </c>
      <c r="D7" s="39" t="s">
        <v>45</v>
      </c>
      <c r="E7" s="40"/>
      <c r="F7" s="41"/>
      <c r="G7" s="85" t="s">
        <v>36</v>
      </c>
      <c r="H7" s="43" t="s">
        <v>31</v>
      </c>
      <c r="I7" s="44">
        <v>4</v>
      </c>
      <c r="J7" s="45">
        <v>4</v>
      </c>
      <c r="K7" s="46">
        <v>12</v>
      </c>
      <c r="L7" s="585">
        <v>12</v>
      </c>
      <c r="M7" s="652">
        <v>0</v>
      </c>
      <c r="N7" s="680" t="s">
        <v>216</v>
      </c>
      <c r="O7" s="580"/>
      <c r="P7" s="34"/>
      <c r="Q7" s="652"/>
      <c r="R7" s="35"/>
      <c r="S7" s="482">
        <v>1</v>
      </c>
      <c r="T7" s="36" t="s">
        <v>46</v>
      </c>
      <c r="U7" s="36" t="s">
        <v>47</v>
      </c>
      <c r="V7" s="36"/>
      <c r="W7" s="483">
        <v>1</v>
      </c>
      <c r="X7" s="36" t="s">
        <v>37</v>
      </c>
      <c r="Y7" s="484" t="s">
        <v>38</v>
      </c>
      <c r="Z7" s="601" t="s">
        <v>48</v>
      </c>
      <c r="AA7" s="597">
        <v>1</v>
      </c>
      <c r="AB7" s="598" t="s">
        <v>37</v>
      </c>
      <c r="AC7" s="598" t="s">
        <v>38</v>
      </c>
      <c r="AD7" s="599" t="s">
        <v>49</v>
      </c>
      <c r="AE7" s="609">
        <v>1</v>
      </c>
      <c r="AF7" s="598" t="s">
        <v>37</v>
      </c>
      <c r="AG7" s="598" t="s">
        <v>38</v>
      </c>
      <c r="AH7" s="557" t="s">
        <v>49</v>
      </c>
    </row>
    <row r="8" spans="1:34" ht="28.2" customHeight="1">
      <c r="A8" s="37" t="s">
        <v>50</v>
      </c>
      <c r="B8" s="38" t="s">
        <v>51</v>
      </c>
      <c r="C8" s="39" t="s">
        <v>52</v>
      </c>
      <c r="D8" s="39" t="s">
        <v>45</v>
      </c>
      <c r="E8" s="40"/>
      <c r="F8" s="41"/>
      <c r="G8" s="85" t="s">
        <v>36</v>
      </c>
      <c r="H8" s="43" t="s">
        <v>31</v>
      </c>
      <c r="I8" s="44">
        <v>4</v>
      </c>
      <c r="J8" s="45">
        <v>4</v>
      </c>
      <c r="K8" s="46">
        <v>12</v>
      </c>
      <c r="L8" s="585">
        <v>12</v>
      </c>
      <c r="M8" s="652">
        <v>0</v>
      </c>
      <c r="N8" s="680" t="s">
        <v>217</v>
      </c>
      <c r="O8" s="580"/>
      <c r="P8" s="34"/>
      <c r="Q8" s="652"/>
      <c r="R8" s="35"/>
      <c r="S8" s="482">
        <v>1</v>
      </c>
      <c r="T8" s="36" t="s">
        <v>46</v>
      </c>
      <c r="U8" s="36" t="s">
        <v>47</v>
      </c>
      <c r="V8" s="36"/>
      <c r="W8" s="483">
        <v>1</v>
      </c>
      <c r="X8" s="36" t="s">
        <v>37</v>
      </c>
      <c r="Y8" s="484" t="s">
        <v>41</v>
      </c>
      <c r="Z8" s="601" t="s">
        <v>53</v>
      </c>
      <c r="AA8" s="597">
        <v>1</v>
      </c>
      <c r="AB8" s="598" t="s">
        <v>37</v>
      </c>
      <c r="AC8" s="598" t="s">
        <v>38</v>
      </c>
      <c r="AD8" s="599" t="s">
        <v>49</v>
      </c>
      <c r="AE8" s="609">
        <v>1</v>
      </c>
      <c r="AF8" s="598" t="s">
        <v>37</v>
      </c>
      <c r="AG8" s="598" t="s">
        <v>38</v>
      </c>
      <c r="AH8" s="557" t="s">
        <v>49</v>
      </c>
    </row>
    <row r="9" spans="1:34" ht="28.2" customHeight="1">
      <c r="A9" s="37" t="s">
        <v>54</v>
      </c>
      <c r="B9" s="38" t="s">
        <v>55</v>
      </c>
      <c r="C9" s="39" t="s">
        <v>56</v>
      </c>
      <c r="D9" s="39" t="s">
        <v>45</v>
      </c>
      <c r="E9" s="40"/>
      <c r="F9" s="41"/>
      <c r="G9" s="85" t="s">
        <v>36</v>
      </c>
      <c r="H9" s="43" t="s">
        <v>31</v>
      </c>
      <c r="I9" s="44">
        <v>1</v>
      </c>
      <c r="J9" s="45">
        <v>1</v>
      </c>
      <c r="K9" s="46">
        <v>0</v>
      </c>
      <c r="L9" s="585">
        <v>0</v>
      </c>
      <c r="M9" s="652">
        <v>16</v>
      </c>
      <c r="N9" s="680" t="s">
        <v>216</v>
      </c>
      <c r="O9" s="580"/>
      <c r="P9" s="34"/>
      <c r="Q9" s="652"/>
      <c r="R9" s="35"/>
      <c r="S9" s="482">
        <v>1</v>
      </c>
      <c r="T9" s="36" t="s">
        <v>46</v>
      </c>
      <c r="U9" s="485" t="s">
        <v>57</v>
      </c>
      <c r="V9" s="36"/>
      <c r="W9" s="483">
        <v>1</v>
      </c>
      <c r="X9" s="36" t="s">
        <v>37</v>
      </c>
      <c r="Y9" s="90" t="s">
        <v>57</v>
      </c>
      <c r="Z9" s="601" t="s">
        <v>58</v>
      </c>
      <c r="AA9" s="610">
        <v>1</v>
      </c>
      <c r="AB9" s="486" t="s">
        <v>37</v>
      </c>
      <c r="AC9" s="599" t="s">
        <v>57</v>
      </c>
      <c r="AD9" s="598" t="s">
        <v>59</v>
      </c>
      <c r="AE9" s="611">
        <v>1</v>
      </c>
      <c r="AF9" s="598" t="s">
        <v>37</v>
      </c>
      <c r="AG9" s="599" t="s">
        <v>57</v>
      </c>
      <c r="AH9" s="561" t="s">
        <v>59</v>
      </c>
    </row>
    <row r="10" spans="1:34" ht="54.6" customHeight="1">
      <c r="A10" s="47" t="s">
        <v>60</v>
      </c>
      <c r="B10" s="48" t="s">
        <v>61</v>
      </c>
      <c r="C10" s="28"/>
      <c r="D10" s="28" t="s">
        <v>45</v>
      </c>
      <c r="E10" s="40"/>
      <c r="F10" s="41"/>
      <c r="G10" s="85" t="s">
        <v>36</v>
      </c>
      <c r="H10" s="29" t="s">
        <v>31</v>
      </c>
      <c r="I10" s="51">
        <v>0</v>
      </c>
      <c r="J10" s="52">
        <v>0</v>
      </c>
      <c r="K10" s="46">
        <v>0</v>
      </c>
      <c r="L10" s="585">
        <v>0</v>
      </c>
      <c r="M10" s="652">
        <v>6</v>
      </c>
      <c r="N10" s="681" t="s">
        <v>218</v>
      </c>
      <c r="O10" s="580"/>
      <c r="P10" s="34"/>
      <c r="Q10" s="652"/>
      <c r="R10" s="35"/>
      <c r="S10" s="487"/>
      <c r="T10" s="488"/>
      <c r="U10" s="488"/>
      <c r="V10" s="488"/>
      <c r="W10" s="488"/>
      <c r="X10" s="488"/>
      <c r="Y10" s="489"/>
      <c r="Z10" s="603"/>
      <c r="AA10" s="569"/>
      <c r="AB10" s="612"/>
      <c r="AC10" s="612"/>
      <c r="AD10" s="612"/>
      <c r="AE10" s="612"/>
      <c r="AF10" s="612"/>
      <c r="AG10" s="612"/>
      <c r="AH10" s="613"/>
    </row>
    <row r="11" spans="1:34" ht="37.950000000000003" customHeight="1">
      <c r="A11" s="53" t="s">
        <v>62</v>
      </c>
      <c r="B11" s="54" t="s">
        <v>63</v>
      </c>
      <c r="C11" s="55"/>
      <c r="D11" s="55"/>
      <c r="E11" s="16"/>
      <c r="F11" s="649" t="s">
        <v>29</v>
      </c>
      <c r="G11" s="649" t="s">
        <v>30</v>
      </c>
      <c r="H11" s="59" t="s">
        <v>31</v>
      </c>
      <c r="I11" s="60">
        <v>2</v>
      </c>
      <c r="J11" s="61">
        <v>2</v>
      </c>
      <c r="K11" s="62">
        <f>SUM(K12,K13,K14,K15)</f>
        <v>0</v>
      </c>
      <c r="L11" s="63">
        <f>SUM(L12,L13,L14,L15)</f>
        <v>8</v>
      </c>
      <c r="M11" s="651">
        <f>SUM(M12,M13,M14,M15)</f>
        <v>9</v>
      </c>
      <c r="N11" s="584"/>
      <c r="O11" s="657"/>
      <c r="P11" s="61"/>
      <c r="Q11" s="651"/>
      <c r="R11" s="35"/>
      <c r="S11" s="487"/>
      <c r="T11" s="36"/>
      <c r="U11" s="36"/>
      <c r="V11" s="36"/>
      <c r="W11" s="36"/>
      <c r="X11" s="36"/>
      <c r="Y11" s="484"/>
      <c r="Z11" s="601"/>
      <c r="AA11" s="614"/>
      <c r="AB11" s="598"/>
      <c r="AC11" s="598"/>
      <c r="AD11" s="598"/>
      <c r="AE11" s="598"/>
      <c r="AF11" s="598"/>
      <c r="AG11" s="598"/>
      <c r="AH11" s="561"/>
    </row>
    <row r="12" spans="1:34" ht="48" customHeight="1">
      <c r="A12" s="64" t="s">
        <v>32</v>
      </c>
      <c r="B12" s="65" t="s">
        <v>64</v>
      </c>
      <c r="C12" s="27"/>
      <c r="D12" s="28" t="s">
        <v>35</v>
      </c>
      <c r="E12" s="40"/>
      <c r="F12" s="642"/>
      <c r="G12" s="85" t="s">
        <v>36</v>
      </c>
      <c r="H12" s="29" t="s">
        <v>31</v>
      </c>
      <c r="I12" s="30">
        <v>0</v>
      </c>
      <c r="J12" s="31">
        <v>0</v>
      </c>
      <c r="K12" s="66"/>
      <c r="L12" s="33"/>
      <c r="M12" s="580">
        <v>5</v>
      </c>
      <c r="N12" s="679" t="s">
        <v>239</v>
      </c>
      <c r="O12" s="658"/>
      <c r="P12" s="33"/>
      <c r="Q12" s="652"/>
      <c r="R12" s="35"/>
      <c r="S12" s="482"/>
      <c r="T12" s="36"/>
      <c r="U12" s="36"/>
      <c r="V12" s="36"/>
      <c r="W12" s="490"/>
      <c r="X12" s="36"/>
      <c r="Y12" s="484"/>
      <c r="Z12" s="601"/>
      <c r="AA12" s="597"/>
      <c r="AB12" s="598"/>
      <c r="AC12" s="598"/>
      <c r="AD12" s="598"/>
      <c r="AE12" s="611"/>
      <c r="AF12" s="598"/>
      <c r="AG12" s="598"/>
      <c r="AH12" s="561"/>
    </row>
    <row r="13" spans="1:34" ht="63.75" customHeight="1">
      <c r="A13" s="68" t="s">
        <v>42</v>
      </c>
      <c r="B13" s="69" t="s">
        <v>65</v>
      </c>
      <c r="C13" s="28" t="s">
        <v>66</v>
      </c>
      <c r="D13" s="28" t="s">
        <v>45</v>
      </c>
      <c r="E13" s="49"/>
      <c r="F13" s="70"/>
      <c r="G13" s="42" t="s">
        <v>36</v>
      </c>
      <c r="H13" s="29" t="s">
        <v>31</v>
      </c>
      <c r="I13" s="51">
        <v>2</v>
      </c>
      <c r="J13" s="52">
        <v>2</v>
      </c>
      <c r="K13" s="66">
        <v>0</v>
      </c>
      <c r="L13" s="33">
        <v>8</v>
      </c>
      <c r="M13" s="580">
        <v>0</v>
      </c>
      <c r="N13" s="596" t="s">
        <v>219</v>
      </c>
      <c r="O13" s="658"/>
      <c r="P13" s="33"/>
      <c r="Q13" s="652"/>
      <c r="R13" s="35"/>
      <c r="S13" s="482">
        <v>1</v>
      </c>
      <c r="T13" s="36" t="s">
        <v>37</v>
      </c>
      <c r="U13" s="485" t="s">
        <v>67</v>
      </c>
      <c r="V13" s="36" t="s">
        <v>39</v>
      </c>
      <c r="W13" s="483">
        <v>1</v>
      </c>
      <c r="X13" s="36" t="s">
        <v>37</v>
      </c>
      <c r="Y13" s="90" t="s">
        <v>67</v>
      </c>
      <c r="Z13" s="601" t="s">
        <v>68</v>
      </c>
      <c r="AA13" s="597">
        <v>1</v>
      </c>
      <c r="AB13" s="598" t="s">
        <v>37</v>
      </c>
      <c r="AC13" s="599" t="s">
        <v>67</v>
      </c>
      <c r="AD13" s="598" t="s">
        <v>68</v>
      </c>
      <c r="AE13" s="611">
        <v>1</v>
      </c>
      <c r="AF13" s="598" t="s">
        <v>37</v>
      </c>
      <c r="AG13" s="599" t="s">
        <v>67</v>
      </c>
      <c r="AH13" s="561" t="s">
        <v>39</v>
      </c>
    </row>
    <row r="14" spans="1:34" ht="46.5" customHeight="1">
      <c r="A14" s="71" t="s">
        <v>50</v>
      </c>
      <c r="B14" s="48" t="s">
        <v>69</v>
      </c>
      <c r="C14" s="28"/>
      <c r="D14" s="28" t="s">
        <v>45</v>
      </c>
      <c r="E14" s="49"/>
      <c r="F14" s="50"/>
      <c r="G14" s="42" t="s">
        <v>36</v>
      </c>
      <c r="H14" s="29" t="s">
        <v>31</v>
      </c>
      <c r="I14" s="51">
        <v>0</v>
      </c>
      <c r="J14" s="52">
        <v>0</v>
      </c>
      <c r="K14" s="66">
        <v>0</v>
      </c>
      <c r="L14" s="33">
        <v>0</v>
      </c>
      <c r="M14" s="580">
        <v>4</v>
      </c>
      <c r="N14" s="681" t="s">
        <v>218</v>
      </c>
      <c r="O14" s="658"/>
      <c r="P14" s="33"/>
      <c r="Q14" s="652"/>
      <c r="R14" s="35"/>
      <c r="S14" s="482"/>
      <c r="T14" s="36"/>
      <c r="U14" s="36"/>
      <c r="V14" s="36"/>
      <c r="W14" s="490"/>
      <c r="X14" s="36"/>
      <c r="Y14" s="484"/>
      <c r="Z14" s="601"/>
      <c r="AA14" s="597"/>
      <c r="AB14" s="598"/>
      <c r="AC14" s="598"/>
      <c r="AD14" s="599"/>
      <c r="AE14" s="611"/>
      <c r="AF14" s="491"/>
      <c r="AG14" s="598"/>
      <c r="AH14" s="557"/>
    </row>
    <row r="15" spans="1:34" s="74" customFormat="1" ht="50.7" customHeight="1">
      <c r="A15" s="71" t="s">
        <v>54</v>
      </c>
      <c r="B15" s="48" t="s">
        <v>70</v>
      </c>
      <c r="C15" s="39" t="s">
        <v>71</v>
      </c>
      <c r="D15" s="39" t="s">
        <v>45</v>
      </c>
      <c r="E15" s="40"/>
      <c r="F15" s="41" t="s">
        <v>29</v>
      </c>
      <c r="G15" s="72" t="s">
        <v>36</v>
      </c>
      <c r="H15" s="67" t="s">
        <v>31</v>
      </c>
      <c r="I15" s="44">
        <v>0</v>
      </c>
      <c r="J15" s="45">
        <v>0</v>
      </c>
      <c r="K15" s="66">
        <v>0</v>
      </c>
      <c r="L15" s="33">
        <v>0</v>
      </c>
      <c r="M15" s="652">
        <v>0</v>
      </c>
      <c r="N15" s="681" t="s">
        <v>220</v>
      </c>
      <c r="O15" s="580"/>
      <c r="P15" s="34"/>
      <c r="Q15" s="652"/>
      <c r="R15" s="73"/>
      <c r="S15" s="482"/>
      <c r="T15" s="36"/>
      <c r="U15" s="36"/>
      <c r="V15" s="36"/>
      <c r="W15" s="490"/>
      <c r="X15" s="36"/>
      <c r="Y15" s="484"/>
      <c r="Z15" s="601"/>
      <c r="AA15" s="597"/>
      <c r="AB15" s="598"/>
      <c r="AC15" s="598"/>
      <c r="AD15" s="598"/>
      <c r="AE15" s="609"/>
      <c r="AF15" s="598"/>
      <c r="AG15" s="598"/>
      <c r="AH15" s="561"/>
    </row>
    <row r="16" spans="1:34" ht="28.2" customHeight="1">
      <c r="A16" s="53" t="s">
        <v>72</v>
      </c>
      <c r="B16" s="54" t="s">
        <v>73</v>
      </c>
      <c r="C16" s="55"/>
      <c r="D16" s="55"/>
      <c r="E16" s="56"/>
      <c r="F16" s="57" t="s">
        <v>29</v>
      </c>
      <c r="G16" s="58" t="s">
        <v>30</v>
      </c>
      <c r="H16" s="59" t="s">
        <v>31</v>
      </c>
      <c r="I16" s="60">
        <v>10</v>
      </c>
      <c r="J16" s="61">
        <v>10</v>
      </c>
      <c r="K16" s="62">
        <f>SUM(K17,K19,K18,K20)</f>
        <v>0</v>
      </c>
      <c r="L16" s="63">
        <f>SUM(L17,L18,L19,L20)</f>
        <v>59</v>
      </c>
      <c r="M16" s="651">
        <f>SUM(M17,M18,M19,M20)</f>
        <v>15</v>
      </c>
      <c r="N16" s="584"/>
      <c r="O16" s="657"/>
      <c r="P16" s="61"/>
      <c r="Q16" s="651"/>
      <c r="R16" s="35"/>
      <c r="S16" s="487"/>
      <c r="T16" s="36"/>
      <c r="U16" s="36"/>
      <c r="V16" s="36"/>
      <c r="W16" s="36"/>
      <c r="X16" s="36"/>
      <c r="Y16" s="484"/>
      <c r="Z16" s="601"/>
      <c r="AA16" s="614"/>
      <c r="AB16" s="598"/>
      <c r="AC16" s="598"/>
      <c r="AD16" s="598"/>
      <c r="AE16" s="598"/>
      <c r="AF16" s="598"/>
      <c r="AG16" s="598"/>
      <c r="AH16" s="561"/>
    </row>
    <row r="17" spans="1:40" ht="61.5" customHeight="1">
      <c r="A17" s="71" t="s">
        <v>32</v>
      </c>
      <c r="B17" s="48" t="s">
        <v>74</v>
      </c>
      <c r="C17" s="51" t="s">
        <v>75</v>
      </c>
      <c r="D17" s="28" t="s">
        <v>45</v>
      </c>
      <c r="E17" s="49"/>
      <c r="F17" s="50"/>
      <c r="G17" s="42" t="s">
        <v>36</v>
      </c>
      <c r="H17" s="29" t="s">
        <v>31</v>
      </c>
      <c r="I17" s="51">
        <v>2</v>
      </c>
      <c r="J17" s="52">
        <v>2</v>
      </c>
      <c r="K17" s="697">
        <v>0</v>
      </c>
      <c r="L17" s="33">
        <v>15</v>
      </c>
      <c r="M17" s="698">
        <v>0</v>
      </c>
      <c r="N17" s="681" t="s">
        <v>218</v>
      </c>
      <c r="O17" s="659"/>
      <c r="P17" s="51"/>
      <c r="Q17" s="764"/>
      <c r="R17" s="35"/>
      <c r="S17" s="492">
        <v>1</v>
      </c>
      <c r="T17" s="36" t="s">
        <v>46</v>
      </c>
      <c r="U17" s="36" t="s">
        <v>76</v>
      </c>
      <c r="V17" s="36"/>
      <c r="W17" s="490">
        <v>1</v>
      </c>
      <c r="X17" s="36" t="s">
        <v>37</v>
      </c>
      <c r="Y17" s="484" t="s">
        <v>38</v>
      </c>
      <c r="Z17" s="369" t="s">
        <v>77</v>
      </c>
      <c r="AA17" s="615">
        <v>1</v>
      </c>
      <c r="AB17" s="598" t="s">
        <v>37</v>
      </c>
      <c r="AC17" s="598" t="s">
        <v>38</v>
      </c>
      <c r="AD17" s="493" t="s">
        <v>77</v>
      </c>
      <c r="AE17" s="616">
        <v>1</v>
      </c>
      <c r="AF17" s="598" t="s">
        <v>37</v>
      </c>
      <c r="AG17" s="598" t="s">
        <v>38</v>
      </c>
      <c r="AH17" s="565" t="s">
        <v>77</v>
      </c>
    </row>
    <row r="18" spans="1:40" ht="28.2" customHeight="1">
      <c r="A18" s="71" t="s">
        <v>42</v>
      </c>
      <c r="B18" s="75" t="s">
        <v>78</v>
      </c>
      <c r="C18" s="39" t="s">
        <v>56</v>
      </c>
      <c r="D18" s="28" t="s">
        <v>45</v>
      </c>
      <c r="E18" s="49"/>
      <c r="F18" s="50"/>
      <c r="G18" s="42" t="s">
        <v>36</v>
      </c>
      <c r="H18" s="29" t="s">
        <v>31</v>
      </c>
      <c r="I18" s="51">
        <v>2</v>
      </c>
      <c r="J18" s="52">
        <v>2</v>
      </c>
      <c r="K18" s="697">
        <v>0</v>
      </c>
      <c r="L18" s="33">
        <v>0</v>
      </c>
      <c r="M18" s="698">
        <v>15</v>
      </c>
      <c r="N18" s="681" t="s">
        <v>221</v>
      </c>
      <c r="O18" s="659"/>
      <c r="P18" s="51"/>
      <c r="Q18" s="764"/>
      <c r="R18" s="35"/>
      <c r="S18" s="482">
        <v>1</v>
      </c>
      <c r="T18" s="36" t="s">
        <v>46</v>
      </c>
      <c r="U18" s="485" t="s">
        <v>57</v>
      </c>
      <c r="V18" s="36"/>
      <c r="W18" s="483">
        <v>1</v>
      </c>
      <c r="X18" s="36" t="s">
        <v>37</v>
      </c>
      <c r="Y18" s="90" t="s">
        <v>57</v>
      </c>
      <c r="Z18" s="601" t="s">
        <v>58</v>
      </c>
      <c r="AA18" s="610">
        <v>1</v>
      </c>
      <c r="AB18" s="486" t="s">
        <v>79</v>
      </c>
      <c r="AC18" s="599" t="s">
        <v>57</v>
      </c>
      <c r="AD18" s="601" t="s">
        <v>59</v>
      </c>
      <c r="AE18" s="611">
        <v>1</v>
      </c>
      <c r="AF18" s="598" t="s">
        <v>37</v>
      </c>
      <c r="AG18" s="599" t="s">
        <v>57</v>
      </c>
      <c r="AH18" s="561" t="s">
        <v>59</v>
      </c>
    </row>
    <row r="19" spans="1:40" ht="28.2" customHeight="1">
      <c r="A19" s="71" t="s">
        <v>50</v>
      </c>
      <c r="B19" s="48" t="s">
        <v>80</v>
      </c>
      <c r="C19" s="39"/>
      <c r="D19" s="28" t="s">
        <v>45</v>
      </c>
      <c r="E19" s="49"/>
      <c r="F19" s="50"/>
      <c r="G19" s="42" t="s">
        <v>36</v>
      </c>
      <c r="H19" s="29" t="s">
        <v>31</v>
      </c>
      <c r="I19" s="51">
        <v>0</v>
      </c>
      <c r="J19" s="52">
        <v>0</v>
      </c>
      <c r="K19" s="697">
        <v>0</v>
      </c>
      <c r="L19" s="33">
        <v>20</v>
      </c>
      <c r="M19" s="698">
        <v>0</v>
      </c>
      <c r="N19" s="681" t="s">
        <v>217</v>
      </c>
      <c r="O19" s="659"/>
      <c r="P19" s="51"/>
      <c r="Q19" s="764"/>
      <c r="R19" s="35"/>
      <c r="S19" s="494"/>
      <c r="T19" s="36"/>
      <c r="U19" s="36"/>
      <c r="V19" s="36"/>
      <c r="W19" s="483"/>
      <c r="X19" s="36"/>
      <c r="Y19" s="484"/>
      <c r="Z19" s="601"/>
      <c r="AA19" s="597"/>
      <c r="AB19" s="598"/>
      <c r="AC19" s="598"/>
      <c r="AD19" s="601"/>
      <c r="AE19" s="611"/>
      <c r="AF19" s="598"/>
      <c r="AG19" s="598"/>
      <c r="AH19" s="561"/>
    </row>
    <row r="20" spans="1:40" ht="30.9" customHeight="1">
      <c r="A20" s="71" t="s">
        <v>54</v>
      </c>
      <c r="B20" s="75" t="s">
        <v>81</v>
      </c>
      <c r="C20" s="39" t="s">
        <v>56</v>
      </c>
      <c r="D20" s="28" t="s">
        <v>45</v>
      </c>
      <c r="E20" s="49"/>
      <c r="F20" s="50"/>
      <c r="G20" s="42" t="s">
        <v>36</v>
      </c>
      <c r="H20" s="29" t="s">
        <v>31</v>
      </c>
      <c r="I20" s="51">
        <v>6</v>
      </c>
      <c r="J20" s="52">
        <v>6</v>
      </c>
      <c r="K20" s="697">
        <v>0</v>
      </c>
      <c r="L20" s="33">
        <v>24</v>
      </c>
      <c r="M20" s="698">
        <v>0</v>
      </c>
      <c r="N20" s="681" t="s">
        <v>217</v>
      </c>
      <c r="O20" s="659"/>
      <c r="P20" s="51"/>
      <c r="Q20" s="764"/>
      <c r="R20" s="35"/>
      <c r="S20" s="482">
        <v>1</v>
      </c>
      <c r="T20" s="36" t="s">
        <v>46</v>
      </c>
      <c r="U20" s="36" t="s">
        <v>38</v>
      </c>
      <c r="V20" s="36"/>
      <c r="W20" s="483">
        <v>1</v>
      </c>
      <c r="X20" s="36" t="s">
        <v>37</v>
      </c>
      <c r="Y20" s="484" t="s">
        <v>38</v>
      </c>
      <c r="Z20" s="369" t="s">
        <v>82</v>
      </c>
      <c r="AA20" s="597">
        <v>1</v>
      </c>
      <c r="AB20" s="598" t="s">
        <v>37</v>
      </c>
      <c r="AC20" s="598" t="s">
        <v>38</v>
      </c>
      <c r="AD20" s="369" t="s">
        <v>82</v>
      </c>
      <c r="AE20" s="611">
        <v>1</v>
      </c>
      <c r="AF20" s="598" t="s">
        <v>37</v>
      </c>
      <c r="AG20" s="598" t="s">
        <v>38</v>
      </c>
      <c r="AH20" s="557" t="s">
        <v>82</v>
      </c>
    </row>
    <row r="21" spans="1:40" ht="28.2" customHeight="1">
      <c r="A21" s="53" t="s">
        <v>83</v>
      </c>
      <c r="B21" s="54" t="s">
        <v>84</v>
      </c>
      <c r="C21" s="76"/>
      <c r="D21" s="76"/>
      <c r="E21" s="77"/>
      <c r="F21" s="78"/>
      <c r="G21" s="79" t="s">
        <v>30</v>
      </c>
      <c r="H21" s="80"/>
      <c r="I21" s="81">
        <v>4</v>
      </c>
      <c r="J21" s="82">
        <v>4</v>
      </c>
      <c r="K21" s="699">
        <f>SUM(K22,K23,K24,K25,K26,K27)</f>
        <v>0</v>
      </c>
      <c r="L21" s="700">
        <f>SUM(L22,L23,L24,L25,L26,L27)</f>
        <v>38</v>
      </c>
      <c r="M21" s="701">
        <f>SUM(M22,M23,M24,M25,M26,M27)</f>
        <v>6</v>
      </c>
      <c r="N21" s="682"/>
      <c r="O21" s="582"/>
      <c r="P21" s="82"/>
      <c r="Q21" s="356"/>
      <c r="R21" s="35"/>
      <c r="S21" s="487"/>
      <c r="T21" s="36"/>
      <c r="U21" s="36"/>
      <c r="V21" s="36"/>
      <c r="W21" s="36"/>
      <c r="X21" s="36"/>
      <c r="Y21" s="484"/>
      <c r="Z21" s="601"/>
      <c r="AA21" s="614"/>
      <c r="AB21" s="598"/>
      <c r="AC21" s="598"/>
      <c r="AD21" s="598"/>
      <c r="AE21" s="598"/>
      <c r="AF21" s="598"/>
      <c r="AG21" s="598"/>
      <c r="AH21" s="561"/>
    </row>
    <row r="22" spans="1:40" ht="28.2" customHeight="1">
      <c r="A22" s="83" t="s">
        <v>32</v>
      </c>
      <c r="B22" s="84" t="s">
        <v>85</v>
      </c>
      <c r="C22" s="39" t="s">
        <v>86</v>
      </c>
      <c r="D22" s="39" t="s">
        <v>45</v>
      </c>
      <c r="E22" s="40"/>
      <c r="F22" s="41"/>
      <c r="G22" s="85" t="s">
        <v>36</v>
      </c>
      <c r="H22" s="43" t="s">
        <v>31</v>
      </c>
      <c r="I22" s="847">
        <v>2</v>
      </c>
      <c r="J22" s="849">
        <v>2</v>
      </c>
      <c r="K22" s="702">
        <v>0</v>
      </c>
      <c r="L22" s="703">
        <v>9</v>
      </c>
      <c r="M22" s="704">
        <v>0</v>
      </c>
      <c r="N22" s="680" t="s">
        <v>222</v>
      </c>
      <c r="O22" s="583"/>
      <c r="P22" s="45"/>
      <c r="Q22" s="367"/>
      <c r="R22" s="35"/>
      <c r="S22" s="851">
        <v>1</v>
      </c>
      <c r="T22" s="817" t="s">
        <v>46</v>
      </c>
      <c r="U22" s="817" t="s">
        <v>38</v>
      </c>
      <c r="V22" s="817"/>
      <c r="W22" s="836">
        <v>1</v>
      </c>
      <c r="X22" s="817" t="s">
        <v>37</v>
      </c>
      <c r="Y22" s="810" t="s">
        <v>38</v>
      </c>
      <c r="Z22" s="812" t="s">
        <v>87</v>
      </c>
      <c r="AA22" s="842">
        <v>1</v>
      </c>
      <c r="AB22" s="817" t="s">
        <v>37</v>
      </c>
      <c r="AC22" s="817" t="s">
        <v>38</v>
      </c>
      <c r="AD22" s="817" t="s">
        <v>87</v>
      </c>
      <c r="AE22" s="836">
        <v>1</v>
      </c>
      <c r="AF22" s="817" t="s">
        <v>37</v>
      </c>
      <c r="AG22" s="817" t="s">
        <v>38</v>
      </c>
      <c r="AH22" s="821" t="s">
        <v>87</v>
      </c>
    </row>
    <row r="23" spans="1:40" ht="30.6" customHeight="1">
      <c r="A23" s="83" t="s">
        <v>42</v>
      </c>
      <c r="B23" s="84" t="s">
        <v>88</v>
      </c>
      <c r="C23" s="86" t="s">
        <v>89</v>
      </c>
      <c r="D23" s="39" t="s">
        <v>45</v>
      </c>
      <c r="E23" s="40"/>
      <c r="F23" s="41"/>
      <c r="G23" s="85" t="s">
        <v>36</v>
      </c>
      <c r="H23" s="43" t="s">
        <v>31</v>
      </c>
      <c r="I23" s="848"/>
      <c r="J23" s="850"/>
      <c r="K23" s="702">
        <v>0</v>
      </c>
      <c r="L23" s="703">
        <v>9</v>
      </c>
      <c r="M23" s="704">
        <v>0</v>
      </c>
      <c r="N23" s="680" t="s">
        <v>222</v>
      </c>
      <c r="O23" s="583"/>
      <c r="P23" s="45"/>
      <c r="Q23" s="367"/>
      <c r="R23" s="35"/>
      <c r="S23" s="843"/>
      <c r="T23" s="834"/>
      <c r="U23" s="834"/>
      <c r="V23" s="834"/>
      <c r="W23" s="834"/>
      <c r="X23" s="834"/>
      <c r="Y23" s="811"/>
      <c r="Z23" s="812"/>
      <c r="AA23" s="843"/>
      <c r="AB23" s="818"/>
      <c r="AC23" s="818"/>
      <c r="AD23" s="818"/>
      <c r="AE23" s="818"/>
      <c r="AF23" s="818"/>
      <c r="AG23" s="818"/>
      <c r="AH23" s="822"/>
    </row>
    <row r="24" spans="1:40" ht="31.95" customHeight="1">
      <c r="A24" s="83" t="s">
        <v>50</v>
      </c>
      <c r="B24" s="84" t="s">
        <v>90</v>
      </c>
      <c r="C24" s="39" t="s">
        <v>91</v>
      </c>
      <c r="D24" s="39" t="s">
        <v>45</v>
      </c>
      <c r="E24" s="40"/>
      <c r="F24" s="41"/>
      <c r="G24" s="85" t="s">
        <v>36</v>
      </c>
      <c r="H24" s="43" t="s">
        <v>31</v>
      </c>
      <c r="I24" s="44">
        <v>1</v>
      </c>
      <c r="J24" s="45">
        <v>1</v>
      </c>
      <c r="K24" s="702">
        <v>0</v>
      </c>
      <c r="L24" s="703">
        <v>6</v>
      </c>
      <c r="M24" s="704">
        <v>0</v>
      </c>
      <c r="N24" s="680" t="s">
        <v>217</v>
      </c>
      <c r="O24" s="583"/>
      <c r="P24" s="45"/>
      <c r="Q24" s="367"/>
      <c r="R24" s="35"/>
      <c r="S24" s="482">
        <v>1</v>
      </c>
      <c r="T24" s="36" t="s">
        <v>46</v>
      </c>
      <c r="U24" s="36" t="s">
        <v>38</v>
      </c>
      <c r="V24" s="36"/>
      <c r="W24" s="483">
        <v>1</v>
      </c>
      <c r="X24" s="36" t="s">
        <v>37</v>
      </c>
      <c r="Y24" s="484" t="s">
        <v>38</v>
      </c>
      <c r="Z24" s="601" t="s">
        <v>59</v>
      </c>
      <c r="AA24" s="597">
        <v>1</v>
      </c>
      <c r="AB24" s="598" t="s">
        <v>37</v>
      </c>
      <c r="AC24" s="598" t="s">
        <v>38</v>
      </c>
      <c r="AD24" s="598" t="s">
        <v>59</v>
      </c>
      <c r="AE24" s="611">
        <v>1</v>
      </c>
      <c r="AF24" s="611" t="s">
        <v>37</v>
      </c>
      <c r="AG24" s="598" t="s">
        <v>38</v>
      </c>
      <c r="AH24" s="561" t="s">
        <v>58</v>
      </c>
    </row>
    <row r="25" spans="1:40" ht="28.2" customHeight="1">
      <c r="A25" s="83" t="s">
        <v>54</v>
      </c>
      <c r="B25" s="84" t="s">
        <v>92</v>
      </c>
      <c r="C25" s="87" t="s">
        <v>93</v>
      </c>
      <c r="D25" s="39" t="s">
        <v>45</v>
      </c>
      <c r="E25" s="40"/>
      <c r="F25" s="41"/>
      <c r="G25" s="85" t="s">
        <v>36</v>
      </c>
      <c r="H25" s="43" t="s">
        <v>31</v>
      </c>
      <c r="I25" s="44">
        <v>1</v>
      </c>
      <c r="J25" s="45">
        <v>1</v>
      </c>
      <c r="K25" s="702">
        <v>0</v>
      </c>
      <c r="L25" s="703">
        <v>6</v>
      </c>
      <c r="M25" s="704">
        <v>0</v>
      </c>
      <c r="N25" s="680" t="s">
        <v>219</v>
      </c>
      <c r="O25" s="583"/>
      <c r="P25" s="45"/>
      <c r="Q25" s="367"/>
      <c r="R25" s="35"/>
      <c r="S25" s="482">
        <v>1</v>
      </c>
      <c r="T25" s="36" t="s">
        <v>37</v>
      </c>
      <c r="U25" s="36" t="s">
        <v>38</v>
      </c>
      <c r="V25" s="36" t="s">
        <v>87</v>
      </c>
      <c r="W25" s="483">
        <v>1</v>
      </c>
      <c r="X25" s="36" t="s">
        <v>37</v>
      </c>
      <c r="Y25" s="484" t="s">
        <v>38</v>
      </c>
      <c r="Z25" s="601" t="s">
        <v>87</v>
      </c>
      <c r="AA25" s="597">
        <v>1</v>
      </c>
      <c r="AB25" s="598" t="s">
        <v>37</v>
      </c>
      <c r="AC25" s="598" t="s">
        <v>38</v>
      </c>
      <c r="AD25" s="598" t="s">
        <v>87</v>
      </c>
      <c r="AE25" s="611">
        <v>1</v>
      </c>
      <c r="AF25" s="598" t="s">
        <v>37</v>
      </c>
      <c r="AG25" s="598" t="s">
        <v>38</v>
      </c>
      <c r="AH25" s="561" t="s">
        <v>87</v>
      </c>
    </row>
    <row r="26" spans="1:40" ht="28.2" customHeight="1">
      <c r="A26" s="83" t="s">
        <v>60</v>
      </c>
      <c r="B26" s="84" t="s">
        <v>94</v>
      </c>
      <c r="C26" s="39"/>
      <c r="D26" s="39" t="s">
        <v>45</v>
      </c>
      <c r="E26" s="40"/>
      <c r="F26" s="41"/>
      <c r="G26" s="85" t="s">
        <v>36</v>
      </c>
      <c r="H26" s="43" t="s">
        <v>31</v>
      </c>
      <c r="I26" s="88">
        <v>0</v>
      </c>
      <c r="J26" s="89">
        <v>0</v>
      </c>
      <c r="K26" s="702">
        <v>0</v>
      </c>
      <c r="L26" s="703">
        <v>8</v>
      </c>
      <c r="M26" s="704">
        <v>0</v>
      </c>
      <c r="N26" s="680" t="s">
        <v>223</v>
      </c>
      <c r="O26" s="583"/>
      <c r="P26" s="45"/>
      <c r="Q26" s="367"/>
      <c r="R26" s="35"/>
      <c r="S26" s="487"/>
      <c r="T26" s="36"/>
      <c r="U26" s="36"/>
      <c r="V26" s="36"/>
      <c r="W26" s="36"/>
      <c r="X26" s="36"/>
      <c r="Y26" s="484"/>
      <c r="Z26" s="601"/>
      <c r="AA26" s="618"/>
      <c r="AB26" s="598"/>
      <c r="AC26" s="598"/>
      <c r="AD26" s="598"/>
      <c r="AE26" s="598"/>
      <c r="AF26" s="598"/>
      <c r="AG26" s="598"/>
      <c r="AH26" s="561"/>
    </row>
    <row r="27" spans="1:40" ht="28.2" customHeight="1">
      <c r="A27" s="83" t="s">
        <v>95</v>
      </c>
      <c r="B27" s="84" t="s">
        <v>96</v>
      </c>
      <c r="C27" s="39"/>
      <c r="D27" s="39" t="s">
        <v>45</v>
      </c>
      <c r="E27" s="40"/>
      <c r="F27" s="41"/>
      <c r="G27" s="85" t="s">
        <v>36</v>
      </c>
      <c r="H27" s="43" t="s">
        <v>31</v>
      </c>
      <c r="I27" s="88">
        <v>0</v>
      </c>
      <c r="J27" s="89">
        <v>0</v>
      </c>
      <c r="K27" s="702">
        <v>0</v>
      </c>
      <c r="L27" s="703">
        <v>0</v>
      </c>
      <c r="M27" s="704">
        <v>6</v>
      </c>
      <c r="N27" s="680" t="s">
        <v>220</v>
      </c>
      <c r="O27" s="583"/>
      <c r="P27" s="45"/>
      <c r="Q27" s="367"/>
      <c r="R27" s="35"/>
      <c r="S27" s="487"/>
      <c r="T27" s="36"/>
      <c r="U27" s="36"/>
      <c r="V27" s="36"/>
      <c r="W27" s="36"/>
      <c r="X27" s="36"/>
      <c r="Y27" s="484"/>
      <c r="Z27" s="601"/>
      <c r="AA27" s="618"/>
      <c r="AB27" s="598"/>
      <c r="AC27" s="598"/>
      <c r="AD27" s="598"/>
      <c r="AE27" s="598"/>
      <c r="AF27" s="598"/>
      <c r="AG27" s="598"/>
      <c r="AH27" s="561"/>
    </row>
    <row r="28" spans="1:40" ht="39.6" customHeight="1">
      <c r="A28" s="53" t="s">
        <v>97</v>
      </c>
      <c r="B28" s="54" t="s">
        <v>98</v>
      </c>
      <c r="C28" s="76" t="s">
        <v>99</v>
      </c>
      <c r="D28" s="76"/>
      <c r="E28" s="77" t="s">
        <v>100</v>
      </c>
      <c r="F28" s="78"/>
      <c r="G28" s="79" t="s">
        <v>30</v>
      </c>
      <c r="H28" s="80"/>
      <c r="I28" s="81">
        <v>2</v>
      </c>
      <c r="J28" s="82">
        <v>2</v>
      </c>
      <c r="K28" s="699">
        <v>0</v>
      </c>
      <c r="L28" s="700">
        <v>20</v>
      </c>
      <c r="M28" s="701">
        <v>0</v>
      </c>
      <c r="N28" s="682"/>
      <c r="O28" s="582"/>
      <c r="P28" s="82"/>
      <c r="Q28" s="356"/>
      <c r="R28" s="90" t="s">
        <v>101</v>
      </c>
      <c r="S28" s="482">
        <v>1</v>
      </c>
      <c r="T28" s="36" t="s">
        <v>46</v>
      </c>
      <c r="U28" s="485" t="s">
        <v>102</v>
      </c>
      <c r="V28" s="485" t="s">
        <v>103</v>
      </c>
      <c r="W28" s="495">
        <v>1</v>
      </c>
      <c r="X28" s="36" t="s">
        <v>37</v>
      </c>
      <c r="Y28" s="90" t="s">
        <v>102</v>
      </c>
      <c r="Z28" s="369" t="s">
        <v>103</v>
      </c>
      <c r="AA28" s="619">
        <v>1</v>
      </c>
      <c r="AB28" s="598" t="s">
        <v>37</v>
      </c>
      <c r="AC28" s="598" t="s">
        <v>104</v>
      </c>
      <c r="AD28" s="601" t="s">
        <v>105</v>
      </c>
      <c r="AE28" s="595">
        <v>1</v>
      </c>
      <c r="AF28" s="598" t="s">
        <v>37</v>
      </c>
      <c r="AG28" s="598" t="s">
        <v>104</v>
      </c>
      <c r="AH28" s="561" t="s">
        <v>105</v>
      </c>
    </row>
    <row r="29" spans="1:40" ht="39.6" customHeight="1">
      <c r="A29" s="53" t="s">
        <v>106</v>
      </c>
      <c r="B29" s="54" t="s">
        <v>107</v>
      </c>
      <c r="C29" s="76"/>
      <c r="D29" s="76"/>
      <c r="E29" s="77"/>
      <c r="F29" s="78"/>
      <c r="G29" s="79"/>
      <c r="H29" s="80" t="s">
        <v>108</v>
      </c>
      <c r="I29" s="81">
        <v>0</v>
      </c>
      <c r="J29" s="82">
        <v>0</v>
      </c>
      <c r="K29" s="699">
        <v>0</v>
      </c>
      <c r="L29" s="700">
        <v>10</v>
      </c>
      <c r="M29" s="701">
        <v>0</v>
      </c>
      <c r="N29" s="682"/>
      <c r="O29" s="582"/>
      <c r="P29" s="82"/>
      <c r="Q29" s="356"/>
      <c r="R29" s="90"/>
      <c r="S29" s="482"/>
      <c r="T29" s="36"/>
      <c r="U29" s="485"/>
      <c r="V29" s="485"/>
      <c r="W29" s="495"/>
      <c r="X29" s="36"/>
      <c r="Y29" s="90"/>
      <c r="Z29" s="369"/>
      <c r="AA29" s="619"/>
      <c r="AB29" s="598"/>
      <c r="AC29" s="598"/>
      <c r="AD29" s="601"/>
      <c r="AE29" s="595"/>
      <c r="AF29" s="598"/>
      <c r="AG29" s="598"/>
      <c r="AH29" s="561"/>
    </row>
    <row r="30" spans="1:40" ht="39.6" customHeight="1">
      <c r="A30" s="53" t="s">
        <v>234</v>
      </c>
      <c r="B30" s="54" t="s">
        <v>109</v>
      </c>
      <c r="C30" s="76"/>
      <c r="D30" s="76"/>
      <c r="E30" s="77"/>
      <c r="F30" s="78"/>
      <c r="G30" s="79"/>
      <c r="H30" s="80" t="s">
        <v>108</v>
      </c>
      <c r="I30" s="81">
        <v>0</v>
      </c>
      <c r="J30" s="82"/>
      <c r="K30" s="699">
        <v>0</v>
      </c>
      <c r="L30" s="700">
        <v>10</v>
      </c>
      <c r="M30" s="701">
        <v>0</v>
      </c>
      <c r="N30" s="682"/>
      <c r="O30" s="582"/>
      <c r="P30" s="82"/>
      <c r="Q30" s="356"/>
      <c r="R30" s="90"/>
      <c r="S30" s="482"/>
      <c r="T30" s="36"/>
      <c r="U30" s="485"/>
      <c r="V30" s="485"/>
      <c r="W30" s="495"/>
      <c r="X30" s="36"/>
      <c r="Y30" s="90"/>
      <c r="Z30" s="369"/>
      <c r="AA30" s="619"/>
      <c r="AB30" s="598"/>
      <c r="AC30" s="598"/>
      <c r="AD30" s="601"/>
      <c r="AE30" s="595"/>
      <c r="AF30" s="598"/>
      <c r="AG30" s="598"/>
      <c r="AH30" s="561"/>
    </row>
    <row r="31" spans="1:40" s="762" customFormat="1" ht="41.1" customHeight="1">
      <c r="A31" s="742" t="s">
        <v>229</v>
      </c>
      <c r="B31" s="742" t="s">
        <v>226</v>
      </c>
      <c r="C31" s="744"/>
      <c r="D31" s="745"/>
      <c r="E31" s="745" t="s">
        <v>227</v>
      </c>
      <c r="F31" s="746"/>
      <c r="G31" s="747" t="s">
        <v>228</v>
      </c>
      <c r="H31" s="748" t="s">
        <v>108</v>
      </c>
      <c r="I31" s="700"/>
      <c r="J31" s="749"/>
      <c r="K31" s="705">
        <v>0</v>
      </c>
      <c r="L31" s="705">
        <v>4</v>
      </c>
      <c r="M31" s="706" t="s">
        <v>230</v>
      </c>
      <c r="N31" s="683"/>
      <c r="O31" s="750"/>
      <c r="P31" s="751"/>
      <c r="Q31" s="751"/>
      <c r="R31" s="752"/>
      <c r="S31" s="752"/>
      <c r="T31" s="752"/>
      <c r="U31" s="753"/>
      <c r="V31" s="754"/>
      <c r="W31" s="755"/>
      <c r="X31" s="756"/>
      <c r="Y31" s="757"/>
      <c r="Z31" s="758"/>
      <c r="AA31" s="759"/>
      <c r="AB31" s="757"/>
      <c r="AC31" s="757"/>
      <c r="AD31" s="757"/>
      <c r="AE31" s="757"/>
      <c r="AF31" s="757"/>
      <c r="AG31" s="757"/>
      <c r="AH31" s="760"/>
      <c r="AI31" s="761"/>
      <c r="AJ31" s="761"/>
      <c r="AK31" s="761"/>
      <c r="AL31" s="761"/>
      <c r="AM31" s="761"/>
      <c r="AN31" s="761"/>
    </row>
    <row r="32" spans="1:40" s="98" customFormat="1" ht="32.4" customHeight="1">
      <c r="A32" s="91"/>
      <c r="B32" s="837" t="s">
        <v>110</v>
      </c>
      <c r="C32" s="838"/>
      <c r="D32" s="838"/>
      <c r="E32" s="92"/>
      <c r="F32" s="92"/>
      <c r="G32" s="93"/>
      <c r="H32" s="94"/>
      <c r="I32" s="95"/>
      <c r="J32" s="96">
        <v>30</v>
      </c>
      <c r="K32" s="707">
        <f>SUM(K5+K11+K16+K21)</f>
        <v>30</v>
      </c>
      <c r="L32" s="708">
        <f>SUM(L5+L11+L16+L21+L28)</f>
        <v>162</v>
      </c>
      <c r="M32" s="709">
        <f>SUM(M5+M11+M16+M21)</f>
        <v>52</v>
      </c>
      <c r="N32" s="684"/>
      <c r="O32" s="660"/>
      <c r="P32" s="97"/>
      <c r="Q32" s="765"/>
      <c r="R32" s="35"/>
      <c r="S32" s="497"/>
      <c r="T32" s="36"/>
      <c r="U32" s="36"/>
      <c r="V32" s="36"/>
      <c r="W32" s="36"/>
      <c r="X32" s="36"/>
      <c r="Y32" s="484"/>
      <c r="Z32" s="601"/>
      <c r="AA32" s="614"/>
      <c r="AB32" s="598"/>
      <c r="AC32" s="598"/>
      <c r="AD32" s="598"/>
      <c r="AE32" s="598"/>
      <c r="AF32" s="598"/>
      <c r="AG32" s="598"/>
      <c r="AH32" s="561"/>
    </row>
    <row r="33" spans="1:34" s="98" customFormat="1">
      <c r="A33" s="99"/>
      <c r="B33" s="100"/>
      <c r="C33" s="101"/>
      <c r="D33" s="102"/>
      <c r="E33" s="103"/>
      <c r="F33" s="103"/>
      <c r="G33" s="104"/>
      <c r="H33" s="102"/>
      <c r="I33" s="102"/>
      <c r="J33" s="105"/>
      <c r="K33" s="839">
        <f>SUM(K32+L32+M32)</f>
        <v>244</v>
      </c>
      <c r="L33" s="840"/>
      <c r="M33" s="841"/>
      <c r="N33" s="587"/>
      <c r="O33" s="641"/>
      <c r="P33" s="105"/>
      <c r="Q33" s="641"/>
      <c r="R33" s="35"/>
      <c r="S33" s="497"/>
      <c r="T33" s="36"/>
      <c r="U33" s="36"/>
      <c r="V33" s="36"/>
      <c r="W33" s="36"/>
      <c r="X33" s="36"/>
      <c r="Y33" s="484"/>
      <c r="Z33" s="601"/>
      <c r="AA33" s="614"/>
      <c r="AB33" s="598"/>
      <c r="AC33" s="598"/>
      <c r="AD33" s="598"/>
      <c r="AE33" s="598"/>
      <c r="AF33" s="598"/>
      <c r="AG33" s="598"/>
      <c r="AH33" s="561"/>
    </row>
    <row r="34" spans="1:34">
      <c r="A34" s="106"/>
      <c r="G34" s="109"/>
      <c r="K34" s="111" t="s">
        <v>111</v>
      </c>
      <c r="L34" s="112" t="s">
        <v>111</v>
      </c>
      <c r="N34" s="588"/>
      <c r="R34" s="35"/>
      <c r="S34" s="487"/>
      <c r="T34" s="36"/>
      <c r="U34" s="36"/>
      <c r="V34" s="36"/>
      <c r="W34" s="36"/>
      <c r="X34" s="36"/>
      <c r="Y34" s="484"/>
      <c r="Z34" s="601"/>
      <c r="AA34" s="614"/>
      <c r="AB34" s="598"/>
      <c r="AC34" s="598"/>
      <c r="AD34" s="598"/>
      <c r="AE34" s="598"/>
      <c r="AF34" s="598"/>
      <c r="AG34" s="598"/>
      <c r="AH34" s="561"/>
    </row>
    <row r="35" spans="1:34" ht="22.95" customHeight="1">
      <c r="A35" s="113"/>
      <c r="B35" s="114" t="s">
        <v>112</v>
      </c>
      <c r="C35" s="115"/>
      <c r="D35" s="115"/>
      <c r="E35" s="116"/>
      <c r="F35" s="117"/>
      <c r="G35" s="118"/>
      <c r="H35" s="115"/>
      <c r="I35" s="114"/>
      <c r="J35" s="119"/>
      <c r="K35" s="710"/>
      <c r="L35" s="711"/>
      <c r="M35" s="696"/>
      <c r="N35" s="678"/>
      <c r="O35" s="661"/>
      <c r="P35" s="119"/>
      <c r="Q35" s="763"/>
      <c r="R35" s="45"/>
      <c r="S35" s="487"/>
      <c r="T35" s="36"/>
      <c r="U35" s="36"/>
      <c r="V35" s="36"/>
      <c r="W35" s="36"/>
      <c r="X35" s="36"/>
      <c r="Y35" s="484"/>
      <c r="Z35" s="601"/>
      <c r="AA35" s="614"/>
      <c r="AB35" s="598"/>
      <c r="AC35" s="598"/>
      <c r="AD35" s="598"/>
      <c r="AE35" s="598"/>
      <c r="AF35" s="598"/>
      <c r="AG35" s="598"/>
      <c r="AH35" s="561"/>
    </row>
    <row r="36" spans="1:34" ht="20.399999999999999">
      <c r="A36" s="53" t="s">
        <v>113</v>
      </c>
      <c r="B36" s="54" t="s">
        <v>28</v>
      </c>
      <c r="C36" s="55"/>
      <c r="D36" s="55"/>
      <c r="E36" s="56"/>
      <c r="F36" s="57" t="s">
        <v>29</v>
      </c>
      <c r="G36" s="120" t="s">
        <v>30</v>
      </c>
      <c r="H36" s="59" t="s">
        <v>31</v>
      </c>
      <c r="I36" s="60">
        <v>14</v>
      </c>
      <c r="J36" s="121">
        <v>14</v>
      </c>
      <c r="K36" s="712">
        <f>SUM(K37,K38,K39,K40,K41,K42)</f>
        <v>31</v>
      </c>
      <c r="L36" s="713">
        <f>SUM(L37,L38,L39,L40,L41,L42)</f>
        <v>44</v>
      </c>
      <c r="M36" s="714">
        <f>SUM(M37,M38,M39,M40,M41,M42)</f>
        <v>35</v>
      </c>
      <c r="N36" s="685"/>
      <c r="O36" s="662"/>
      <c r="P36" s="122"/>
      <c r="Q36" s="766"/>
      <c r="R36" s="123"/>
      <c r="S36" s="498"/>
      <c r="T36" s="485"/>
      <c r="U36" s="485"/>
      <c r="V36" s="485"/>
      <c r="W36" s="496"/>
      <c r="X36" s="485"/>
      <c r="Y36" s="90"/>
      <c r="Z36" s="369"/>
      <c r="AA36" s="619"/>
      <c r="AB36" s="599"/>
      <c r="AC36" s="599"/>
      <c r="AD36" s="599"/>
      <c r="AE36" s="595"/>
      <c r="AF36" s="599"/>
      <c r="AG36" s="599"/>
      <c r="AH36" s="557"/>
    </row>
    <row r="37" spans="1:34" ht="28.8">
      <c r="A37" s="124" t="s">
        <v>32</v>
      </c>
      <c r="B37" s="125" t="s">
        <v>33</v>
      </c>
      <c r="C37" s="27" t="s">
        <v>114</v>
      </c>
      <c r="D37" s="28" t="s">
        <v>35</v>
      </c>
      <c r="E37" s="40"/>
      <c r="F37" s="41" t="s">
        <v>29</v>
      </c>
      <c r="G37" s="643" t="s">
        <v>36</v>
      </c>
      <c r="H37" s="43" t="s">
        <v>31</v>
      </c>
      <c r="I37" s="464">
        <v>5</v>
      </c>
      <c r="J37" s="465">
        <v>5</v>
      </c>
      <c r="K37" s="466">
        <v>7</v>
      </c>
      <c r="L37" s="467">
        <v>6</v>
      </c>
      <c r="M37" s="653">
        <v>8</v>
      </c>
      <c r="N37" s="679" t="s">
        <v>239</v>
      </c>
      <c r="O37" s="580"/>
      <c r="P37" s="34"/>
      <c r="Q37" s="652"/>
      <c r="R37" s="123"/>
      <c r="S37" s="482">
        <v>1</v>
      </c>
      <c r="T37" s="36" t="s">
        <v>37</v>
      </c>
      <c r="U37" s="36" t="s">
        <v>38</v>
      </c>
      <c r="V37" s="36" t="s">
        <v>40</v>
      </c>
      <c r="W37" s="483">
        <v>1</v>
      </c>
      <c r="X37" s="36" t="s">
        <v>37</v>
      </c>
      <c r="Y37" s="484" t="s">
        <v>38</v>
      </c>
      <c r="Z37" s="601" t="s">
        <v>40</v>
      </c>
      <c r="AA37" s="597">
        <v>1</v>
      </c>
      <c r="AB37" s="598" t="s">
        <v>37</v>
      </c>
      <c r="AC37" s="598" t="s">
        <v>38</v>
      </c>
      <c r="AD37" s="598" t="s">
        <v>40</v>
      </c>
      <c r="AE37" s="611">
        <v>1</v>
      </c>
      <c r="AF37" s="598" t="s">
        <v>37</v>
      </c>
      <c r="AG37" s="598" t="s">
        <v>38</v>
      </c>
      <c r="AH37" s="561" t="s">
        <v>40</v>
      </c>
    </row>
    <row r="38" spans="1:34" ht="28.2" customHeight="1">
      <c r="A38" s="71" t="s">
        <v>42</v>
      </c>
      <c r="B38" s="126" t="s">
        <v>43</v>
      </c>
      <c r="C38" s="39" t="s">
        <v>115</v>
      </c>
      <c r="D38" s="39" t="s">
        <v>45</v>
      </c>
      <c r="E38" s="40"/>
      <c r="F38" s="41"/>
      <c r="G38" s="643" t="s">
        <v>36</v>
      </c>
      <c r="H38" s="43" t="s">
        <v>31</v>
      </c>
      <c r="I38" s="468">
        <v>4</v>
      </c>
      <c r="J38" s="469">
        <v>4</v>
      </c>
      <c r="K38" s="466">
        <v>12</v>
      </c>
      <c r="L38" s="467">
        <v>16</v>
      </c>
      <c r="M38" s="653">
        <v>0</v>
      </c>
      <c r="N38" s="680" t="s">
        <v>216</v>
      </c>
      <c r="O38" s="580"/>
      <c r="P38" s="34"/>
      <c r="Q38" s="652"/>
      <c r="R38" s="123"/>
      <c r="S38" s="482">
        <v>1</v>
      </c>
      <c r="T38" s="36" t="s">
        <v>46</v>
      </c>
      <c r="U38" s="36" t="s">
        <v>47</v>
      </c>
      <c r="V38" s="36"/>
      <c r="W38" s="483">
        <v>1</v>
      </c>
      <c r="X38" s="36" t="s">
        <v>37</v>
      </c>
      <c r="Y38" s="484" t="s">
        <v>38</v>
      </c>
      <c r="Z38" s="601" t="s">
        <v>48</v>
      </c>
      <c r="AA38" s="597">
        <v>1</v>
      </c>
      <c r="AB38" s="598" t="s">
        <v>37</v>
      </c>
      <c r="AC38" s="598" t="s">
        <v>38</v>
      </c>
      <c r="AD38" s="601" t="s">
        <v>116</v>
      </c>
      <c r="AE38" s="611">
        <v>1</v>
      </c>
      <c r="AF38" s="598" t="s">
        <v>37</v>
      </c>
      <c r="AG38" s="598" t="s">
        <v>38</v>
      </c>
      <c r="AH38" s="561" t="s">
        <v>82</v>
      </c>
    </row>
    <row r="39" spans="1:34" ht="28.2" customHeight="1">
      <c r="A39" s="71" t="s">
        <v>50</v>
      </c>
      <c r="B39" s="126" t="s">
        <v>51</v>
      </c>
      <c r="C39" s="39" t="s">
        <v>117</v>
      </c>
      <c r="D39" s="39" t="s">
        <v>45</v>
      </c>
      <c r="E39" s="40"/>
      <c r="F39" s="41"/>
      <c r="G39" s="643" t="s">
        <v>36</v>
      </c>
      <c r="H39" s="43" t="s">
        <v>31</v>
      </c>
      <c r="I39" s="468">
        <v>4</v>
      </c>
      <c r="J39" s="469">
        <v>4</v>
      </c>
      <c r="K39" s="470">
        <v>12</v>
      </c>
      <c r="L39" s="467">
        <v>16</v>
      </c>
      <c r="M39" s="653">
        <v>0</v>
      </c>
      <c r="N39" s="680" t="s">
        <v>217</v>
      </c>
      <c r="O39" s="580"/>
      <c r="P39" s="34"/>
      <c r="Q39" s="652"/>
      <c r="R39" s="123"/>
      <c r="S39" s="482">
        <v>1</v>
      </c>
      <c r="T39" s="36" t="s">
        <v>46</v>
      </c>
      <c r="U39" s="36" t="s">
        <v>47</v>
      </c>
      <c r="V39" s="36"/>
      <c r="W39" s="483">
        <v>1</v>
      </c>
      <c r="X39" s="36" t="s">
        <v>37</v>
      </c>
      <c r="Y39" s="484" t="s">
        <v>38</v>
      </c>
      <c r="Z39" s="601" t="s">
        <v>48</v>
      </c>
      <c r="AA39" s="597">
        <v>1</v>
      </c>
      <c r="AB39" s="598" t="s">
        <v>37</v>
      </c>
      <c r="AC39" s="598" t="s">
        <v>38</v>
      </c>
      <c r="AD39" s="601" t="s">
        <v>116</v>
      </c>
      <c r="AE39" s="611">
        <v>1</v>
      </c>
      <c r="AF39" s="598" t="s">
        <v>37</v>
      </c>
      <c r="AG39" s="598" t="s">
        <v>38</v>
      </c>
      <c r="AH39" s="561" t="s">
        <v>82</v>
      </c>
    </row>
    <row r="40" spans="1:34" ht="28.2" customHeight="1">
      <c r="A40" s="71" t="s">
        <v>54</v>
      </c>
      <c r="B40" s="127" t="s">
        <v>55</v>
      </c>
      <c r="C40" s="39"/>
      <c r="D40" s="39" t="s">
        <v>45</v>
      </c>
      <c r="E40" s="40"/>
      <c r="F40" s="41"/>
      <c r="G40" s="643" t="s">
        <v>36</v>
      </c>
      <c r="H40" s="43" t="s">
        <v>31</v>
      </c>
      <c r="I40" s="468">
        <v>0</v>
      </c>
      <c r="J40" s="469">
        <v>0</v>
      </c>
      <c r="K40" s="466">
        <v>0</v>
      </c>
      <c r="L40" s="467">
        <v>0</v>
      </c>
      <c r="M40" s="653">
        <v>15</v>
      </c>
      <c r="N40" s="680" t="s">
        <v>217</v>
      </c>
      <c r="O40" s="580"/>
      <c r="P40" s="34"/>
      <c r="Q40" s="652"/>
      <c r="R40" s="123"/>
      <c r="S40" s="494"/>
      <c r="T40" s="36"/>
      <c r="U40" s="36"/>
      <c r="V40" s="36"/>
      <c r="W40" s="483"/>
      <c r="X40" s="36"/>
      <c r="Y40" s="90"/>
      <c r="Z40" s="601"/>
      <c r="AA40" s="620"/>
      <c r="AB40" s="598"/>
      <c r="AC40" s="598"/>
      <c r="AD40" s="598"/>
      <c r="AE40" s="621"/>
      <c r="AF40" s="598"/>
      <c r="AG40" s="598"/>
      <c r="AH40" s="561"/>
    </row>
    <row r="41" spans="1:34" ht="53.25" customHeight="1">
      <c r="A41" s="71" t="s">
        <v>60</v>
      </c>
      <c r="B41" s="127" t="s">
        <v>118</v>
      </c>
      <c r="C41" s="87" t="s">
        <v>119</v>
      </c>
      <c r="D41" s="39" t="s">
        <v>45</v>
      </c>
      <c r="E41" s="40"/>
      <c r="F41" s="41"/>
      <c r="G41" s="643" t="s">
        <v>36</v>
      </c>
      <c r="H41" s="43" t="s">
        <v>31</v>
      </c>
      <c r="I41" s="468">
        <v>1</v>
      </c>
      <c r="J41" s="469">
        <v>1</v>
      </c>
      <c r="K41" s="471">
        <v>0</v>
      </c>
      <c r="L41" s="467">
        <v>0</v>
      </c>
      <c r="M41" s="653">
        <v>12</v>
      </c>
      <c r="N41" s="680" t="s">
        <v>218</v>
      </c>
      <c r="O41" s="580"/>
      <c r="P41" s="34"/>
      <c r="Q41" s="652"/>
      <c r="R41" s="123"/>
      <c r="S41" s="482">
        <v>1</v>
      </c>
      <c r="T41" s="36" t="s">
        <v>46</v>
      </c>
      <c r="U41" s="485" t="s">
        <v>57</v>
      </c>
      <c r="V41" s="36"/>
      <c r="W41" s="483">
        <v>1</v>
      </c>
      <c r="X41" s="36" t="s">
        <v>37</v>
      </c>
      <c r="Y41" s="90" t="s">
        <v>57</v>
      </c>
      <c r="Z41" s="601" t="s">
        <v>58</v>
      </c>
      <c r="AA41" s="597">
        <v>1</v>
      </c>
      <c r="AB41" s="486" t="s">
        <v>37</v>
      </c>
      <c r="AC41" s="599" t="s">
        <v>57</v>
      </c>
      <c r="AD41" s="598" t="s">
        <v>59</v>
      </c>
      <c r="AE41" s="611">
        <v>1</v>
      </c>
      <c r="AF41" s="598" t="s">
        <v>37</v>
      </c>
      <c r="AG41" s="599" t="s">
        <v>57</v>
      </c>
      <c r="AH41" s="561" t="s">
        <v>59</v>
      </c>
    </row>
    <row r="42" spans="1:34" ht="38.25" customHeight="1">
      <c r="A42" s="71" t="s">
        <v>95</v>
      </c>
      <c r="B42" s="127" t="s">
        <v>120</v>
      </c>
      <c r="C42" s="28"/>
      <c r="D42" s="39" t="s">
        <v>45</v>
      </c>
      <c r="E42" s="40"/>
      <c r="F42" s="41"/>
      <c r="G42" s="643" t="s">
        <v>36</v>
      </c>
      <c r="H42" s="43" t="s">
        <v>31</v>
      </c>
      <c r="I42" s="468">
        <v>0</v>
      </c>
      <c r="J42" s="469">
        <v>0</v>
      </c>
      <c r="K42" s="472">
        <v>0</v>
      </c>
      <c r="L42" s="473">
        <v>6</v>
      </c>
      <c r="M42" s="653">
        <v>0</v>
      </c>
      <c r="N42" s="680" t="s">
        <v>224</v>
      </c>
      <c r="O42" s="580"/>
      <c r="P42" s="34"/>
      <c r="Q42" s="652"/>
      <c r="R42" s="123"/>
      <c r="S42" s="487"/>
      <c r="T42" s="36"/>
      <c r="U42" s="36"/>
      <c r="V42" s="36"/>
      <c r="W42" s="36"/>
      <c r="X42" s="36"/>
      <c r="Y42" s="484"/>
      <c r="Z42" s="601"/>
      <c r="AA42" s="614"/>
      <c r="AB42" s="598"/>
      <c r="AC42" s="598"/>
      <c r="AD42" s="598"/>
      <c r="AE42" s="598"/>
      <c r="AF42" s="598"/>
      <c r="AG42" s="598"/>
      <c r="AH42" s="561"/>
    </row>
    <row r="43" spans="1:34" ht="28.2" customHeight="1">
      <c r="A43" s="53" t="s">
        <v>121</v>
      </c>
      <c r="B43" s="54" t="s">
        <v>63</v>
      </c>
      <c r="C43" s="55"/>
      <c r="D43" s="55"/>
      <c r="E43" s="16"/>
      <c r="F43" s="16" t="s">
        <v>29</v>
      </c>
      <c r="G43" s="649" t="s">
        <v>30</v>
      </c>
      <c r="H43" s="649" t="s">
        <v>31</v>
      </c>
      <c r="I43" s="60">
        <v>3</v>
      </c>
      <c r="J43" s="122">
        <v>3</v>
      </c>
      <c r="K43" s="712">
        <f>SUM(K44,K45,K46,K47)</f>
        <v>2</v>
      </c>
      <c r="L43" s="713">
        <f>SUM(L44,L45,L46,L47)</f>
        <v>12</v>
      </c>
      <c r="M43" s="714">
        <f>SUM(M44,M45,M46,M47)</f>
        <v>11</v>
      </c>
      <c r="N43" s="685"/>
      <c r="O43" s="662"/>
      <c r="P43" s="122"/>
      <c r="Q43" s="766"/>
      <c r="R43" s="123"/>
      <c r="S43" s="487"/>
      <c r="T43" s="36"/>
      <c r="U43" s="36"/>
      <c r="V43" s="36"/>
      <c r="W43" s="36"/>
      <c r="X43" s="36"/>
      <c r="Y43" s="484"/>
      <c r="Z43" s="601"/>
      <c r="AA43" s="614"/>
      <c r="AB43" s="598"/>
      <c r="AC43" s="598"/>
      <c r="AD43" s="598"/>
      <c r="AE43" s="598"/>
      <c r="AF43" s="598"/>
      <c r="AG43" s="598"/>
      <c r="AH43" s="561"/>
    </row>
    <row r="44" spans="1:34" ht="28.2" customHeight="1">
      <c r="A44" s="64" t="s">
        <v>32</v>
      </c>
      <c r="B44" s="65" t="s">
        <v>64</v>
      </c>
      <c r="C44" s="27" t="s">
        <v>122</v>
      </c>
      <c r="D44" s="28" t="s">
        <v>35</v>
      </c>
      <c r="E44" s="40"/>
      <c r="F44" s="41"/>
      <c r="G44" s="85" t="s">
        <v>36</v>
      </c>
      <c r="H44" s="43" t="s">
        <v>31</v>
      </c>
      <c r="I44" s="30">
        <v>0</v>
      </c>
      <c r="J44" s="31">
        <v>0</v>
      </c>
      <c r="K44" s="66">
        <v>2</v>
      </c>
      <c r="L44" s="33">
        <v>4</v>
      </c>
      <c r="M44" s="580">
        <v>5</v>
      </c>
      <c r="N44" s="679" t="s">
        <v>239</v>
      </c>
      <c r="O44" s="658"/>
      <c r="P44" s="33"/>
      <c r="Q44" s="652"/>
      <c r="R44" s="123"/>
      <c r="S44" s="499"/>
      <c r="T44" s="485"/>
      <c r="U44" s="36"/>
      <c r="V44" s="36"/>
      <c r="W44" s="500"/>
      <c r="X44" s="485"/>
      <c r="Y44" s="90"/>
      <c r="Z44" s="601"/>
      <c r="AA44" s="622"/>
      <c r="AB44" s="599"/>
      <c r="AC44" s="598"/>
      <c r="AD44" s="598"/>
      <c r="AE44" s="623"/>
      <c r="AF44" s="599"/>
      <c r="AG44" s="599"/>
      <c r="AH44" s="561"/>
    </row>
    <row r="45" spans="1:34" ht="45.75" customHeight="1">
      <c r="A45" s="68" t="s">
        <v>42</v>
      </c>
      <c r="B45" s="69" t="s">
        <v>65</v>
      </c>
      <c r="C45" s="28" t="s">
        <v>123</v>
      </c>
      <c r="D45" s="39" t="s">
        <v>45</v>
      </c>
      <c r="E45" s="49"/>
      <c r="F45" s="50"/>
      <c r="G45" s="42" t="s">
        <v>36</v>
      </c>
      <c r="H45" s="29" t="s">
        <v>31</v>
      </c>
      <c r="I45" s="51">
        <v>3</v>
      </c>
      <c r="J45" s="52">
        <v>3</v>
      </c>
      <c r="K45" s="66">
        <v>0</v>
      </c>
      <c r="L45" s="33">
        <v>8</v>
      </c>
      <c r="M45" s="652">
        <v>0</v>
      </c>
      <c r="N45" s="681" t="s">
        <v>218</v>
      </c>
      <c r="O45" s="658"/>
      <c r="P45" s="33"/>
      <c r="Q45" s="652"/>
      <c r="R45" s="123"/>
      <c r="S45" s="501">
        <v>1</v>
      </c>
      <c r="T45" s="485" t="s">
        <v>37</v>
      </c>
      <c r="U45" s="36" t="s">
        <v>67</v>
      </c>
      <c r="V45" s="36" t="s">
        <v>68</v>
      </c>
      <c r="W45" s="502">
        <v>1</v>
      </c>
      <c r="X45" s="485" t="s">
        <v>37</v>
      </c>
      <c r="Y45" s="484" t="s">
        <v>67</v>
      </c>
      <c r="Z45" s="601" t="s">
        <v>68</v>
      </c>
      <c r="AA45" s="624">
        <v>1</v>
      </c>
      <c r="AB45" s="599" t="s">
        <v>37</v>
      </c>
      <c r="AC45" s="599" t="s">
        <v>124</v>
      </c>
      <c r="AD45" s="598" t="s">
        <v>39</v>
      </c>
      <c r="AE45" s="502">
        <v>1</v>
      </c>
      <c r="AF45" s="599" t="s">
        <v>37</v>
      </c>
      <c r="AG45" s="599" t="s">
        <v>124</v>
      </c>
      <c r="AH45" s="561" t="s">
        <v>68</v>
      </c>
    </row>
    <row r="46" spans="1:34" ht="41.25" customHeight="1">
      <c r="A46" s="129" t="s">
        <v>50</v>
      </c>
      <c r="B46" s="48" t="s">
        <v>69</v>
      </c>
      <c r="C46" s="28" t="s">
        <v>125</v>
      </c>
      <c r="D46" s="39" t="s">
        <v>45</v>
      </c>
      <c r="E46" s="49"/>
      <c r="F46" s="50"/>
      <c r="G46" s="42" t="s">
        <v>36</v>
      </c>
      <c r="H46" s="29" t="s">
        <v>31</v>
      </c>
      <c r="I46" s="51">
        <v>0</v>
      </c>
      <c r="J46" s="52">
        <v>0</v>
      </c>
      <c r="K46" s="66">
        <v>0</v>
      </c>
      <c r="L46" s="33">
        <v>0</v>
      </c>
      <c r="M46" s="652">
        <v>6</v>
      </c>
      <c r="N46" s="681" t="s">
        <v>218</v>
      </c>
      <c r="O46" s="658"/>
      <c r="P46" s="33"/>
      <c r="Q46" s="652"/>
      <c r="R46" s="123"/>
      <c r="S46" s="503"/>
      <c r="T46" s="504"/>
      <c r="U46" s="504"/>
      <c r="V46" s="504"/>
      <c r="W46" s="505"/>
      <c r="X46" s="504"/>
      <c r="Y46" s="506"/>
      <c r="Z46" s="604"/>
      <c r="AA46" s="625"/>
      <c r="AB46" s="626"/>
      <c r="AC46" s="626"/>
      <c r="AD46" s="626"/>
      <c r="AE46" s="627"/>
      <c r="AF46" s="626"/>
      <c r="AG46" s="626"/>
      <c r="AH46" s="628"/>
    </row>
    <row r="47" spans="1:34" ht="47.1" customHeight="1">
      <c r="A47" s="129" t="s">
        <v>54</v>
      </c>
      <c r="B47" s="48" t="s">
        <v>70</v>
      </c>
      <c r="C47" s="87" t="s">
        <v>126</v>
      </c>
      <c r="D47" s="39" t="s">
        <v>45</v>
      </c>
      <c r="E47" s="130"/>
      <c r="F47" s="131"/>
      <c r="G47" s="132" t="s">
        <v>36</v>
      </c>
      <c r="H47" s="133" t="s">
        <v>31</v>
      </c>
      <c r="I47" s="134">
        <v>0</v>
      </c>
      <c r="J47" s="135">
        <v>0</v>
      </c>
      <c r="K47" s="66">
        <v>0</v>
      </c>
      <c r="L47" s="33">
        <v>0</v>
      </c>
      <c r="M47" s="652">
        <v>0</v>
      </c>
      <c r="N47" s="681" t="s">
        <v>220</v>
      </c>
      <c r="O47" s="580"/>
      <c r="P47" s="34"/>
      <c r="Q47" s="652"/>
      <c r="R47" s="123"/>
      <c r="S47" s="507"/>
      <c r="T47" s="504"/>
      <c r="U47" s="504"/>
      <c r="V47" s="504"/>
      <c r="W47" s="508"/>
      <c r="X47" s="504"/>
      <c r="Y47" s="506"/>
      <c r="Z47" s="604"/>
      <c r="AA47" s="625"/>
      <c r="AB47" s="626"/>
      <c r="AC47" s="626"/>
      <c r="AD47" s="626"/>
      <c r="AE47" s="627"/>
      <c r="AF47" s="626"/>
      <c r="AG47" s="626"/>
      <c r="AH47" s="628"/>
    </row>
    <row r="48" spans="1:34" ht="28.2" customHeight="1">
      <c r="A48" s="53" t="s">
        <v>127</v>
      </c>
      <c r="B48" s="54" t="s">
        <v>73</v>
      </c>
      <c r="C48" s="55"/>
      <c r="D48" s="55"/>
      <c r="E48" s="56"/>
      <c r="F48" s="57" t="s">
        <v>29</v>
      </c>
      <c r="G48" s="58" t="s">
        <v>30</v>
      </c>
      <c r="H48" s="59" t="s">
        <v>31</v>
      </c>
      <c r="I48" s="60">
        <v>11</v>
      </c>
      <c r="J48" s="122">
        <v>11</v>
      </c>
      <c r="K48" s="712">
        <f>SUM(K49,K50,K51,K52)</f>
        <v>0</v>
      </c>
      <c r="L48" s="713">
        <f>SUM(L49,L50,L51,L52)</f>
        <v>75</v>
      </c>
      <c r="M48" s="714">
        <f>SUM(M49,M50,M51,M52)</f>
        <v>15</v>
      </c>
      <c r="N48" s="685"/>
      <c r="O48" s="662"/>
      <c r="P48" s="122"/>
      <c r="Q48" s="766"/>
      <c r="R48" s="123"/>
      <c r="S48" s="487"/>
      <c r="T48" s="36"/>
      <c r="U48" s="36"/>
      <c r="V48" s="36"/>
      <c r="W48" s="36"/>
      <c r="X48" s="36"/>
      <c r="Y48" s="484"/>
      <c r="Z48" s="601"/>
      <c r="AA48" s="614"/>
      <c r="AB48" s="598"/>
      <c r="AC48" s="598"/>
      <c r="AD48" s="598"/>
      <c r="AE48" s="629"/>
      <c r="AF48" s="598"/>
      <c r="AG48" s="598"/>
      <c r="AH48" s="561"/>
    </row>
    <row r="49" spans="1:40" ht="46.5" customHeight="1">
      <c r="A49" s="129" t="s">
        <v>32</v>
      </c>
      <c r="B49" s="48" t="s">
        <v>128</v>
      </c>
      <c r="C49" s="28" t="s">
        <v>129</v>
      </c>
      <c r="D49" s="39" t="s">
        <v>45</v>
      </c>
      <c r="E49" s="49"/>
      <c r="F49" s="50"/>
      <c r="G49" s="42" t="s">
        <v>36</v>
      </c>
      <c r="H49" s="29" t="s">
        <v>31</v>
      </c>
      <c r="I49" s="468">
        <v>3</v>
      </c>
      <c r="J49" s="469">
        <v>3</v>
      </c>
      <c r="K49" s="466">
        <v>0</v>
      </c>
      <c r="L49" s="467">
        <v>15</v>
      </c>
      <c r="M49" s="653">
        <v>0</v>
      </c>
      <c r="N49" s="681" t="s">
        <v>218</v>
      </c>
      <c r="O49" s="580"/>
      <c r="P49" s="34"/>
      <c r="Q49" s="652"/>
      <c r="R49" s="35"/>
      <c r="S49" s="492">
        <v>1</v>
      </c>
      <c r="T49" s="36" t="s">
        <v>46</v>
      </c>
      <c r="U49" s="36" t="s">
        <v>76</v>
      </c>
      <c r="V49" s="36"/>
      <c r="W49" s="490">
        <v>1</v>
      </c>
      <c r="X49" s="36" t="s">
        <v>37</v>
      </c>
      <c r="Y49" s="484" t="s">
        <v>38</v>
      </c>
      <c r="Z49" s="369" t="s">
        <v>77</v>
      </c>
      <c r="AA49" s="615">
        <v>1</v>
      </c>
      <c r="AB49" s="598" t="s">
        <v>37</v>
      </c>
      <c r="AC49" s="598" t="s">
        <v>38</v>
      </c>
      <c r="AD49" s="493" t="s">
        <v>77</v>
      </c>
      <c r="AE49" s="616">
        <v>1</v>
      </c>
      <c r="AF49" s="598" t="s">
        <v>37</v>
      </c>
      <c r="AG49" s="598" t="s">
        <v>38</v>
      </c>
      <c r="AH49" s="565" t="s">
        <v>77</v>
      </c>
    </row>
    <row r="50" spans="1:40" ht="28.2" customHeight="1">
      <c r="A50" s="129" t="s">
        <v>42</v>
      </c>
      <c r="B50" s="48" t="s">
        <v>130</v>
      </c>
      <c r="C50" s="28" t="s">
        <v>131</v>
      </c>
      <c r="D50" s="39" t="s">
        <v>45</v>
      </c>
      <c r="E50" s="49"/>
      <c r="F50" s="50"/>
      <c r="G50" s="42" t="s">
        <v>36</v>
      </c>
      <c r="H50" s="29" t="s">
        <v>31</v>
      </c>
      <c r="I50" s="468">
        <v>2</v>
      </c>
      <c r="J50" s="469">
        <v>2</v>
      </c>
      <c r="K50" s="466">
        <v>0</v>
      </c>
      <c r="L50" s="467">
        <v>0</v>
      </c>
      <c r="M50" s="653">
        <v>15</v>
      </c>
      <c r="N50" s="681" t="s">
        <v>217</v>
      </c>
      <c r="O50" s="580"/>
      <c r="P50" s="34"/>
      <c r="Q50" s="652"/>
      <c r="R50" s="35"/>
      <c r="S50" s="482">
        <v>1</v>
      </c>
      <c r="T50" s="36" t="s">
        <v>46</v>
      </c>
      <c r="U50" s="36" t="s">
        <v>76</v>
      </c>
      <c r="V50" s="36"/>
      <c r="W50" s="483">
        <v>1</v>
      </c>
      <c r="X50" s="36" t="s">
        <v>37</v>
      </c>
      <c r="Y50" s="90" t="s">
        <v>57</v>
      </c>
      <c r="Z50" s="601" t="s">
        <v>58</v>
      </c>
      <c r="AA50" s="610">
        <v>1</v>
      </c>
      <c r="AB50" s="486" t="s">
        <v>79</v>
      </c>
      <c r="AC50" s="599" t="s">
        <v>57</v>
      </c>
      <c r="AD50" s="601" t="s">
        <v>59</v>
      </c>
      <c r="AE50" s="611">
        <v>1</v>
      </c>
      <c r="AF50" s="598" t="s">
        <v>37</v>
      </c>
      <c r="AG50" s="599" t="s">
        <v>57</v>
      </c>
      <c r="AH50" s="561" t="s">
        <v>59</v>
      </c>
    </row>
    <row r="51" spans="1:40" ht="28.2" customHeight="1">
      <c r="A51" s="129" t="s">
        <v>50</v>
      </c>
      <c r="B51" s="136" t="s">
        <v>80</v>
      </c>
      <c r="C51" s="28" t="s">
        <v>131</v>
      </c>
      <c r="D51" s="39" t="s">
        <v>45</v>
      </c>
      <c r="E51" s="49"/>
      <c r="F51" s="50"/>
      <c r="G51" s="42" t="s">
        <v>36</v>
      </c>
      <c r="H51" s="29" t="s">
        <v>31</v>
      </c>
      <c r="I51" s="468">
        <v>6</v>
      </c>
      <c r="J51" s="469">
        <v>6</v>
      </c>
      <c r="K51" s="466">
        <v>0</v>
      </c>
      <c r="L51" s="467">
        <v>32</v>
      </c>
      <c r="M51" s="653">
        <v>0</v>
      </c>
      <c r="N51" s="681" t="s">
        <v>216</v>
      </c>
      <c r="O51" s="580"/>
      <c r="P51" s="34"/>
      <c r="Q51" s="652"/>
      <c r="R51" s="35"/>
      <c r="S51" s="482">
        <v>1</v>
      </c>
      <c r="T51" s="36" t="s">
        <v>46</v>
      </c>
      <c r="U51" s="36" t="s">
        <v>47</v>
      </c>
      <c r="V51" s="36"/>
      <c r="W51" s="483">
        <v>1</v>
      </c>
      <c r="X51" s="36" t="s">
        <v>37</v>
      </c>
      <c r="Y51" s="484" t="s">
        <v>38</v>
      </c>
      <c r="Z51" s="369" t="s">
        <v>82</v>
      </c>
      <c r="AA51" s="597">
        <v>1</v>
      </c>
      <c r="AB51" s="598" t="s">
        <v>37</v>
      </c>
      <c r="AC51" s="598" t="s">
        <v>38</v>
      </c>
      <c r="AD51" s="369" t="s">
        <v>82</v>
      </c>
      <c r="AE51" s="611">
        <v>1</v>
      </c>
      <c r="AF51" s="598" t="s">
        <v>37</v>
      </c>
      <c r="AG51" s="598" t="s">
        <v>38</v>
      </c>
      <c r="AH51" s="557" t="s">
        <v>82</v>
      </c>
    </row>
    <row r="52" spans="1:40" ht="28.2" customHeight="1">
      <c r="A52" s="129" t="s">
        <v>54</v>
      </c>
      <c r="B52" s="136" t="s">
        <v>81</v>
      </c>
      <c r="C52" s="28"/>
      <c r="D52" s="39" t="s">
        <v>45</v>
      </c>
      <c r="E52" s="49"/>
      <c r="F52" s="50"/>
      <c r="G52" s="42" t="s">
        <v>36</v>
      </c>
      <c r="H52" s="29" t="s">
        <v>31</v>
      </c>
      <c r="I52" s="468">
        <v>0</v>
      </c>
      <c r="J52" s="469">
        <v>0</v>
      </c>
      <c r="K52" s="466">
        <v>0</v>
      </c>
      <c r="L52" s="467">
        <v>28</v>
      </c>
      <c r="M52" s="653">
        <v>0</v>
      </c>
      <c r="N52" s="681" t="s">
        <v>216</v>
      </c>
      <c r="O52" s="580"/>
      <c r="P52" s="34"/>
      <c r="Q52" s="652"/>
      <c r="R52" s="35"/>
      <c r="S52" s="499"/>
      <c r="T52" s="485"/>
      <c r="U52" s="36"/>
      <c r="V52" s="36"/>
      <c r="W52" s="500"/>
      <c r="X52" s="485"/>
      <c r="Y52" s="484"/>
      <c r="Z52" s="601"/>
      <c r="AA52" s="619"/>
      <c r="AB52" s="599"/>
      <c r="AC52" s="598"/>
      <c r="AD52" s="598"/>
      <c r="AE52" s="600"/>
      <c r="AF52" s="599"/>
      <c r="AG52" s="598"/>
      <c r="AH52" s="561"/>
    </row>
    <row r="53" spans="1:40" s="143" customFormat="1" ht="28.2" customHeight="1">
      <c r="A53" s="53" t="s">
        <v>132</v>
      </c>
      <c r="B53" s="54" t="s">
        <v>84</v>
      </c>
      <c r="C53" s="137"/>
      <c r="D53" s="137"/>
      <c r="E53" s="138"/>
      <c r="F53" s="139"/>
      <c r="G53" s="140" t="s">
        <v>30</v>
      </c>
      <c r="H53" s="141"/>
      <c r="I53" s="142">
        <v>2</v>
      </c>
      <c r="J53" s="122">
        <v>2</v>
      </c>
      <c r="K53" s="712">
        <f>SUM(K54,K55,K56)</f>
        <v>0</v>
      </c>
      <c r="L53" s="713">
        <f>SUM(L54,L55,L56)</f>
        <v>12</v>
      </c>
      <c r="M53" s="714">
        <f>SUM(M54,M55,M56)</f>
        <v>8</v>
      </c>
      <c r="N53" s="685"/>
      <c r="O53" s="662"/>
      <c r="P53" s="122"/>
      <c r="Q53" s="766"/>
      <c r="R53" s="35"/>
      <c r="S53" s="509"/>
      <c r="T53" s="510"/>
      <c r="U53" s="510"/>
      <c r="V53" s="510"/>
      <c r="W53" s="510"/>
      <c r="X53" s="510"/>
      <c r="Y53" s="511"/>
      <c r="Z53" s="605"/>
      <c r="AA53" s="630"/>
      <c r="AB53" s="631"/>
      <c r="AC53" s="631"/>
      <c r="AD53" s="631"/>
      <c r="AE53" s="631"/>
      <c r="AF53" s="631"/>
      <c r="AG53" s="631"/>
      <c r="AH53" s="632"/>
    </row>
    <row r="54" spans="1:40" s="143" customFormat="1" ht="28.2" customHeight="1">
      <c r="A54" s="144" t="s">
        <v>32</v>
      </c>
      <c r="B54" s="145" t="s">
        <v>133</v>
      </c>
      <c r="C54" s="39" t="s">
        <v>134</v>
      </c>
      <c r="D54" s="39" t="s">
        <v>45</v>
      </c>
      <c r="E54" s="146"/>
      <c r="F54" s="147"/>
      <c r="G54" s="72" t="s">
        <v>36</v>
      </c>
      <c r="H54" s="36" t="s">
        <v>31</v>
      </c>
      <c r="I54" s="148">
        <v>1</v>
      </c>
      <c r="J54" s="149">
        <v>1</v>
      </c>
      <c r="K54" s="702">
        <v>0</v>
      </c>
      <c r="L54" s="703">
        <v>6</v>
      </c>
      <c r="M54" s="704">
        <v>0</v>
      </c>
      <c r="N54" s="680" t="s">
        <v>216</v>
      </c>
      <c r="O54" s="583"/>
      <c r="P54" s="45"/>
      <c r="Q54" s="367"/>
      <c r="R54" s="35"/>
      <c r="S54" s="482">
        <v>1</v>
      </c>
      <c r="T54" s="36" t="s">
        <v>46</v>
      </c>
      <c r="U54" s="36" t="s">
        <v>38</v>
      </c>
      <c r="V54" s="36"/>
      <c r="W54" s="483">
        <v>1</v>
      </c>
      <c r="X54" s="36" t="s">
        <v>37</v>
      </c>
      <c r="Y54" s="484" t="s">
        <v>38</v>
      </c>
      <c r="Z54" s="601" t="s">
        <v>59</v>
      </c>
      <c r="AA54" s="597">
        <v>1</v>
      </c>
      <c r="AB54" s="598" t="s">
        <v>37</v>
      </c>
      <c r="AC54" s="598" t="s">
        <v>38</v>
      </c>
      <c r="AD54" s="598" t="s">
        <v>59</v>
      </c>
      <c r="AE54" s="611">
        <v>1</v>
      </c>
      <c r="AF54" s="611" t="s">
        <v>37</v>
      </c>
      <c r="AG54" s="598" t="s">
        <v>38</v>
      </c>
      <c r="AH54" s="561" t="s">
        <v>58</v>
      </c>
    </row>
    <row r="55" spans="1:40" s="143" customFormat="1" ht="27.75" customHeight="1">
      <c r="A55" s="144" t="s">
        <v>42</v>
      </c>
      <c r="B55" s="145" t="s">
        <v>135</v>
      </c>
      <c r="C55" s="150"/>
      <c r="D55" s="39" t="s">
        <v>45</v>
      </c>
      <c r="E55" s="146"/>
      <c r="F55" s="147"/>
      <c r="G55" s="72" t="s">
        <v>36</v>
      </c>
      <c r="H55" s="36" t="s">
        <v>31</v>
      </c>
      <c r="I55" s="148">
        <v>1</v>
      </c>
      <c r="J55" s="149">
        <v>1</v>
      </c>
      <c r="K55" s="702">
        <v>0</v>
      </c>
      <c r="L55" s="703">
        <v>6</v>
      </c>
      <c r="M55" s="704">
        <v>0</v>
      </c>
      <c r="N55" s="680" t="s">
        <v>218</v>
      </c>
      <c r="O55" s="583"/>
      <c r="P55" s="45"/>
      <c r="Q55" s="367"/>
      <c r="R55" s="35"/>
      <c r="S55" s="482">
        <v>1</v>
      </c>
      <c r="T55" s="36" t="s">
        <v>37</v>
      </c>
      <c r="U55" s="36" t="s">
        <v>38</v>
      </c>
      <c r="V55" s="36" t="s">
        <v>87</v>
      </c>
      <c r="W55" s="483">
        <v>1</v>
      </c>
      <c r="X55" s="36" t="s">
        <v>37</v>
      </c>
      <c r="Y55" s="484" t="s">
        <v>38</v>
      </c>
      <c r="Z55" s="601" t="s">
        <v>87</v>
      </c>
      <c r="AA55" s="597">
        <v>1</v>
      </c>
      <c r="AB55" s="598" t="s">
        <v>37</v>
      </c>
      <c r="AC55" s="598" t="s">
        <v>38</v>
      </c>
      <c r="AD55" s="598" t="s">
        <v>87</v>
      </c>
      <c r="AE55" s="611">
        <v>1</v>
      </c>
      <c r="AF55" s="598" t="s">
        <v>37</v>
      </c>
      <c r="AG55" s="598" t="s">
        <v>38</v>
      </c>
      <c r="AH55" s="561" t="s">
        <v>87</v>
      </c>
    </row>
    <row r="56" spans="1:40" s="143" customFormat="1" ht="30.75" customHeight="1">
      <c r="A56" s="144" t="s">
        <v>50</v>
      </c>
      <c r="B56" s="145" t="s">
        <v>96</v>
      </c>
      <c r="C56" s="150"/>
      <c r="D56" s="39" t="s">
        <v>45</v>
      </c>
      <c r="E56" s="146"/>
      <c r="F56" s="147"/>
      <c r="G56" s="72" t="s">
        <v>36</v>
      </c>
      <c r="H56" s="36" t="s">
        <v>31</v>
      </c>
      <c r="I56" s="148">
        <v>0</v>
      </c>
      <c r="J56" s="149">
        <v>0</v>
      </c>
      <c r="K56" s="715">
        <v>0</v>
      </c>
      <c r="L56" s="716">
        <v>0</v>
      </c>
      <c r="M56" s="717">
        <v>8</v>
      </c>
      <c r="N56" s="680" t="s">
        <v>220</v>
      </c>
      <c r="O56" s="151"/>
      <c r="P56" s="149"/>
      <c r="Q56" s="149"/>
      <c r="R56" s="35"/>
      <c r="S56" s="509"/>
      <c r="T56" s="510"/>
      <c r="U56" s="510"/>
      <c r="V56" s="510"/>
      <c r="W56" s="510"/>
      <c r="X56" s="510"/>
      <c r="Y56" s="511"/>
      <c r="Z56" s="605"/>
      <c r="AA56" s="633"/>
      <c r="AB56" s="631"/>
      <c r="AC56" s="631"/>
      <c r="AD56" s="631"/>
      <c r="AE56" s="631"/>
      <c r="AF56" s="631"/>
      <c r="AG56" s="631"/>
      <c r="AH56" s="632"/>
    </row>
    <row r="57" spans="1:40" ht="39.6" customHeight="1">
      <c r="A57" s="53" t="s">
        <v>136</v>
      </c>
      <c r="B57" s="54" t="s">
        <v>107</v>
      </c>
      <c r="C57" s="76"/>
      <c r="D57" s="76"/>
      <c r="E57" s="77"/>
      <c r="F57" s="78"/>
      <c r="G57" s="79"/>
      <c r="H57" s="80" t="s">
        <v>108</v>
      </c>
      <c r="I57" s="81">
        <v>0</v>
      </c>
      <c r="J57" s="82">
        <v>0</v>
      </c>
      <c r="K57" s="699">
        <v>0</v>
      </c>
      <c r="L57" s="700">
        <v>10</v>
      </c>
      <c r="M57" s="701">
        <v>0</v>
      </c>
      <c r="N57" s="682"/>
      <c r="O57" s="582"/>
      <c r="P57" s="82"/>
      <c r="Q57" s="356"/>
      <c r="R57" s="90"/>
      <c r="S57" s="482"/>
      <c r="T57" s="36"/>
      <c r="U57" s="485"/>
      <c r="V57" s="485"/>
      <c r="W57" s="495"/>
      <c r="X57" s="36"/>
      <c r="Y57" s="90"/>
      <c r="Z57" s="369"/>
      <c r="AA57" s="619"/>
      <c r="AB57" s="598"/>
      <c r="AC57" s="598"/>
      <c r="AD57" s="601"/>
      <c r="AE57" s="595"/>
      <c r="AF57" s="598"/>
      <c r="AG57" s="598"/>
      <c r="AH57" s="561"/>
    </row>
    <row r="58" spans="1:40" ht="39.6" customHeight="1">
      <c r="A58" s="776" t="s">
        <v>232</v>
      </c>
      <c r="B58" s="777" t="s">
        <v>159</v>
      </c>
      <c r="C58" s="778"/>
      <c r="D58" s="778"/>
      <c r="E58" s="779"/>
      <c r="F58" s="746"/>
      <c r="G58" s="780"/>
      <c r="H58" s="784" t="s">
        <v>31</v>
      </c>
      <c r="I58" s="700">
        <v>0</v>
      </c>
      <c r="J58" s="781">
        <v>0</v>
      </c>
      <c r="K58" s="699">
        <v>0</v>
      </c>
      <c r="L58" s="700">
        <v>12</v>
      </c>
      <c r="M58" s="701">
        <v>0</v>
      </c>
      <c r="N58" s="682"/>
      <c r="O58" s="730"/>
      <c r="P58" s="781"/>
      <c r="Q58" s="701"/>
      <c r="R58" s="369"/>
      <c r="S58" s="782"/>
      <c r="T58" s="598"/>
      <c r="U58" s="599"/>
      <c r="V58" s="599"/>
      <c r="W58" s="600"/>
      <c r="X58" s="598"/>
      <c r="Y58" s="369"/>
      <c r="Z58" s="369"/>
      <c r="AA58" s="783"/>
      <c r="AB58" s="598"/>
      <c r="AC58" s="598"/>
      <c r="AD58" s="601"/>
      <c r="AE58" s="595"/>
      <c r="AF58" s="598"/>
      <c r="AG58" s="598"/>
      <c r="AH58" s="561"/>
    </row>
    <row r="59" spans="1:40" ht="39.6" customHeight="1">
      <c r="A59" s="53" t="s">
        <v>231</v>
      </c>
      <c r="B59" s="54" t="s">
        <v>109</v>
      </c>
      <c r="C59" s="76"/>
      <c r="D59" s="76"/>
      <c r="E59" s="77"/>
      <c r="F59" s="78"/>
      <c r="G59" s="79"/>
      <c r="H59" s="80" t="s">
        <v>108</v>
      </c>
      <c r="I59" s="81">
        <v>0</v>
      </c>
      <c r="J59" s="82">
        <v>0</v>
      </c>
      <c r="K59" s="699">
        <v>0</v>
      </c>
      <c r="L59" s="700">
        <v>20</v>
      </c>
      <c r="M59" s="701">
        <v>0</v>
      </c>
      <c r="N59" s="682"/>
      <c r="O59" s="582"/>
      <c r="P59" s="82"/>
      <c r="Q59" s="356"/>
      <c r="R59" s="90"/>
      <c r="S59" s="482"/>
      <c r="T59" s="36"/>
      <c r="U59" s="485"/>
      <c r="V59" s="485"/>
      <c r="W59" s="495"/>
      <c r="X59" s="36"/>
      <c r="Y59" s="90"/>
      <c r="Z59" s="369"/>
      <c r="AA59" s="619"/>
      <c r="AB59" s="598"/>
      <c r="AC59" s="598"/>
      <c r="AD59" s="601"/>
      <c r="AE59" s="595"/>
      <c r="AF59" s="598"/>
      <c r="AG59" s="598"/>
      <c r="AH59" s="561"/>
    </row>
    <row r="60" spans="1:40" s="762" customFormat="1" ht="41.1" customHeight="1">
      <c r="A60" s="742" t="s">
        <v>233</v>
      </c>
      <c r="B60" s="743" t="s">
        <v>226</v>
      </c>
      <c r="C60" s="744"/>
      <c r="D60" s="745"/>
      <c r="E60" s="745" t="s">
        <v>227</v>
      </c>
      <c r="F60" s="746"/>
      <c r="G60" s="747" t="s">
        <v>228</v>
      </c>
      <c r="H60" s="748" t="s">
        <v>108</v>
      </c>
      <c r="I60" s="700"/>
      <c r="J60" s="749"/>
      <c r="K60" s="705">
        <v>0</v>
      </c>
      <c r="L60" s="705">
        <v>4</v>
      </c>
      <c r="M60" s="706" t="s">
        <v>230</v>
      </c>
      <c r="N60" s="683"/>
      <c r="O60" s="750"/>
      <c r="P60" s="751"/>
      <c r="Q60" s="751"/>
      <c r="R60" s="752"/>
      <c r="S60" s="752"/>
      <c r="T60" s="752"/>
      <c r="U60" s="753"/>
      <c r="V60" s="754"/>
      <c r="W60" s="755"/>
      <c r="X60" s="756"/>
      <c r="Y60" s="757"/>
      <c r="Z60" s="758"/>
      <c r="AA60" s="759"/>
      <c r="AB60" s="757"/>
      <c r="AC60" s="757"/>
      <c r="AD60" s="757"/>
      <c r="AE60" s="757"/>
      <c r="AF60" s="757"/>
      <c r="AG60" s="757"/>
      <c r="AH60" s="760"/>
      <c r="AI60" s="761"/>
      <c r="AJ60" s="761"/>
      <c r="AK60" s="761"/>
      <c r="AL60" s="761"/>
      <c r="AM60" s="761"/>
      <c r="AN60" s="761"/>
    </row>
    <row r="61" spans="1:40" ht="35.4" customHeight="1">
      <c r="A61" s="823"/>
      <c r="B61" s="152" t="s">
        <v>137</v>
      </c>
      <c r="C61" s="153"/>
      <c r="D61" s="153"/>
      <c r="E61" s="154"/>
      <c r="F61" s="155"/>
      <c r="G61" s="156"/>
      <c r="H61" s="153"/>
      <c r="I61" s="157"/>
      <c r="J61" s="158">
        <f xml:space="preserve"> SUM(J36,J43,J48,J53)</f>
        <v>30</v>
      </c>
      <c r="K61" s="159">
        <f>+SUM(K36+K43+K48+K53)</f>
        <v>33</v>
      </c>
      <c r="L61" s="160">
        <f t="shared" ref="L61:M61" si="0">+SUM(L36+L43+L48+L53)</f>
        <v>143</v>
      </c>
      <c r="M61" s="654">
        <f t="shared" si="0"/>
        <v>69</v>
      </c>
      <c r="N61" s="590"/>
      <c r="O61" s="663"/>
      <c r="P61" s="160"/>
      <c r="Q61" s="654"/>
      <c r="R61" s="35"/>
      <c r="S61" s="487"/>
      <c r="T61" s="36"/>
      <c r="U61" s="36"/>
      <c r="V61" s="36"/>
      <c r="W61" s="36"/>
      <c r="X61" s="36"/>
      <c r="Y61" s="484"/>
      <c r="Z61" s="601"/>
      <c r="AA61" s="614"/>
      <c r="AB61" s="598"/>
      <c r="AC61" s="598"/>
      <c r="AD61" s="598"/>
      <c r="AE61" s="598"/>
      <c r="AF61" s="598"/>
      <c r="AG61" s="598"/>
      <c r="AH61" s="561"/>
    </row>
    <row r="62" spans="1:40" ht="27.45" customHeight="1">
      <c r="A62" s="824"/>
      <c r="B62" s="161"/>
      <c r="C62" s="162"/>
      <c r="D62" s="162"/>
      <c r="E62" s="163"/>
      <c r="F62" s="164"/>
      <c r="G62" s="165"/>
      <c r="H62" s="162"/>
      <c r="I62" s="166"/>
      <c r="J62" s="167"/>
      <c r="K62" s="825">
        <f>SUM(K61+L61+M61)</f>
        <v>245</v>
      </c>
      <c r="L62" s="826"/>
      <c r="M62" s="827"/>
      <c r="N62" s="686"/>
      <c r="O62" s="664"/>
      <c r="P62" s="115"/>
      <c r="Q62" s="767"/>
      <c r="R62" s="45"/>
      <c r="S62" s="487"/>
      <c r="T62" s="36"/>
      <c r="U62" s="36"/>
      <c r="V62" s="36"/>
      <c r="W62" s="36"/>
      <c r="X62" s="36"/>
      <c r="Y62" s="484"/>
      <c r="Z62" s="601"/>
      <c r="AA62" s="618"/>
      <c r="AB62" s="598"/>
      <c r="AC62" s="598"/>
      <c r="AD62" s="598"/>
      <c r="AE62" s="598"/>
      <c r="AF62" s="598"/>
      <c r="AG62" s="598"/>
      <c r="AH62" s="561"/>
    </row>
    <row r="63" spans="1:40">
      <c r="A63" s="106"/>
      <c r="G63" s="109"/>
      <c r="K63" s="111" t="s">
        <v>111</v>
      </c>
      <c r="L63" s="112" t="s">
        <v>111</v>
      </c>
      <c r="N63" s="588"/>
      <c r="R63" s="35"/>
      <c r="S63" s="487"/>
      <c r="T63" s="36"/>
      <c r="U63" s="36"/>
      <c r="V63" s="36"/>
      <c r="W63" s="36"/>
      <c r="X63" s="36"/>
      <c r="Y63" s="484"/>
      <c r="Z63" s="601"/>
      <c r="AA63" s="614"/>
      <c r="AB63" s="598"/>
      <c r="AC63" s="598"/>
      <c r="AD63" s="598"/>
      <c r="AE63" s="598"/>
      <c r="AF63" s="598"/>
      <c r="AG63" s="598"/>
      <c r="AH63" s="561"/>
    </row>
    <row r="64" spans="1:40" ht="30.45" customHeight="1">
      <c r="A64" s="168"/>
      <c r="B64" s="169" t="s">
        <v>138</v>
      </c>
      <c r="C64" s="170"/>
      <c r="D64" s="170"/>
      <c r="E64" s="171"/>
      <c r="F64" s="172" t="s">
        <v>29</v>
      </c>
      <c r="G64" s="173"/>
      <c r="H64" s="174" t="s">
        <v>31</v>
      </c>
      <c r="I64" s="175"/>
      <c r="J64" s="176"/>
      <c r="K64" s="718"/>
      <c r="L64" s="719"/>
      <c r="M64" s="720"/>
      <c r="N64" s="687"/>
      <c r="O64" s="665"/>
      <c r="P64" s="175"/>
      <c r="Q64" s="768"/>
      <c r="R64" s="123"/>
      <c r="S64" s="482"/>
      <c r="T64" s="36"/>
      <c r="U64" s="485"/>
      <c r="V64" s="36"/>
      <c r="W64" s="483"/>
      <c r="X64" s="36"/>
      <c r="Y64" s="90"/>
      <c r="Z64" s="601"/>
      <c r="AA64" s="597"/>
      <c r="AB64" s="598"/>
      <c r="AC64" s="599"/>
      <c r="AD64" s="599"/>
      <c r="AE64" s="611"/>
      <c r="AF64" s="598"/>
      <c r="AG64" s="599"/>
      <c r="AH64" s="557"/>
    </row>
    <row r="65" spans="1:34" ht="28.2" customHeight="1">
      <c r="A65" s="53" t="s">
        <v>139</v>
      </c>
      <c r="B65" s="54" t="s">
        <v>28</v>
      </c>
      <c r="C65" s="76"/>
      <c r="D65" s="76"/>
      <c r="E65" s="77"/>
      <c r="F65" s="78" t="s">
        <v>29</v>
      </c>
      <c r="G65" s="79" t="s">
        <v>30</v>
      </c>
      <c r="H65" s="80" t="s">
        <v>31</v>
      </c>
      <c r="I65" s="81">
        <v>5</v>
      </c>
      <c r="J65" s="82">
        <v>5</v>
      </c>
      <c r="K65" s="699">
        <f>SUM(K66,K67,K68,K69,K70,K71)</f>
        <v>0</v>
      </c>
      <c r="L65" s="700">
        <f>SUM(L66,L67,L68,L69,L70,L71)</f>
        <v>36</v>
      </c>
      <c r="M65" s="701">
        <f>SUM(M66,M67,M68,M69,M70,M71)</f>
        <v>20</v>
      </c>
      <c r="N65" s="682"/>
      <c r="O65" s="582"/>
      <c r="P65" s="82"/>
      <c r="Q65" s="356"/>
      <c r="R65" s="123"/>
      <c r="S65" s="487"/>
      <c r="T65" s="36"/>
      <c r="U65" s="36"/>
      <c r="V65" s="36"/>
      <c r="W65" s="36"/>
      <c r="X65" s="36"/>
      <c r="Y65" s="484"/>
      <c r="Z65" s="601"/>
      <c r="AA65" s="618"/>
      <c r="AB65" s="598"/>
      <c r="AC65" s="598"/>
      <c r="AD65" s="598"/>
      <c r="AE65" s="598"/>
      <c r="AF65" s="598"/>
      <c r="AG65" s="598"/>
      <c r="AH65" s="561"/>
    </row>
    <row r="66" spans="1:34" ht="28.2" customHeight="1">
      <c r="A66" s="124" t="s">
        <v>32</v>
      </c>
      <c r="B66" s="125" t="s">
        <v>33</v>
      </c>
      <c r="C66" s="27" t="s">
        <v>140</v>
      </c>
      <c r="D66" s="28" t="s">
        <v>35</v>
      </c>
      <c r="E66" s="644"/>
      <c r="F66" s="645"/>
      <c r="G66" s="72" t="s">
        <v>36</v>
      </c>
      <c r="H66" s="43" t="s">
        <v>31</v>
      </c>
      <c r="I66" s="464">
        <v>0</v>
      </c>
      <c r="J66" s="465">
        <v>0</v>
      </c>
      <c r="K66" s="466"/>
      <c r="L66" s="467">
        <v>6</v>
      </c>
      <c r="M66" s="653"/>
      <c r="N66" s="688" t="s">
        <v>214</v>
      </c>
      <c r="O66" s="580"/>
      <c r="P66" s="34"/>
      <c r="Q66" s="652"/>
      <c r="R66" s="123"/>
      <c r="S66" s="106"/>
      <c r="T66" s="486"/>
      <c r="U66" s="486"/>
      <c r="V66" s="486"/>
      <c r="W66" s="486"/>
      <c r="X66" s="486"/>
      <c r="Y66" s="486"/>
      <c r="Z66" s="601"/>
      <c r="AA66" s="618"/>
      <c r="AB66" s="598"/>
      <c r="AC66" s="598"/>
      <c r="AD66" s="598"/>
      <c r="AE66" s="598"/>
      <c r="AF66" s="598"/>
      <c r="AG66" s="598"/>
      <c r="AH66" s="561"/>
    </row>
    <row r="67" spans="1:34" ht="28.2" customHeight="1">
      <c r="A67" s="71" t="s">
        <v>42</v>
      </c>
      <c r="B67" s="177" t="s">
        <v>43</v>
      </c>
      <c r="C67" s="28"/>
      <c r="D67" s="39" t="s">
        <v>45</v>
      </c>
      <c r="E67" s="40"/>
      <c r="F67" s="41" t="s">
        <v>29</v>
      </c>
      <c r="G67" s="85" t="s">
        <v>36</v>
      </c>
      <c r="H67" s="43" t="s">
        <v>31</v>
      </c>
      <c r="I67" s="468">
        <v>2</v>
      </c>
      <c r="J67" s="469">
        <v>2</v>
      </c>
      <c r="K67" s="466">
        <v>0</v>
      </c>
      <c r="L67" s="467">
        <v>12</v>
      </c>
      <c r="M67" s="653">
        <v>0</v>
      </c>
      <c r="N67" s="680" t="s">
        <v>216</v>
      </c>
      <c r="O67" s="580"/>
      <c r="P67" s="34"/>
      <c r="Q67" s="652"/>
      <c r="R67" s="123"/>
      <c r="S67" s="482">
        <v>1</v>
      </c>
      <c r="T67" s="36" t="s">
        <v>46</v>
      </c>
      <c r="U67" s="36" t="s">
        <v>38</v>
      </c>
      <c r="V67" s="36" t="s">
        <v>141</v>
      </c>
      <c r="W67" s="483">
        <v>1</v>
      </c>
      <c r="X67" s="36" t="s">
        <v>37</v>
      </c>
      <c r="Y67" s="484" t="s">
        <v>38</v>
      </c>
      <c r="Z67" s="601" t="s">
        <v>48</v>
      </c>
      <c r="AA67" s="597">
        <v>1</v>
      </c>
      <c r="AB67" s="598" t="s">
        <v>37</v>
      </c>
      <c r="AC67" s="598" t="s">
        <v>38</v>
      </c>
      <c r="AD67" s="598" t="s">
        <v>87</v>
      </c>
      <c r="AE67" s="611">
        <v>1</v>
      </c>
      <c r="AF67" s="598" t="s">
        <v>37</v>
      </c>
      <c r="AG67" s="598" t="s">
        <v>38</v>
      </c>
      <c r="AH67" s="561" t="s">
        <v>87</v>
      </c>
    </row>
    <row r="68" spans="1:34" ht="28.2" customHeight="1">
      <c r="A68" s="71" t="s">
        <v>50</v>
      </c>
      <c r="B68" s="177" t="s">
        <v>51</v>
      </c>
      <c r="C68" s="28"/>
      <c r="D68" s="39" t="s">
        <v>45</v>
      </c>
      <c r="E68" s="40"/>
      <c r="F68" s="41"/>
      <c r="G68" s="85" t="s">
        <v>36</v>
      </c>
      <c r="H68" s="43" t="s">
        <v>31</v>
      </c>
      <c r="I68" s="468">
        <v>2</v>
      </c>
      <c r="J68" s="469">
        <v>2</v>
      </c>
      <c r="K68" s="466">
        <v>0</v>
      </c>
      <c r="L68" s="467">
        <v>12</v>
      </c>
      <c r="M68" s="653">
        <v>0</v>
      </c>
      <c r="N68" s="680" t="s">
        <v>217</v>
      </c>
      <c r="O68" s="580"/>
      <c r="P68" s="34"/>
      <c r="Q68" s="652"/>
      <c r="R68" s="123"/>
      <c r="S68" s="482">
        <v>1</v>
      </c>
      <c r="T68" s="36" t="s">
        <v>46</v>
      </c>
      <c r="U68" s="36" t="s">
        <v>38</v>
      </c>
      <c r="V68" s="36" t="s">
        <v>141</v>
      </c>
      <c r="W68" s="483">
        <v>1</v>
      </c>
      <c r="X68" s="36" t="s">
        <v>37</v>
      </c>
      <c r="Y68" s="484" t="s">
        <v>38</v>
      </c>
      <c r="Z68" s="601" t="s">
        <v>48</v>
      </c>
      <c r="AA68" s="597">
        <v>1</v>
      </c>
      <c r="AB68" s="598" t="s">
        <v>37</v>
      </c>
      <c r="AC68" s="598" t="s">
        <v>38</v>
      </c>
      <c r="AD68" s="598" t="s">
        <v>87</v>
      </c>
      <c r="AE68" s="611">
        <v>1</v>
      </c>
      <c r="AF68" s="598" t="s">
        <v>37</v>
      </c>
      <c r="AG68" s="598" t="s">
        <v>38</v>
      </c>
      <c r="AH68" s="561" t="s">
        <v>87</v>
      </c>
    </row>
    <row r="69" spans="1:34" ht="28.2" customHeight="1">
      <c r="A69" s="71" t="s">
        <v>54</v>
      </c>
      <c r="B69" s="127" t="s">
        <v>55</v>
      </c>
      <c r="C69" s="28"/>
      <c r="D69" s="39" t="s">
        <v>45</v>
      </c>
      <c r="E69" s="40"/>
      <c r="F69" s="41"/>
      <c r="G69" s="85" t="s">
        <v>36</v>
      </c>
      <c r="H69" s="43" t="s">
        <v>31</v>
      </c>
      <c r="I69" s="468">
        <v>0</v>
      </c>
      <c r="J69" s="469">
        <v>0</v>
      </c>
      <c r="K69" s="466">
        <v>0</v>
      </c>
      <c r="L69" s="467">
        <v>0</v>
      </c>
      <c r="M69" s="653">
        <v>6</v>
      </c>
      <c r="N69" s="680" t="s">
        <v>216</v>
      </c>
      <c r="O69" s="580"/>
      <c r="P69" s="34"/>
      <c r="Q69" s="652"/>
      <c r="R69" s="123"/>
      <c r="S69" s="487"/>
      <c r="T69" s="36"/>
      <c r="U69" s="36"/>
      <c r="V69" s="36"/>
      <c r="W69" s="36"/>
      <c r="X69" s="36"/>
      <c r="Y69" s="484"/>
      <c r="Z69" s="601"/>
      <c r="AA69" s="618"/>
      <c r="AB69" s="598"/>
      <c r="AC69" s="598"/>
      <c r="AD69" s="598"/>
      <c r="AE69" s="598"/>
      <c r="AF69" s="598"/>
      <c r="AG69" s="598"/>
      <c r="AH69" s="561"/>
    </row>
    <row r="70" spans="1:34" ht="44.25" customHeight="1">
      <c r="A70" s="71" t="s">
        <v>60</v>
      </c>
      <c r="B70" s="127" t="s">
        <v>118</v>
      </c>
      <c r="C70" s="28"/>
      <c r="D70" s="39" t="s">
        <v>45</v>
      </c>
      <c r="E70" s="40"/>
      <c r="F70" s="41"/>
      <c r="G70" s="85" t="s">
        <v>36</v>
      </c>
      <c r="H70" s="43" t="s">
        <v>31</v>
      </c>
      <c r="I70" s="51">
        <v>1</v>
      </c>
      <c r="J70" s="52">
        <v>1</v>
      </c>
      <c r="K70" s="32">
        <v>0</v>
      </c>
      <c r="L70" s="33">
        <v>0</v>
      </c>
      <c r="M70" s="652">
        <v>14</v>
      </c>
      <c r="N70" s="681" t="s">
        <v>218</v>
      </c>
      <c r="O70" s="580"/>
      <c r="P70" s="34"/>
      <c r="Q70" s="652"/>
      <c r="R70" s="123"/>
      <c r="S70" s="482">
        <v>1</v>
      </c>
      <c r="T70" s="36" t="s">
        <v>46</v>
      </c>
      <c r="U70" s="485" t="s">
        <v>57</v>
      </c>
      <c r="V70" s="36"/>
      <c r="W70" s="483">
        <v>1</v>
      </c>
      <c r="X70" s="36" t="s">
        <v>37</v>
      </c>
      <c r="Y70" s="90" t="s">
        <v>57</v>
      </c>
      <c r="Z70" s="601" t="s">
        <v>58</v>
      </c>
      <c r="AA70" s="597">
        <v>1</v>
      </c>
      <c r="AB70" s="486" t="s">
        <v>37</v>
      </c>
      <c r="AC70" s="599" t="s">
        <v>57</v>
      </c>
      <c r="AD70" s="598" t="s">
        <v>59</v>
      </c>
      <c r="AE70" s="611">
        <v>1</v>
      </c>
      <c r="AF70" s="598" t="s">
        <v>37</v>
      </c>
      <c r="AG70" s="599" t="s">
        <v>57</v>
      </c>
      <c r="AH70" s="561" t="s">
        <v>59</v>
      </c>
    </row>
    <row r="71" spans="1:34" ht="37.5" customHeight="1">
      <c r="A71" s="71" t="s">
        <v>95</v>
      </c>
      <c r="B71" s="127" t="s">
        <v>120</v>
      </c>
      <c r="C71" s="28"/>
      <c r="D71" s="39" t="s">
        <v>45</v>
      </c>
      <c r="E71" s="40"/>
      <c r="F71" s="41" t="s">
        <v>29</v>
      </c>
      <c r="G71" s="85" t="s">
        <v>36</v>
      </c>
      <c r="H71" s="43" t="s">
        <v>31</v>
      </c>
      <c r="I71" s="51">
        <v>0</v>
      </c>
      <c r="J71" s="52">
        <v>0</v>
      </c>
      <c r="K71" s="32">
        <v>0</v>
      </c>
      <c r="L71" s="128">
        <v>6</v>
      </c>
      <c r="M71" s="652">
        <v>0</v>
      </c>
      <c r="N71" s="681" t="s">
        <v>222</v>
      </c>
      <c r="O71" s="580"/>
      <c r="P71" s="34"/>
      <c r="Q71" s="652"/>
      <c r="R71" s="123"/>
      <c r="S71" s="487"/>
      <c r="T71" s="36"/>
      <c r="U71" s="36"/>
      <c r="V71" s="36"/>
      <c r="W71" s="36"/>
      <c r="X71" s="36"/>
      <c r="Y71" s="484"/>
      <c r="Z71" s="601"/>
      <c r="AA71" s="618"/>
      <c r="AB71" s="598"/>
      <c r="AC71" s="598"/>
      <c r="AD71" s="598"/>
      <c r="AE71" s="598"/>
      <c r="AF71" s="598"/>
      <c r="AG71" s="598"/>
      <c r="AH71" s="561"/>
    </row>
    <row r="72" spans="1:34" ht="28.2" customHeight="1">
      <c r="A72" s="53" t="s">
        <v>142</v>
      </c>
      <c r="B72" s="54" t="s">
        <v>63</v>
      </c>
      <c r="C72" s="76"/>
      <c r="D72" s="76"/>
      <c r="E72" s="649"/>
      <c r="F72" s="649" t="s">
        <v>29</v>
      </c>
      <c r="G72" s="649" t="s">
        <v>30</v>
      </c>
      <c r="H72" s="649" t="s">
        <v>31</v>
      </c>
      <c r="I72" s="81">
        <v>8</v>
      </c>
      <c r="J72" s="82">
        <v>8</v>
      </c>
      <c r="K72" s="699">
        <f>SUM(K73,K74,K75,K76)</f>
        <v>4</v>
      </c>
      <c r="L72" s="700">
        <f>SUM(L73,L74,L75,L76)</f>
        <v>21</v>
      </c>
      <c r="M72" s="701">
        <f>SUM(M73,M74,M75,M76)</f>
        <v>26</v>
      </c>
      <c r="N72" s="682"/>
      <c r="O72" s="582"/>
      <c r="P72" s="82"/>
      <c r="Q72" s="356"/>
      <c r="R72" s="123"/>
      <c r="S72" s="512"/>
      <c r="T72" s="485"/>
      <c r="U72" s="485"/>
      <c r="V72" s="36"/>
      <c r="W72" s="496"/>
      <c r="X72" s="485"/>
      <c r="Y72" s="90"/>
      <c r="Z72" s="601"/>
      <c r="AA72" s="619"/>
      <c r="AB72" s="599"/>
      <c r="AC72" s="599"/>
      <c r="AD72" s="598"/>
      <c r="AE72" s="600"/>
      <c r="AF72" s="599"/>
      <c r="AG72" s="599"/>
      <c r="AH72" s="561"/>
    </row>
    <row r="73" spans="1:34" ht="28.2" customHeight="1">
      <c r="A73" s="178" t="s">
        <v>32</v>
      </c>
      <c r="B73" s="179" t="s">
        <v>64</v>
      </c>
      <c r="C73" s="180" t="s">
        <v>143</v>
      </c>
      <c r="D73" s="87" t="s">
        <v>35</v>
      </c>
      <c r="E73" s="40"/>
      <c r="F73" s="41"/>
      <c r="G73" s="85" t="s">
        <v>36</v>
      </c>
      <c r="H73" s="43" t="s">
        <v>31</v>
      </c>
      <c r="I73" s="181">
        <v>4</v>
      </c>
      <c r="J73" s="182">
        <v>4</v>
      </c>
      <c r="K73" s="466">
        <v>4</v>
      </c>
      <c r="L73" s="467">
        <v>11</v>
      </c>
      <c r="M73" s="653">
        <v>8</v>
      </c>
      <c r="N73" s="688" t="s">
        <v>214</v>
      </c>
      <c r="O73" s="666"/>
      <c r="P73" s="183"/>
      <c r="Q73" s="769"/>
      <c r="R73" s="123"/>
      <c r="S73" s="513">
        <v>1</v>
      </c>
      <c r="T73" s="514" t="s">
        <v>37</v>
      </c>
      <c r="U73" s="514" t="s">
        <v>38</v>
      </c>
      <c r="V73" s="514" t="s">
        <v>39</v>
      </c>
      <c r="W73" s="515">
        <v>1</v>
      </c>
      <c r="X73" s="514" t="s">
        <v>37</v>
      </c>
      <c r="Y73" s="516" t="s">
        <v>38</v>
      </c>
      <c r="Z73" s="601" t="s">
        <v>39</v>
      </c>
      <c r="AA73" s="617">
        <v>1</v>
      </c>
      <c r="AB73" s="514" t="s">
        <v>37</v>
      </c>
      <c r="AC73" s="517" t="s">
        <v>144</v>
      </c>
      <c r="AD73" s="514" t="s">
        <v>145</v>
      </c>
      <c r="AE73" s="515">
        <v>1</v>
      </c>
      <c r="AF73" s="514" t="s">
        <v>37</v>
      </c>
      <c r="AG73" s="517" t="s">
        <v>144</v>
      </c>
      <c r="AH73" s="578" t="s">
        <v>145</v>
      </c>
    </row>
    <row r="74" spans="1:34" ht="28.2" customHeight="1">
      <c r="A74" s="184" t="s">
        <v>42</v>
      </c>
      <c r="B74" s="185" t="s">
        <v>146</v>
      </c>
      <c r="C74" s="180" t="s">
        <v>140</v>
      </c>
      <c r="D74" s="87" t="s">
        <v>35</v>
      </c>
      <c r="E74" s="40"/>
      <c r="F74" s="41"/>
      <c r="G74" s="85" t="s">
        <v>36</v>
      </c>
      <c r="H74" s="43" t="s">
        <v>31</v>
      </c>
      <c r="I74" s="181">
        <v>0</v>
      </c>
      <c r="J74" s="182">
        <v>0</v>
      </c>
      <c r="K74" s="466"/>
      <c r="L74" s="467"/>
      <c r="M74" s="653">
        <v>6</v>
      </c>
      <c r="N74" s="688" t="s">
        <v>214</v>
      </c>
      <c r="O74" s="580"/>
      <c r="P74" s="34"/>
      <c r="Q74" s="652"/>
      <c r="R74" s="123"/>
      <c r="S74" s="512"/>
      <c r="T74" s="485"/>
      <c r="U74" s="485"/>
      <c r="V74" s="36"/>
      <c r="W74" s="496"/>
      <c r="X74" s="485"/>
      <c r="Y74" s="90"/>
      <c r="Z74" s="601"/>
      <c r="AA74" s="619"/>
      <c r="AB74" s="599"/>
      <c r="AC74" s="599"/>
      <c r="AD74" s="598"/>
      <c r="AE74" s="600"/>
      <c r="AF74" s="599"/>
      <c r="AG74" s="599"/>
      <c r="AH74" s="561"/>
    </row>
    <row r="75" spans="1:34" ht="27.75" customHeight="1">
      <c r="A75" s="71" t="s">
        <v>50</v>
      </c>
      <c r="B75" s="48" t="s">
        <v>147</v>
      </c>
      <c r="C75" s="87" t="s">
        <v>148</v>
      </c>
      <c r="D75" s="39" t="s">
        <v>45</v>
      </c>
      <c r="E75" s="130"/>
      <c r="F75" s="131"/>
      <c r="G75" s="132" t="s">
        <v>36</v>
      </c>
      <c r="H75" s="133" t="s">
        <v>31</v>
      </c>
      <c r="I75" s="186">
        <v>4</v>
      </c>
      <c r="J75" s="135">
        <v>4</v>
      </c>
      <c r="K75" s="466">
        <v>0</v>
      </c>
      <c r="L75" s="467">
        <v>10</v>
      </c>
      <c r="M75" s="653">
        <v>0</v>
      </c>
      <c r="N75" s="681" t="s">
        <v>218</v>
      </c>
      <c r="O75" s="580"/>
      <c r="P75" s="34"/>
      <c r="Q75" s="652"/>
      <c r="R75" s="123"/>
      <c r="S75" s="501">
        <v>1</v>
      </c>
      <c r="T75" s="485" t="s">
        <v>37</v>
      </c>
      <c r="U75" s="36" t="s">
        <v>67</v>
      </c>
      <c r="V75" s="36" t="s">
        <v>68</v>
      </c>
      <c r="W75" s="518">
        <v>1</v>
      </c>
      <c r="X75" s="485" t="s">
        <v>37</v>
      </c>
      <c r="Y75" s="484" t="s">
        <v>67</v>
      </c>
      <c r="Z75" s="601" t="s">
        <v>68</v>
      </c>
      <c r="AA75" s="624">
        <v>1</v>
      </c>
      <c r="AB75" s="599" t="s">
        <v>37</v>
      </c>
      <c r="AC75" s="599" t="s">
        <v>124</v>
      </c>
      <c r="AD75" s="598" t="s">
        <v>39</v>
      </c>
      <c r="AE75" s="502">
        <v>1</v>
      </c>
      <c r="AF75" s="599" t="s">
        <v>37</v>
      </c>
      <c r="AG75" s="599" t="s">
        <v>124</v>
      </c>
      <c r="AH75" s="561" t="s">
        <v>68</v>
      </c>
    </row>
    <row r="76" spans="1:34" ht="57.75" customHeight="1">
      <c r="A76" s="71" t="s">
        <v>54</v>
      </c>
      <c r="B76" s="48" t="s">
        <v>69</v>
      </c>
      <c r="C76" s="87" t="s">
        <v>149</v>
      </c>
      <c r="D76" s="39" t="s">
        <v>45</v>
      </c>
      <c r="E76" s="130"/>
      <c r="F76" s="131"/>
      <c r="G76" s="132" t="s">
        <v>36</v>
      </c>
      <c r="H76" s="133" t="s">
        <v>31</v>
      </c>
      <c r="I76" s="186">
        <v>0</v>
      </c>
      <c r="J76" s="135">
        <v>0</v>
      </c>
      <c r="K76" s="466">
        <v>0</v>
      </c>
      <c r="L76" s="473">
        <v>0</v>
      </c>
      <c r="M76" s="577">
        <v>12</v>
      </c>
      <c r="N76" s="681" t="s">
        <v>218</v>
      </c>
      <c r="O76" s="187"/>
      <c r="P76" s="188"/>
      <c r="Q76" s="188"/>
      <c r="R76" s="123"/>
      <c r="S76" s="512"/>
      <c r="T76" s="485"/>
      <c r="U76" s="485"/>
      <c r="V76" s="36"/>
      <c r="W76" s="496"/>
      <c r="X76" s="485"/>
      <c r="Y76" s="90"/>
      <c r="Z76" s="601"/>
      <c r="AA76" s="619"/>
      <c r="AB76" s="599"/>
      <c r="AC76" s="599"/>
      <c r="AD76" s="598"/>
      <c r="AE76" s="600"/>
      <c r="AF76" s="599"/>
      <c r="AG76" s="599"/>
      <c r="AH76" s="561"/>
    </row>
    <row r="77" spans="1:34" ht="19.5" customHeight="1">
      <c r="A77" s="53" t="s">
        <v>150</v>
      </c>
      <c r="B77" s="54" t="s">
        <v>73</v>
      </c>
      <c r="C77" s="76"/>
      <c r="D77" s="76"/>
      <c r="E77" s="77"/>
      <c r="F77" s="78"/>
      <c r="G77" s="79" t="s">
        <v>30</v>
      </c>
      <c r="H77" s="80"/>
      <c r="I77" s="81">
        <v>7</v>
      </c>
      <c r="J77" s="82">
        <v>7</v>
      </c>
      <c r="K77" s="189">
        <f>SUM(K78,K79,K80,K81)</f>
        <v>0</v>
      </c>
      <c r="L77" s="190">
        <f>SUM(L78,L79,L80,L81)</f>
        <v>50</v>
      </c>
      <c r="M77" s="655">
        <f>SUM(M78,M79,M80,M81)</f>
        <v>15</v>
      </c>
      <c r="N77" s="591"/>
      <c r="O77" s="581"/>
      <c r="P77" s="191"/>
      <c r="Q77" s="655"/>
      <c r="R77" s="123"/>
      <c r="S77" s="512"/>
      <c r="T77" s="485"/>
      <c r="U77" s="485"/>
      <c r="V77" s="36"/>
      <c r="W77" s="496"/>
      <c r="X77" s="485"/>
      <c r="Y77" s="90"/>
      <c r="Z77" s="601"/>
      <c r="AA77" s="619"/>
      <c r="AB77" s="599"/>
      <c r="AC77" s="599"/>
      <c r="AD77" s="598"/>
      <c r="AE77" s="600"/>
      <c r="AF77" s="599"/>
      <c r="AG77" s="599"/>
      <c r="AH77" s="561"/>
    </row>
    <row r="78" spans="1:34" ht="69.75" customHeight="1">
      <c r="A78" s="192" t="s">
        <v>32</v>
      </c>
      <c r="B78" s="193" t="s">
        <v>128</v>
      </c>
      <c r="C78" s="87" t="s">
        <v>151</v>
      </c>
      <c r="D78" s="39" t="s">
        <v>45</v>
      </c>
      <c r="E78" s="130"/>
      <c r="F78" s="131"/>
      <c r="G78" s="132" t="s">
        <v>36</v>
      </c>
      <c r="H78" s="133" t="s">
        <v>31</v>
      </c>
      <c r="I78" s="186">
        <v>3</v>
      </c>
      <c r="J78" s="135">
        <v>3</v>
      </c>
      <c r="K78" s="585">
        <v>0</v>
      </c>
      <c r="L78" s="585">
        <v>18</v>
      </c>
      <c r="M78" s="652">
        <v>0</v>
      </c>
      <c r="N78" s="681" t="s">
        <v>218</v>
      </c>
      <c r="O78" s="580"/>
      <c r="P78" s="194"/>
      <c r="Q78" s="652"/>
      <c r="R78" s="195"/>
      <c r="S78" s="492">
        <v>1</v>
      </c>
      <c r="T78" s="36" t="s">
        <v>46</v>
      </c>
      <c r="U78" s="36" t="s">
        <v>76</v>
      </c>
      <c r="V78" s="36"/>
      <c r="W78" s="490">
        <v>1</v>
      </c>
      <c r="X78" s="36" t="s">
        <v>37</v>
      </c>
      <c r="Y78" s="519" t="s">
        <v>38</v>
      </c>
      <c r="Z78" s="369" t="s">
        <v>77</v>
      </c>
      <c r="AA78" s="615">
        <v>1</v>
      </c>
      <c r="AB78" s="598" t="s">
        <v>37</v>
      </c>
      <c r="AC78" s="598" t="s">
        <v>38</v>
      </c>
      <c r="AD78" s="599" t="s">
        <v>77</v>
      </c>
      <c r="AE78" s="616">
        <v>1</v>
      </c>
      <c r="AF78" s="598" t="s">
        <v>37</v>
      </c>
      <c r="AG78" s="598" t="s">
        <v>38</v>
      </c>
      <c r="AH78" s="565" t="s">
        <v>77</v>
      </c>
    </row>
    <row r="79" spans="1:34" ht="28.2" customHeight="1">
      <c r="A79" s="196" t="s">
        <v>42</v>
      </c>
      <c r="B79" s="197" t="s">
        <v>78</v>
      </c>
      <c r="C79" s="198"/>
      <c r="D79" s="198" t="s">
        <v>45</v>
      </c>
      <c r="E79" s="199"/>
      <c r="F79" s="200"/>
      <c r="G79" s="201" t="s">
        <v>36</v>
      </c>
      <c r="H79" s="202" t="s">
        <v>31</v>
      </c>
      <c r="I79" s="203">
        <v>1</v>
      </c>
      <c r="J79" s="204">
        <v>1</v>
      </c>
      <c r="K79" s="589">
        <v>0</v>
      </c>
      <c r="L79" s="589">
        <v>0</v>
      </c>
      <c r="M79" s="653">
        <v>15</v>
      </c>
      <c r="N79" s="681" t="s">
        <v>221</v>
      </c>
      <c r="O79" s="580"/>
      <c r="P79" s="206"/>
      <c r="Q79" s="652"/>
      <c r="R79" s="207"/>
      <c r="S79" s="520">
        <v>1</v>
      </c>
      <c r="T79" s="521" t="s">
        <v>46</v>
      </c>
      <c r="U79" s="522" t="s">
        <v>57</v>
      </c>
      <c r="V79" s="521"/>
      <c r="W79" s="523">
        <v>1</v>
      </c>
      <c r="X79" s="521" t="s">
        <v>37</v>
      </c>
      <c r="Y79" s="524" t="s">
        <v>57</v>
      </c>
      <c r="Z79" s="601" t="s">
        <v>58</v>
      </c>
      <c r="AA79" s="597">
        <v>1</v>
      </c>
      <c r="AB79" s="486" t="s">
        <v>79</v>
      </c>
      <c r="AC79" s="599" t="s">
        <v>57</v>
      </c>
      <c r="AD79" s="598" t="s">
        <v>59</v>
      </c>
      <c r="AE79" s="611">
        <v>1</v>
      </c>
      <c r="AF79" s="598" t="s">
        <v>37</v>
      </c>
      <c r="AG79" s="599" t="s">
        <v>57</v>
      </c>
      <c r="AH79" s="561" t="s">
        <v>59</v>
      </c>
    </row>
    <row r="80" spans="1:34" s="219" customFormat="1" ht="28.2" customHeight="1">
      <c r="A80" s="208" t="s">
        <v>50</v>
      </c>
      <c r="B80" s="209" t="s">
        <v>80</v>
      </c>
      <c r="C80" s="210"/>
      <c r="D80" s="210" t="s">
        <v>45</v>
      </c>
      <c r="E80" s="211"/>
      <c r="F80" s="212"/>
      <c r="G80" s="213" t="s">
        <v>36</v>
      </c>
      <c r="H80" s="214" t="s">
        <v>31</v>
      </c>
      <c r="I80" s="215">
        <v>0</v>
      </c>
      <c r="J80" s="216">
        <v>0</v>
      </c>
      <c r="K80" s="589">
        <v>0</v>
      </c>
      <c r="L80" s="589">
        <v>16</v>
      </c>
      <c r="M80" s="653">
        <v>0</v>
      </c>
      <c r="N80" s="681" t="s">
        <v>217</v>
      </c>
      <c r="O80" s="667"/>
      <c r="P80" s="217"/>
      <c r="Q80" s="770"/>
      <c r="R80" s="218"/>
      <c r="S80" s="525"/>
      <c r="T80" s="526"/>
      <c r="U80" s="526"/>
      <c r="V80" s="527"/>
      <c r="W80" s="528"/>
      <c r="X80" s="526"/>
      <c r="Y80" s="529"/>
      <c r="Z80" s="601"/>
      <c r="AA80" s="619"/>
      <c r="AB80" s="599"/>
      <c r="AC80" s="599"/>
      <c r="AD80" s="598"/>
      <c r="AE80" s="600"/>
      <c r="AF80" s="599"/>
      <c r="AG80" s="599"/>
      <c r="AH80" s="561"/>
    </row>
    <row r="81" spans="1:40" ht="48" customHeight="1">
      <c r="A81" s="220" t="s">
        <v>54</v>
      </c>
      <c r="B81" s="221" t="s">
        <v>81</v>
      </c>
      <c r="C81" s="222"/>
      <c r="D81" s="210" t="s">
        <v>45</v>
      </c>
      <c r="E81" s="223"/>
      <c r="F81" s="224"/>
      <c r="G81" s="225" t="s">
        <v>36</v>
      </c>
      <c r="H81" s="226" t="s">
        <v>31</v>
      </c>
      <c r="I81" s="227">
        <v>3</v>
      </c>
      <c r="J81" s="228">
        <v>3</v>
      </c>
      <c r="K81" s="589">
        <v>0</v>
      </c>
      <c r="L81" s="589">
        <v>16</v>
      </c>
      <c r="M81" s="653">
        <v>0</v>
      </c>
      <c r="N81" s="681" t="s">
        <v>217</v>
      </c>
      <c r="O81" s="580"/>
      <c r="P81" s="229"/>
      <c r="Q81" s="652"/>
      <c r="R81" s="230"/>
      <c r="S81" s="520">
        <v>1</v>
      </c>
      <c r="T81" s="527" t="s">
        <v>46</v>
      </c>
      <c r="U81" s="527" t="s">
        <v>38</v>
      </c>
      <c r="V81" s="527"/>
      <c r="W81" s="530">
        <v>1</v>
      </c>
      <c r="X81" s="527" t="s">
        <v>37</v>
      </c>
      <c r="Y81" s="531" t="s">
        <v>38</v>
      </c>
      <c r="Z81" s="369" t="s">
        <v>82</v>
      </c>
      <c r="AA81" s="597">
        <v>1</v>
      </c>
      <c r="AB81" s="598" t="s">
        <v>37</v>
      </c>
      <c r="AC81" s="598" t="s">
        <v>38</v>
      </c>
      <c r="AD81" s="599" t="s">
        <v>82</v>
      </c>
      <c r="AE81" s="611">
        <v>1</v>
      </c>
      <c r="AF81" s="598" t="s">
        <v>37</v>
      </c>
      <c r="AG81" s="598" t="s">
        <v>38</v>
      </c>
      <c r="AH81" s="557" t="s">
        <v>82</v>
      </c>
    </row>
    <row r="82" spans="1:40" ht="49.35" customHeight="1">
      <c r="A82" s="231" t="s">
        <v>152</v>
      </c>
      <c r="B82" s="232" t="s">
        <v>153</v>
      </c>
      <c r="C82" s="233" t="s">
        <v>149</v>
      </c>
      <c r="D82" s="233" t="s">
        <v>45</v>
      </c>
      <c r="E82" s="234"/>
      <c r="F82" s="235"/>
      <c r="G82" s="236" t="s">
        <v>30</v>
      </c>
      <c r="H82" s="237"/>
      <c r="I82" s="238">
        <v>10</v>
      </c>
      <c r="J82" s="239">
        <v>10</v>
      </c>
      <c r="K82" s="240">
        <v>0</v>
      </c>
      <c r="L82" s="241">
        <v>0</v>
      </c>
      <c r="M82" s="581">
        <v>0</v>
      </c>
      <c r="N82" s="689" t="s">
        <v>220</v>
      </c>
      <c r="O82" s="668"/>
      <c r="P82" s="242"/>
      <c r="Q82" s="655"/>
      <c r="R82" s="243" t="s">
        <v>101</v>
      </c>
      <c r="S82" s="525">
        <v>1</v>
      </c>
      <c r="T82" s="526" t="s">
        <v>46</v>
      </c>
      <c r="U82" s="526" t="s">
        <v>154</v>
      </c>
      <c r="V82" s="528" t="s">
        <v>39</v>
      </c>
      <c r="W82" s="528">
        <v>1</v>
      </c>
      <c r="X82" s="526" t="s">
        <v>46</v>
      </c>
      <c r="Y82" s="529" t="s">
        <v>155</v>
      </c>
      <c r="Z82" s="601" t="s">
        <v>68</v>
      </c>
      <c r="AA82" s="828" t="s">
        <v>156</v>
      </c>
      <c r="AB82" s="829"/>
      <c r="AC82" s="829"/>
      <c r="AD82" s="829"/>
      <c r="AE82" s="829"/>
      <c r="AF82" s="829"/>
      <c r="AG82" s="829"/>
      <c r="AH82" s="830"/>
    </row>
    <row r="83" spans="1:40" ht="42.9" customHeight="1">
      <c r="A83" s="231" t="s">
        <v>157</v>
      </c>
      <c r="B83" s="232" t="s">
        <v>84</v>
      </c>
      <c r="C83" s="232"/>
      <c r="D83" s="233" t="s">
        <v>45</v>
      </c>
      <c r="E83" s="244"/>
      <c r="F83" s="244"/>
      <c r="G83" s="245" t="s">
        <v>30</v>
      </c>
      <c r="H83" s="232"/>
      <c r="I83" s="246">
        <v>0</v>
      </c>
      <c r="J83" s="247">
        <v>0</v>
      </c>
      <c r="K83" s="721">
        <f>SUM(K84,K85,K86)</f>
        <v>0</v>
      </c>
      <c r="L83" s="722">
        <f>SUM(L84,L85,L86)</f>
        <v>6</v>
      </c>
      <c r="M83" s="723">
        <f>SUM(M84,M85,M86)</f>
        <v>8</v>
      </c>
      <c r="N83" s="690"/>
      <c r="O83" s="669"/>
      <c r="P83" s="247"/>
      <c r="Q83" s="771"/>
      <c r="R83" s="230"/>
      <c r="S83" s="525"/>
      <c r="T83" s="526"/>
      <c r="U83" s="526"/>
      <c r="V83" s="527"/>
      <c r="W83" s="528"/>
      <c r="X83" s="526"/>
      <c r="Y83" s="529"/>
      <c r="Z83" s="601"/>
      <c r="AA83" s="619"/>
      <c r="AB83" s="599"/>
      <c r="AC83" s="599"/>
      <c r="AD83" s="598"/>
      <c r="AE83" s="600"/>
      <c r="AF83" s="599"/>
      <c r="AG83" s="599"/>
      <c r="AH83" s="561"/>
    </row>
    <row r="84" spans="1:40" ht="28.2" customHeight="1">
      <c r="A84" s="248" t="s">
        <v>32</v>
      </c>
      <c r="B84" s="249" t="s">
        <v>90</v>
      </c>
      <c r="C84" s="222"/>
      <c r="D84" s="210" t="s">
        <v>45</v>
      </c>
      <c r="E84" s="223"/>
      <c r="F84" s="224"/>
      <c r="G84" s="225" t="s">
        <v>36</v>
      </c>
      <c r="H84" s="226" t="s">
        <v>31</v>
      </c>
      <c r="I84" s="227">
        <v>0</v>
      </c>
      <c r="J84" s="228">
        <v>0</v>
      </c>
      <c r="K84" s="205">
        <v>0</v>
      </c>
      <c r="L84" s="250">
        <v>3</v>
      </c>
      <c r="M84" s="652">
        <v>0</v>
      </c>
      <c r="N84" s="680" t="s">
        <v>217</v>
      </c>
      <c r="O84" s="580"/>
      <c r="P84" s="251"/>
      <c r="Q84" s="652"/>
      <c r="R84" s="252"/>
      <c r="S84" s="532"/>
      <c r="T84" s="533"/>
      <c r="U84" s="533"/>
      <c r="V84" s="253"/>
      <c r="W84" s="534"/>
      <c r="X84" s="533"/>
      <c r="Y84" s="535"/>
      <c r="Z84" s="601"/>
      <c r="AA84" s="619"/>
      <c r="AB84" s="599"/>
      <c r="AC84" s="599"/>
      <c r="AD84" s="598"/>
      <c r="AE84" s="600"/>
      <c r="AF84" s="599"/>
      <c r="AG84" s="599"/>
      <c r="AH84" s="561"/>
    </row>
    <row r="85" spans="1:40" ht="28.2" customHeight="1">
      <c r="A85" s="254" t="s">
        <v>42</v>
      </c>
      <c r="B85" s="255" t="s">
        <v>92</v>
      </c>
      <c r="C85" s="256"/>
      <c r="D85" s="257" t="s">
        <v>45</v>
      </c>
      <c r="E85" s="258"/>
      <c r="F85" s="259"/>
      <c r="G85" s="260" t="s">
        <v>36</v>
      </c>
      <c r="H85" s="261" t="s">
        <v>31</v>
      </c>
      <c r="I85" s="262">
        <v>0</v>
      </c>
      <c r="J85" s="263">
        <v>0</v>
      </c>
      <c r="K85" s="264">
        <v>0</v>
      </c>
      <c r="L85" s="265">
        <v>3</v>
      </c>
      <c r="M85" s="652">
        <v>0</v>
      </c>
      <c r="N85" s="680" t="s">
        <v>219</v>
      </c>
      <c r="O85" s="580"/>
      <c r="P85" s="251"/>
      <c r="Q85" s="652"/>
      <c r="R85" s="252"/>
      <c r="S85" s="532"/>
      <c r="T85" s="533"/>
      <c r="U85" s="533"/>
      <c r="V85" s="253"/>
      <c r="W85" s="534"/>
      <c r="X85" s="533"/>
      <c r="Y85" s="535"/>
      <c r="Z85" s="601"/>
      <c r="AA85" s="619"/>
      <c r="AB85" s="599"/>
      <c r="AC85" s="599"/>
      <c r="AD85" s="598"/>
      <c r="AE85" s="600"/>
      <c r="AF85" s="599"/>
      <c r="AG85" s="599"/>
      <c r="AH85" s="561"/>
    </row>
    <row r="86" spans="1:40" ht="28.2" customHeight="1">
      <c r="A86" s="266" t="s">
        <v>50</v>
      </c>
      <c r="B86" s="255" t="s">
        <v>96</v>
      </c>
      <c r="C86" s="256"/>
      <c r="D86" s="257" t="s">
        <v>45</v>
      </c>
      <c r="E86" s="258"/>
      <c r="F86" s="259"/>
      <c r="G86" s="260" t="s">
        <v>36</v>
      </c>
      <c r="H86" s="261" t="s">
        <v>31</v>
      </c>
      <c r="I86" s="262">
        <v>0</v>
      </c>
      <c r="J86" s="263">
        <v>0</v>
      </c>
      <c r="K86" s="264">
        <v>0</v>
      </c>
      <c r="L86" s="265">
        <v>0</v>
      </c>
      <c r="M86" s="652">
        <v>8</v>
      </c>
      <c r="N86" s="691" t="s">
        <v>220</v>
      </c>
      <c r="O86" s="580"/>
      <c r="P86" s="251"/>
      <c r="Q86" s="652"/>
      <c r="R86" s="252"/>
      <c r="S86" s="532"/>
      <c r="T86" s="533"/>
      <c r="U86" s="533"/>
      <c r="V86" s="253"/>
      <c r="W86" s="534"/>
      <c r="X86" s="533"/>
      <c r="Y86" s="535"/>
      <c r="Z86" s="601"/>
      <c r="AA86" s="619"/>
      <c r="AB86" s="599"/>
      <c r="AC86" s="599"/>
      <c r="AD86" s="598"/>
      <c r="AE86" s="600"/>
      <c r="AF86" s="599"/>
      <c r="AG86" s="599"/>
      <c r="AH86" s="561"/>
    </row>
    <row r="87" spans="1:40" ht="39.6" customHeight="1">
      <c r="A87" s="53" t="s">
        <v>157</v>
      </c>
      <c r="B87" s="54" t="s">
        <v>107</v>
      </c>
      <c r="C87" s="76"/>
      <c r="D87" s="76"/>
      <c r="E87" s="77"/>
      <c r="F87" s="78"/>
      <c r="G87" s="79"/>
      <c r="H87" s="80" t="s">
        <v>108</v>
      </c>
      <c r="I87" s="81">
        <v>0</v>
      </c>
      <c r="J87" s="82">
        <v>0</v>
      </c>
      <c r="K87" s="699">
        <v>0</v>
      </c>
      <c r="L87" s="700">
        <v>10</v>
      </c>
      <c r="M87" s="701">
        <v>0</v>
      </c>
      <c r="N87" s="682"/>
      <c r="O87" s="582"/>
      <c r="P87" s="82"/>
      <c r="Q87" s="356"/>
      <c r="R87" s="90"/>
      <c r="S87" s="482"/>
      <c r="T87" s="36"/>
      <c r="U87" s="485"/>
      <c r="V87" s="485"/>
      <c r="W87" s="495"/>
      <c r="X87" s="36"/>
      <c r="Y87" s="90"/>
      <c r="Z87" s="369"/>
      <c r="AA87" s="619"/>
      <c r="AB87" s="598"/>
      <c r="AC87" s="598"/>
      <c r="AD87" s="601"/>
      <c r="AE87" s="595"/>
      <c r="AF87" s="598"/>
      <c r="AG87" s="598"/>
      <c r="AH87" s="561"/>
    </row>
    <row r="88" spans="1:40" ht="39.6" customHeight="1">
      <c r="A88" s="53" t="s">
        <v>158</v>
      </c>
      <c r="B88" s="54" t="s">
        <v>109</v>
      </c>
      <c r="C88" s="76"/>
      <c r="D88" s="76"/>
      <c r="E88" s="77"/>
      <c r="F88" s="78"/>
      <c r="G88" s="79"/>
      <c r="H88" s="80" t="s">
        <v>108</v>
      </c>
      <c r="I88" s="81">
        <v>0</v>
      </c>
      <c r="J88" s="82">
        <v>0</v>
      </c>
      <c r="K88" s="699">
        <v>0</v>
      </c>
      <c r="L88" s="700">
        <v>10</v>
      </c>
      <c r="M88" s="701">
        <v>0</v>
      </c>
      <c r="N88" s="682"/>
      <c r="O88" s="582"/>
      <c r="P88" s="82"/>
      <c r="Q88" s="356"/>
      <c r="R88" s="90"/>
      <c r="S88" s="482"/>
      <c r="T88" s="36"/>
      <c r="U88" s="485"/>
      <c r="V88" s="485"/>
      <c r="W88" s="495"/>
      <c r="X88" s="36"/>
      <c r="Y88" s="90"/>
      <c r="Z88" s="369"/>
      <c r="AA88" s="619"/>
      <c r="AB88" s="598"/>
      <c r="AC88" s="598"/>
      <c r="AD88" s="601"/>
      <c r="AE88" s="595"/>
      <c r="AF88" s="598"/>
      <c r="AG88" s="598"/>
      <c r="AH88" s="561"/>
    </row>
    <row r="89" spans="1:40" s="762" customFormat="1" ht="41.1" customHeight="1">
      <c r="A89" s="742" t="s">
        <v>160</v>
      </c>
      <c r="B89" s="743" t="s">
        <v>226</v>
      </c>
      <c r="C89" s="744"/>
      <c r="D89" s="745"/>
      <c r="E89" s="745" t="s">
        <v>227</v>
      </c>
      <c r="F89" s="746"/>
      <c r="G89" s="747" t="s">
        <v>228</v>
      </c>
      <c r="H89" s="748" t="s">
        <v>108</v>
      </c>
      <c r="I89" s="700"/>
      <c r="J89" s="749"/>
      <c r="K89" s="705">
        <v>0</v>
      </c>
      <c r="L89" s="788">
        <v>4</v>
      </c>
      <c r="M89" s="706" t="s">
        <v>230</v>
      </c>
      <c r="N89" s="683"/>
      <c r="O89" s="750"/>
      <c r="P89" s="751"/>
      <c r="Q89" s="751"/>
      <c r="R89" s="752"/>
      <c r="S89" s="752"/>
      <c r="T89" s="752"/>
      <c r="U89" s="753"/>
      <c r="V89" s="754"/>
      <c r="W89" s="755"/>
      <c r="X89" s="756"/>
      <c r="Y89" s="757"/>
      <c r="Z89" s="758"/>
      <c r="AA89" s="759"/>
      <c r="AB89" s="757"/>
      <c r="AC89" s="757"/>
      <c r="AD89" s="757"/>
      <c r="AE89" s="757"/>
      <c r="AF89" s="757"/>
      <c r="AG89" s="757"/>
      <c r="AH89" s="760"/>
      <c r="AI89" s="761"/>
      <c r="AJ89" s="761"/>
      <c r="AK89" s="761"/>
      <c r="AL89" s="761"/>
      <c r="AM89" s="761"/>
      <c r="AN89" s="761"/>
    </row>
    <row r="90" spans="1:40" ht="30" customHeight="1">
      <c r="A90" s="113"/>
      <c r="B90" s="267" t="s">
        <v>161</v>
      </c>
      <c r="C90" s="268"/>
      <c r="D90" s="268"/>
      <c r="E90" s="269"/>
      <c r="F90" s="270"/>
      <c r="G90" s="271"/>
      <c r="H90" s="268"/>
      <c r="I90" s="272"/>
      <c r="J90" s="273">
        <f xml:space="preserve"> SUM(30)</f>
        <v>30</v>
      </c>
      <c r="K90" s="674">
        <f>SUM(K82+K77+K72+K65+K83)</f>
        <v>4</v>
      </c>
      <c r="L90" s="274">
        <f>SUM(L65+L72+L77+L82+L83)</f>
        <v>113</v>
      </c>
      <c r="M90" s="675">
        <f>SUM(M82+M77+M72+M65+M83)</f>
        <v>69</v>
      </c>
      <c r="N90" s="590"/>
      <c r="O90" s="663"/>
      <c r="P90" s="274"/>
      <c r="Q90" s="675"/>
      <c r="R90" s="275"/>
      <c r="S90" s="487"/>
      <c r="T90" s="527"/>
      <c r="U90" s="527"/>
      <c r="V90" s="527"/>
      <c r="W90" s="527"/>
      <c r="X90" s="527"/>
      <c r="Y90" s="536"/>
      <c r="Z90" s="601"/>
      <c r="AA90" s="618"/>
      <c r="AB90" s="598"/>
      <c r="AC90" s="598"/>
      <c r="AD90" s="598"/>
      <c r="AE90" s="598"/>
      <c r="AF90" s="598"/>
      <c r="AG90" s="598"/>
      <c r="AH90" s="561"/>
    </row>
    <row r="91" spans="1:40" ht="22.2" customHeight="1">
      <c r="A91" s="113"/>
      <c r="B91" s="276"/>
      <c r="C91" s="277"/>
      <c r="D91" s="278"/>
      <c r="E91" s="279"/>
      <c r="F91" s="280"/>
      <c r="G91" s="281"/>
      <c r="H91" s="278"/>
      <c r="I91" s="272"/>
      <c r="J91" s="282"/>
      <c r="K91" s="831">
        <f>SUM(K90+L90+M90)</f>
        <v>186</v>
      </c>
      <c r="L91" s="832"/>
      <c r="M91" s="806"/>
      <c r="N91" s="590"/>
      <c r="O91" s="663"/>
      <c r="P91" s="274"/>
      <c r="Q91" s="654"/>
      <c r="R91" s="283"/>
      <c r="S91" s="487"/>
      <c r="T91" s="527"/>
      <c r="U91" s="527"/>
      <c r="V91" s="527"/>
      <c r="W91" s="527"/>
      <c r="X91" s="527"/>
      <c r="Y91" s="536"/>
      <c r="Z91" s="601"/>
      <c r="AA91" s="618"/>
      <c r="AB91" s="598"/>
      <c r="AC91" s="598"/>
      <c r="AD91" s="598"/>
      <c r="AE91" s="598"/>
      <c r="AF91" s="598"/>
      <c r="AG91" s="598"/>
      <c r="AH91" s="561"/>
    </row>
    <row r="92" spans="1:40">
      <c r="A92" s="106"/>
      <c r="G92" s="109"/>
      <c r="K92" s="111" t="s">
        <v>111</v>
      </c>
      <c r="L92" s="112" t="s">
        <v>111</v>
      </c>
      <c r="N92" s="588"/>
      <c r="R92" s="283"/>
      <c r="S92" s="487"/>
      <c r="T92" s="527"/>
      <c r="U92" s="527"/>
      <c r="V92" s="527"/>
      <c r="W92" s="527"/>
      <c r="X92" s="527"/>
      <c r="Y92" s="536"/>
      <c r="Z92" s="601"/>
      <c r="AA92" s="614"/>
      <c r="AB92" s="598"/>
      <c r="AC92" s="598"/>
      <c r="AD92" s="598"/>
      <c r="AE92" s="598"/>
      <c r="AF92" s="598"/>
      <c r="AG92" s="598"/>
      <c r="AH92" s="561"/>
    </row>
    <row r="93" spans="1:40" ht="32.4" customHeight="1">
      <c r="A93" s="113"/>
      <c r="B93" s="284" t="s">
        <v>162</v>
      </c>
      <c r="C93" s="285"/>
      <c r="D93" s="285"/>
      <c r="E93" s="286"/>
      <c r="F93" s="287"/>
      <c r="G93" s="287"/>
      <c r="H93" s="285"/>
      <c r="I93" s="288"/>
      <c r="J93" s="289"/>
      <c r="K93" s="710"/>
      <c r="L93" s="724"/>
      <c r="M93" s="696"/>
      <c r="N93" s="678"/>
      <c r="O93" s="661"/>
      <c r="P93" s="289"/>
      <c r="Q93" s="763"/>
      <c r="R93" s="290"/>
      <c r="S93" s="487"/>
      <c r="T93" s="527"/>
      <c r="U93" s="527"/>
      <c r="V93" s="527"/>
      <c r="W93" s="527"/>
      <c r="X93" s="527"/>
      <c r="Y93" s="536"/>
      <c r="Z93" s="601"/>
      <c r="AA93" s="618"/>
      <c r="AB93" s="598"/>
      <c r="AC93" s="598"/>
      <c r="AD93" s="598"/>
      <c r="AE93" s="598"/>
      <c r="AF93" s="598"/>
      <c r="AG93" s="598"/>
      <c r="AH93" s="561"/>
    </row>
    <row r="94" spans="1:40" ht="28.2" customHeight="1">
      <c r="A94" s="53" t="s">
        <v>163</v>
      </c>
      <c r="B94" s="232" t="s">
        <v>28</v>
      </c>
      <c r="C94" s="233"/>
      <c r="D94" s="233"/>
      <c r="E94" s="650"/>
      <c r="F94" s="235" t="s">
        <v>29</v>
      </c>
      <c r="G94" s="291" t="s">
        <v>30</v>
      </c>
      <c r="H94" s="237" t="s">
        <v>31</v>
      </c>
      <c r="I94" s="238">
        <v>3</v>
      </c>
      <c r="J94" s="292">
        <v>3</v>
      </c>
      <c r="K94" s="699">
        <f>SUM(K95,K96,K97)</f>
        <v>1</v>
      </c>
      <c r="L94" s="725">
        <f>SUM(L95,L96,L97)</f>
        <v>11</v>
      </c>
      <c r="M94" s="701">
        <f>SUM(M95,M96,M97)</f>
        <v>21</v>
      </c>
      <c r="N94" s="682"/>
      <c r="O94" s="582"/>
      <c r="P94" s="292"/>
      <c r="Q94" s="356"/>
      <c r="R94" s="252"/>
      <c r="S94" s="498"/>
      <c r="T94" s="526"/>
      <c r="U94" s="526"/>
      <c r="V94" s="526"/>
      <c r="W94" s="528"/>
      <c r="X94" s="526"/>
      <c r="Y94" s="535"/>
      <c r="Z94" s="369"/>
      <c r="AA94" s="619"/>
      <c r="AB94" s="599"/>
      <c r="AC94" s="599"/>
      <c r="AD94" s="599"/>
      <c r="AE94" s="595"/>
      <c r="AF94" s="599"/>
      <c r="AG94" s="599"/>
      <c r="AH94" s="557"/>
    </row>
    <row r="95" spans="1:40" ht="45.6" customHeight="1">
      <c r="A95" s="293" t="s">
        <v>32</v>
      </c>
      <c r="B95" s="294" t="s">
        <v>33</v>
      </c>
      <c r="C95" s="295" t="s">
        <v>164</v>
      </c>
      <c r="D95" s="296" t="s">
        <v>35</v>
      </c>
      <c r="E95" s="646"/>
      <c r="F95" s="647" t="s">
        <v>29</v>
      </c>
      <c r="G95" s="648" t="s">
        <v>36</v>
      </c>
      <c r="H95" s="297" t="s">
        <v>31</v>
      </c>
      <c r="I95" s="298">
        <v>0</v>
      </c>
      <c r="J95" s="299">
        <v>0</v>
      </c>
      <c r="K95" s="32">
        <v>1</v>
      </c>
      <c r="L95" s="265">
        <v>11</v>
      </c>
      <c r="M95" s="652"/>
      <c r="N95" s="688" t="s">
        <v>214</v>
      </c>
      <c r="O95" s="580"/>
      <c r="P95" s="300"/>
      <c r="Q95" s="652"/>
      <c r="R95" s="301"/>
      <c r="S95" s="539"/>
      <c r="T95" s="253"/>
      <c r="U95" s="253"/>
      <c r="V95" s="253"/>
      <c r="W95" s="253"/>
      <c r="X95" s="253"/>
      <c r="Y95" s="540"/>
      <c r="Z95" s="601"/>
      <c r="AA95" s="618"/>
      <c r="AB95" s="598"/>
      <c r="AC95" s="598"/>
      <c r="AD95" s="598"/>
      <c r="AE95" s="598"/>
      <c r="AF95" s="598"/>
      <c r="AG95" s="598"/>
      <c r="AH95" s="561"/>
    </row>
    <row r="96" spans="1:40" ht="36" customHeight="1">
      <c r="A96" s="302" t="s">
        <v>42</v>
      </c>
      <c r="B96" s="303" t="s">
        <v>55</v>
      </c>
      <c r="C96" s="257"/>
      <c r="D96" s="257" t="s">
        <v>45</v>
      </c>
      <c r="E96" s="646"/>
      <c r="F96" s="647"/>
      <c r="G96" s="648" t="s">
        <v>36</v>
      </c>
      <c r="H96" s="305" t="s">
        <v>31</v>
      </c>
      <c r="I96" s="306">
        <v>0</v>
      </c>
      <c r="J96" s="307">
        <v>0</v>
      </c>
      <c r="K96" s="32">
        <v>0</v>
      </c>
      <c r="L96" s="308">
        <v>0</v>
      </c>
      <c r="M96" s="652">
        <v>3</v>
      </c>
      <c r="N96" s="681" t="s">
        <v>217</v>
      </c>
      <c r="O96" s="580"/>
      <c r="P96" s="300"/>
      <c r="Q96" s="652"/>
      <c r="R96" s="301"/>
      <c r="S96" s="487"/>
      <c r="T96" s="253"/>
      <c r="U96" s="253"/>
      <c r="V96" s="253"/>
      <c r="W96" s="253"/>
      <c r="X96" s="253"/>
      <c r="Y96" s="540"/>
      <c r="Z96" s="601"/>
      <c r="AA96" s="618"/>
      <c r="AB96" s="598"/>
      <c r="AC96" s="598"/>
      <c r="AD96" s="598"/>
      <c r="AE96" s="598"/>
      <c r="AF96" s="598"/>
      <c r="AG96" s="598"/>
      <c r="AH96" s="561"/>
    </row>
    <row r="97" spans="1:34" ht="43.95" customHeight="1">
      <c r="A97" s="309" t="s">
        <v>50</v>
      </c>
      <c r="B97" s="310" t="s">
        <v>118</v>
      </c>
      <c r="C97" s="296"/>
      <c r="D97" s="257" t="s">
        <v>45</v>
      </c>
      <c r="E97" s="646"/>
      <c r="F97" s="647"/>
      <c r="G97" s="648" t="s">
        <v>36</v>
      </c>
      <c r="H97" s="297" t="s">
        <v>31</v>
      </c>
      <c r="I97" s="298">
        <v>3</v>
      </c>
      <c r="J97" s="313">
        <v>3</v>
      </c>
      <c r="K97" s="32">
        <v>0</v>
      </c>
      <c r="L97" s="308">
        <v>0</v>
      </c>
      <c r="M97" s="652">
        <v>18</v>
      </c>
      <c r="N97" s="681" t="s">
        <v>218</v>
      </c>
      <c r="O97" s="580"/>
      <c r="P97" s="300"/>
      <c r="Q97" s="652"/>
      <c r="R97" s="301"/>
      <c r="S97" s="482">
        <v>1</v>
      </c>
      <c r="T97" s="253" t="s">
        <v>46</v>
      </c>
      <c r="U97" s="533" t="s">
        <v>57</v>
      </c>
      <c r="V97" s="253"/>
      <c r="W97" s="541">
        <v>1</v>
      </c>
      <c r="X97" s="253" t="s">
        <v>37</v>
      </c>
      <c r="Y97" s="542" t="s">
        <v>57</v>
      </c>
      <c r="Z97" s="601" t="s">
        <v>58</v>
      </c>
      <c r="AA97" s="597">
        <v>1</v>
      </c>
      <c r="AB97" s="486" t="s">
        <v>37</v>
      </c>
      <c r="AC97" s="599" t="s">
        <v>57</v>
      </c>
      <c r="AD97" s="598" t="s">
        <v>59</v>
      </c>
      <c r="AE97" s="611">
        <v>1</v>
      </c>
      <c r="AF97" s="598" t="s">
        <v>37</v>
      </c>
      <c r="AG97" s="599" t="s">
        <v>57</v>
      </c>
      <c r="AH97" s="561" t="s">
        <v>59</v>
      </c>
    </row>
    <row r="98" spans="1:34" ht="28.2" customHeight="1">
      <c r="A98" s="53" t="s">
        <v>165</v>
      </c>
      <c r="B98" s="314" t="s">
        <v>63</v>
      </c>
      <c r="C98" s="315"/>
      <c r="D98" s="315"/>
      <c r="E98" s="650"/>
      <c r="F98" s="650" t="s">
        <v>29</v>
      </c>
      <c r="G98" s="650" t="s">
        <v>30</v>
      </c>
      <c r="H98" s="317" t="s">
        <v>31</v>
      </c>
      <c r="I98" s="318">
        <v>3</v>
      </c>
      <c r="J98" s="319">
        <v>3</v>
      </c>
      <c r="K98" s="699">
        <f>SUM(K99,K100,K101,K102,K103)</f>
        <v>0</v>
      </c>
      <c r="L98" s="726">
        <f>SUM(L99,L100,L101,L102,L103)</f>
        <v>10</v>
      </c>
      <c r="M98" s="701">
        <f>SUM(M99,M100,M101,M102,M103)</f>
        <v>26</v>
      </c>
      <c r="N98" s="682"/>
      <c r="O98" s="582"/>
      <c r="P98" s="319"/>
      <c r="Q98" s="356"/>
      <c r="R98" s="301"/>
      <c r="S98" s="539"/>
      <c r="T98" s="253"/>
      <c r="U98" s="253"/>
      <c r="V98" s="253"/>
      <c r="W98" s="253"/>
      <c r="X98" s="253"/>
      <c r="Y98" s="540"/>
      <c r="Z98" s="601"/>
      <c r="AA98" s="618"/>
      <c r="AB98" s="598"/>
      <c r="AC98" s="598"/>
      <c r="AD98" s="598"/>
      <c r="AE98" s="514"/>
      <c r="AF98" s="514"/>
      <c r="AG98" s="514"/>
      <c r="AH98" s="578"/>
    </row>
    <row r="99" spans="1:34" ht="28.2" customHeight="1">
      <c r="A99" s="320" t="s">
        <v>32</v>
      </c>
      <c r="B99" s="321" t="s">
        <v>64</v>
      </c>
      <c r="C99" s="295" t="s">
        <v>166</v>
      </c>
      <c r="D99" s="296" t="s">
        <v>35</v>
      </c>
      <c r="E99" s="646"/>
      <c r="F99" s="647"/>
      <c r="G99" s="648" t="s">
        <v>36</v>
      </c>
      <c r="H99" s="297" t="s">
        <v>31</v>
      </c>
      <c r="I99" s="298">
        <v>3</v>
      </c>
      <c r="J99" s="299">
        <v>3</v>
      </c>
      <c r="K99" s="66"/>
      <c r="L99" s="265">
        <v>6</v>
      </c>
      <c r="M99" s="580">
        <v>5</v>
      </c>
      <c r="N99" s="688" t="s">
        <v>214</v>
      </c>
      <c r="O99" s="658"/>
      <c r="P99" s="265"/>
      <c r="Q99" s="652"/>
      <c r="R99" s="322"/>
      <c r="S99" s="482">
        <v>1</v>
      </c>
      <c r="T99" s="537" t="s">
        <v>37</v>
      </c>
      <c r="U99" s="537" t="s">
        <v>167</v>
      </c>
      <c r="V99" s="537" t="s">
        <v>168</v>
      </c>
      <c r="W99" s="543">
        <v>1</v>
      </c>
      <c r="X99" s="537" t="s">
        <v>37</v>
      </c>
      <c r="Y99" s="538" t="s">
        <v>38</v>
      </c>
      <c r="Z99" s="601" t="s">
        <v>168</v>
      </c>
      <c r="AA99" s="619">
        <v>1</v>
      </c>
      <c r="AB99" s="599" t="s">
        <v>37</v>
      </c>
      <c r="AC99" s="486" t="s">
        <v>41</v>
      </c>
      <c r="AD99" s="598" t="s">
        <v>215</v>
      </c>
      <c r="AE99" s="595">
        <v>1</v>
      </c>
      <c r="AF99" s="599" t="s">
        <v>37</v>
      </c>
      <c r="AG99" s="598" t="s">
        <v>38</v>
      </c>
      <c r="AH99" s="561" t="s">
        <v>215</v>
      </c>
    </row>
    <row r="100" spans="1:34" ht="28.2" customHeight="1">
      <c r="A100" s="320" t="s">
        <v>42</v>
      </c>
      <c r="B100" s="321" t="s">
        <v>146</v>
      </c>
      <c r="C100" s="253" t="s">
        <v>164</v>
      </c>
      <c r="D100" s="323" t="s">
        <v>35</v>
      </c>
      <c r="E100" s="646"/>
      <c r="F100" s="647"/>
      <c r="G100" s="648" t="s">
        <v>36</v>
      </c>
      <c r="H100" s="297" t="s">
        <v>31</v>
      </c>
      <c r="I100" s="298">
        <v>0</v>
      </c>
      <c r="J100" s="299">
        <v>0</v>
      </c>
      <c r="K100" s="727"/>
      <c r="L100" s="728"/>
      <c r="M100" s="729">
        <v>6</v>
      </c>
      <c r="N100" s="688" t="s">
        <v>214</v>
      </c>
      <c r="O100" s="324"/>
      <c r="P100" s="325"/>
      <c r="Q100" s="325"/>
      <c r="R100" s="301"/>
      <c r="S100" s="544"/>
      <c r="T100" s="514"/>
      <c r="U100" s="514"/>
      <c r="V100" s="514"/>
      <c r="W100" s="514"/>
      <c r="X100" s="514"/>
      <c r="Y100" s="516"/>
      <c r="Z100" s="601"/>
      <c r="AA100" s="634"/>
      <c r="AB100" s="514"/>
      <c r="AC100" s="514"/>
      <c r="AD100" s="514"/>
      <c r="AE100" s="491"/>
      <c r="AF100" s="491"/>
      <c r="AG100" s="491"/>
      <c r="AH100" s="579"/>
    </row>
    <row r="101" spans="1:34" ht="28.2" customHeight="1">
      <c r="A101" s="320" t="s">
        <v>50</v>
      </c>
      <c r="B101" s="321" t="s">
        <v>169</v>
      </c>
      <c r="C101" s="295" t="s">
        <v>170</v>
      </c>
      <c r="D101" s="323" t="s">
        <v>35</v>
      </c>
      <c r="E101" s="646"/>
      <c r="F101" s="647"/>
      <c r="G101" s="648" t="s">
        <v>36</v>
      </c>
      <c r="H101" s="297" t="s">
        <v>31</v>
      </c>
      <c r="I101" s="298">
        <v>0</v>
      </c>
      <c r="J101" s="299">
        <v>0</v>
      </c>
      <c r="K101" s="727"/>
      <c r="L101" s="728"/>
      <c r="M101" s="698">
        <v>7</v>
      </c>
      <c r="N101" s="688" t="s">
        <v>214</v>
      </c>
      <c r="O101" s="670"/>
      <c r="P101" s="313"/>
      <c r="Q101" s="764"/>
      <c r="R101" s="301"/>
      <c r="S101" s="544"/>
      <c r="T101" s="514"/>
      <c r="U101" s="514"/>
      <c r="V101" s="514"/>
      <c r="W101" s="514"/>
      <c r="X101" s="514"/>
      <c r="Y101" s="516"/>
      <c r="Z101" s="601"/>
      <c r="AA101" s="634"/>
      <c r="AB101" s="514"/>
      <c r="AC101" s="514"/>
      <c r="AD101" s="514"/>
      <c r="AE101" s="514"/>
      <c r="AF101" s="514"/>
      <c r="AG101" s="514"/>
      <c r="AH101" s="578"/>
    </row>
    <row r="102" spans="1:34" ht="28.2" customHeight="1">
      <c r="A102" s="326" t="s">
        <v>171</v>
      </c>
      <c r="B102" s="327" t="s">
        <v>65</v>
      </c>
      <c r="C102" s="296"/>
      <c r="D102" s="257" t="s">
        <v>45</v>
      </c>
      <c r="E102" s="311"/>
      <c r="F102" s="312"/>
      <c r="G102" s="304" t="s">
        <v>36</v>
      </c>
      <c r="H102" s="297" t="s">
        <v>31</v>
      </c>
      <c r="I102" s="328">
        <v>0</v>
      </c>
      <c r="J102" s="313">
        <v>0</v>
      </c>
      <c r="K102" s="66">
        <v>0</v>
      </c>
      <c r="L102" s="265">
        <v>4</v>
      </c>
      <c r="M102" s="652">
        <v>0</v>
      </c>
      <c r="N102" s="680" t="s">
        <v>219</v>
      </c>
      <c r="O102" s="580"/>
      <c r="P102" s="300"/>
      <c r="Q102" s="652"/>
      <c r="R102" s="322"/>
      <c r="S102" s="545"/>
      <c r="T102" s="815"/>
      <c r="U102" s="817"/>
      <c r="V102" s="817"/>
      <c r="W102" s="819"/>
      <c r="X102" s="815"/>
      <c r="Y102" s="810"/>
      <c r="Z102" s="812"/>
      <c r="AA102" s="813"/>
      <c r="AB102" s="815"/>
      <c r="AC102" s="817"/>
      <c r="AD102" s="817"/>
      <c r="AE102" s="819"/>
      <c r="AF102" s="815"/>
      <c r="AG102" s="817"/>
      <c r="AH102" s="821"/>
    </row>
    <row r="103" spans="1:34" ht="28.2" customHeight="1">
      <c r="A103" s="71" t="s">
        <v>60</v>
      </c>
      <c r="B103" s="255" t="s">
        <v>69</v>
      </c>
      <c r="C103" s="296" t="s">
        <v>172</v>
      </c>
      <c r="D103" s="257" t="s">
        <v>45</v>
      </c>
      <c r="E103" s="311"/>
      <c r="F103" s="312"/>
      <c r="G103" s="304" t="s">
        <v>36</v>
      </c>
      <c r="H103" s="297" t="s">
        <v>31</v>
      </c>
      <c r="I103" s="328">
        <v>0</v>
      </c>
      <c r="J103" s="313">
        <v>0</v>
      </c>
      <c r="K103" s="66">
        <v>0</v>
      </c>
      <c r="L103" s="265">
        <v>0</v>
      </c>
      <c r="M103" s="580">
        <v>8</v>
      </c>
      <c r="N103" s="680" t="s">
        <v>219</v>
      </c>
      <c r="O103" s="658"/>
      <c r="P103" s="265"/>
      <c r="Q103" s="652"/>
      <c r="R103" s="322"/>
      <c r="S103" s="545"/>
      <c r="T103" s="833"/>
      <c r="U103" s="834"/>
      <c r="V103" s="834"/>
      <c r="W103" s="835"/>
      <c r="X103" s="833"/>
      <c r="Y103" s="811"/>
      <c r="Z103" s="812"/>
      <c r="AA103" s="814"/>
      <c r="AB103" s="816"/>
      <c r="AC103" s="818"/>
      <c r="AD103" s="818"/>
      <c r="AE103" s="820"/>
      <c r="AF103" s="816"/>
      <c r="AG103" s="818"/>
      <c r="AH103" s="822"/>
    </row>
    <row r="104" spans="1:34" ht="28.2" customHeight="1">
      <c r="A104" s="53" t="s">
        <v>173</v>
      </c>
      <c r="B104" s="314" t="s">
        <v>73</v>
      </c>
      <c r="C104" s="329"/>
      <c r="D104" s="329"/>
      <c r="E104" s="330"/>
      <c r="F104" s="330"/>
      <c r="G104" s="316" t="s">
        <v>30</v>
      </c>
      <c r="H104" s="317"/>
      <c r="I104" s="318">
        <v>7</v>
      </c>
      <c r="J104" s="319">
        <v>7</v>
      </c>
      <c r="K104" s="699">
        <f>SUM(K105,K106,K107,K108)</f>
        <v>0</v>
      </c>
      <c r="L104" s="726">
        <f>SUM(L105,L106,L107,L108)</f>
        <v>29</v>
      </c>
      <c r="M104" s="730">
        <f>SUM(M105,M106,M107,M108)</f>
        <v>15</v>
      </c>
      <c r="N104" s="682"/>
      <c r="O104" s="357"/>
      <c r="P104" s="318"/>
      <c r="Q104" s="356"/>
      <c r="R104" s="322"/>
      <c r="S104" s="546"/>
      <c r="T104" s="323"/>
      <c r="U104" s="323"/>
      <c r="V104" s="323"/>
      <c r="W104" s="323"/>
      <c r="X104" s="323"/>
      <c r="Y104" s="322"/>
      <c r="Z104" s="358"/>
      <c r="AA104" s="547"/>
      <c r="AB104" s="637"/>
      <c r="AC104" s="637"/>
      <c r="AD104" s="637"/>
      <c r="AE104" s="637"/>
      <c r="AF104" s="637"/>
      <c r="AG104" s="637"/>
      <c r="AH104" s="638"/>
    </row>
    <row r="105" spans="1:34" ht="28.2" customHeight="1">
      <c r="A105" s="331" t="s">
        <v>32</v>
      </c>
      <c r="B105" s="332" t="s">
        <v>128</v>
      </c>
      <c r="C105" s="333" t="s">
        <v>174</v>
      </c>
      <c r="D105" s="334" t="s">
        <v>45</v>
      </c>
      <c r="E105" s="335"/>
      <c r="F105" s="335"/>
      <c r="G105" s="336" t="s">
        <v>36</v>
      </c>
      <c r="H105" s="337" t="s">
        <v>31</v>
      </c>
      <c r="I105" s="338">
        <v>0</v>
      </c>
      <c r="J105" s="339">
        <v>0</v>
      </c>
      <c r="K105" s="731">
        <v>0</v>
      </c>
      <c r="L105" s="732">
        <v>5</v>
      </c>
      <c r="M105" s="698">
        <v>0</v>
      </c>
      <c r="N105" s="680" t="s">
        <v>219</v>
      </c>
      <c r="O105" s="659"/>
      <c r="P105" s="338"/>
      <c r="Q105" s="764"/>
      <c r="R105" s="252"/>
      <c r="S105" s="547"/>
      <c r="T105" s="548"/>
      <c r="U105" s="548"/>
      <c r="V105" s="548"/>
      <c r="W105" s="548"/>
      <c r="X105" s="548"/>
      <c r="Y105" s="283"/>
      <c r="Z105" s="358"/>
      <c r="AA105" s="547"/>
      <c r="AB105" s="637"/>
      <c r="AC105" s="637"/>
      <c r="AD105" s="637"/>
      <c r="AE105" s="637"/>
      <c r="AF105" s="637"/>
      <c r="AG105" s="637"/>
      <c r="AH105" s="638"/>
    </row>
    <row r="106" spans="1:34" ht="28.2" customHeight="1">
      <c r="A106" s="340" t="s">
        <v>42</v>
      </c>
      <c r="B106" s="341" t="s">
        <v>78</v>
      </c>
      <c r="C106" s="342"/>
      <c r="D106" s="334" t="s">
        <v>45</v>
      </c>
      <c r="E106" s="343"/>
      <c r="F106" s="344"/>
      <c r="G106" s="336" t="s">
        <v>36</v>
      </c>
      <c r="H106" s="337" t="s">
        <v>31</v>
      </c>
      <c r="I106" s="338">
        <v>1</v>
      </c>
      <c r="J106" s="339">
        <v>1</v>
      </c>
      <c r="K106" s="733">
        <v>0</v>
      </c>
      <c r="L106" s="732">
        <v>0</v>
      </c>
      <c r="M106" s="698">
        <v>15</v>
      </c>
      <c r="N106" s="681" t="s">
        <v>217</v>
      </c>
      <c r="O106" s="659"/>
      <c r="P106" s="338"/>
      <c r="Q106" s="764"/>
      <c r="R106" s="252"/>
      <c r="S106" s="549">
        <v>1</v>
      </c>
      <c r="T106" s="550" t="s">
        <v>46</v>
      </c>
      <c r="U106" s="551" t="s">
        <v>57</v>
      </c>
      <c r="V106" s="550"/>
      <c r="W106" s="552">
        <v>1</v>
      </c>
      <c r="X106" s="550" t="s">
        <v>37</v>
      </c>
      <c r="Y106" s="535" t="s">
        <v>57</v>
      </c>
      <c r="Z106" s="601" t="s">
        <v>58</v>
      </c>
      <c r="AA106" s="610">
        <v>1</v>
      </c>
      <c r="AB106" s="486" t="s">
        <v>79</v>
      </c>
      <c r="AC106" s="599" t="s">
        <v>57</v>
      </c>
      <c r="AD106" s="598" t="s">
        <v>59</v>
      </c>
      <c r="AE106" s="611">
        <v>1</v>
      </c>
      <c r="AF106" s="598" t="s">
        <v>37</v>
      </c>
      <c r="AG106" s="599" t="s">
        <v>57</v>
      </c>
      <c r="AH106" s="561" t="s">
        <v>59</v>
      </c>
    </row>
    <row r="107" spans="1:34" ht="28.2" customHeight="1">
      <c r="A107" s="345" t="s">
        <v>50</v>
      </c>
      <c r="B107" s="346" t="s">
        <v>80</v>
      </c>
      <c r="C107" s="342"/>
      <c r="D107" s="334" t="s">
        <v>45</v>
      </c>
      <c r="E107" s="343"/>
      <c r="F107" s="344"/>
      <c r="G107" s="336" t="s">
        <v>36</v>
      </c>
      <c r="H107" s="337" t="s">
        <v>31</v>
      </c>
      <c r="I107" s="338">
        <v>3</v>
      </c>
      <c r="J107" s="339">
        <v>3</v>
      </c>
      <c r="K107" s="347">
        <v>0</v>
      </c>
      <c r="L107" s="128">
        <v>12</v>
      </c>
      <c r="M107" s="652">
        <v>0</v>
      </c>
      <c r="N107" s="680" t="s">
        <v>223</v>
      </c>
      <c r="O107" s="658"/>
      <c r="P107" s="333"/>
      <c r="Q107" s="652"/>
      <c r="R107" s="252"/>
      <c r="S107" s="549">
        <v>1</v>
      </c>
      <c r="T107" s="550" t="s">
        <v>46</v>
      </c>
      <c r="U107" s="550" t="s">
        <v>38</v>
      </c>
      <c r="V107" s="550"/>
      <c r="W107" s="552">
        <v>1</v>
      </c>
      <c r="X107" s="550" t="s">
        <v>37</v>
      </c>
      <c r="Y107" s="536" t="s">
        <v>38</v>
      </c>
      <c r="Z107" s="369" t="s">
        <v>77</v>
      </c>
      <c r="AA107" s="597">
        <v>1</v>
      </c>
      <c r="AB107" s="598" t="s">
        <v>37</v>
      </c>
      <c r="AC107" s="598" t="s">
        <v>38</v>
      </c>
      <c r="AD107" s="369" t="s">
        <v>77</v>
      </c>
      <c r="AE107" s="611">
        <v>1</v>
      </c>
      <c r="AF107" s="598" t="s">
        <v>37</v>
      </c>
      <c r="AG107" s="598" t="s">
        <v>38</v>
      </c>
      <c r="AH107" s="557" t="s">
        <v>77</v>
      </c>
    </row>
    <row r="108" spans="1:34" ht="28.2" customHeight="1">
      <c r="A108" s="266" t="s">
        <v>54</v>
      </c>
      <c r="B108" s="346" t="s">
        <v>81</v>
      </c>
      <c r="C108" s="342"/>
      <c r="D108" s="334" t="s">
        <v>45</v>
      </c>
      <c r="E108" s="343"/>
      <c r="F108" s="344"/>
      <c r="G108" s="336" t="s">
        <v>36</v>
      </c>
      <c r="H108" s="337" t="s">
        <v>31</v>
      </c>
      <c r="I108" s="338">
        <v>3</v>
      </c>
      <c r="J108" s="339">
        <v>3</v>
      </c>
      <c r="K108" s="347">
        <v>0</v>
      </c>
      <c r="L108" s="333">
        <v>12</v>
      </c>
      <c r="M108" s="652">
        <v>0</v>
      </c>
      <c r="N108" s="681" t="s">
        <v>216</v>
      </c>
      <c r="O108" s="658"/>
      <c r="P108" s="333"/>
      <c r="Q108" s="652"/>
      <c r="R108" s="252"/>
      <c r="S108" s="549">
        <v>1</v>
      </c>
      <c r="T108" s="550" t="s">
        <v>46</v>
      </c>
      <c r="U108" s="550" t="s">
        <v>38</v>
      </c>
      <c r="V108" s="550"/>
      <c r="W108" s="552">
        <v>1</v>
      </c>
      <c r="X108" s="550" t="s">
        <v>37</v>
      </c>
      <c r="Y108" s="536" t="s">
        <v>38</v>
      </c>
      <c r="Z108" s="369" t="s">
        <v>77</v>
      </c>
      <c r="AA108" s="597">
        <v>1</v>
      </c>
      <c r="AB108" s="514" t="s">
        <v>37</v>
      </c>
      <c r="AC108" s="514" t="s">
        <v>38</v>
      </c>
      <c r="AD108" s="493" t="s">
        <v>77</v>
      </c>
      <c r="AE108" s="611">
        <v>1</v>
      </c>
      <c r="AF108" s="514" t="s">
        <v>37</v>
      </c>
      <c r="AG108" s="514" t="s">
        <v>38</v>
      </c>
      <c r="AH108" s="565" t="s">
        <v>77</v>
      </c>
    </row>
    <row r="109" spans="1:34" ht="28.2" customHeight="1">
      <c r="A109" s="348" t="s">
        <v>175</v>
      </c>
      <c r="B109" s="349" t="s">
        <v>176</v>
      </c>
      <c r="C109" s="350"/>
      <c r="D109" s="350"/>
      <c r="E109" s="351"/>
      <c r="F109" s="352"/>
      <c r="G109" s="353" t="s">
        <v>30</v>
      </c>
      <c r="H109" s="354"/>
      <c r="I109" s="355">
        <v>2</v>
      </c>
      <c r="J109" s="356">
        <v>2</v>
      </c>
      <c r="K109" s="734">
        <f>K110</f>
        <v>0</v>
      </c>
      <c r="L109" s="735">
        <f>L110</f>
        <v>15</v>
      </c>
      <c r="M109" s="730">
        <f>M110</f>
        <v>0</v>
      </c>
      <c r="N109" s="682"/>
      <c r="O109" s="357"/>
      <c r="P109" s="355"/>
      <c r="Q109" s="356"/>
      <c r="R109" s="358"/>
      <c r="S109" s="553"/>
      <c r="T109" s="554"/>
      <c r="U109" s="555"/>
      <c r="V109" s="555"/>
      <c r="W109" s="556"/>
      <c r="X109" s="554"/>
      <c r="Y109" s="369"/>
      <c r="Z109" s="369"/>
      <c r="AA109" s="553"/>
      <c r="AB109" s="636"/>
      <c r="AC109" s="636"/>
      <c r="AD109" s="636"/>
      <c r="AE109" s="639"/>
      <c r="AF109" s="636"/>
      <c r="AG109" s="636"/>
      <c r="AH109" s="559"/>
    </row>
    <row r="110" spans="1:34" ht="28.2" customHeight="1">
      <c r="A110" s="359" t="s">
        <v>32</v>
      </c>
      <c r="B110" s="360" t="s">
        <v>177</v>
      </c>
      <c r="C110" s="361" t="s">
        <v>178</v>
      </c>
      <c r="D110" s="361" t="s">
        <v>45</v>
      </c>
      <c r="E110" s="362"/>
      <c r="F110" s="363"/>
      <c r="G110" s="364" t="s">
        <v>36</v>
      </c>
      <c r="H110" s="365" t="s">
        <v>31</v>
      </c>
      <c r="I110" s="366">
        <v>2</v>
      </c>
      <c r="J110" s="367">
        <v>2</v>
      </c>
      <c r="K110" s="736">
        <v>0</v>
      </c>
      <c r="L110" s="737">
        <v>15</v>
      </c>
      <c r="M110" s="738">
        <v>0</v>
      </c>
      <c r="N110" s="692" t="s">
        <v>225</v>
      </c>
      <c r="O110" s="368"/>
      <c r="P110" s="366"/>
      <c r="Q110" s="367"/>
      <c r="R110" s="369"/>
      <c r="S110" s="553">
        <v>1</v>
      </c>
      <c r="T110" s="554" t="s">
        <v>37</v>
      </c>
      <c r="U110" s="555" t="s">
        <v>38</v>
      </c>
      <c r="V110" s="555" t="s">
        <v>179</v>
      </c>
      <c r="W110" s="558">
        <v>1</v>
      </c>
      <c r="X110" s="554" t="s">
        <v>37</v>
      </c>
      <c r="Y110" s="369" t="s">
        <v>38</v>
      </c>
      <c r="Z110" s="369" t="s">
        <v>87</v>
      </c>
      <c r="AA110" s="553">
        <v>1</v>
      </c>
      <c r="AB110" s="636" t="s">
        <v>37</v>
      </c>
      <c r="AC110" s="599" t="s">
        <v>38</v>
      </c>
      <c r="AD110" s="599" t="s">
        <v>87</v>
      </c>
      <c r="AE110" s="639">
        <v>1</v>
      </c>
      <c r="AF110" s="636" t="s">
        <v>37</v>
      </c>
      <c r="AG110" s="599" t="s">
        <v>38</v>
      </c>
      <c r="AH110" s="557" t="s">
        <v>179</v>
      </c>
    </row>
    <row r="111" spans="1:34" ht="28.2" customHeight="1">
      <c r="A111" s="348" t="s">
        <v>180</v>
      </c>
      <c r="B111" s="349" t="s">
        <v>181</v>
      </c>
      <c r="C111" s="350" t="s">
        <v>182</v>
      </c>
      <c r="D111" s="350" t="s">
        <v>45</v>
      </c>
      <c r="E111" s="351"/>
      <c r="F111" s="352"/>
      <c r="G111" s="353" t="s">
        <v>30</v>
      </c>
      <c r="H111" s="354"/>
      <c r="I111" s="355">
        <v>5</v>
      </c>
      <c r="J111" s="356">
        <v>5</v>
      </c>
      <c r="K111" s="734">
        <v>0</v>
      </c>
      <c r="L111" s="735">
        <v>0</v>
      </c>
      <c r="M111" s="730">
        <v>0</v>
      </c>
      <c r="N111" s="689" t="s">
        <v>219</v>
      </c>
      <c r="O111" s="357"/>
      <c r="P111" s="355"/>
      <c r="Q111" s="356"/>
      <c r="R111" s="370" t="s">
        <v>101</v>
      </c>
      <c r="S111" s="553">
        <v>1</v>
      </c>
      <c r="T111" s="554" t="s">
        <v>37</v>
      </c>
      <c r="U111" s="555" t="s">
        <v>183</v>
      </c>
      <c r="V111" s="555" t="s">
        <v>184</v>
      </c>
      <c r="W111" s="558">
        <v>1</v>
      </c>
      <c r="X111" s="554" t="s">
        <v>37</v>
      </c>
      <c r="Y111" s="369" t="s">
        <v>183</v>
      </c>
      <c r="Z111" s="369" t="s">
        <v>185</v>
      </c>
      <c r="AA111" s="807" t="s">
        <v>156</v>
      </c>
      <c r="AB111" s="808"/>
      <c r="AC111" s="808"/>
      <c r="AD111" s="808"/>
      <c r="AE111" s="808"/>
      <c r="AF111" s="808"/>
      <c r="AG111" s="808"/>
      <c r="AH111" s="809"/>
    </row>
    <row r="112" spans="1:34" ht="28.2" customHeight="1">
      <c r="A112" s="348" t="s">
        <v>186</v>
      </c>
      <c r="B112" s="349" t="s">
        <v>153</v>
      </c>
      <c r="C112" s="350" t="s">
        <v>172</v>
      </c>
      <c r="D112" s="350" t="s">
        <v>45</v>
      </c>
      <c r="E112" s="351"/>
      <c r="F112" s="352"/>
      <c r="G112" s="353" t="s">
        <v>30</v>
      </c>
      <c r="H112" s="354"/>
      <c r="I112" s="355">
        <v>10</v>
      </c>
      <c r="J112" s="356">
        <v>10</v>
      </c>
      <c r="K112" s="739">
        <v>0</v>
      </c>
      <c r="L112" s="735">
        <v>0</v>
      </c>
      <c r="M112" s="730">
        <v>0</v>
      </c>
      <c r="N112" s="689" t="s">
        <v>220</v>
      </c>
      <c r="O112" s="357"/>
      <c r="P112" s="355"/>
      <c r="Q112" s="582"/>
      <c r="R112" s="371" t="s">
        <v>101</v>
      </c>
      <c r="S112" s="553">
        <v>1</v>
      </c>
      <c r="T112" s="554" t="s">
        <v>37</v>
      </c>
      <c r="U112" s="555" t="s">
        <v>187</v>
      </c>
      <c r="V112" s="560"/>
      <c r="W112" s="558">
        <v>1</v>
      </c>
      <c r="X112" s="554" t="s">
        <v>37</v>
      </c>
      <c r="Y112" s="369" t="s">
        <v>187</v>
      </c>
      <c r="Z112" s="601"/>
      <c r="AA112" s="807" t="s">
        <v>156</v>
      </c>
      <c r="AB112" s="808"/>
      <c r="AC112" s="808"/>
      <c r="AD112" s="808"/>
      <c r="AE112" s="808"/>
      <c r="AF112" s="808"/>
      <c r="AG112" s="808"/>
      <c r="AH112" s="809"/>
    </row>
    <row r="113" spans="1:40" ht="28.2" customHeight="1">
      <c r="A113" s="348" t="s">
        <v>236</v>
      </c>
      <c r="B113" s="349" t="s">
        <v>188</v>
      </c>
      <c r="C113" s="350"/>
      <c r="D113" s="350"/>
      <c r="E113" s="351"/>
      <c r="F113" s="352"/>
      <c r="G113" s="353" t="s">
        <v>30</v>
      </c>
      <c r="H113" s="354"/>
      <c r="I113" s="372"/>
      <c r="J113" s="356"/>
      <c r="K113" s="739">
        <f>SUM(K114,K115,K116)</f>
        <v>0</v>
      </c>
      <c r="L113" s="735">
        <f>SUM(L114,L115,L116)</f>
        <v>26</v>
      </c>
      <c r="M113" s="730">
        <f>SUM(M114,M115,M116)</f>
        <v>24</v>
      </c>
      <c r="N113" s="682"/>
      <c r="O113" s="357"/>
      <c r="P113" s="355"/>
      <c r="Q113" s="582"/>
      <c r="R113" s="373"/>
      <c r="S113" s="553"/>
      <c r="T113" s="554"/>
      <c r="U113" s="555"/>
      <c r="V113" s="555"/>
      <c r="W113" s="556"/>
      <c r="X113" s="554"/>
      <c r="Y113" s="369"/>
      <c r="Z113" s="369"/>
      <c r="AA113" s="553"/>
      <c r="AB113" s="636"/>
      <c r="AC113" s="636"/>
      <c r="AD113" s="636"/>
      <c r="AE113" s="639"/>
      <c r="AF113" s="636"/>
      <c r="AG113" s="636"/>
      <c r="AH113" s="559"/>
    </row>
    <row r="114" spans="1:40" ht="28.2" customHeight="1">
      <c r="A114" s="359" t="s">
        <v>32</v>
      </c>
      <c r="B114" s="374" t="s">
        <v>189</v>
      </c>
      <c r="C114" s="375"/>
      <c r="D114" s="361"/>
      <c r="E114" s="376"/>
      <c r="F114" s="363"/>
      <c r="G114" s="364" t="s">
        <v>36</v>
      </c>
      <c r="H114" s="365"/>
      <c r="I114" s="377"/>
      <c r="J114" s="367"/>
      <c r="K114" s="736">
        <v>0</v>
      </c>
      <c r="L114" s="737">
        <v>10</v>
      </c>
      <c r="M114" s="738">
        <v>0</v>
      </c>
      <c r="N114" s="693"/>
      <c r="O114" s="368"/>
      <c r="P114" s="366"/>
      <c r="Q114" s="583"/>
      <c r="R114" s="373"/>
      <c r="S114" s="553"/>
      <c r="T114" s="554"/>
      <c r="U114" s="555"/>
      <c r="V114" s="555"/>
      <c r="W114" s="556"/>
      <c r="X114" s="554"/>
      <c r="Y114" s="369"/>
      <c r="Z114" s="369"/>
      <c r="AA114" s="553"/>
      <c r="AB114" s="636"/>
      <c r="AC114" s="636"/>
      <c r="AD114" s="636"/>
      <c r="AE114" s="639"/>
      <c r="AF114" s="636"/>
      <c r="AG114" s="636"/>
      <c r="AH114" s="559"/>
    </row>
    <row r="115" spans="1:40" ht="28.2" customHeight="1">
      <c r="A115" s="359" t="s">
        <v>42</v>
      </c>
      <c r="B115" s="374" t="s">
        <v>190</v>
      </c>
      <c r="C115" s="375"/>
      <c r="D115" s="361"/>
      <c r="E115" s="376"/>
      <c r="F115" s="363"/>
      <c r="G115" s="364" t="s">
        <v>36</v>
      </c>
      <c r="H115" s="365"/>
      <c r="I115" s="377"/>
      <c r="J115" s="367"/>
      <c r="K115" s="736">
        <v>0</v>
      </c>
      <c r="L115" s="737">
        <v>12</v>
      </c>
      <c r="M115" s="738">
        <v>12</v>
      </c>
      <c r="N115" s="693"/>
      <c r="O115" s="368"/>
      <c r="P115" s="366"/>
      <c r="Q115" s="583"/>
      <c r="R115" s="373"/>
      <c r="S115" s="553"/>
      <c r="T115" s="554"/>
      <c r="U115" s="555"/>
      <c r="V115" s="555"/>
      <c r="W115" s="556"/>
      <c r="X115" s="554"/>
      <c r="Y115" s="369"/>
      <c r="Z115" s="369"/>
      <c r="AA115" s="553"/>
      <c r="AB115" s="636"/>
      <c r="AC115" s="636"/>
      <c r="AD115" s="636"/>
      <c r="AE115" s="639"/>
      <c r="AF115" s="636"/>
      <c r="AG115" s="636"/>
      <c r="AH115" s="559"/>
    </row>
    <row r="116" spans="1:40" ht="28.2" customHeight="1">
      <c r="A116" s="359" t="s">
        <v>50</v>
      </c>
      <c r="B116" s="360" t="s">
        <v>191</v>
      </c>
      <c r="C116" s="361"/>
      <c r="D116" s="361"/>
      <c r="E116" s="362"/>
      <c r="F116" s="363"/>
      <c r="G116" s="364" t="s">
        <v>36</v>
      </c>
      <c r="H116" s="365"/>
      <c r="I116" s="377"/>
      <c r="J116" s="367"/>
      <c r="K116" s="740">
        <v>0</v>
      </c>
      <c r="L116" s="737">
        <v>4</v>
      </c>
      <c r="M116" s="738">
        <v>12</v>
      </c>
      <c r="N116" s="693"/>
      <c r="O116" s="368"/>
      <c r="P116" s="366"/>
      <c r="Q116" s="583"/>
      <c r="R116" s="373"/>
      <c r="S116" s="553"/>
      <c r="T116" s="554"/>
      <c r="U116" s="555"/>
      <c r="V116" s="555"/>
      <c r="W116" s="556"/>
      <c r="X116" s="554"/>
      <c r="Y116" s="369"/>
      <c r="Z116" s="369"/>
      <c r="AA116" s="553"/>
      <c r="AB116" s="636"/>
      <c r="AC116" s="636"/>
      <c r="AD116" s="636"/>
      <c r="AE116" s="639"/>
      <c r="AF116" s="636"/>
      <c r="AG116" s="636"/>
      <c r="AH116" s="559"/>
    </row>
    <row r="117" spans="1:40" ht="28.2" customHeight="1">
      <c r="A117" s="348" t="s">
        <v>237</v>
      </c>
      <c r="B117" s="349" t="s">
        <v>192</v>
      </c>
      <c r="C117" s="350"/>
      <c r="D117" s="350"/>
      <c r="E117" s="351"/>
      <c r="F117" s="352"/>
      <c r="G117" s="353" t="s">
        <v>30</v>
      </c>
      <c r="H117" s="354"/>
      <c r="I117" s="372"/>
      <c r="J117" s="356"/>
      <c r="K117" s="739">
        <v>0</v>
      </c>
      <c r="L117" s="735">
        <f>SUM(L118:L119)</f>
        <v>50</v>
      </c>
      <c r="M117" s="730">
        <v>0</v>
      </c>
      <c r="N117" s="682"/>
      <c r="O117" s="357"/>
      <c r="P117" s="355"/>
      <c r="Q117" s="582"/>
      <c r="R117" s="373"/>
      <c r="S117" s="553"/>
      <c r="T117" s="554"/>
      <c r="U117" s="555"/>
      <c r="V117" s="555"/>
      <c r="W117" s="556"/>
      <c r="X117" s="554"/>
      <c r="Y117" s="369"/>
      <c r="Z117" s="369"/>
      <c r="AA117" s="553"/>
      <c r="AB117" s="636"/>
      <c r="AC117" s="636"/>
      <c r="AD117" s="636"/>
      <c r="AE117" s="639"/>
      <c r="AF117" s="636"/>
      <c r="AG117" s="636"/>
      <c r="AH117" s="559"/>
    </row>
    <row r="118" spans="1:40" ht="28.2" customHeight="1">
      <c r="A118" s="359" t="s">
        <v>32</v>
      </c>
      <c r="B118" s="360" t="s">
        <v>193</v>
      </c>
      <c r="C118" s="375"/>
      <c r="D118" s="361" t="s">
        <v>45</v>
      </c>
      <c r="E118" s="362"/>
      <c r="F118" s="363"/>
      <c r="G118" s="364"/>
      <c r="H118" s="365" t="s">
        <v>31</v>
      </c>
      <c r="I118" s="377"/>
      <c r="J118" s="367"/>
      <c r="K118" s="740"/>
      <c r="L118" s="737">
        <v>24</v>
      </c>
      <c r="M118" s="704"/>
      <c r="N118" s="680" t="s">
        <v>216</v>
      </c>
      <c r="O118" s="368"/>
      <c r="P118" s="586"/>
      <c r="Q118" s="583"/>
      <c r="R118" s="373"/>
      <c r="S118" s="553"/>
      <c r="T118" s="554"/>
      <c r="U118" s="555"/>
      <c r="V118" s="555"/>
      <c r="W118" s="556"/>
      <c r="X118" s="554"/>
      <c r="Y118" s="369"/>
      <c r="Z118" s="369"/>
      <c r="AA118" s="553"/>
      <c r="AB118" s="636"/>
      <c r="AC118" s="636"/>
      <c r="AD118" s="636"/>
      <c r="AE118" s="639"/>
      <c r="AF118" s="636"/>
      <c r="AG118" s="636"/>
      <c r="AH118" s="559"/>
    </row>
    <row r="119" spans="1:40" ht="28.2" customHeight="1">
      <c r="A119" s="378" t="s">
        <v>42</v>
      </c>
      <c r="B119" s="379" t="s">
        <v>194</v>
      </c>
      <c r="C119" s="375"/>
      <c r="D119" s="380" t="s">
        <v>45</v>
      </c>
      <c r="E119" s="362"/>
      <c r="F119" s="363"/>
      <c r="G119" s="364"/>
      <c r="H119" s="381" t="s">
        <v>31</v>
      </c>
      <c r="I119" s="382"/>
      <c r="J119" s="149"/>
      <c r="K119" s="741"/>
      <c r="L119" s="716">
        <v>26</v>
      </c>
      <c r="M119" s="704"/>
      <c r="N119" s="680" t="s">
        <v>217</v>
      </c>
      <c r="O119" s="368"/>
      <c r="P119" s="586"/>
      <c r="Q119" s="151"/>
      <c r="R119" s="383"/>
      <c r="S119" s="562"/>
      <c r="T119" s="563"/>
      <c r="U119" s="517"/>
      <c r="V119" s="517"/>
      <c r="W119" s="564"/>
      <c r="X119" s="563"/>
      <c r="Y119" s="493"/>
      <c r="Z119" s="493"/>
      <c r="AA119" s="635"/>
      <c r="AB119" s="517"/>
      <c r="AC119" s="566"/>
      <c r="AD119" s="563"/>
      <c r="AE119" s="567"/>
      <c r="AF119" s="563"/>
      <c r="AG119" s="563"/>
      <c r="AH119" s="568"/>
    </row>
    <row r="120" spans="1:40" ht="39.6" customHeight="1">
      <c r="A120" s="53" t="s">
        <v>195</v>
      </c>
      <c r="B120" s="54" t="s">
        <v>107</v>
      </c>
      <c r="C120" s="76"/>
      <c r="D120" s="76"/>
      <c r="E120" s="77"/>
      <c r="F120" s="78"/>
      <c r="G120" s="79"/>
      <c r="H120" s="80" t="s">
        <v>108</v>
      </c>
      <c r="I120" s="81">
        <v>0</v>
      </c>
      <c r="J120" s="82">
        <v>0</v>
      </c>
      <c r="K120" s="699">
        <v>0</v>
      </c>
      <c r="L120" s="700">
        <v>10</v>
      </c>
      <c r="M120" s="701">
        <v>0</v>
      </c>
      <c r="N120" s="682"/>
      <c r="O120" s="582"/>
      <c r="P120" s="82"/>
      <c r="Q120" s="356"/>
      <c r="R120" s="90"/>
      <c r="S120" s="482"/>
      <c r="T120" s="36"/>
      <c r="U120" s="485"/>
      <c r="V120" s="485"/>
      <c r="W120" s="495"/>
      <c r="X120" s="36"/>
      <c r="Y120" s="90"/>
      <c r="Z120" s="369"/>
      <c r="AA120" s="619"/>
      <c r="AB120" s="598"/>
      <c r="AC120" s="598"/>
      <c r="AD120" s="601"/>
      <c r="AE120" s="595"/>
      <c r="AF120" s="598"/>
      <c r="AG120" s="598"/>
      <c r="AH120" s="561"/>
    </row>
    <row r="121" spans="1:40" ht="39.6" customHeight="1">
      <c r="A121" s="53" t="s">
        <v>235</v>
      </c>
      <c r="B121" s="54" t="s">
        <v>109</v>
      </c>
      <c r="C121" s="76"/>
      <c r="D121" s="76"/>
      <c r="E121" s="77"/>
      <c r="F121" s="78"/>
      <c r="G121" s="79"/>
      <c r="H121" s="80" t="s">
        <v>108</v>
      </c>
      <c r="I121" s="81">
        <v>0</v>
      </c>
      <c r="J121" s="82">
        <v>0</v>
      </c>
      <c r="K121" s="699">
        <v>0</v>
      </c>
      <c r="L121" s="700">
        <v>20</v>
      </c>
      <c r="M121" s="701">
        <v>0</v>
      </c>
      <c r="N121" s="682"/>
      <c r="O121" s="582"/>
      <c r="P121" s="82"/>
      <c r="Q121" s="356"/>
      <c r="R121" s="90"/>
      <c r="S121" s="482"/>
      <c r="T121" s="36"/>
      <c r="U121" s="485"/>
      <c r="V121" s="485"/>
      <c r="W121" s="495"/>
      <c r="X121" s="36"/>
      <c r="Y121" s="90"/>
      <c r="Z121" s="369"/>
      <c r="AA121" s="619"/>
      <c r="AB121" s="598"/>
      <c r="AC121" s="598"/>
      <c r="AD121" s="601"/>
      <c r="AE121" s="595"/>
      <c r="AF121" s="598"/>
      <c r="AG121" s="598"/>
      <c r="AH121" s="561"/>
    </row>
    <row r="122" spans="1:40" s="762" customFormat="1" ht="41.1" customHeight="1">
      <c r="A122" s="742" t="s">
        <v>245</v>
      </c>
      <c r="B122" s="743" t="s">
        <v>226</v>
      </c>
      <c r="C122" s="744"/>
      <c r="D122" s="745"/>
      <c r="E122" s="745" t="s">
        <v>227</v>
      </c>
      <c r="F122" s="746"/>
      <c r="G122" s="747" t="s">
        <v>228</v>
      </c>
      <c r="H122" s="748" t="s">
        <v>108</v>
      </c>
      <c r="I122" s="700"/>
      <c r="J122" s="749"/>
      <c r="K122" s="705">
        <v>0</v>
      </c>
      <c r="L122" s="788">
        <v>2</v>
      </c>
      <c r="M122" s="706" t="s">
        <v>230</v>
      </c>
      <c r="N122" s="683"/>
      <c r="O122" s="750"/>
      <c r="P122" s="751"/>
      <c r="Q122" s="751"/>
      <c r="R122" s="752"/>
      <c r="S122" s="752"/>
      <c r="T122" s="752"/>
      <c r="U122" s="753"/>
      <c r="V122" s="754"/>
      <c r="W122" s="755"/>
      <c r="X122" s="756"/>
      <c r="Y122" s="757"/>
      <c r="Z122" s="758"/>
      <c r="AA122" s="759"/>
      <c r="AB122" s="757"/>
      <c r="AC122" s="757"/>
      <c r="AD122" s="757"/>
      <c r="AE122" s="757"/>
      <c r="AF122" s="757"/>
      <c r="AG122" s="757"/>
      <c r="AH122" s="760"/>
      <c r="AI122" s="761"/>
      <c r="AJ122" s="761"/>
      <c r="AK122" s="761"/>
      <c r="AL122" s="761"/>
      <c r="AM122" s="761"/>
      <c r="AN122" s="761"/>
    </row>
    <row r="123" spans="1:40" ht="30.6" customHeight="1">
      <c r="A123" s="384"/>
      <c r="B123" s="799" t="s">
        <v>196</v>
      </c>
      <c r="C123" s="799"/>
      <c r="D123" s="800"/>
      <c r="E123" s="385"/>
      <c r="F123" s="386"/>
      <c r="G123" s="387"/>
      <c r="H123" s="388"/>
      <c r="I123" s="389"/>
      <c r="J123" s="390">
        <v>30</v>
      </c>
      <c r="K123" s="677">
        <f>SUM(K104+K98+K94+K109,K111,K112,K113)</f>
        <v>1</v>
      </c>
      <c r="L123" s="391">
        <f>SUM(L104+L98+L94+L109,L111,L112,L113)</f>
        <v>91</v>
      </c>
      <c r="M123" s="654">
        <f>SUM(M104+M98+M94+M109,M111,M112,M113)</f>
        <v>86</v>
      </c>
      <c r="N123" s="590"/>
      <c r="O123" s="663"/>
      <c r="P123" s="391"/>
      <c r="Q123" s="675"/>
      <c r="R123" s="392"/>
      <c r="S123" s="569"/>
      <c r="T123" s="570"/>
      <c r="U123" s="570"/>
      <c r="V123" s="570"/>
      <c r="W123" s="570"/>
      <c r="X123" s="570"/>
      <c r="Y123" s="571"/>
      <c r="Z123" s="603"/>
      <c r="AA123" s="569"/>
      <c r="AB123" s="612"/>
      <c r="AC123" s="640"/>
      <c r="AD123" s="612"/>
      <c r="AE123" s="612"/>
      <c r="AF123" s="612"/>
      <c r="AG123" s="612"/>
      <c r="AH123" s="613"/>
    </row>
    <row r="124" spans="1:40">
      <c r="A124" s="393"/>
      <c r="B124" s="394"/>
      <c r="C124" s="395"/>
      <c r="D124" s="396"/>
      <c r="E124" s="397"/>
      <c r="F124" s="398"/>
      <c r="G124" s="399"/>
      <c r="H124" s="400"/>
      <c r="I124" s="389"/>
      <c r="J124" s="401"/>
      <c r="K124" s="801">
        <f>SUM(K123+L123+M123)</f>
        <v>178</v>
      </c>
      <c r="L124" s="802"/>
      <c r="M124" s="803"/>
      <c r="N124" s="592"/>
      <c r="O124" s="671"/>
      <c r="P124" s="402"/>
      <c r="Q124" s="772"/>
      <c r="R124" s="283"/>
      <c r="S124" s="569"/>
      <c r="T124" s="570"/>
      <c r="U124" s="570"/>
      <c r="V124" s="570"/>
      <c r="W124" s="570"/>
      <c r="X124" s="570"/>
      <c r="Y124" s="571"/>
      <c r="Z124" s="603"/>
      <c r="AA124" s="569"/>
      <c r="AB124" s="612"/>
      <c r="AC124" s="612"/>
      <c r="AD124" s="612"/>
      <c r="AE124" s="612"/>
      <c r="AF124" s="612"/>
      <c r="AG124" s="612"/>
      <c r="AH124" s="613"/>
    </row>
    <row r="125" spans="1:40">
      <c r="A125" s="403"/>
      <c r="B125" s="404" t="s">
        <v>197</v>
      </c>
      <c r="C125" s="405"/>
      <c r="D125" s="405"/>
      <c r="E125" s="397"/>
      <c r="F125" s="398"/>
      <c r="G125" s="399"/>
      <c r="H125" s="400"/>
      <c r="I125" s="389"/>
      <c r="J125" s="401">
        <v>30</v>
      </c>
      <c r="K125" s="676">
        <f>SUM(K94+K98+K104+K109+K111+K112+K117)</f>
        <v>1</v>
      </c>
      <c r="L125" s="402">
        <f>SUM(L94+L98+L104+L109+L111+L112+L117)</f>
        <v>115</v>
      </c>
      <c r="M125" s="576">
        <f>SUM(M94+M98+M104+M109+M111+M112+M117)</f>
        <v>62</v>
      </c>
      <c r="N125" s="592"/>
      <c r="O125" s="671"/>
      <c r="P125" s="402"/>
      <c r="Q125" s="772"/>
      <c r="R125" s="283"/>
      <c r="S125" s="569"/>
      <c r="T125" s="570"/>
      <c r="U125" s="570"/>
      <c r="V125" s="570"/>
      <c r="W125" s="570"/>
      <c r="X125" s="570"/>
      <c r="Y125" s="571"/>
      <c r="Z125" s="603"/>
      <c r="AA125" s="569"/>
      <c r="AB125" s="612"/>
      <c r="AC125" s="612"/>
      <c r="AD125" s="612"/>
      <c r="AE125" s="612"/>
      <c r="AF125" s="612"/>
      <c r="AG125" s="612"/>
      <c r="AH125" s="613"/>
    </row>
    <row r="126" spans="1:40" ht="20.399999999999999" customHeight="1">
      <c r="A126" s="403"/>
      <c r="B126" s="404"/>
      <c r="C126" s="405"/>
      <c r="D126" s="405"/>
      <c r="E126" s="397"/>
      <c r="F126" s="398"/>
      <c r="G126" s="399"/>
      <c r="H126" s="400"/>
      <c r="I126" s="389"/>
      <c r="J126" s="401"/>
      <c r="K126" s="804">
        <f>SUM(K125+L125+M125)</f>
        <v>178</v>
      </c>
      <c r="L126" s="805"/>
      <c r="M126" s="806"/>
      <c r="N126" s="590"/>
      <c r="O126" s="671"/>
      <c r="P126" s="402"/>
      <c r="Q126" s="772"/>
      <c r="R126" s="283"/>
      <c r="S126" s="569"/>
      <c r="T126" s="570"/>
      <c r="U126" s="570"/>
      <c r="V126" s="570"/>
      <c r="W126" s="570"/>
      <c r="X126" s="570"/>
      <c r="Y126" s="571"/>
      <c r="Z126" s="603"/>
      <c r="AA126" s="569"/>
      <c r="AB126" s="612"/>
      <c r="AC126" s="612"/>
      <c r="AD126" s="612"/>
      <c r="AE126" s="612"/>
      <c r="AF126" s="612"/>
      <c r="AG126" s="612"/>
      <c r="AH126" s="613"/>
    </row>
    <row r="127" spans="1:40">
      <c r="A127" s="406"/>
      <c r="B127" s="407" t="s">
        <v>198</v>
      </c>
      <c r="C127" s="408"/>
      <c r="D127" s="408"/>
      <c r="E127" s="409"/>
      <c r="F127" s="409"/>
      <c r="G127" s="410"/>
      <c r="H127" s="408"/>
      <c r="I127" s="411"/>
      <c r="J127" s="412">
        <f>SUM(J32+J61+J90+J123)</f>
        <v>120</v>
      </c>
      <c r="K127" s="792">
        <f>SUM(K32+K61+K90+K123)</f>
        <v>68</v>
      </c>
      <c r="L127" s="793">
        <f>SUM(L32+L61+L90+L123)</f>
        <v>509</v>
      </c>
      <c r="M127" s="795">
        <f>SUM(M32+M61+M90+M123)</f>
        <v>276</v>
      </c>
      <c r="N127" s="593"/>
      <c r="O127" s="672"/>
      <c r="P127" s="413"/>
      <c r="Q127" s="773"/>
      <c r="R127" s="283"/>
      <c r="S127" s="569"/>
      <c r="T127" s="570"/>
      <c r="U127" s="570"/>
      <c r="V127" s="570"/>
      <c r="W127" s="570"/>
      <c r="X127" s="570"/>
      <c r="Y127" s="571"/>
      <c r="Z127" s="603"/>
      <c r="AA127" s="569"/>
      <c r="AB127" s="612"/>
      <c r="AC127" s="612"/>
      <c r="AD127" s="612"/>
      <c r="AE127" s="612"/>
      <c r="AF127" s="612"/>
      <c r="AG127" s="612"/>
      <c r="AH127" s="613"/>
    </row>
    <row r="128" spans="1:40">
      <c r="A128" s="414"/>
      <c r="B128" s="415" t="s">
        <v>199</v>
      </c>
      <c r="C128" s="416"/>
      <c r="D128" s="416"/>
      <c r="E128" s="417"/>
      <c r="F128" s="417"/>
      <c r="G128" s="418"/>
      <c r="H128" s="416"/>
      <c r="I128" s="411"/>
      <c r="J128" s="419"/>
      <c r="K128" s="792"/>
      <c r="L128" s="794"/>
      <c r="M128" s="796"/>
      <c r="N128" s="593"/>
      <c r="O128" s="672"/>
      <c r="P128" s="413"/>
      <c r="Q128" s="773"/>
      <c r="R128" s="283"/>
      <c r="S128" s="569"/>
      <c r="T128" s="570"/>
      <c r="U128" s="570"/>
      <c r="V128" s="570"/>
      <c r="W128" s="570"/>
      <c r="X128" s="570"/>
      <c r="Y128" s="571"/>
      <c r="Z128" s="603"/>
      <c r="AA128" s="569"/>
      <c r="AB128" s="612"/>
      <c r="AC128" s="612"/>
      <c r="AD128" s="612"/>
      <c r="AE128" s="612"/>
      <c r="AF128" s="612"/>
      <c r="AG128" s="612"/>
      <c r="AH128" s="613"/>
    </row>
    <row r="129" spans="1:34" ht="33" customHeight="1">
      <c r="A129" s="420"/>
      <c r="B129" s="421"/>
      <c r="C129" s="422"/>
      <c r="D129" s="423"/>
      <c r="E129" s="424"/>
      <c r="F129" s="425"/>
      <c r="G129" s="426"/>
      <c r="H129" s="423"/>
      <c r="I129" s="427"/>
      <c r="J129" s="428"/>
      <c r="K129" s="789">
        <f>SUM(K127+L127+M127)</f>
        <v>853</v>
      </c>
      <c r="L129" s="790"/>
      <c r="M129" s="791"/>
      <c r="N129" s="594"/>
      <c r="O129" s="673"/>
      <c r="P129" s="429"/>
      <c r="Q129" s="774"/>
      <c r="R129" s="283"/>
      <c r="S129" s="569"/>
      <c r="T129" s="570"/>
      <c r="U129" s="570"/>
      <c r="V129" s="570"/>
      <c r="W129" s="570"/>
      <c r="X129" s="570"/>
      <c r="Y129" s="571"/>
      <c r="Z129" s="603"/>
      <c r="AA129" s="569"/>
      <c r="AB129" s="612"/>
      <c r="AC129" s="612"/>
      <c r="AD129" s="612"/>
      <c r="AE129" s="612"/>
      <c r="AF129" s="612"/>
      <c r="AG129" s="612"/>
      <c r="AH129" s="613"/>
    </row>
    <row r="130" spans="1:34">
      <c r="A130" s="406"/>
      <c r="B130" s="407" t="s">
        <v>198</v>
      </c>
      <c r="C130" s="408"/>
      <c r="D130" s="408"/>
      <c r="E130" s="409"/>
      <c r="F130" s="409"/>
      <c r="G130" s="410"/>
      <c r="H130" s="408"/>
      <c r="I130" s="411"/>
      <c r="J130" s="412">
        <f>SUM(J32+J61+J90+J123)</f>
        <v>120</v>
      </c>
      <c r="K130" s="792">
        <f>SUM(K32+K61+K90+K125)</f>
        <v>68</v>
      </c>
      <c r="L130" s="793">
        <f>SUM(L32+L61+L90+L125)</f>
        <v>533</v>
      </c>
      <c r="M130" s="795">
        <f>SUM(M32+M61+M90+M125)</f>
        <v>252</v>
      </c>
      <c r="N130" s="593"/>
      <c r="O130" s="672"/>
      <c r="P130" s="413"/>
      <c r="Q130" s="773"/>
      <c r="R130" s="283"/>
      <c r="S130" s="569"/>
      <c r="T130" s="570"/>
      <c r="U130" s="570"/>
      <c r="V130" s="570"/>
      <c r="W130" s="570"/>
      <c r="X130" s="570"/>
      <c r="Y130" s="571"/>
      <c r="Z130" s="603"/>
      <c r="AA130" s="569"/>
      <c r="AB130" s="612"/>
      <c r="AC130" s="612"/>
      <c r="AD130" s="612"/>
      <c r="AE130" s="612"/>
      <c r="AF130" s="612"/>
      <c r="AG130" s="612"/>
      <c r="AH130" s="613"/>
    </row>
    <row r="131" spans="1:34">
      <c r="A131" s="414"/>
      <c r="B131" s="415" t="s">
        <v>200</v>
      </c>
      <c r="C131" s="416"/>
      <c r="D131" s="416"/>
      <c r="E131" s="417"/>
      <c r="F131" s="417"/>
      <c r="G131" s="418"/>
      <c r="H131" s="416"/>
      <c r="I131" s="411"/>
      <c r="J131" s="419"/>
      <c r="K131" s="792"/>
      <c r="L131" s="794"/>
      <c r="M131" s="796"/>
      <c r="N131" s="593"/>
      <c r="O131" s="672"/>
      <c r="P131" s="413"/>
      <c r="Q131" s="773"/>
      <c r="R131" s="283"/>
      <c r="S131" s="569"/>
      <c r="T131" s="570"/>
      <c r="U131" s="570"/>
      <c r="V131" s="570"/>
      <c r="W131" s="570"/>
      <c r="X131" s="570"/>
      <c r="Y131" s="571"/>
      <c r="Z131" s="603"/>
      <c r="AA131" s="569"/>
      <c r="AB131" s="612"/>
      <c r="AC131" s="612"/>
      <c r="AD131" s="612"/>
      <c r="AE131" s="612"/>
      <c r="AF131" s="612"/>
      <c r="AG131" s="612"/>
      <c r="AH131" s="613"/>
    </row>
    <row r="132" spans="1:34" ht="30" customHeight="1" thickBot="1">
      <c r="A132" s="430"/>
      <c r="B132" s="431"/>
      <c r="C132" s="432"/>
      <c r="D132" s="433"/>
      <c r="E132" s="434"/>
      <c r="F132" s="435"/>
      <c r="G132" s="436"/>
      <c r="H132" s="433"/>
      <c r="I132" s="437"/>
      <c r="J132" s="438"/>
      <c r="K132" s="797">
        <f>SUM(K130+L130+M130)</f>
        <v>853</v>
      </c>
      <c r="L132" s="798"/>
      <c r="M132" s="798"/>
      <c r="N132" s="594"/>
      <c r="O132" s="439"/>
      <c r="P132" s="440"/>
      <c r="Q132" s="438"/>
      <c r="R132" s="441"/>
      <c r="S132" s="572"/>
      <c r="T132" s="573"/>
      <c r="U132" s="573"/>
      <c r="V132" s="573"/>
      <c r="W132" s="573"/>
      <c r="X132" s="573"/>
      <c r="Y132" s="574"/>
      <c r="Z132" s="574"/>
      <c r="AA132" s="572"/>
      <c r="AB132" s="573"/>
      <c r="AC132" s="573"/>
      <c r="AD132" s="573"/>
      <c r="AE132" s="573"/>
      <c r="AF132" s="573"/>
      <c r="AG132" s="573"/>
      <c r="AH132" s="575"/>
    </row>
    <row r="134" spans="1:34" ht="15" thickBot="1"/>
    <row r="135" spans="1:34" ht="58.2" thickBot="1">
      <c r="B135" s="785" t="s">
        <v>240</v>
      </c>
    </row>
    <row r="136" spans="1:34">
      <c r="B136" s="786" t="s">
        <v>241</v>
      </c>
    </row>
    <row r="137" spans="1:34" ht="32.4" customHeight="1" thickBot="1">
      <c r="B137" s="787" t="s">
        <v>242</v>
      </c>
    </row>
  </sheetData>
  <mergeCells count="78">
    <mergeCell ref="F1:F3"/>
    <mergeCell ref="A1:A3"/>
    <mergeCell ref="B1:B3"/>
    <mergeCell ref="C1:C3"/>
    <mergeCell ref="D1:D3"/>
    <mergeCell ref="E1:E3"/>
    <mergeCell ref="O2:O3"/>
    <mergeCell ref="P2:P3"/>
    <mergeCell ref="S2:V2"/>
    <mergeCell ref="W2:Z2"/>
    <mergeCell ref="G1:G3"/>
    <mergeCell ref="H1:H3"/>
    <mergeCell ref="I1:I3"/>
    <mergeCell ref="J1:J3"/>
    <mergeCell ref="K1:M1"/>
    <mergeCell ref="O1:P1"/>
    <mergeCell ref="N1:N3"/>
    <mergeCell ref="Q1:Q3"/>
    <mergeCell ref="AA2:AD2"/>
    <mergeCell ref="AE2:AH2"/>
    <mergeCell ref="I22:I23"/>
    <mergeCell ref="J22:J23"/>
    <mergeCell ref="S22:S23"/>
    <mergeCell ref="T22:T23"/>
    <mergeCell ref="U22:U23"/>
    <mergeCell ref="V22:V23"/>
    <mergeCell ref="W22:W23"/>
    <mergeCell ref="X22:X23"/>
    <mergeCell ref="R1:R3"/>
    <mergeCell ref="S1:Z1"/>
    <mergeCell ref="AA1:AH1"/>
    <mergeCell ref="K2:K3"/>
    <mergeCell ref="L2:L3"/>
    <mergeCell ref="M2:M3"/>
    <mergeCell ref="K33:M33"/>
    <mergeCell ref="Y22:Y23"/>
    <mergeCell ref="Z22:Z23"/>
    <mergeCell ref="AA22:AA23"/>
    <mergeCell ref="AB22:AB23"/>
    <mergeCell ref="AE22:AE23"/>
    <mergeCell ref="AF22:AF23"/>
    <mergeCell ref="AG22:AG23"/>
    <mergeCell ref="AH22:AH23"/>
    <mergeCell ref="B32:D32"/>
    <mergeCell ref="AC22:AC23"/>
    <mergeCell ref="AD22:AD23"/>
    <mergeCell ref="A61:A62"/>
    <mergeCell ref="K62:M62"/>
    <mergeCell ref="AA82:AH82"/>
    <mergeCell ref="K91:M91"/>
    <mergeCell ref="T102:T103"/>
    <mergeCell ref="U102:U103"/>
    <mergeCell ref="V102:V103"/>
    <mergeCell ref="W102:W103"/>
    <mergeCell ref="X102:X103"/>
    <mergeCell ref="AA112:AH112"/>
    <mergeCell ref="Y102:Y103"/>
    <mergeCell ref="Z102:Z103"/>
    <mergeCell ref="AA102:AA103"/>
    <mergeCell ref="AB102:AB103"/>
    <mergeCell ref="AC102:AC103"/>
    <mergeCell ref="AD102:AD103"/>
    <mergeCell ref="AE102:AE103"/>
    <mergeCell ref="AF102:AF103"/>
    <mergeCell ref="AG102:AG103"/>
    <mergeCell ref="AH102:AH103"/>
    <mergeCell ref="AA111:AH111"/>
    <mergeCell ref="B123:D123"/>
    <mergeCell ref="K124:M124"/>
    <mergeCell ref="K126:M126"/>
    <mergeCell ref="K127:K128"/>
    <mergeCell ref="L127:L128"/>
    <mergeCell ref="M127:M128"/>
    <mergeCell ref="K129:M129"/>
    <mergeCell ref="K130:K131"/>
    <mergeCell ref="L130:L131"/>
    <mergeCell ref="M130:M131"/>
    <mergeCell ref="K132:M132"/>
  </mergeCells>
  <dataValidations count="10">
    <dataValidation type="list" allowBlank="1" showInputMessage="1" showErrorMessage="1" sqref="H5:H28 H36:H56 H32 H94:H119 H64:H86 H58" xr:uid="{00000000-0002-0000-0100-000000000000}">
      <formula1>nature_ens</formula1>
    </dataValidation>
    <dataValidation type="list" allowBlank="1" showInputMessage="1" showErrorMessage="1" sqref="D64:D87 D36:D58 D94:D120 D5:D29" xr:uid="{00000000-0002-0000-0100-000001000000}">
      <formula1>Type_UE</formula1>
    </dataValidation>
    <dataValidation type="list" allowBlank="1" showErrorMessage="1" sqref="H30 H59" xr:uid="{00000000-0002-0000-0100-000002000000}">
      <formula1>Type_UE</formula1>
    </dataValidation>
    <dataValidation type="list" allowBlank="1" showErrorMessage="1" sqref="V30 V59:V60 V88:V89 V121:V122" xr:uid="{00000000-0002-0000-0100-000003000000}">
      <formula1>CNU_disciplines</formula1>
    </dataValidation>
    <dataValidation type="list" allowBlank="1" showErrorMessage="1" sqref="T30 T59:T60 T88:T89 T121:T122" xr:uid="{00000000-0002-0000-0100-000004000000}">
      <formula1>sections_CNU</formula1>
    </dataValidation>
    <dataValidation type="list" allowBlank="1" showErrorMessage="1" sqref="J30" xr:uid="{00000000-0002-0000-0100-000005000000}">
      <formula1>oui_non</formula1>
    </dataValidation>
    <dataValidation type="list" allowBlank="1" showInputMessage="1" showErrorMessage="1" sqref="G36:G56 G31:G32 G5:G28 G94:G119 G60 G58 G64:G89 G122" xr:uid="{00000000-0002-0000-0100-000006000000}">
      <formula1>typ_ense</formula1>
    </dataValidation>
    <dataValidation type="list" allowBlank="1" showInputMessage="1" showErrorMessage="1" sqref="F5:F11 F94:F119 U31 F36:F56 F32 F14:F28 F58 F64:F88" xr:uid="{00000000-0002-0000-0100-000007000000}">
      <formula1>oui_non</formula1>
    </dataValidation>
    <dataValidation type="list" allowBlank="1" showInputMessage="1" showErrorMessage="1" sqref="M31 M60 M89 M122" xr:uid="{00000000-0002-0000-0100-000008000000}">
      <formula1>sections_CNU</formula1>
    </dataValidation>
    <dataValidation type="list" allowBlank="1" showInputMessage="1" showErrorMessage="1" sqref="O31 O60 O89 O122" xr:uid="{00000000-0002-0000-0100-000009000000}">
      <formula1>CNU_disciplines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&amp;LCFVU du 12/06/2023 ADOPTEES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01D7D03D585045A0EFF63179B05CC7" ma:contentTypeVersion="3" ma:contentTypeDescription="Crée un document." ma:contentTypeScope="" ma:versionID="cce85912cae8d8433d2070087515c039">
  <xsd:schema xmlns:xsd="http://www.w3.org/2001/XMLSchema" xmlns:xs="http://www.w3.org/2001/XMLSchema" xmlns:p="http://schemas.microsoft.com/office/2006/metadata/properties" xmlns:ns2="9fac1a96-14d2-41af-aa12-94a39b3da45f" targetNamespace="http://schemas.microsoft.com/office/2006/metadata/properties" ma:root="true" ma:fieldsID="e1f6c52db148fb68455a8209a7beb95b" ns2:_="">
    <xsd:import namespace="9fac1a96-14d2-41af-aa12-94a39b3da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c1a96-14d2-41af-aa12-94a39b3da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AA1C8B-9E8A-4142-8A28-26D2292530F8}"/>
</file>

<file path=customXml/itemProps2.xml><?xml version="1.0" encoding="utf-8"?>
<ds:datastoreItem xmlns:ds="http://schemas.openxmlformats.org/officeDocument/2006/customXml" ds:itemID="{6C6FB6CB-4B5C-4D60-B482-2981D9349653}"/>
</file>

<file path=customXml/itemProps3.xml><?xml version="1.0" encoding="utf-8"?>
<ds:datastoreItem xmlns:ds="http://schemas.openxmlformats.org/officeDocument/2006/customXml" ds:itemID="{4A61ACD8-72CF-4BD3-BCE1-BAD1C8E9B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Dates_conseil</vt:lpstr>
      <vt:lpstr>Master Meef 2nd PC</vt:lpstr>
      <vt:lpstr>'Master Meef 2nd PC'!Impression_des_titres</vt:lpstr>
      <vt:lpstr>'Master Meef 2nd PC'!Zone_d_impression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Remi Leblanc</cp:lastModifiedBy>
  <dcterms:created xsi:type="dcterms:W3CDTF">2022-05-20T07:17:27Z</dcterms:created>
  <dcterms:modified xsi:type="dcterms:W3CDTF">2025-04-14T11:54:50Z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0x0101002F01D7D03D585045A0EFF63179B05CC7</vt:lpwstr>
  </property>
</Properties>
</file>