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P:\Scolarite\STRUCTURES ENSEIGNEMENTS\MAQUETTES\Propositions changements de maquettes\Propositions changements de maquettes 2025-2026\MEEF 2nd degré\SVT\"/>
    </mc:Choice>
  </mc:AlternateContent>
  <xr:revisionPtr revIDLastSave="0" documentId="13_ncr:1_{409374C0-8FCD-4DBE-A4B3-78AB87CFA9B5}" xr6:coauthVersionLast="47" xr6:coauthVersionMax="47" xr10:uidLastSave="{00000000-0000-0000-0000-000000000000}"/>
  <bookViews>
    <workbookView xWindow="28692" yWindow="-108" windowWidth="29016" windowHeight="15696" xr2:uid="{00000000-000D-0000-FFFF-FFFF00000000}"/>
  </bookViews>
  <sheets>
    <sheet name="Infos" sheetId="7" r:id="rId1"/>
    <sheet name="Master Meef 2nd SVT" sheetId="6" r:id="rId2"/>
  </sheets>
  <externalReferences>
    <externalReference r:id="rId3"/>
    <externalReference r:id="rId4"/>
  </externalReferences>
  <definedNames>
    <definedName name="_xlnm._FilterDatabase" localSheetId="1">'Master Meef 2nd SVT'!$A$4:$AN$81</definedName>
    <definedName name="CNU_disciplines" localSheetId="1">'[1]valeurs listes déroulantes'!$J$1:$J$85</definedName>
    <definedName name="CNU_disciplines">#REF!</definedName>
    <definedName name="Domainesformation">#REF!</definedName>
    <definedName name="_xlnm.Print_Titles" localSheetId="1">'Master Meef 2nd SVT'!$4:$6</definedName>
    <definedName name="lieu">#REF!</definedName>
    <definedName name="nature_ens" localSheetId="1">'[1]valeurs listes déroulantes'!$G$1:$G$2</definedName>
    <definedName name="nature_ens">#REF!</definedName>
    <definedName name="Nature2">'[2]Liste de valeurs'!$B$2:$B$7</definedName>
    <definedName name="oui_non" localSheetId="1">'[1]valeurs listes déroulantes'!$E$1:$E$2</definedName>
    <definedName name="oui_non">#REF!</definedName>
    <definedName name="section_CNU">#REF!</definedName>
    <definedName name="sections_CNU" localSheetId="1">'[1]valeurs listes déroulantes'!$K$1:$K$46</definedName>
    <definedName name="sections_CNU">#REF!</definedName>
    <definedName name="Sites">#REF!</definedName>
    <definedName name="statut">#REF!</definedName>
    <definedName name="Typ_dip">#REF!</definedName>
    <definedName name="typ_ens">#REF!</definedName>
    <definedName name="typ_ens1">#REF!</definedName>
    <definedName name="typ_ense" localSheetId="1">'[1]valeurs listes déroulantes'!$F$1:$F$13</definedName>
    <definedName name="typ_ense">#REF!</definedName>
    <definedName name="Type_UE" localSheetId="1">'[1]valeurs listes déroulantes'!$L$1:$L$2</definedName>
    <definedName name="Type_UE">#REF!</definedName>
    <definedName name="UE___Unité_d_enseignement">#REF!</definedName>
    <definedName name="UFR">#REF!</definedName>
    <definedName name="_xlnm.Print_Area" localSheetId="1">'Master Meef 2nd SVT'!$A$4:$V$59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8" i="6" l="1"/>
  <c r="M59" i="6"/>
  <c r="M42" i="6"/>
  <c r="M23" i="6"/>
  <c r="S48" i="6"/>
  <c r="T48" i="6"/>
  <c r="R48" i="6"/>
  <c r="T68" i="6"/>
  <c r="T78" i="6" s="1"/>
  <c r="S68" i="6"/>
  <c r="R68" i="6"/>
  <c r="R65" i="6"/>
  <c r="R62" i="6"/>
  <c r="T65" i="6"/>
  <c r="T62" i="6"/>
  <c r="S65" i="6"/>
  <c r="S62" i="6"/>
  <c r="T51" i="6"/>
  <c r="S51" i="6"/>
  <c r="S45" i="6"/>
  <c r="R51" i="6"/>
  <c r="R45" i="6"/>
  <c r="T45" i="6"/>
  <c r="T31" i="6"/>
  <c r="S31" i="6"/>
  <c r="R31" i="6"/>
  <c r="T27" i="6"/>
  <c r="S27" i="6"/>
  <c r="R27" i="6"/>
  <c r="T16" i="6"/>
  <c r="S16" i="6"/>
  <c r="R16" i="6"/>
  <c r="T12" i="6"/>
  <c r="S12" i="6"/>
  <c r="R12" i="6"/>
  <c r="T8" i="6"/>
  <c r="S8" i="6"/>
  <c r="R8" i="6"/>
  <c r="T59" i="6" l="1"/>
  <c r="T42" i="6"/>
  <c r="R42" i="6"/>
  <c r="R59" i="6"/>
  <c r="S59" i="6"/>
  <c r="S78" i="6"/>
  <c r="R79" i="6" s="1"/>
  <c r="M80" i="6"/>
  <c r="R23" i="6"/>
  <c r="S23" i="6"/>
  <c r="T23" i="6"/>
  <c r="S42" i="6"/>
  <c r="R78" i="6"/>
  <c r="R60" i="6" l="1"/>
  <c r="T80" i="6"/>
  <c r="R43" i="6"/>
  <c r="R80" i="6"/>
  <c r="S80" i="6"/>
  <c r="R24" i="6"/>
  <c r="R81" i="6" l="1"/>
</calcChain>
</file>

<file path=xl/sharedStrings.xml><?xml version="1.0" encoding="utf-8"?>
<sst xmlns="http://schemas.openxmlformats.org/spreadsheetml/2006/main" count="879" uniqueCount="339">
  <si>
    <t>N°UE</t>
  </si>
  <si>
    <t>Intitulé de l'enseignement</t>
  </si>
  <si>
    <t xml:space="preserve">Type de l'enseignement 
(tronc commun ou spécialisation)
</t>
  </si>
  <si>
    <t>Si UE 
mutualisée à d'autres mentions ou années de formation, indiquer lesquelles</t>
  </si>
  <si>
    <t>Porteur 
(o/n)</t>
  </si>
  <si>
    <t>Nature ELP</t>
  </si>
  <si>
    <t>Si UE Choix
Précisez le nombre d'enseignement 
ou nombre d'ECTS 
à choisir</t>
  </si>
  <si>
    <t>COEF</t>
  </si>
  <si>
    <t>ECTS</t>
  </si>
  <si>
    <t>Section 
CNU
Enseignement</t>
  </si>
  <si>
    <t xml:space="preserve">Responsable de l'enseignement
</t>
  </si>
  <si>
    <t>Section CNU
du responsable de l'enseignement</t>
  </si>
  <si>
    <t>Volume horaire</t>
  </si>
  <si>
    <t>UE non compensable</t>
  </si>
  <si>
    <t>Modalités de contrôle de connaissances - Session 1</t>
  </si>
  <si>
    <t>Modalités de contrôle de connaissances - Session de rattrapage</t>
  </si>
  <si>
    <t>CM</t>
  </si>
  <si>
    <t>TD</t>
  </si>
  <si>
    <t>TP</t>
  </si>
  <si>
    <t>RNE</t>
  </si>
  <si>
    <t>RSE</t>
  </si>
  <si>
    <t>quotité</t>
  </si>
  <si>
    <t>modalité</t>
  </si>
  <si>
    <t>nature</t>
  </si>
  <si>
    <t>durée</t>
  </si>
  <si>
    <t>Semestre 7</t>
  </si>
  <si>
    <t xml:space="preserve"> </t>
  </si>
  <si>
    <t>oui</t>
  </si>
  <si>
    <t>O : obligatoire</t>
  </si>
  <si>
    <t>CT</t>
  </si>
  <si>
    <t>EC1</t>
  </si>
  <si>
    <t>EC : élément constitutif</t>
  </si>
  <si>
    <t>EC2</t>
  </si>
  <si>
    <t>EC3</t>
  </si>
  <si>
    <t>écrit</t>
  </si>
  <si>
    <t>2h</t>
  </si>
  <si>
    <t>à rendre</t>
  </si>
  <si>
    <t>70 : Sciences de l'éducation</t>
  </si>
  <si>
    <t>oral</t>
  </si>
  <si>
    <t>11 : Langues et littératures anglaises et anglo-saxonnes</t>
  </si>
  <si>
    <t>F : facultatif</t>
  </si>
  <si>
    <t>Semestre 7 Total Heures présentielles Etudiant</t>
  </si>
  <si>
    <t>Semestre 8</t>
  </si>
  <si>
    <t>UE 2.1</t>
  </si>
  <si>
    <t>UE 2.2</t>
  </si>
  <si>
    <t>1h30</t>
  </si>
  <si>
    <t>UE 2.3</t>
  </si>
  <si>
    <t>UE 2.4</t>
  </si>
  <si>
    <t xml:space="preserve">écrit </t>
  </si>
  <si>
    <t>Stage</t>
  </si>
  <si>
    <t>UE 2.5</t>
  </si>
  <si>
    <t>UE 2.6</t>
  </si>
  <si>
    <t>UE 2.7</t>
  </si>
  <si>
    <t>Stage d'observation à l'étranger</t>
  </si>
  <si>
    <t>Semestre 8  Total Heures présentielles Etudiant</t>
  </si>
  <si>
    <t>Semestre 9</t>
  </si>
  <si>
    <t>CC</t>
  </si>
  <si>
    <t>20 min</t>
  </si>
  <si>
    <t>UE 3.5</t>
  </si>
  <si>
    <t>UE 3.6</t>
  </si>
  <si>
    <t>UE 3.7</t>
  </si>
  <si>
    <t>Semestre 9  Total Heures présentielles Etudiant</t>
  </si>
  <si>
    <t>Semestre 10</t>
  </si>
  <si>
    <t>UE : Unité d'enseignement</t>
  </si>
  <si>
    <t xml:space="preserve">à rendre </t>
  </si>
  <si>
    <t>UE 4.3</t>
  </si>
  <si>
    <t>UE 4.4</t>
  </si>
  <si>
    <t>UE 4.5</t>
  </si>
  <si>
    <t>UE 4.6</t>
  </si>
  <si>
    <t>Préparation au CAPEFE</t>
  </si>
  <si>
    <t>Semestre 10 Total Heures présentielles Etudiant</t>
  </si>
  <si>
    <t>Lien de correspondance pour 2021</t>
  </si>
  <si>
    <t>O = obligatoire
C = option/choix</t>
  </si>
  <si>
    <t>Effectifs attendus</t>
  </si>
  <si>
    <t>International</t>
  </si>
  <si>
    <t>Descriptif de l'enseignement</t>
  </si>
  <si>
    <t>Cours dispensé en anglais
o/n</t>
  </si>
  <si>
    <t>Cours dispensé en langue étrangère
préciser la langue</t>
  </si>
  <si>
    <t>UE 1.1</t>
  </si>
  <si>
    <t>Enjeux et connaissance du système éducatif</t>
  </si>
  <si>
    <t>3 heures</t>
  </si>
  <si>
    <t>Construction d'une posture professionnelle réflexive</t>
  </si>
  <si>
    <t>UE 1.4</t>
  </si>
  <si>
    <t>non compensable</t>
  </si>
  <si>
    <t>UE 1.5</t>
  </si>
  <si>
    <t>UE 1.6</t>
  </si>
  <si>
    <t>UE 3.1</t>
  </si>
  <si>
    <t>UE 3.2</t>
  </si>
  <si>
    <t>reprise orale d'un travail écrit</t>
  </si>
  <si>
    <t>UE 3.3</t>
  </si>
  <si>
    <t>Voix et corps pour enseigner et présenter un oral</t>
  </si>
  <si>
    <t>UE 3.4</t>
  </si>
  <si>
    <t>1h</t>
  </si>
  <si>
    <t>Module ouverture</t>
  </si>
  <si>
    <t>UE 4.1</t>
  </si>
  <si>
    <t>UE 4.2</t>
  </si>
  <si>
    <t>ecrit</t>
  </si>
  <si>
    <t>Développement professionnel</t>
  </si>
  <si>
    <t>UE 4.7</t>
  </si>
  <si>
    <t>UE 4.8</t>
  </si>
  <si>
    <t xml:space="preserve">Code Apogée de l'ELP
2021
</t>
  </si>
  <si>
    <t>EMA700SV</t>
  </si>
  <si>
    <t>Maitriser les savoirs fondamentaux pour enseigner</t>
  </si>
  <si>
    <t>EMA710SV</t>
  </si>
  <si>
    <t>EMA7TC10</t>
  </si>
  <si>
    <t>EMA711CC</t>
  </si>
  <si>
    <t xml:space="preserve">UE 11 </t>
  </si>
  <si>
    <t>Développement des adolescents et procesus d'apprentissages.</t>
  </si>
  <si>
    <t>Savoirs disciplinaires en biologie : sciences du végétal, génétique et bio cellulaire</t>
  </si>
  <si>
    <t>EMA7SV31</t>
  </si>
  <si>
    <t>EMA712SV</t>
  </si>
  <si>
    <t xml:space="preserve">UE13EC2 </t>
  </si>
  <si>
    <t>non</t>
  </si>
  <si>
    <t>66 : Physiologie</t>
  </si>
  <si>
    <t>S. Maury</t>
  </si>
  <si>
    <t>Compléments et approfondissements des connaissances scientifiques en Sciences de la Vie en Biologie et  physiologie végétale, Ecologie, Biologie cellulaire et génétique</t>
  </si>
  <si>
    <t>CC+CT</t>
  </si>
  <si>
    <t>écrit
+ oral</t>
  </si>
  <si>
    <t>5 heures
+ 30min</t>
  </si>
  <si>
    <t>Savoirs disciplinaires en géologie : géologie exogène</t>
  </si>
  <si>
    <t>EMA7SVU4</t>
  </si>
  <si>
    <t>EMA713SV</t>
  </si>
  <si>
    <t>UE14</t>
  </si>
  <si>
    <t>36 : Terre solide : géodynamique des enveloppes supérieures, paléobiosphère</t>
  </si>
  <si>
    <t>A. Flavigny</t>
  </si>
  <si>
    <t>1600 : Sciences de la vie et de la terre</t>
  </si>
  <si>
    <t>Dynamique externe de la Terre : Océans, atmosphère, climats et leurs évolutions. Lien entre l'altération, l'érosion et les roches sédimentaires. Rôles de la vie sur la surface terrestre : interactions entre la biosphère et les enveloppes externes, cycles bio-géochimiques. Représentation de la géologie en surface : cartes géologiques. Notions d' enregistrement du temps et stratigraphie.</t>
  </si>
  <si>
    <t>Ecrit
Ecrit</t>
  </si>
  <si>
    <t>2h
5h</t>
  </si>
  <si>
    <t>5h</t>
  </si>
  <si>
    <t>UE 1.2</t>
  </si>
  <si>
    <t>Piloter son enseignement</t>
  </si>
  <si>
    <t>EMA720SV</t>
  </si>
  <si>
    <t>EMA721CC</t>
  </si>
  <si>
    <t>pas de note</t>
  </si>
  <si>
    <t>Préparation du stage et du portfolio</t>
  </si>
  <si>
    <t>S. Bourget</t>
  </si>
  <si>
    <t>Stage en établissement de deux semaines</t>
  </si>
  <si>
    <t>Avoir une approche experte des programmes scolaires</t>
  </si>
  <si>
    <t>EMA7SV20</t>
  </si>
  <si>
    <t>UE12EC1</t>
  </si>
  <si>
    <t>Connaissance des programmes et transposition en programmation annuelle ; découverte de la démarche d'investigation ; préparation du stage</t>
  </si>
  <si>
    <t>UE 1.3</t>
  </si>
  <si>
    <t>Être acteur de son développement professionnel: construire son parcours, réaliser son mémoire</t>
  </si>
  <si>
    <t>EMA730SV</t>
  </si>
  <si>
    <t>Epistémologie, recherche</t>
  </si>
  <si>
    <t>EMA731SV</t>
  </si>
  <si>
    <t>J-P. Gomez</t>
  </si>
  <si>
    <t xml:space="preserve">1h </t>
  </si>
  <si>
    <t>1 h</t>
  </si>
  <si>
    <t>Recherche</t>
  </si>
  <si>
    <t>EMA7SV22</t>
  </si>
  <si>
    <t>EMA732SV</t>
  </si>
  <si>
    <t>UE12EC3</t>
  </si>
  <si>
    <t>E.Bois</t>
  </si>
  <si>
    <t>Découverte de la recherche en didactique au travers d'étude d'articles ou de présentations de recherche; choix du thème de recherche et bibliographie associée</t>
  </si>
  <si>
    <t>reprise de l'écrit</t>
  </si>
  <si>
    <t>S.Bourget</t>
  </si>
  <si>
    <t>Améliorer ses compétences dans une langue étrangère (anglais)</t>
  </si>
  <si>
    <t>EMA8SVU4</t>
  </si>
  <si>
    <t>EMA750SV</t>
  </si>
  <si>
    <t>UE24</t>
  </si>
  <si>
    <t>0422 : Anglais</t>
  </si>
  <si>
    <t>anglais</t>
  </si>
  <si>
    <t xml:space="preserve">Contenu : 1) Apprentissage des bases de la communication orale : présenter dans un contexte professionnel 2) Activités d'entraînement à la compréhension de documents audiovisuels et écrits complexes avec renforcement des stratégies de lecture. 3) Activités d'entraînement à l'expression orale et écrite, analyse et commentaires de textes à thèmes socio-économiques, liés à la spécialité des étudiants et abordant le thème de la pédagogie. </t>
  </si>
  <si>
    <t>CC
CC</t>
  </si>
  <si>
    <t>Ecrit
Oral</t>
  </si>
  <si>
    <t>1h30
15 min</t>
  </si>
  <si>
    <t>15min</t>
  </si>
  <si>
    <t>EMA800SV</t>
  </si>
  <si>
    <t>EMA810SV</t>
  </si>
  <si>
    <t>EMA8TC10</t>
  </si>
  <si>
    <t>EMA811CC</t>
  </si>
  <si>
    <t>UE 21 EC2 + EC3</t>
  </si>
  <si>
    <t>Politiques et enjeux du système éducatif, enjeux du numérique</t>
  </si>
  <si>
    <t>Savoirs disciplinaires en biologie : biologie et physiologie cellulaire et animale</t>
  </si>
  <si>
    <t>EMA7SV30</t>
  </si>
  <si>
    <t>EMA812SV</t>
  </si>
  <si>
    <t>UE13EC1</t>
  </si>
  <si>
    <t>Compléments et approfondissements des connaissances scientifiques en Sciences de la Vie en Biologie et  physiologie animale et imunologie</t>
  </si>
  <si>
    <t>5 heures
+ 30 min</t>
  </si>
  <si>
    <t>Savoirs disciplinaires en géologie : géologie endogène</t>
  </si>
  <si>
    <t>EMA8SV31</t>
  </si>
  <si>
    <t>EMA813SV</t>
  </si>
  <si>
    <t xml:space="preserve">UE25EC2 </t>
  </si>
  <si>
    <t>35 : Structure et évolution de la terre et des autres planètes</t>
  </si>
  <si>
    <t xml:space="preserve">Etude de la terre interne : données et modèles géophysiques permettant de construire le modèle radial de la Terre. Différenciation des enveloppes. Dynamique du manteau et du noyau et chaleur de la Terre.
Pétrologie des roches magmatiques, métamorphiques et leurs processus de formation. Notions de radiochronologie.
</t>
  </si>
  <si>
    <t>EMA820SV</t>
  </si>
  <si>
    <t>EMA821CC</t>
  </si>
  <si>
    <t>UE21 EC4                                 pas de note</t>
  </si>
  <si>
    <t>Climat scolaire, posture de l'enseignant, corps et voix, APP</t>
  </si>
  <si>
    <t xml:space="preserve">EC2 </t>
  </si>
  <si>
    <t>Stage - Analyses de pratique</t>
  </si>
  <si>
    <t>EMA822SV</t>
  </si>
  <si>
    <t>Analyse des pratiques et conception d'écrits réflexifs</t>
  </si>
  <si>
    <t xml:space="preserve">CC </t>
  </si>
  <si>
    <t>écrit + oral</t>
  </si>
  <si>
    <t>écrit à rendre
 + oral 20 min</t>
  </si>
  <si>
    <t>à rendre reprise de l'écrit</t>
  </si>
  <si>
    <t>Efficacité des stratégies d'enseignement apprentissage</t>
  </si>
  <si>
    <t>EMA8SVU2</t>
  </si>
  <si>
    <t>EMA823SV</t>
  </si>
  <si>
    <t>UE22</t>
  </si>
  <si>
    <t>Etude des différentes démarches; conceptions de séances ; préparation aux épreuves du concours</t>
  </si>
  <si>
    <t>5 heures
 + 1 rapport
 à rendre</t>
  </si>
  <si>
    <t>écrit + écrit à rendre</t>
  </si>
  <si>
    <t>5 heures
 + 1 écrit
 à rendre</t>
  </si>
  <si>
    <t>EMA830SV</t>
  </si>
  <si>
    <t>Problématisation du sujet et amorce de la méthodologie</t>
  </si>
  <si>
    <t>1 ecrit</t>
  </si>
  <si>
    <t>reprise de l'ecrit</t>
  </si>
  <si>
    <t>EMA840SV</t>
  </si>
  <si>
    <t>64 : Biochimie et biologie moléculaire</t>
  </si>
  <si>
    <t>Stage terrain en SVT  : formation naturaliste : recueil et analyse d'échantillons botaniques ; Histoire géologique d'une région : roches, affleurements, cartes, synthèses géologiques ; Préparation voie professionnelle CAPLP : Biochimie et technologies en biochimie et microbiologie, Sciences et technologies de l'environnement, Qualité et prévention des risques, réglementation.</t>
  </si>
  <si>
    <t>1 heure</t>
  </si>
  <si>
    <t>EMA850SV</t>
  </si>
  <si>
    <t>EMA9SV00</t>
  </si>
  <si>
    <t>EMA900SV</t>
  </si>
  <si>
    <t>EMA910SV</t>
  </si>
  <si>
    <t>EMA911CC</t>
  </si>
  <si>
    <t>UE31 EC3                            pas de note</t>
  </si>
  <si>
    <t>Journée en établissement</t>
  </si>
  <si>
    <t>Savoirs disciplinaires en Biologie et Géologie n°1</t>
  </si>
  <si>
    <t>EMA912SV</t>
  </si>
  <si>
    <t>UE23</t>
  </si>
  <si>
    <t xml:space="preserve">Biologie : Compléments et renforcements dans des sujets ou des thématiques de biologie générale et cellulaire, biologie et physiologie animale et végétale ; Sciences de la Terre : Cycle orogénique : de la divergence à la collision du rift à la subduction et collision. Exemples des Alpes et de la chaine varisque </t>
  </si>
  <si>
    <t>Ecrit
 + ecrit</t>
  </si>
  <si>
    <t>5h
 + 2h</t>
  </si>
  <si>
    <t>EMA920SV</t>
  </si>
  <si>
    <t>EMA9TC10</t>
  </si>
  <si>
    <t>EMA921CC</t>
  </si>
  <si>
    <t>UE31 EC2+EC3</t>
  </si>
  <si>
    <t>Evaluation ; Ecole inclusive ; trouble des apprentissages ; autorité ; APP ; numérique</t>
  </si>
  <si>
    <t>20 minutes</t>
  </si>
  <si>
    <t xml:space="preserve"> Efficacité des stratégies d'enseignement apprentissage</t>
  </si>
  <si>
    <t>EMA9SVU2</t>
  </si>
  <si>
    <t>EAM923SV</t>
  </si>
  <si>
    <t>UE 32</t>
  </si>
  <si>
    <t>Approfondissement des démarches et des modalités d'enseignement; préparation au concours</t>
  </si>
  <si>
    <t xml:space="preserve"> 1 écrit de 5h
 + 1 rapport à rendre </t>
  </si>
  <si>
    <t xml:space="preserve"> 1 écrit de 5h
 + 1 écrit à rendre </t>
  </si>
  <si>
    <t>Etre acteur de son développement professionnel: construire son parcours, réaliser son mémoire</t>
  </si>
  <si>
    <t>EMA930SV</t>
  </si>
  <si>
    <t>EMA931CC</t>
  </si>
  <si>
    <t>Pratique réflexive et recherche**</t>
  </si>
  <si>
    <t>EMA932SV</t>
  </si>
  <si>
    <t>Mise en place de la méthodologie; analyse des résultats/discussion; finalisation de la rédaction du mémoire;préparation de la soutenance</t>
  </si>
  <si>
    <t>ecrit (extrait de mémoire)</t>
  </si>
  <si>
    <t>écrit (reprise de l'extrait de mémoire)</t>
  </si>
  <si>
    <t>EMA9SVU3</t>
  </si>
  <si>
    <t>EMA940SV</t>
  </si>
  <si>
    <t>UE 33</t>
  </si>
  <si>
    <t xml:space="preserve">Non compensable </t>
  </si>
  <si>
    <t>visite</t>
  </si>
  <si>
    <t>rapport de visite</t>
  </si>
  <si>
    <t>EMA950SV</t>
  </si>
  <si>
    <t>Préparation voie professionnelle CAPLP : Biochimie et technologies en biochimie et microbiologie, Sciences et technologies de l'environnement, Qualité et prévention des risques, réglementation.</t>
  </si>
  <si>
    <t>EMA0SV00</t>
  </si>
  <si>
    <t>EMA100SV</t>
  </si>
  <si>
    <t>EMA010SV</t>
  </si>
  <si>
    <t>EMA011CC</t>
  </si>
  <si>
    <t>UE41 EC1                       pas de note</t>
  </si>
  <si>
    <t>Les outils pour "faire vivre" ces valeurs dans un établissement scolaire. Connaître les partenaires de l'école et communiquer avec eux</t>
  </si>
  <si>
    <t>Savoirs disciplinaires en Biologie et Géologie n°2</t>
  </si>
  <si>
    <t>EMA012SV</t>
  </si>
  <si>
    <t xml:space="preserve">Biologie : Compléments et renforcements dans des sujets ou des thématiques de biologie générale et cellulaire, biologie et physiologie animale et végétale ; Sciences de la Terre : Les ressources de la Terre: l'eau, les énergie fossiles et renouvelables, les métaux et les matériaux. Risques sismiques, volcaniques et climatiques. </t>
  </si>
  <si>
    <t>EMA020SV</t>
  </si>
  <si>
    <t>EMA0TC10</t>
  </si>
  <si>
    <t>EMA021CC</t>
  </si>
  <si>
    <t>UE41 EC2</t>
  </si>
  <si>
    <t>Gestion de classe  ; APP ; numérique</t>
  </si>
  <si>
    <t>EMA0SVU2</t>
  </si>
  <si>
    <t>EMA022SV</t>
  </si>
  <si>
    <t>UE 42</t>
  </si>
  <si>
    <t>Etude de la place de l'oral dans l'enseignement; questions socialement vives ; pratiques pédagogiques innovantes; préparation oral professionnel</t>
  </si>
  <si>
    <t>1 dossier à rendre
 + 20 min</t>
  </si>
  <si>
    <t>EMA030SV</t>
  </si>
  <si>
    <t>UE42</t>
  </si>
  <si>
    <t>EMA031CC</t>
  </si>
  <si>
    <t>EMA032CC</t>
  </si>
  <si>
    <t>UE41 EC1+EC2                  pas de note</t>
  </si>
  <si>
    <t>APP en lien avec épreuve 4 du CAPES</t>
  </si>
  <si>
    <t>DNL</t>
  </si>
  <si>
    <t>Etude du dispostif de DNL et mise en place et/ou analyse  de séances d'enseignement en DNL</t>
  </si>
  <si>
    <t>EMA0SVU3</t>
  </si>
  <si>
    <t>EMA040SV</t>
  </si>
  <si>
    <t>UE 43</t>
  </si>
  <si>
    <t>pas de seconde session</t>
  </si>
  <si>
    <t>EMA050SV</t>
  </si>
  <si>
    <t>Mémoire + Soutenance</t>
  </si>
  <si>
    <t>écrit + oral (soutenance)</t>
  </si>
  <si>
    <t>1 écrit à rendre
+ 40 min (soutenance)</t>
  </si>
  <si>
    <t>à rendre
40 min (soutenance)</t>
  </si>
  <si>
    <t>Module complémentaire 2 Biologie + Géologie</t>
  </si>
  <si>
    <t>EMA060SV</t>
  </si>
  <si>
    <t>Préparation aux épreuves orales d'admission au concours du capes</t>
  </si>
  <si>
    <t>Total HE Master MEEF Sciences de la Vie et de la Terre</t>
  </si>
  <si>
    <t>Stage (2h/étudiant)</t>
  </si>
  <si>
    <t>Recherche (3h/étudiant)</t>
  </si>
  <si>
    <t>Etre acteur de son développement professionnel: construire son parcours, réaliser son mémoire**
3h/étudiant</t>
  </si>
  <si>
    <t>EMA724SV</t>
  </si>
  <si>
    <t>Module complémentaire 1 : préparation voie professionnelle et technologique CAPLP/CAPET + Stage biologie-géologie</t>
  </si>
  <si>
    <t>Module complémentaire préparation voie professionnelle et technologique CAPLP/CAPET</t>
  </si>
  <si>
    <t>V. Roisin (T) /
 D. Couvert (O)</t>
  </si>
  <si>
    <t xml:space="preserve">Intitulé de la mention </t>
  </si>
  <si>
    <t>Date de l'examen et avis du conseil de la composante</t>
  </si>
  <si>
    <t xml:space="preserve">Dates de l'examen et avis de la CFVU </t>
  </si>
  <si>
    <t xml:space="preserve">Responsable du parcours </t>
  </si>
  <si>
    <r>
      <rPr>
        <b/>
        <u/>
        <sz val="11"/>
        <color theme="1"/>
        <rFont val="Calibri"/>
        <family val="2"/>
      </rPr>
      <t>quelques rappels réglementaires</t>
    </r>
    <r>
      <rPr>
        <b/>
        <sz val="11"/>
        <color theme="1"/>
        <rFont val="Calibri"/>
        <family val="2"/>
      </rPr>
      <t xml:space="preserve">  : </t>
    </r>
  </si>
  <si>
    <r>
      <rPr>
        <sz val="10"/>
        <color rgb="FF000000"/>
        <rFont val="Noto Sans Symbols"/>
      </rPr>
      <t>·</t>
    </r>
    <r>
      <rPr>
        <sz val="7"/>
        <color rgb="FF000000"/>
        <rFont val="Times New Roman"/>
        <family val="1"/>
      </rPr>
      <t xml:space="preserve">         </t>
    </r>
    <r>
      <rPr>
        <sz val="10"/>
        <color rgb="FF000000"/>
        <rFont val="Trebuchet MS"/>
        <family val="2"/>
      </rPr>
      <t>Toute maquette d’enseignement doit dans ses MCC prévoir obligatoirement un Régime Spécial d’Etudes (RSE)</t>
    </r>
  </si>
  <si>
    <r>
      <rPr>
        <sz val="10"/>
        <color rgb="FF000000"/>
        <rFont val="Noto Sans Symbols"/>
      </rPr>
      <t>·</t>
    </r>
    <r>
      <rPr>
        <sz val="7"/>
        <color rgb="FF000000"/>
        <rFont val="Times New Roman"/>
        <family val="1"/>
      </rPr>
      <t xml:space="preserve">         </t>
    </r>
    <r>
      <rPr>
        <sz val="10"/>
        <color rgb="FF000000"/>
        <rFont val="Trebuchet MS"/>
        <family val="2"/>
      </rPr>
      <t xml:space="preserve">Les types de contrôle et d’épreuves autorisés sont à titre d’exemple: 
'- </t>
    </r>
    <r>
      <rPr>
        <sz val="10"/>
        <color rgb="FF000000"/>
        <rFont val="Trebuchet MS"/>
        <family val="2"/>
      </rPr>
      <t>Contrôle Continu intégral  (CC)  2 minimum 
- Contrôle mixte (ex : partiel , galop d'essai...</t>
    </r>
    <r>
      <rPr>
        <b/>
        <sz val="10"/>
        <color rgb="FF000000"/>
        <rFont val="Trebuchet MS"/>
        <family val="2"/>
      </rPr>
      <t>.) + CT</t>
    </r>
    <r>
      <rPr>
        <sz val="10"/>
        <color rgb="FF000000"/>
        <rFont val="Trebuchet MS"/>
        <family val="2"/>
      </rPr>
      <t xml:space="preserve">
- Examen Terminal (CT)
-  Ecrit (l'indication de la durée est obligatoire) 
-  Oral (durée à préciser)</t>
    </r>
    <r>
      <rPr>
        <sz val="10"/>
        <color rgb="FF000000"/>
        <rFont val="Trebuchet MS"/>
        <family val="2"/>
      </rPr>
      <t xml:space="preserve">
-  Ecrit </t>
    </r>
    <r>
      <rPr>
        <sz val="10"/>
        <color rgb="FF000000"/>
        <rFont val="Trebuchet MS"/>
        <family val="2"/>
      </rPr>
      <t xml:space="preserve"> et Oral (durées à préciser)</t>
    </r>
    <r>
      <rPr>
        <sz val="10"/>
        <color rgb="FF000000"/>
        <rFont val="Trebuchet MS"/>
        <family val="2"/>
      </rPr>
      <t xml:space="preserve">
</t>
    </r>
    <r>
      <rPr>
        <b/>
        <sz val="10"/>
        <color rgb="FF000000"/>
        <rFont val="Trebuchet MS"/>
        <family val="2"/>
      </rPr>
      <t xml:space="preserve">
Il n'est pas possible de prévoir un CC </t>
    </r>
    <r>
      <rPr>
        <b/>
        <u/>
        <sz val="10"/>
        <color rgb="FF000000"/>
        <rFont val="Trebuchet MS"/>
        <family val="2"/>
      </rPr>
      <t>ou</t>
    </r>
    <r>
      <rPr>
        <b/>
        <sz val="10"/>
        <color rgb="FF000000"/>
        <rFont val="Trebuchet MS"/>
        <family val="2"/>
      </rPr>
      <t xml:space="preserve"> CT (le choix doit être opéré très clairement)</t>
    </r>
    <r>
      <rPr>
        <sz val="10"/>
        <color rgb="FF000000"/>
        <rFont val="Trebuchet MS"/>
        <family val="2"/>
      </rPr>
      <t xml:space="preserve">
</t>
    </r>
  </si>
  <si>
    <r>
      <rPr>
        <sz val="10"/>
        <color rgb="FF00000A"/>
        <rFont val="Noto Sans Symbols"/>
      </rPr>
      <t>·</t>
    </r>
    <r>
      <rPr>
        <sz val="7"/>
        <color rgb="FF00000A"/>
        <rFont val="Times New Roman"/>
        <family val="1"/>
      </rPr>
      <t xml:space="preserve">         </t>
    </r>
    <r>
      <rPr>
        <sz val="10"/>
        <color rgb="FF00000A"/>
        <rFont val="Trebuchet MS"/>
        <family val="2"/>
      </rPr>
      <t>Les mémoires, rapports de stage* et projet tuteuré se déroulent en session unique.
*Cela ne s'applique pas aux périodes d'observation telles que définies par la CFVU.</t>
    </r>
  </si>
  <si>
    <r>
      <rPr>
        <b/>
        <sz val="10"/>
        <color rgb="FF000000"/>
        <rFont val="Trebuchet MS"/>
        <family val="2"/>
      </rPr>
      <t xml:space="preserve">Toute modification (intitulé d'UE par exemple) devra être signalée (ecriture en rouge, case remplie en jaune). </t>
    </r>
    <r>
      <rPr>
        <b/>
        <u/>
        <sz val="10"/>
        <color rgb="FF000000"/>
        <rFont val="Trebuchet MS"/>
        <family val="2"/>
      </rPr>
      <t>Elle devra avoir été validée par le Conseil de la composante.</t>
    </r>
  </si>
  <si>
    <t>Les modalités de contrôle des connaissances pour les enseignements d'un même parcours pour le même diplôme sont strictement identiques quel que soit le site de formation</t>
  </si>
  <si>
    <t>Master Meef second degré Second degré SVT</t>
  </si>
  <si>
    <t>UE 1.7</t>
  </si>
  <si>
    <t>Préparation Pix+ Édu (UE facultative)</t>
  </si>
  <si>
    <t>Meef 1e degré</t>
  </si>
  <si>
    <t>UE : unité d'enseignement</t>
  </si>
  <si>
    <t>UE 2.8</t>
  </si>
  <si>
    <t>UE 3.8</t>
  </si>
  <si>
    <t>A. Flavigny
+ O Hallek</t>
  </si>
  <si>
    <t>J-P. Gomez
+ A Flavigny</t>
  </si>
  <si>
    <t>J-P. Gomez
 + A. Faure</t>
  </si>
  <si>
    <t>75% écrit
+ 25% rapport à rendre</t>
  </si>
  <si>
    <t>40% écrit
+ 60% rapport à rendre</t>
  </si>
  <si>
    <t>2 x 1h écrit
 + dossier
 à rendre</t>
  </si>
  <si>
    <t>J-P. Gomez
+ A. Flavigny</t>
  </si>
  <si>
    <t>Jean-Pierre GOMEZ (MCF), Stéphane MAURY (PU), Adrien FLAVIGNY (PRAG)</t>
  </si>
  <si>
    <t>UE 2.9</t>
  </si>
  <si>
    <t>Maquette Master MEEF-SVT 2025/26 Université d'Orléans (UFR ST - INSPE - OSUC) + Modalités contrôle des connaissances (M3C)</t>
  </si>
  <si>
    <t>L. Homerin</t>
  </si>
  <si>
    <t>J-P. Gomez
 + A Flavigny</t>
  </si>
  <si>
    <r>
      <rPr>
        <b/>
        <sz val="11"/>
        <color rgb="FFFF0000"/>
        <rFont val="Calibri"/>
        <family val="2"/>
      </rPr>
      <t>MEMOIRES M1 :</t>
    </r>
    <r>
      <rPr>
        <sz val="11"/>
        <color rgb="FFFF0000"/>
        <rFont val="Calibri"/>
        <family val="2"/>
      </rPr>
      <t xml:space="preserve">
Encadrement initiation recherche  
3h d'accompagnement mémoire en M1 /étudiant
</t>
    </r>
    <r>
      <rPr>
        <b/>
        <sz val="11"/>
        <color rgb="FFFF0000"/>
        <rFont val="Calibri"/>
        <family val="2"/>
      </rPr>
      <t xml:space="preserve">MEMOIRES M2 : </t>
    </r>
    <r>
      <rPr>
        <sz val="11"/>
        <color rgb="FFFF0000"/>
        <rFont val="Calibri"/>
        <family val="2"/>
      </rPr>
      <t>3h d'accompagnement mémoire en M2 /étudiant</t>
    </r>
  </si>
  <si>
    <t>VISITES M1 : aucune</t>
  </si>
  <si>
    <t>VISITES M2 : Forfait 4h par étudiant (6h si hors département) 2 visites par étudiant</t>
  </si>
  <si>
    <t>E. MUNN (O) / J. ROUSSEL (T)</t>
  </si>
  <si>
    <t>UE 4.9</t>
  </si>
  <si>
    <t>Favorable le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</si>
</sst>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d/m/yyyy"/>
  </numFmts>
  <fonts count="40">
    <font>
      <sz val="11"/>
      <color theme="1"/>
      <name val="Calibri"/>
      <family val="2"/>
      <scheme val="minor"/>
    </font>
    <font>
      <sz val="11"/>
      <color theme="1"/>
      <name val="Arial"/>
      <family val="2"/>
    </font>
    <font>
      <sz val="11"/>
      <color theme="1"/>
      <name val="Calibri"/>
      <family val="2"/>
    </font>
    <font>
      <b/>
      <sz val="11"/>
      <color rgb="FF000000"/>
      <name val="Calibri"/>
      <family val="2"/>
    </font>
    <font>
      <sz val="11"/>
      <name val="Calibri"/>
      <family val="2"/>
    </font>
    <font>
      <sz val="11"/>
      <color rgb="FF000000"/>
      <name val="Calibri"/>
      <family val="2"/>
    </font>
    <font>
      <strike/>
      <sz val="11"/>
      <color rgb="FFFF0000"/>
      <name val="Calibri"/>
      <family val="2"/>
    </font>
    <font>
      <sz val="10"/>
      <name val="Arial"/>
      <family val="2"/>
    </font>
    <font>
      <sz val="10"/>
      <color theme="1"/>
      <name val="Arial"/>
      <family val="2"/>
    </font>
    <font>
      <sz val="11"/>
      <color rgb="FF000000"/>
      <name val="Calibri"/>
      <family val="2"/>
      <charset val="1"/>
    </font>
    <font>
      <sz val="10"/>
      <name val="Arial"/>
      <family val="2"/>
      <charset val="1"/>
    </font>
    <font>
      <sz val="11"/>
      <color indexed="8"/>
      <name val="Calibri"/>
      <family val="2"/>
    </font>
    <font>
      <sz val="11"/>
      <color indexed="8"/>
      <name val="Calibri"/>
      <family val="2"/>
    </font>
    <font>
      <b/>
      <sz val="14"/>
      <color rgb="FF000000"/>
      <name val="Calibri"/>
      <family val="2"/>
    </font>
    <font>
      <b/>
      <sz val="11"/>
      <color rgb="FFFF0000"/>
      <name val="Calibri"/>
      <family val="2"/>
      <scheme val="minor"/>
    </font>
    <font>
      <sz val="11"/>
      <color theme="1"/>
      <name val="Arial"/>
      <family val="2"/>
    </font>
    <font>
      <sz val="11"/>
      <color theme="1"/>
      <name val="Calibri"/>
      <family val="2"/>
      <scheme val="minor"/>
    </font>
    <font>
      <sz val="11"/>
      <color rgb="FFFF0000"/>
      <name val="Calibri"/>
      <family val="2"/>
      <scheme val="minor"/>
    </font>
    <font>
      <b/>
      <sz val="11"/>
      <color theme="1"/>
      <name val="Calibri"/>
      <family val="2"/>
    </font>
    <font>
      <b/>
      <u/>
      <sz val="11"/>
      <color theme="1"/>
      <name val="Calibri"/>
      <family val="2"/>
    </font>
    <font>
      <sz val="10"/>
      <color rgb="FF000000"/>
      <name val="Noto Sans Symbols"/>
    </font>
    <font>
      <sz val="7"/>
      <color rgb="FF000000"/>
      <name val="Times New Roman"/>
      <family val="1"/>
    </font>
    <font>
      <sz val="10"/>
      <color rgb="FF000000"/>
      <name val="Trebuchet MS"/>
      <family val="2"/>
    </font>
    <font>
      <b/>
      <sz val="10"/>
      <color rgb="FF000000"/>
      <name val="Trebuchet MS"/>
      <family val="2"/>
    </font>
    <font>
      <b/>
      <u/>
      <sz val="10"/>
      <color rgb="FF000000"/>
      <name val="Trebuchet MS"/>
      <family val="2"/>
    </font>
    <font>
      <sz val="10"/>
      <color rgb="FF00000A"/>
      <name val="Noto Sans Symbols"/>
    </font>
    <font>
      <sz val="7"/>
      <color rgb="FF00000A"/>
      <name val="Times New Roman"/>
      <family val="1"/>
    </font>
    <font>
      <sz val="10"/>
      <color rgb="FF00000A"/>
      <name val="Trebuchet MS"/>
      <family val="2"/>
    </font>
    <font>
      <b/>
      <sz val="11"/>
      <color theme="1"/>
      <name val="Calibri"/>
      <family val="2"/>
      <scheme val="minor"/>
    </font>
    <font>
      <b/>
      <sz val="10"/>
      <color theme="1"/>
      <name val="Arial"/>
      <family val="2"/>
    </font>
    <font>
      <b/>
      <sz val="12"/>
      <color theme="1"/>
      <name val="Calibri"/>
      <family val="2"/>
      <scheme val="minor"/>
    </font>
    <font>
      <b/>
      <strike/>
      <sz val="11"/>
      <color theme="1"/>
      <name val="Calibri"/>
      <family val="2"/>
    </font>
    <font>
      <strike/>
      <sz val="11"/>
      <color theme="1"/>
      <name val="Calibri"/>
      <family val="2"/>
    </font>
    <font>
      <b/>
      <sz val="8"/>
      <color theme="1"/>
      <name val="Arial"/>
      <family val="2"/>
    </font>
    <font>
      <strike/>
      <sz val="11"/>
      <name val="Calibri"/>
      <family val="2"/>
    </font>
    <font>
      <b/>
      <sz val="10"/>
      <name val="Arial"/>
      <family val="2"/>
    </font>
    <font>
      <b/>
      <sz val="11"/>
      <name val="Calibri"/>
      <family val="2"/>
      <scheme val="minor"/>
    </font>
    <font>
      <b/>
      <sz val="11"/>
      <color rgb="FFFF0000"/>
      <name val="Calibri"/>
      <family val="2"/>
    </font>
    <font>
      <sz val="11"/>
      <color rgb="FFFF0000"/>
      <name val="Calibri"/>
      <family val="2"/>
    </font>
    <font>
      <b/>
      <sz val="10"/>
      <color rgb="FFFF0000"/>
      <name val="Arial"/>
      <family val="2"/>
    </font>
  </fonts>
  <fills count="21">
    <fill>
      <patternFill patternType="none"/>
    </fill>
    <fill>
      <patternFill patternType="gray125"/>
    </fill>
    <fill>
      <patternFill patternType="solid">
        <fgColor theme="4" tint="0.39997558519241921"/>
        <bgColor rgb="FFFFFF00"/>
      </patternFill>
    </fill>
    <fill>
      <patternFill patternType="solid">
        <fgColor theme="7" tint="0.59999389629810485"/>
        <bgColor rgb="FFFFFF00"/>
      </patternFill>
    </fill>
    <fill>
      <patternFill patternType="solid">
        <fgColor rgb="FFFFFFFF"/>
        <bgColor rgb="FFE2FDFE"/>
      </patternFill>
    </fill>
    <fill>
      <patternFill patternType="solid">
        <fgColor theme="4" tint="0.39997558519241921"/>
        <bgColor rgb="FF9DC3E6"/>
      </patternFill>
    </fill>
    <fill>
      <patternFill patternType="solid">
        <fgColor rgb="FFE2FDFE"/>
        <bgColor rgb="FFDEEBF7"/>
      </patternFill>
    </fill>
    <fill>
      <patternFill patternType="solid">
        <fgColor rgb="FFCC99FF"/>
        <bgColor rgb="FFBF7FFD"/>
      </patternFill>
    </fill>
    <fill>
      <patternFill patternType="solid">
        <fgColor rgb="FFFFF2CC"/>
        <bgColor rgb="FFFFFFFF"/>
      </patternFill>
    </fill>
    <fill>
      <patternFill patternType="solid">
        <fgColor rgb="FFA6A6A6"/>
        <bgColor rgb="FF8FAADC"/>
      </patternFill>
    </fill>
    <fill>
      <patternFill patternType="solid">
        <fgColor rgb="FFDEEBF7"/>
        <bgColor rgb="FFE2FDFE"/>
      </patternFill>
    </fill>
    <fill>
      <patternFill patternType="solid">
        <fgColor rgb="FFB4C7E7"/>
        <bgColor rgb="FF9DC3E6"/>
      </patternFill>
    </fill>
    <fill>
      <patternFill patternType="solid">
        <fgColor rgb="FFCC99FF"/>
        <bgColor indexed="64"/>
      </patternFill>
    </fill>
    <fill>
      <patternFill patternType="solid">
        <fgColor rgb="FFCC99FF"/>
        <bgColor rgb="FFB4C7E7"/>
      </patternFill>
    </fill>
    <fill>
      <patternFill patternType="solid">
        <fgColor rgb="FFCC99FF"/>
        <bgColor rgb="FFCC99FF"/>
      </patternFill>
    </fill>
    <fill>
      <patternFill patternType="solid">
        <fgColor indexed="9"/>
        <bgColor indexed="64"/>
      </patternFill>
    </fill>
    <fill>
      <patternFill patternType="solid">
        <fgColor theme="0"/>
        <bgColor theme="0"/>
      </patternFill>
    </fill>
    <fill>
      <patternFill patternType="solid">
        <fgColor rgb="FFCC99FF"/>
        <bgColor rgb="FFE772FF"/>
      </patternFill>
    </fill>
    <fill>
      <patternFill patternType="solid">
        <fgColor rgb="FFFFFF00"/>
        <bgColor rgb="FFE2FDFE"/>
      </patternFill>
    </fill>
    <fill>
      <patternFill patternType="solid">
        <fgColor rgb="FFFFFF00"/>
        <bgColor rgb="FFBF7FFD"/>
      </patternFill>
    </fill>
    <fill>
      <patternFill patternType="solid">
        <fgColor rgb="FFFFFF00"/>
        <bgColor indexed="64"/>
      </patternFill>
    </fill>
  </fills>
  <borders count="65">
    <border>
      <left/>
      <right/>
      <top/>
      <bottom/>
      <diagonal/>
    </border>
    <border>
      <left style="thin">
        <color rgb="FF000000"/>
      </left>
      <right style="thin">
        <color rgb="FF000000"/>
      </right>
      <top style="thin">
        <color rgb="FF000000"/>
      </top>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thin">
        <color rgb="FF000000"/>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indexed="64"/>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medium">
        <color indexed="64"/>
      </left>
      <right/>
      <top style="thin">
        <color auto="1"/>
      </top>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indexed="64"/>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auto="1"/>
      </left>
      <right style="medium">
        <color auto="1"/>
      </right>
      <top style="thin">
        <color rgb="FF000000"/>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1" fillId="0" borderId="0"/>
    <xf numFmtId="0" fontId="7" fillId="0" borderId="0"/>
    <xf numFmtId="0" fontId="9" fillId="0" borderId="0"/>
    <xf numFmtId="0" fontId="10" fillId="0" borderId="0"/>
    <xf numFmtId="0" fontId="9" fillId="0" borderId="0"/>
    <xf numFmtId="0" fontId="11" fillId="0" borderId="0" applyNumberFormat="0" applyFill="0" applyBorder="0" applyProtection="0"/>
    <xf numFmtId="0" fontId="9" fillId="0" borderId="0"/>
    <xf numFmtId="0" fontId="12" fillId="0" borderId="0" applyNumberFormat="0" applyFill="0" applyBorder="0" applyProtection="0"/>
    <xf numFmtId="0" fontId="15" fillId="0" borderId="0"/>
    <xf numFmtId="0" fontId="11" fillId="0" borderId="0" applyNumberFormat="0" applyFill="0" applyBorder="0" applyProtection="0"/>
    <xf numFmtId="0" fontId="1" fillId="0" borderId="0"/>
  </cellStyleXfs>
  <cellXfs count="577">
    <xf numFmtId="0" fontId="0" fillId="0" borderId="0" xfId="0"/>
    <xf numFmtId="0" fontId="5" fillId="0" borderId="0" xfId="5" applyFont="1"/>
    <xf numFmtId="0" fontId="2" fillId="0" borderId="33" xfId="5" applyFont="1" applyBorder="1" applyAlignment="1">
      <alignment horizontal="center" vertical="center" wrapText="1"/>
    </xf>
    <xf numFmtId="0" fontId="8" fillId="0" borderId="0" xfId="5" applyFont="1"/>
    <xf numFmtId="0" fontId="2" fillId="0" borderId="0" xfId="5" applyFont="1"/>
    <xf numFmtId="0" fontId="2" fillId="0" borderId="33" xfId="5" applyFont="1" applyBorder="1" applyAlignment="1">
      <alignment horizontal="center" vertical="center"/>
    </xf>
    <xf numFmtId="0" fontId="6" fillId="0" borderId="0" xfId="5" applyFont="1"/>
    <xf numFmtId="0" fontId="5" fillId="0" borderId="0" xfId="5" applyFont="1" applyAlignment="1">
      <alignment horizontal="center" vertical="center"/>
    </xf>
    <xf numFmtId="0" fontId="4" fillId="0" borderId="0" xfId="5" applyFont="1"/>
    <xf numFmtId="0" fontId="5" fillId="0" borderId="0" xfId="5" applyFont="1" applyAlignment="1">
      <alignment vertical="center"/>
    </xf>
    <xf numFmtId="0" fontId="3" fillId="0" borderId="0" xfId="5" applyFont="1" applyAlignment="1">
      <alignment horizontal="center"/>
    </xf>
    <xf numFmtId="0" fontId="5" fillId="0" borderId="0" xfId="5" applyFont="1" applyAlignment="1">
      <alignment horizontal="center"/>
    </xf>
    <xf numFmtId="0" fontId="3" fillId="0" borderId="0" xfId="5" applyFont="1"/>
    <xf numFmtId="0" fontId="3" fillId="0" borderId="0" xfId="5" applyFont="1" applyAlignment="1">
      <alignment horizontal="center" vertical="center" wrapText="1"/>
    </xf>
    <xf numFmtId="0" fontId="16" fillId="0" borderId="0" xfId="5" applyFont="1"/>
    <xf numFmtId="0" fontId="13" fillId="0" borderId="0" xfId="5" applyFont="1"/>
    <xf numFmtId="0" fontId="16" fillId="0" borderId="37" xfId="5" applyFont="1" applyBorder="1"/>
    <xf numFmtId="0" fontId="18" fillId="0" borderId="56" xfId="0" applyFont="1" applyBorder="1" applyAlignment="1">
      <alignment horizontal="center" vertical="center"/>
    </xf>
    <xf numFmtId="0" fontId="18" fillId="0" borderId="57" xfId="0" applyFont="1" applyBorder="1" applyAlignment="1">
      <alignment horizontal="center" wrapText="1"/>
    </xf>
    <xf numFmtId="0" fontId="18" fillId="0" borderId="15" xfId="0" applyFont="1" applyBorder="1" applyAlignment="1">
      <alignment horizont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58" xfId="0" applyFont="1" applyBorder="1" applyAlignment="1">
      <alignment horizontal="center" vertical="center"/>
    </xf>
    <xf numFmtId="0" fontId="18" fillId="0" borderId="0" xfId="0" applyFont="1"/>
    <xf numFmtId="0" fontId="20" fillId="0" borderId="0" xfId="0" applyFont="1" applyAlignment="1">
      <alignment horizontal="left" vertical="center"/>
    </xf>
    <xf numFmtId="0" fontId="20"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left" vertical="center"/>
    </xf>
    <xf numFmtId="0" fontId="22" fillId="0" borderId="0" xfId="0" applyFont="1" applyAlignment="1">
      <alignment horizontal="left" vertical="center"/>
    </xf>
    <xf numFmtId="0" fontId="18" fillId="0" borderId="59" xfId="0" applyFont="1" applyBorder="1" applyAlignment="1">
      <alignment horizontal="center" vertical="center"/>
    </xf>
    <xf numFmtId="165" fontId="2" fillId="0" borderId="7" xfId="0" applyNumberFormat="1" applyFont="1" applyBorder="1" applyAlignment="1">
      <alignment horizontal="center"/>
    </xf>
    <xf numFmtId="0" fontId="2" fillId="0" borderId="12" xfId="0" applyFont="1" applyBorder="1" applyAlignment="1">
      <alignment horizontal="center"/>
    </xf>
    <xf numFmtId="14" fontId="2" fillId="0" borderId="60" xfId="0" applyNumberFormat="1" applyFont="1" applyBorder="1" applyAlignment="1">
      <alignment horizontal="center"/>
    </xf>
    <xf numFmtId="0" fontId="2" fillId="16" borderId="0" xfId="0" applyFont="1" applyFill="1"/>
    <xf numFmtId="0" fontId="14" fillId="0" borderId="0" xfId="0" applyFont="1"/>
    <xf numFmtId="0" fontId="17" fillId="0" borderId="0" xfId="0" applyFont="1"/>
    <xf numFmtId="0" fontId="18" fillId="3" borderId="23" xfId="5" applyFont="1" applyFill="1" applyBorder="1" applyAlignment="1">
      <alignment horizontal="center" wrapText="1"/>
    </xf>
    <xf numFmtId="0" fontId="18" fillId="3" borderId="50" xfId="5" applyFont="1" applyFill="1" applyBorder="1" applyAlignment="1">
      <alignment horizontal="center" wrapText="1"/>
    </xf>
    <xf numFmtId="0" fontId="18" fillId="3" borderId="52" xfId="5" applyFont="1" applyFill="1" applyBorder="1" applyAlignment="1">
      <alignment horizontal="center" wrapText="1"/>
    </xf>
    <xf numFmtId="0" fontId="18" fillId="3" borderId="49" xfId="5" applyFont="1" applyFill="1" applyBorder="1" applyAlignment="1">
      <alignment horizontal="center" wrapText="1"/>
    </xf>
    <xf numFmtId="0" fontId="18" fillId="6" borderId="36" xfId="4" applyFont="1" applyFill="1" applyBorder="1" applyAlignment="1">
      <alignment horizontal="center" wrapText="1"/>
    </xf>
    <xf numFmtId="0" fontId="18" fillId="6" borderId="33" xfId="4" applyFont="1" applyFill="1" applyBorder="1" applyAlignment="1">
      <alignment horizontal="center" vertical="center" wrapText="1"/>
    </xf>
    <xf numFmtId="0" fontId="18" fillId="6" borderId="33" xfId="4" applyFont="1" applyFill="1" applyBorder="1" applyAlignment="1">
      <alignment horizontal="center" wrapText="1"/>
    </xf>
    <xf numFmtId="49" fontId="2" fillId="6" borderId="33" xfId="4" applyNumberFormat="1" applyFont="1" applyFill="1" applyBorder="1" applyAlignment="1">
      <alignment horizontal="center" vertical="center" wrapText="1"/>
    </xf>
    <xf numFmtId="49" fontId="18" fillId="6" borderId="33" xfId="4" applyNumberFormat="1" applyFont="1" applyFill="1" applyBorder="1" applyAlignment="1">
      <alignment horizontal="center" wrapText="1"/>
    </xf>
    <xf numFmtId="49" fontId="2" fillId="6" borderId="34" xfId="4" applyNumberFormat="1" applyFont="1" applyFill="1" applyBorder="1" applyAlignment="1">
      <alignment horizontal="center" wrapText="1"/>
    </xf>
    <xf numFmtId="0" fontId="2" fillId="6" borderId="35" xfId="5" applyFont="1" applyFill="1" applyBorder="1" applyAlignment="1">
      <alignment horizontal="center"/>
    </xf>
    <xf numFmtId="0" fontId="18" fillId="6" borderId="42" xfId="4" applyFont="1" applyFill="1" applyBorder="1" applyAlignment="1">
      <alignment horizontal="center" wrapText="1"/>
    </xf>
    <xf numFmtId="0" fontId="2" fillId="6" borderId="34" xfId="5" applyFont="1" applyFill="1" applyBorder="1" applyAlignment="1">
      <alignment horizontal="center"/>
    </xf>
    <xf numFmtId="0" fontId="2" fillId="6" borderId="33" xfId="5" applyFont="1" applyFill="1" applyBorder="1" applyAlignment="1">
      <alignment horizontal="center"/>
    </xf>
    <xf numFmtId="0" fontId="2" fillId="6" borderId="35" xfId="5" applyFont="1" applyFill="1" applyBorder="1"/>
    <xf numFmtId="0" fontId="18" fillId="0" borderId="35" xfId="5" applyFont="1" applyBorder="1" applyAlignment="1">
      <alignment horizontal="center" vertical="center" wrapText="1"/>
    </xf>
    <xf numFmtId="0" fontId="2" fillId="0" borderId="26" xfId="5" applyFont="1" applyBorder="1"/>
    <xf numFmtId="0" fontId="2" fillId="0" borderId="31" xfId="5" applyFont="1" applyBorder="1"/>
    <xf numFmtId="0" fontId="2" fillId="0" borderId="32" xfId="5" applyFont="1" applyBorder="1"/>
    <xf numFmtId="0" fontId="2" fillId="0" borderId="27" xfId="5" applyFont="1" applyBorder="1"/>
    <xf numFmtId="0" fontId="2" fillId="0" borderId="33" xfId="5" applyFont="1" applyBorder="1" applyAlignment="1">
      <alignment horizontal="center"/>
    </xf>
    <xf numFmtId="0" fontId="2" fillId="0" borderId="35" xfId="5" applyFont="1" applyBorder="1"/>
    <xf numFmtId="0" fontId="18" fillId="7" borderId="36" xfId="5" applyFont="1" applyFill="1" applyBorder="1" applyAlignment="1">
      <alignment vertical="center" wrapText="1"/>
    </xf>
    <xf numFmtId="0" fontId="18" fillId="7" borderId="33" xfId="5" applyFont="1" applyFill="1" applyBorder="1" applyAlignment="1">
      <alignment vertical="center" wrapText="1"/>
    </xf>
    <xf numFmtId="0" fontId="2" fillId="7" borderId="33" xfId="5" applyFont="1" applyFill="1" applyBorder="1" applyAlignment="1">
      <alignment horizontal="center" vertical="center" wrapText="1"/>
    </xf>
    <xf numFmtId="0" fontId="18" fillId="7" borderId="33" xfId="4" applyFont="1" applyFill="1" applyBorder="1" applyAlignment="1">
      <alignment horizontal="center" wrapText="1"/>
    </xf>
    <xf numFmtId="0" fontId="2" fillId="7" borderId="33" xfId="5" applyFont="1" applyFill="1" applyBorder="1" applyAlignment="1">
      <alignment horizontal="center" vertical="center"/>
    </xf>
    <xf numFmtId="0" fontId="2" fillId="7" borderId="33" xfId="5" applyFont="1" applyFill="1" applyBorder="1" applyAlignment="1">
      <alignment horizontal="center"/>
    </xf>
    <xf numFmtId="0" fontId="18" fillId="7" borderId="33" xfId="4" applyFont="1" applyFill="1" applyBorder="1" applyAlignment="1">
      <alignment horizontal="center" vertical="center" wrapText="1"/>
    </xf>
    <xf numFmtId="0" fontId="18" fillId="7" borderId="33" xfId="5" applyFont="1" applyFill="1" applyBorder="1" applyAlignment="1">
      <alignment horizontal="center" vertical="center"/>
    </xf>
    <xf numFmtId="49" fontId="2" fillId="7" borderId="34" xfId="4" applyNumberFormat="1" applyFont="1" applyFill="1" applyBorder="1" applyAlignment="1">
      <alignment horizontal="center" wrapText="1"/>
    </xf>
    <xf numFmtId="0" fontId="2" fillId="7" borderId="35" xfId="5" applyFont="1" applyFill="1" applyBorder="1"/>
    <xf numFmtId="0" fontId="18" fillId="7" borderId="41" xfId="5" applyFont="1" applyFill="1" applyBorder="1" applyAlignment="1">
      <alignment horizontal="center" vertical="center"/>
    </xf>
    <xf numFmtId="0" fontId="18" fillId="7" borderId="37" xfId="5" applyFont="1" applyFill="1" applyBorder="1" applyAlignment="1">
      <alignment horizontal="center" vertical="center"/>
    </xf>
    <xf numFmtId="0" fontId="18" fillId="7" borderId="34" xfId="4" applyFont="1" applyFill="1" applyBorder="1" applyAlignment="1">
      <alignment horizontal="center" wrapText="1"/>
    </xf>
    <xf numFmtId="164" fontId="2" fillId="0" borderId="36" xfId="5" applyNumberFormat="1" applyFont="1" applyBorder="1" applyAlignment="1">
      <alignment horizontal="center" vertical="center"/>
    </xf>
    <xf numFmtId="164" fontId="2" fillId="0" borderId="33" xfId="5" applyNumberFormat="1" applyFont="1" applyBorder="1" applyAlignment="1">
      <alignment horizontal="center" vertical="center"/>
    </xf>
    <xf numFmtId="0" fontId="2" fillId="0" borderId="37" xfId="5" applyFont="1" applyBorder="1" applyAlignment="1">
      <alignment horizontal="center" vertical="center"/>
    </xf>
    <xf numFmtId="164" fontId="2" fillId="0" borderId="34" xfId="5" applyNumberFormat="1" applyFont="1" applyBorder="1" applyAlignment="1">
      <alignment horizontal="center" vertical="center"/>
    </xf>
    <xf numFmtId="49" fontId="2" fillId="8" borderId="36" xfId="5" applyNumberFormat="1" applyFont="1" applyFill="1" applyBorder="1" applyAlignment="1">
      <alignment horizontal="left" vertical="center"/>
    </xf>
    <xf numFmtId="49" fontId="2" fillId="8" borderId="33" xfId="5" applyNumberFormat="1" applyFont="1" applyFill="1" applyBorder="1" applyAlignment="1">
      <alignment horizontal="left" vertical="center" wrapText="1"/>
    </xf>
    <xf numFmtId="49" fontId="2" fillId="8" borderId="0" xfId="5" applyNumberFormat="1" applyFont="1" applyFill="1" applyAlignment="1">
      <alignment horizontal="left" vertical="center" wrapText="1"/>
    </xf>
    <xf numFmtId="0" fontId="2" fillId="4" borderId="33" xfId="4" applyFont="1" applyFill="1" applyBorder="1" applyAlignment="1">
      <alignment horizontal="center" vertical="center" wrapText="1"/>
    </xf>
    <xf numFmtId="0" fontId="18" fillId="4" borderId="33" xfId="4" applyFont="1" applyFill="1" applyBorder="1" applyAlignment="1">
      <alignment horizontal="center" wrapText="1"/>
    </xf>
    <xf numFmtId="0" fontId="2" fillId="4" borderId="33" xfId="5" applyFont="1" applyFill="1" applyBorder="1" applyAlignment="1">
      <alignment horizontal="center" vertical="center"/>
    </xf>
    <xf numFmtId="0" fontId="2" fillId="4" borderId="33" xfId="5" applyFont="1" applyFill="1" applyBorder="1" applyAlignment="1">
      <alignment horizontal="center"/>
    </xf>
    <xf numFmtId="49" fontId="2" fillId="4" borderId="34" xfId="4" applyNumberFormat="1" applyFont="1" applyFill="1" applyBorder="1" applyAlignment="1">
      <alignment horizontal="center" wrapText="1"/>
    </xf>
    <xf numFmtId="0" fontId="2" fillId="4" borderId="35" xfId="5" applyFont="1" applyFill="1" applyBorder="1"/>
    <xf numFmtId="0" fontId="18" fillId="0" borderId="36" xfId="5" applyFont="1" applyBorder="1" applyAlignment="1">
      <alignment horizontal="center" vertical="center"/>
    </xf>
    <xf numFmtId="0" fontId="18" fillId="0" borderId="33" xfId="5" applyFont="1" applyBorder="1" applyAlignment="1">
      <alignment horizontal="center" vertical="center"/>
    </xf>
    <xf numFmtId="0" fontId="18" fillId="0" borderId="37" xfId="5" applyFont="1" applyBorder="1" applyAlignment="1">
      <alignment horizontal="center" vertical="center"/>
    </xf>
    <xf numFmtId="0" fontId="18" fillId="4" borderId="34" xfId="4" applyFont="1" applyFill="1" applyBorder="1" applyAlignment="1">
      <alignment horizontal="center" wrapText="1"/>
    </xf>
    <xf numFmtId="0" fontId="2" fillId="0" borderId="35" xfId="5" applyFont="1" applyBorder="1" applyAlignment="1">
      <alignment horizontal="left" vertical="top" wrapText="1"/>
    </xf>
    <xf numFmtId="0" fontId="2" fillId="0" borderId="36" xfId="5" applyFont="1" applyBorder="1" applyAlignment="1">
      <alignment horizontal="left" vertical="center"/>
    </xf>
    <xf numFmtId="0" fontId="2" fillId="0" borderId="33" xfId="5" applyFont="1" applyBorder="1" applyAlignment="1">
      <alignment horizontal="left" vertical="center" wrapText="1"/>
    </xf>
    <xf numFmtId="49" fontId="2" fillId="4" borderId="34" xfId="4" applyNumberFormat="1" applyFont="1" applyFill="1" applyBorder="1" applyAlignment="1">
      <alignment horizontal="center" vertical="center" wrapText="1"/>
    </xf>
    <xf numFmtId="49" fontId="2" fillId="0" borderId="33" xfId="5" applyNumberFormat="1" applyFont="1" applyBorder="1" applyAlignment="1">
      <alignment horizontal="left" vertical="top" wrapText="1"/>
    </xf>
    <xf numFmtId="164" fontId="2" fillId="0" borderId="33" xfId="5" applyNumberFormat="1" applyFont="1" applyBorder="1" applyAlignment="1">
      <alignment horizontal="center" vertical="center" wrapText="1"/>
    </xf>
    <xf numFmtId="164" fontId="2" fillId="0" borderId="34" xfId="5" applyNumberFormat="1" applyFont="1" applyBorder="1" applyAlignment="1">
      <alignment horizontal="center" vertical="center" wrapText="1"/>
    </xf>
    <xf numFmtId="0" fontId="2" fillId="0" borderId="37" xfId="5" applyFont="1" applyBorder="1" applyAlignment="1">
      <alignment horizontal="center" vertical="center" wrapText="1"/>
    </xf>
    <xf numFmtId="0" fontId="2" fillId="0" borderId="20" xfId="5" applyFont="1" applyBorder="1" applyAlignment="1">
      <alignment horizontal="left" vertical="center"/>
    </xf>
    <xf numFmtId="49" fontId="2" fillId="4" borderId="34" xfId="4" applyNumberFormat="1" applyFont="1" applyFill="1" applyBorder="1" applyAlignment="1">
      <alignment horizontal="center" vertical="top" wrapText="1"/>
    </xf>
    <xf numFmtId="0" fontId="18" fillId="0" borderId="20" xfId="5" applyFont="1" applyBorder="1" applyAlignment="1">
      <alignment horizontal="center" vertical="center"/>
    </xf>
    <xf numFmtId="0" fontId="18" fillId="0" borderId="14" xfId="5" applyFont="1" applyBorder="1" applyAlignment="1">
      <alignment horizontal="center" vertical="center"/>
    </xf>
    <xf numFmtId="0" fontId="2" fillId="0" borderId="0" xfId="5" applyFont="1" applyAlignment="1">
      <alignment horizontal="left" vertical="top" wrapText="1"/>
    </xf>
    <xf numFmtId="0" fontId="2" fillId="0" borderId="34" xfId="5" applyFont="1" applyBorder="1" applyAlignment="1">
      <alignment horizontal="center" vertical="center" wrapText="1"/>
    </xf>
    <xf numFmtId="164" fontId="2" fillId="0" borderId="38" xfId="5" applyNumberFormat="1" applyFont="1" applyBorder="1" applyAlignment="1">
      <alignment horizontal="center" vertical="center" wrapText="1"/>
    </xf>
    <xf numFmtId="0" fontId="2" fillId="0" borderId="42" xfId="5" applyFont="1" applyBorder="1" applyAlignment="1">
      <alignment horizontal="center" vertical="center" wrapText="1"/>
    </xf>
    <xf numFmtId="0" fontId="2" fillId="0" borderId="36" xfId="5" applyFont="1" applyBorder="1"/>
    <xf numFmtId="0" fontId="2" fillId="0" borderId="33" xfId="5" applyFont="1" applyBorder="1"/>
    <xf numFmtId="0" fontId="2" fillId="0" borderId="37" xfId="5" applyFont="1" applyBorder="1"/>
    <xf numFmtId="0" fontId="2" fillId="0" borderId="38" xfId="5" applyFont="1" applyBorder="1"/>
    <xf numFmtId="0" fontId="18" fillId="4" borderId="33" xfId="4" applyFont="1" applyFill="1" applyBorder="1" applyAlignment="1">
      <alignment horizontal="center" vertical="center" wrapText="1"/>
    </xf>
    <xf numFmtId="49" fontId="2" fillId="4" borderId="33" xfId="4" applyNumberFormat="1" applyFont="1" applyFill="1" applyBorder="1" applyAlignment="1">
      <alignment horizontal="center" wrapText="1"/>
    </xf>
    <xf numFmtId="0" fontId="18" fillId="0" borderId="41" xfId="5" applyFont="1" applyBorder="1" applyAlignment="1">
      <alignment horizontal="center" vertical="center"/>
    </xf>
    <xf numFmtId="0" fontId="18" fillId="0" borderId="42" xfId="5" applyFont="1" applyBorder="1" applyAlignment="1">
      <alignment horizontal="center" vertical="center"/>
    </xf>
    <xf numFmtId="0" fontId="2" fillId="0" borderId="37" xfId="5" applyFont="1" applyBorder="1" applyAlignment="1">
      <alignment horizontal="center"/>
    </xf>
    <xf numFmtId="49" fontId="2" fillId="0" borderId="0" xfId="5" applyNumberFormat="1" applyFont="1" applyAlignment="1">
      <alignment horizontal="left" vertical="center" wrapText="1"/>
    </xf>
    <xf numFmtId="0" fontId="18" fillId="0" borderId="33" xfId="4" applyFont="1" applyBorder="1" applyAlignment="1">
      <alignment horizontal="center" vertical="center" wrapText="1"/>
    </xf>
    <xf numFmtId="0" fontId="18" fillId="0" borderId="33" xfId="4" applyFont="1" applyBorder="1" applyAlignment="1">
      <alignment horizontal="center" wrapText="1"/>
    </xf>
    <xf numFmtId="49" fontId="2" fillId="0" borderId="33" xfId="4" applyNumberFormat="1" applyFont="1" applyBorder="1" applyAlignment="1">
      <alignment horizontal="center" vertical="center" wrapText="1"/>
    </xf>
    <xf numFmtId="49" fontId="2" fillId="0" borderId="34" xfId="4" applyNumberFormat="1" applyFont="1" applyBorder="1" applyAlignment="1">
      <alignment horizontal="center" wrapText="1"/>
    </xf>
    <xf numFmtId="0" fontId="18" fillId="0" borderId="34" xfId="4" applyFont="1" applyBorder="1" applyAlignment="1">
      <alignment horizontal="center" wrapText="1"/>
    </xf>
    <xf numFmtId="0" fontId="2" fillId="4" borderId="34" xfId="4" applyFont="1" applyFill="1" applyBorder="1" applyAlignment="1">
      <alignment horizontal="center" vertical="center" wrapText="1"/>
    </xf>
    <xf numFmtId="0" fontId="2" fillId="0" borderId="35" xfId="5" applyFont="1" applyBorder="1" applyAlignment="1">
      <alignment horizontal="center" vertical="center" wrapText="1"/>
    </xf>
    <xf numFmtId="49" fontId="2" fillId="4" borderId="33" xfId="4" applyNumberFormat="1" applyFont="1" applyFill="1" applyBorder="1" applyAlignment="1">
      <alignment horizontal="center" vertical="center" wrapText="1"/>
    </xf>
    <xf numFmtId="49" fontId="18" fillId="4" borderId="33" xfId="4" applyNumberFormat="1" applyFont="1" applyFill="1" applyBorder="1" applyAlignment="1">
      <alignment horizontal="center" wrapText="1"/>
    </xf>
    <xf numFmtId="49" fontId="2" fillId="0" borderId="34" xfId="4" applyNumberFormat="1" applyFont="1" applyBorder="1" applyAlignment="1">
      <alignment horizontal="center" vertical="center" wrapText="1"/>
    </xf>
    <xf numFmtId="0" fontId="18" fillId="4" borderId="36" xfId="4" applyFont="1" applyFill="1" applyBorder="1" applyAlignment="1">
      <alignment horizontal="center" vertical="center" wrapText="1"/>
    </xf>
    <xf numFmtId="0" fontId="18" fillId="4" borderId="42" xfId="4" applyFont="1" applyFill="1" applyBorder="1" applyAlignment="1">
      <alignment horizontal="center" vertical="center" wrapText="1"/>
    </xf>
    <xf numFmtId="49" fontId="2" fillId="0" borderId="33" xfId="5" applyNumberFormat="1" applyFont="1" applyBorder="1" applyAlignment="1">
      <alignment horizontal="center" vertical="center" wrapText="1"/>
    </xf>
    <xf numFmtId="0" fontId="2" fillId="0" borderId="44" xfId="5" applyFont="1" applyBorder="1" applyAlignment="1">
      <alignment horizontal="center" vertical="center" wrapText="1"/>
    </xf>
    <xf numFmtId="49" fontId="2" fillId="4" borderId="34" xfId="4" applyNumberFormat="1" applyFont="1" applyFill="1" applyBorder="1" applyAlignment="1">
      <alignment horizontal="left" vertical="center" wrapText="1"/>
    </xf>
    <xf numFmtId="0" fontId="18" fillId="0" borderId="35" xfId="5" applyFont="1" applyBorder="1" applyAlignment="1">
      <alignment horizontal="left" vertical="center" wrapText="1"/>
    </xf>
    <xf numFmtId="0" fontId="2" fillId="0" borderId="0" xfId="5" applyFont="1" applyAlignment="1">
      <alignment horizontal="center" vertical="center"/>
    </xf>
    <xf numFmtId="0" fontId="2" fillId="7" borderId="33" xfId="4" applyFont="1" applyFill="1" applyBorder="1" applyAlignment="1">
      <alignment horizontal="center" vertical="center" wrapText="1"/>
    </xf>
    <xf numFmtId="49" fontId="2" fillId="7" borderId="34" xfId="4" applyNumberFormat="1" applyFont="1" applyFill="1" applyBorder="1" applyAlignment="1">
      <alignment horizontal="center" vertical="center" wrapText="1"/>
    </xf>
    <xf numFmtId="0" fontId="18" fillId="7" borderId="36" xfId="4" applyFont="1" applyFill="1" applyBorder="1" applyAlignment="1">
      <alignment horizontal="center" vertical="center" wrapText="1"/>
    </xf>
    <xf numFmtId="0" fontId="18" fillId="7" borderId="42" xfId="4" applyFont="1" applyFill="1" applyBorder="1" applyAlignment="1">
      <alignment horizontal="center" vertical="center" wrapText="1"/>
    </xf>
    <xf numFmtId="0" fontId="2" fillId="7" borderId="34" xfId="4" applyFont="1" applyFill="1" applyBorder="1" applyAlignment="1">
      <alignment horizontal="center" vertical="center" wrapText="1"/>
    </xf>
    <xf numFmtId="49" fontId="2" fillId="7" borderId="35" xfId="5" applyNumberFormat="1" applyFont="1" applyFill="1" applyBorder="1" applyAlignment="1">
      <alignment horizontal="left" vertical="top" wrapText="1"/>
    </xf>
    <xf numFmtId="0" fontId="28" fillId="12" borderId="36" xfId="5" applyFont="1" applyFill="1" applyBorder="1" applyAlignment="1">
      <alignment vertical="center" wrapText="1"/>
    </xf>
    <xf numFmtId="0" fontId="28" fillId="14" borderId="9" xfId="5" applyFont="1" applyFill="1" applyBorder="1" applyAlignment="1">
      <alignment horizontal="left" vertical="center"/>
    </xf>
    <xf numFmtId="0" fontId="28" fillId="12" borderId="38" xfId="4" applyFont="1" applyFill="1" applyBorder="1" applyAlignment="1">
      <alignment horizontal="center" wrapText="1"/>
    </xf>
    <xf numFmtId="0" fontId="28" fillId="12" borderId="38" xfId="4" quotePrefix="1" applyFont="1" applyFill="1" applyBorder="1" applyAlignment="1">
      <alignment horizontal="center" vertical="center" wrapText="1"/>
    </xf>
    <xf numFmtId="0" fontId="28" fillId="12" borderId="38" xfId="4" quotePrefix="1" applyFont="1" applyFill="1" applyBorder="1" applyAlignment="1">
      <alignment horizontal="center" wrapText="1"/>
    </xf>
    <xf numFmtId="0" fontId="28" fillId="12" borderId="38" xfId="5" applyFont="1" applyFill="1" applyBorder="1" applyAlignment="1">
      <alignment horizontal="center" vertical="center"/>
    </xf>
    <xf numFmtId="0" fontId="16" fillId="14" borderId="9" xfId="5" applyFont="1" applyFill="1" applyBorder="1" applyAlignment="1">
      <alignment horizontal="center" vertical="center"/>
    </xf>
    <xf numFmtId="0" fontId="16" fillId="12" borderId="33" xfId="5" applyFont="1" applyFill="1" applyBorder="1" applyAlignment="1">
      <alignment horizontal="center" vertical="center"/>
    </xf>
    <xf numFmtId="0" fontId="28" fillId="12" borderId="38" xfId="4" applyFont="1" applyFill="1" applyBorder="1" applyAlignment="1">
      <alignment horizontal="center" vertical="center" wrapText="1"/>
    </xf>
    <xf numFmtId="0" fontId="28" fillId="12" borderId="33" xfId="4" applyFont="1" applyFill="1" applyBorder="1" applyAlignment="1">
      <alignment horizontal="center" vertical="center" wrapText="1"/>
    </xf>
    <xf numFmtId="49" fontId="16" fillId="14" borderId="4" xfId="5" applyNumberFormat="1" applyFont="1" applyFill="1" applyBorder="1" applyAlignment="1">
      <alignment horizontal="center" vertical="center" wrapText="1"/>
    </xf>
    <xf numFmtId="1" fontId="28" fillId="14" borderId="4" xfId="5" applyNumberFormat="1" applyFont="1" applyFill="1" applyBorder="1" applyAlignment="1">
      <alignment horizontal="center" vertical="center" wrapText="1"/>
    </xf>
    <xf numFmtId="1" fontId="28" fillId="14" borderId="5" xfId="5" applyNumberFormat="1" applyFont="1" applyFill="1" applyBorder="1" applyAlignment="1">
      <alignment horizontal="center" vertical="center" wrapText="1"/>
    </xf>
    <xf numFmtId="1" fontId="28" fillId="14" borderId="8" xfId="5" applyNumberFormat="1" applyFont="1" applyFill="1" applyBorder="1" applyAlignment="1">
      <alignment horizontal="center" vertical="center" wrapText="1"/>
    </xf>
    <xf numFmtId="49" fontId="28" fillId="12" borderId="37" xfId="5" applyNumberFormat="1" applyFont="1" applyFill="1" applyBorder="1" applyAlignment="1">
      <alignment horizontal="center" vertical="center" wrapText="1"/>
    </xf>
    <xf numFmtId="0" fontId="28" fillId="12" borderId="34" xfId="5" applyFont="1" applyFill="1" applyBorder="1" applyAlignment="1">
      <alignment horizontal="center"/>
    </xf>
    <xf numFmtId="0" fontId="28" fillId="12" borderId="38" xfId="5" applyFont="1" applyFill="1" applyBorder="1"/>
    <xf numFmtId="0" fontId="28" fillId="12" borderId="33" xfId="5" applyFont="1" applyFill="1" applyBorder="1" applyAlignment="1">
      <alignment horizontal="center" vertical="center" wrapText="1"/>
    </xf>
    <xf numFmtId="9" fontId="28" fillId="0" borderId="35" xfId="5" applyNumberFormat="1" applyFont="1" applyBorder="1" applyAlignment="1">
      <alignment horizontal="center" vertical="center"/>
    </xf>
    <xf numFmtId="0" fontId="28" fillId="0" borderId="36" xfId="5" applyFont="1" applyBorder="1" applyAlignment="1">
      <alignment horizontal="center" vertical="center"/>
    </xf>
    <xf numFmtId="0" fontId="28" fillId="0" borderId="33" xfId="5" applyFont="1" applyBorder="1" applyAlignment="1">
      <alignment horizontal="center" vertical="center"/>
    </xf>
    <xf numFmtId="9" fontId="28" fillId="0" borderId="33" xfId="5" applyNumberFormat="1" applyFont="1" applyBorder="1" applyAlignment="1">
      <alignment horizontal="center" vertical="center"/>
    </xf>
    <xf numFmtId="0" fontId="28" fillId="0" borderId="35" xfId="5" applyFont="1" applyBorder="1" applyAlignment="1">
      <alignment horizontal="center" vertical="center"/>
    </xf>
    <xf numFmtId="9" fontId="28" fillId="0" borderId="37" xfId="5" applyNumberFormat="1" applyFont="1" applyBorder="1" applyAlignment="1">
      <alignment horizontal="center" vertical="center"/>
    </xf>
    <xf numFmtId="0" fontId="28" fillId="0" borderId="34" xfId="5" applyFont="1" applyBorder="1" applyAlignment="1">
      <alignment horizontal="center" vertical="center"/>
    </xf>
    <xf numFmtId="0" fontId="16" fillId="0" borderId="12" xfId="5" applyFont="1" applyBorder="1"/>
    <xf numFmtId="0" fontId="28" fillId="14" borderId="8" xfId="5" applyFont="1" applyFill="1" applyBorder="1" applyAlignment="1">
      <alignment horizontal="left" vertical="center"/>
    </xf>
    <xf numFmtId="0" fontId="16" fillId="14" borderId="9" xfId="5" applyFont="1" applyFill="1" applyBorder="1" applyAlignment="1">
      <alignment horizontal="center" vertical="center" wrapText="1"/>
    </xf>
    <xf numFmtId="0" fontId="28" fillId="14" borderId="9" xfId="5" applyFont="1" applyFill="1" applyBorder="1" applyAlignment="1">
      <alignment horizontal="center" vertical="center" wrapText="1"/>
    </xf>
    <xf numFmtId="0" fontId="28" fillId="14" borderId="1" xfId="5" applyFont="1" applyFill="1" applyBorder="1" applyAlignment="1">
      <alignment horizontal="center" vertical="center" wrapText="1"/>
    </xf>
    <xf numFmtId="0" fontId="28" fillId="14" borderId="10" xfId="5" applyFont="1" applyFill="1" applyBorder="1" applyAlignment="1">
      <alignment horizontal="center" vertical="center" wrapText="1"/>
    </xf>
    <xf numFmtId="0" fontId="16" fillId="12" borderId="4" xfId="5" applyFont="1" applyFill="1" applyBorder="1" applyAlignment="1">
      <alignment horizontal="center" vertical="center"/>
    </xf>
    <xf numFmtId="0" fontId="16" fillId="12" borderId="9" xfId="5" applyFont="1" applyFill="1" applyBorder="1" applyAlignment="1">
      <alignment horizontal="center" vertical="center" wrapText="1"/>
    </xf>
    <xf numFmtId="0" fontId="16" fillId="12" borderId="9" xfId="5" applyFont="1" applyFill="1" applyBorder="1" applyAlignment="1">
      <alignment horizontal="center" vertical="center"/>
    </xf>
    <xf numFmtId="9" fontId="16" fillId="0" borderId="5" xfId="5" applyNumberFormat="1" applyFont="1" applyBorder="1" applyAlignment="1">
      <alignment horizontal="center" vertical="center" wrapText="1"/>
    </xf>
    <xf numFmtId="0" fontId="16" fillId="0" borderId="8" xfId="5" applyFont="1" applyBorder="1" applyAlignment="1">
      <alignment horizontal="center" vertical="center"/>
    </xf>
    <xf numFmtId="0" fontId="16" fillId="0" borderId="5" xfId="5" applyFont="1" applyBorder="1" applyAlignment="1">
      <alignment horizontal="center" vertical="center" wrapText="1"/>
    </xf>
    <xf numFmtId="0" fontId="16" fillId="0" borderId="33" xfId="5" applyFont="1" applyBorder="1"/>
    <xf numFmtId="9" fontId="16" fillId="0" borderId="4" xfId="5" applyNumberFormat="1" applyFont="1" applyBorder="1" applyAlignment="1">
      <alignment horizontal="center" vertical="center" wrapText="1"/>
    </xf>
    <xf numFmtId="0" fontId="16" fillId="0" borderId="9" xfId="5" applyFont="1" applyBorder="1" applyAlignment="1">
      <alignment horizontal="center" vertical="center"/>
    </xf>
    <xf numFmtId="0" fontId="16" fillId="0" borderId="9" xfId="5" applyFont="1" applyBorder="1" applyAlignment="1">
      <alignment horizontal="center" vertical="center" wrapText="1"/>
    </xf>
    <xf numFmtId="9" fontId="16" fillId="0" borderId="7" xfId="5" applyNumberFormat="1" applyFont="1" applyBorder="1" applyAlignment="1">
      <alignment horizontal="center" vertical="center" wrapText="1"/>
    </xf>
    <xf numFmtId="0" fontId="16" fillId="0" borderId="3" xfId="5" applyFont="1" applyBorder="1" applyAlignment="1">
      <alignment horizontal="center" vertical="center"/>
    </xf>
    <xf numFmtId="0" fontId="16" fillId="0" borderId="6" xfId="5" applyFont="1" applyBorder="1" applyAlignment="1">
      <alignment horizontal="center" vertical="center"/>
    </xf>
    <xf numFmtId="0" fontId="28" fillId="12" borderId="33" xfId="0" applyFont="1" applyFill="1" applyBorder="1" applyAlignment="1">
      <alignment vertical="center" wrapText="1"/>
    </xf>
    <xf numFmtId="0" fontId="29" fillId="12" borderId="33" xfId="0" applyFont="1" applyFill="1" applyBorder="1" applyAlignment="1">
      <alignment vertical="center" wrapText="1"/>
    </xf>
    <xf numFmtId="0" fontId="29" fillId="12" borderId="33" xfId="2" applyFont="1" applyFill="1" applyBorder="1" applyAlignment="1">
      <alignment horizontal="center" wrapText="1"/>
    </xf>
    <xf numFmtId="0" fontId="29" fillId="12" borderId="33" xfId="2" quotePrefix="1" applyFont="1" applyFill="1" applyBorder="1" applyAlignment="1">
      <alignment horizontal="center" vertical="center" wrapText="1"/>
    </xf>
    <xf numFmtId="0" fontId="29" fillId="12" borderId="33" xfId="2" quotePrefix="1" applyFont="1" applyFill="1" applyBorder="1" applyAlignment="1">
      <alignment horizontal="center" wrapText="1"/>
    </xf>
    <xf numFmtId="0" fontId="28" fillId="12" borderId="0" xfId="0" applyFont="1" applyFill="1"/>
    <xf numFmtId="0" fontId="29" fillId="12" borderId="33" xfId="0" applyFont="1" applyFill="1" applyBorder="1" applyAlignment="1">
      <alignment horizontal="center" vertical="center" wrapText="1"/>
    </xf>
    <xf numFmtId="0" fontId="29" fillId="17" borderId="33" xfId="0" applyFont="1" applyFill="1" applyBorder="1" applyAlignment="1">
      <alignment horizontal="center" vertical="center"/>
    </xf>
    <xf numFmtId="0" fontId="29" fillId="12" borderId="33" xfId="0" applyFont="1" applyFill="1" applyBorder="1" applyAlignment="1">
      <alignment horizontal="center"/>
    </xf>
    <xf numFmtId="0" fontId="29" fillId="12" borderId="33" xfId="2" applyFont="1" applyFill="1" applyBorder="1" applyAlignment="1">
      <alignment horizontal="center" vertical="center" wrapText="1"/>
    </xf>
    <xf numFmtId="49" fontId="29" fillId="12" borderId="33" xfId="2" applyNumberFormat="1" applyFont="1" applyFill="1" applyBorder="1" applyAlignment="1">
      <alignment horizontal="center" wrapText="1"/>
    </xf>
    <xf numFmtId="49" fontId="29" fillId="12" borderId="33" xfId="2" applyNumberFormat="1" applyFont="1" applyFill="1" applyBorder="1" applyAlignment="1">
      <alignment horizontal="center" vertical="center" wrapText="1"/>
    </xf>
    <xf numFmtId="0" fontId="28" fillId="12" borderId="35" xfId="0" applyFont="1" applyFill="1" applyBorder="1"/>
    <xf numFmtId="0" fontId="29" fillId="12" borderId="36" xfId="2" applyFont="1" applyFill="1" applyBorder="1" applyAlignment="1">
      <alignment horizontal="center" vertical="center" wrapText="1"/>
    </xf>
    <xf numFmtId="0" fontId="29" fillId="12" borderId="37" xfId="2" applyFont="1" applyFill="1" applyBorder="1" applyAlignment="1">
      <alignment horizontal="center" vertical="center" wrapText="1"/>
    </xf>
    <xf numFmtId="0" fontId="29" fillId="12" borderId="36" xfId="2" quotePrefix="1" applyFont="1" applyFill="1" applyBorder="1" applyAlignment="1">
      <alignment horizontal="center" wrapText="1"/>
    </xf>
    <xf numFmtId="0" fontId="30" fillId="0" borderId="37" xfId="0" applyFont="1" applyBorder="1" applyAlignment="1">
      <alignment horizontal="center"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18" fillId="6" borderId="36" xfId="5" applyFont="1" applyFill="1" applyBorder="1" applyAlignment="1">
      <alignment horizontal="left" vertical="center"/>
    </xf>
    <xf numFmtId="0" fontId="18" fillId="6" borderId="38" xfId="4" applyFont="1" applyFill="1" applyBorder="1" applyAlignment="1">
      <alignment horizontal="center" wrapText="1"/>
    </xf>
    <xf numFmtId="0" fontId="2" fillId="6" borderId="38" xfId="5" applyFont="1" applyFill="1" applyBorder="1" applyAlignment="1">
      <alignment horizontal="center" vertical="center"/>
    </xf>
    <xf numFmtId="0" fontId="2" fillId="6" borderId="38" xfId="5" applyFont="1" applyFill="1" applyBorder="1" applyAlignment="1">
      <alignment horizontal="center"/>
    </xf>
    <xf numFmtId="49" fontId="2" fillId="6" borderId="38" xfId="4" applyNumberFormat="1" applyFont="1" applyFill="1" applyBorder="1" applyAlignment="1">
      <alignment horizontal="center" vertical="center" wrapText="1"/>
    </xf>
    <xf numFmtId="1" fontId="18" fillId="6" borderId="33" xfId="4" applyNumberFormat="1" applyFont="1" applyFill="1" applyBorder="1" applyAlignment="1">
      <alignment horizontal="center" wrapText="1"/>
    </xf>
    <xf numFmtId="49" fontId="2" fillId="6" borderId="38" xfId="4" applyNumberFormat="1" applyFont="1" applyFill="1" applyBorder="1" applyAlignment="1">
      <alignment horizontal="center" wrapText="1"/>
    </xf>
    <xf numFmtId="0" fontId="2" fillId="6" borderId="38" xfId="5" applyFont="1" applyFill="1" applyBorder="1"/>
    <xf numFmtId="0" fontId="18" fillId="6" borderId="36" xfId="4" applyFont="1" applyFill="1" applyBorder="1" applyAlignment="1">
      <alignment horizontal="center" vertical="center" wrapText="1"/>
    </xf>
    <xf numFmtId="0" fontId="18" fillId="6" borderId="37" xfId="4" applyFont="1" applyFill="1" applyBorder="1" applyAlignment="1">
      <alignment horizontal="center" vertical="center" wrapText="1"/>
    </xf>
    <xf numFmtId="0" fontId="18" fillId="6" borderId="34" xfId="4" applyFont="1" applyFill="1" applyBorder="1" applyAlignment="1">
      <alignment horizontal="center" wrapText="1"/>
    </xf>
    <xf numFmtId="0" fontId="2" fillId="6" borderId="38" xfId="5" applyFont="1" applyFill="1" applyBorder="1" applyAlignment="1">
      <alignment vertical="center"/>
    </xf>
    <xf numFmtId="0" fontId="18" fillId="6" borderId="38" xfId="5" applyFont="1" applyFill="1" applyBorder="1" applyAlignment="1">
      <alignment horizontal="center"/>
    </xf>
    <xf numFmtId="0" fontId="18" fillId="6" borderId="38" xfId="5" applyFont="1" applyFill="1" applyBorder="1" applyAlignment="1">
      <alignment horizontal="center" vertical="center"/>
    </xf>
    <xf numFmtId="0" fontId="2" fillId="6" borderId="34" xfId="5" applyFont="1" applyFill="1" applyBorder="1"/>
    <xf numFmtId="0" fontId="2" fillId="6" borderId="33" xfId="5" applyFont="1" applyFill="1" applyBorder="1"/>
    <xf numFmtId="0" fontId="2" fillId="9" borderId="15" xfId="5" applyFont="1" applyFill="1" applyBorder="1"/>
    <xf numFmtId="0" fontId="2" fillId="9" borderId="0" xfId="5" applyFont="1" applyFill="1"/>
    <xf numFmtId="0" fontId="2" fillId="9" borderId="0" xfId="5" applyFont="1" applyFill="1" applyAlignment="1">
      <alignment horizontal="center" vertical="center"/>
    </xf>
    <xf numFmtId="0" fontId="2" fillId="9" borderId="0" xfId="5" applyFont="1" applyFill="1" applyAlignment="1">
      <alignment vertical="center"/>
    </xf>
    <xf numFmtId="0" fontId="18" fillId="9" borderId="0" xfId="5" applyFont="1" applyFill="1" applyAlignment="1">
      <alignment horizontal="center"/>
    </xf>
    <xf numFmtId="0" fontId="2" fillId="9" borderId="0" xfId="5" applyFont="1" applyFill="1" applyAlignment="1">
      <alignment horizontal="center"/>
    </xf>
    <xf numFmtId="0" fontId="18" fillId="9" borderId="15" xfId="5" applyFont="1" applyFill="1" applyBorder="1"/>
    <xf numFmtId="0" fontId="18" fillId="9" borderId="0" xfId="5" applyFont="1" applyFill="1"/>
    <xf numFmtId="0" fontId="18" fillId="9" borderId="12" xfId="5" applyFont="1" applyFill="1" applyBorder="1"/>
    <xf numFmtId="0" fontId="18" fillId="6" borderId="35" xfId="4" applyFont="1" applyFill="1" applyBorder="1" applyAlignment="1">
      <alignment horizontal="center" wrapText="1"/>
    </xf>
    <xf numFmtId="0" fontId="18" fillId="6" borderId="37" xfId="4" applyFont="1" applyFill="1" applyBorder="1" applyAlignment="1">
      <alignment horizontal="center" wrapText="1"/>
    </xf>
    <xf numFmtId="0" fontId="18" fillId="0" borderId="35" xfId="4" applyFont="1" applyBorder="1" applyAlignment="1">
      <alignment horizontal="center" vertical="center" wrapText="1"/>
    </xf>
    <xf numFmtId="0" fontId="18" fillId="7" borderId="41" xfId="4" applyFont="1" applyFill="1" applyBorder="1" applyAlignment="1">
      <alignment horizontal="center" vertical="center" wrapText="1"/>
    </xf>
    <xf numFmtId="0" fontId="18" fillId="7" borderId="37" xfId="4" applyFont="1" applyFill="1" applyBorder="1" applyAlignment="1">
      <alignment horizontal="center" vertical="center" wrapText="1"/>
    </xf>
    <xf numFmtId="0" fontId="2" fillId="7" borderId="35" xfId="5" applyFont="1" applyFill="1" applyBorder="1" applyAlignment="1">
      <alignment horizontal="center"/>
    </xf>
    <xf numFmtId="164" fontId="2" fillId="0" borderId="36" xfId="3" applyNumberFormat="1" applyFont="1" applyBorder="1" applyAlignment="1">
      <alignment horizontal="center" vertical="center" wrapText="1"/>
    </xf>
    <xf numFmtId="0" fontId="2" fillId="4" borderId="33" xfId="5" applyFont="1" applyFill="1" applyBorder="1" applyAlignment="1">
      <alignment horizontal="center" vertical="center" wrapText="1"/>
    </xf>
    <xf numFmtId="0" fontId="2" fillId="4" borderId="35" xfId="5" applyFont="1" applyFill="1" applyBorder="1" applyAlignment="1">
      <alignment horizontal="left" vertical="top" wrapText="1"/>
    </xf>
    <xf numFmtId="0" fontId="2" fillId="0" borderId="39" xfId="5" applyFont="1" applyBorder="1" applyAlignment="1">
      <alignment horizontal="left" vertical="center"/>
    </xf>
    <xf numFmtId="0" fontId="2" fillId="0" borderId="33" xfId="5" applyFont="1" applyBorder="1" applyAlignment="1">
      <alignment horizontal="left" vertical="center"/>
    </xf>
    <xf numFmtId="0" fontId="18" fillId="0" borderId="39" xfId="5" applyFont="1" applyBorder="1" applyAlignment="1">
      <alignment horizontal="center" vertical="center"/>
    </xf>
    <xf numFmtId="0" fontId="18" fillId="0" borderId="40" xfId="5" applyFont="1" applyBorder="1" applyAlignment="1">
      <alignment horizontal="center" vertical="center"/>
    </xf>
    <xf numFmtId="49" fontId="2" fillId="0" borderId="0" xfId="5" applyNumberFormat="1" applyFont="1" applyAlignment="1">
      <alignment horizontal="left" vertical="top" wrapText="1"/>
    </xf>
    <xf numFmtId="164" fontId="2" fillId="0" borderId="36" xfId="5" applyNumberFormat="1" applyFont="1" applyBorder="1" applyAlignment="1">
      <alignment horizontal="center" vertical="center" wrapText="1"/>
    </xf>
    <xf numFmtId="164" fontId="2" fillId="4" borderId="33" xfId="5" applyNumberFormat="1" applyFont="1" applyFill="1" applyBorder="1" applyAlignment="1">
      <alignment horizontal="center" vertical="center" wrapText="1"/>
    </xf>
    <xf numFmtId="0" fontId="2" fillId="0" borderId="40" xfId="4" applyFont="1" applyBorder="1" applyAlignment="1">
      <alignment horizontal="center" vertical="center" wrapText="1"/>
    </xf>
    <xf numFmtId="0" fontId="2" fillId="0" borderId="33" xfId="4" applyFont="1" applyBorder="1" applyAlignment="1">
      <alignment horizontal="center" vertical="center" wrapText="1"/>
    </xf>
    <xf numFmtId="0" fontId="18" fillId="0" borderId="33" xfId="5" applyFont="1" applyBorder="1" applyAlignment="1">
      <alignment horizontal="center" vertical="center" wrapText="1"/>
    </xf>
    <xf numFmtId="164" fontId="2" fillId="0" borderId="39" xfId="5" applyNumberFormat="1" applyFont="1" applyBorder="1" applyAlignment="1">
      <alignment horizontal="center" vertical="center" wrapText="1"/>
    </xf>
    <xf numFmtId="164" fontId="2" fillId="0" borderId="40" xfId="5" applyNumberFormat="1" applyFont="1" applyBorder="1" applyAlignment="1">
      <alignment horizontal="center" vertical="center" wrapText="1"/>
    </xf>
    <xf numFmtId="49" fontId="2" fillId="0" borderId="37" xfId="5" applyNumberFormat="1" applyFont="1" applyBorder="1" applyAlignment="1">
      <alignment horizontal="center" vertical="center" wrapText="1"/>
    </xf>
    <xf numFmtId="164" fontId="2" fillId="0" borderId="43" xfId="5" applyNumberFormat="1" applyFont="1" applyBorder="1" applyAlignment="1">
      <alignment horizontal="center" vertical="center" wrapText="1"/>
    </xf>
    <xf numFmtId="0" fontId="2" fillId="7" borderId="35" xfId="5" applyFont="1" applyFill="1" applyBorder="1" applyAlignment="1">
      <alignment horizontal="left" vertical="top" wrapText="1"/>
    </xf>
    <xf numFmtId="164" fontId="2" fillId="0" borderId="38" xfId="5" applyNumberFormat="1" applyFont="1" applyBorder="1" applyAlignment="1">
      <alignment horizontal="center" vertical="center"/>
    </xf>
    <xf numFmtId="0" fontId="2" fillId="0" borderId="40" xfId="5" applyFont="1" applyBorder="1" applyAlignment="1">
      <alignment horizontal="center" vertical="center"/>
    </xf>
    <xf numFmtId="49" fontId="2" fillId="7" borderId="34" xfId="4" applyNumberFormat="1" applyFont="1" applyFill="1" applyBorder="1" applyAlignment="1">
      <alignment horizontal="center" vertical="top" wrapText="1"/>
    </xf>
    <xf numFmtId="49" fontId="2" fillId="12" borderId="0" xfId="5" applyNumberFormat="1" applyFont="1" applyFill="1" applyAlignment="1">
      <alignment horizontal="left" vertical="top" wrapText="1"/>
    </xf>
    <xf numFmtId="0" fontId="31" fillId="7" borderId="33" xfId="4" applyFont="1" applyFill="1" applyBorder="1" applyAlignment="1">
      <alignment horizontal="center" wrapText="1"/>
    </xf>
    <xf numFmtId="0" fontId="32" fillId="7" borderId="33" xfId="5" applyFont="1" applyFill="1" applyBorder="1" applyAlignment="1">
      <alignment horizontal="center"/>
    </xf>
    <xf numFmtId="49" fontId="32" fillId="7" borderId="33" xfId="4" applyNumberFormat="1" applyFont="1" applyFill="1" applyBorder="1" applyAlignment="1">
      <alignment horizontal="center" vertical="center" wrapText="1"/>
    </xf>
    <xf numFmtId="0" fontId="18" fillId="7" borderId="36" xfId="4" applyFont="1" applyFill="1" applyBorder="1" applyAlignment="1">
      <alignment horizontal="center" wrapText="1"/>
    </xf>
    <xf numFmtId="0" fontId="18" fillId="7" borderId="42" xfId="4" applyFont="1" applyFill="1" applyBorder="1" applyAlignment="1">
      <alignment horizontal="center" wrapText="1"/>
    </xf>
    <xf numFmtId="0" fontId="32" fillId="0" borderId="33" xfId="5" applyFont="1" applyBorder="1"/>
    <xf numFmtId="0" fontId="32" fillId="0" borderId="37" xfId="5" applyFont="1" applyBorder="1"/>
    <xf numFmtId="0" fontId="32" fillId="0" borderId="38" xfId="5" applyFont="1" applyBorder="1"/>
    <xf numFmtId="0" fontId="29" fillId="12" borderId="36" xfId="5" applyFont="1" applyFill="1" applyBorder="1" applyAlignment="1">
      <alignment vertical="center" wrapText="1"/>
    </xf>
    <xf numFmtId="0" fontId="29" fillId="14" borderId="9" xfId="5" applyFont="1" applyFill="1" applyBorder="1" applyAlignment="1">
      <alignment horizontal="left" vertical="center"/>
    </xf>
    <xf numFmtId="0" fontId="29" fillId="12" borderId="38" xfId="4" applyFont="1" applyFill="1" applyBorder="1" applyAlignment="1">
      <alignment horizontal="center" wrapText="1"/>
    </xf>
    <xf numFmtId="0" fontId="29" fillId="12" borderId="38" xfId="4" quotePrefix="1" applyFont="1" applyFill="1" applyBorder="1" applyAlignment="1">
      <alignment horizontal="center" vertical="center" wrapText="1"/>
    </xf>
    <xf numFmtId="0" fontId="29" fillId="12" borderId="38" xfId="4" quotePrefix="1" applyFont="1" applyFill="1" applyBorder="1" applyAlignment="1">
      <alignment horizontal="center" wrapText="1"/>
    </xf>
    <xf numFmtId="0" fontId="33" fillId="12" borderId="38" xfId="5" applyFont="1" applyFill="1" applyBorder="1" applyAlignment="1">
      <alignment horizontal="center" vertical="center"/>
    </xf>
    <xf numFmtId="0" fontId="2" fillId="14" borderId="9" xfId="5" applyFont="1" applyFill="1" applyBorder="1" applyAlignment="1">
      <alignment horizontal="center" vertical="center"/>
    </xf>
    <xf numFmtId="0" fontId="8" fillId="12" borderId="33" xfId="5" applyFont="1" applyFill="1" applyBorder="1" applyAlignment="1">
      <alignment horizontal="center" vertical="center"/>
    </xf>
    <xf numFmtId="0" fontId="29" fillId="12" borderId="38" xfId="4" applyFont="1" applyFill="1" applyBorder="1" applyAlignment="1">
      <alignment horizontal="center" vertical="center" wrapText="1"/>
    </xf>
    <xf numFmtId="0" fontId="18" fillId="14" borderId="1" xfId="5" applyFont="1" applyFill="1" applyBorder="1" applyAlignment="1">
      <alignment horizontal="center" vertical="center" wrapText="1"/>
    </xf>
    <xf numFmtId="49" fontId="2" fillId="14" borderId="4" xfId="5" applyNumberFormat="1" applyFont="1" applyFill="1" applyBorder="1" applyAlignment="1">
      <alignment horizontal="center" vertical="center" wrapText="1"/>
    </xf>
    <xf numFmtId="1" fontId="18" fillId="14" borderId="4" xfId="5" applyNumberFormat="1" applyFont="1" applyFill="1" applyBorder="1" applyAlignment="1">
      <alignment horizontal="center" vertical="center" wrapText="1"/>
    </xf>
    <xf numFmtId="1" fontId="18" fillId="14" borderId="5" xfId="5" applyNumberFormat="1" applyFont="1" applyFill="1" applyBorder="1" applyAlignment="1">
      <alignment horizontal="center" vertical="center" wrapText="1"/>
    </xf>
    <xf numFmtId="1" fontId="18" fillId="14" borderId="2" xfId="5" applyNumberFormat="1" applyFont="1" applyFill="1" applyBorder="1" applyAlignment="1">
      <alignment horizontal="center" vertical="center" wrapText="1"/>
    </xf>
    <xf numFmtId="0" fontId="29" fillId="12" borderId="33" xfId="4" applyFont="1" applyFill="1" applyBorder="1" applyAlignment="1">
      <alignment horizontal="center" vertical="center" wrapText="1"/>
    </xf>
    <xf numFmtId="49" fontId="18" fillId="12" borderId="6" xfId="5" applyNumberFormat="1" applyFont="1" applyFill="1" applyBorder="1" applyAlignment="1">
      <alignment horizontal="center" vertical="center" wrapText="1"/>
    </xf>
    <xf numFmtId="0" fontId="29" fillId="12" borderId="34" xfId="5" applyFont="1" applyFill="1" applyBorder="1" applyAlignment="1">
      <alignment horizontal="center"/>
    </xf>
    <xf numFmtId="0" fontId="29" fillId="12" borderId="38" xfId="5" applyFont="1" applyFill="1" applyBorder="1"/>
    <xf numFmtId="0" fontId="29" fillId="12" borderId="33" xfId="5" applyFont="1" applyFill="1" applyBorder="1" applyAlignment="1">
      <alignment horizontal="center" vertical="center" wrapText="1"/>
    </xf>
    <xf numFmtId="9" fontId="29" fillId="0" borderId="35" xfId="5" applyNumberFormat="1" applyFont="1" applyBorder="1" applyAlignment="1">
      <alignment horizontal="center" vertical="center"/>
    </xf>
    <xf numFmtId="0" fontId="29" fillId="0" borderId="35" xfId="5" applyFont="1" applyBorder="1" applyAlignment="1">
      <alignment horizontal="center" vertical="center"/>
    </xf>
    <xf numFmtId="9" fontId="29" fillId="0" borderId="37" xfId="5" applyNumberFormat="1" applyFont="1" applyBorder="1" applyAlignment="1">
      <alignment horizontal="center" vertical="center"/>
    </xf>
    <xf numFmtId="0" fontId="29" fillId="0" borderId="34" xfId="5" applyFont="1" applyBorder="1" applyAlignment="1">
      <alignment horizontal="center" vertical="center"/>
    </xf>
    <xf numFmtId="0" fontId="8" fillId="0" borderId="12" xfId="5" applyFont="1" applyBorder="1"/>
    <xf numFmtId="0" fontId="18" fillId="14" borderId="8" xfId="5" applyFont="1" applyFill="1" applyBorder="1" applyAlignment="1">
      <alignment horizontal="left" vertical="center"/>
    </xf>
    <xf numFmtId="0" fontId="18" fillId="14" borderId="9" xfId="5" applyFont="1" applyFill="1" applyBorder="1" applyAlignment="1">
      <alignment horizontal="left" vertical="center"/>
    </xf>
    <xf numFmtId="0" fontId="2" fillId="14" borderId="9" xfId="5" applyFont="1" applyFill="1" applyBorder="1" applyAlignment="1">
      <alignment horizontal="center" vertical="center" wrapText="1"/>
    </xf>
    <xf numFmtId="0" fontId="18" fillId="14" borderId="9" xfId="5" applyFont="1" applyFill="1" applyBorder="1" applyAlignment="1">
      <alignment horizontal="center" vertical="center" wrapText="1"/>
    </xf>
    <xf numFmtId="0" fontId="18" fillId="14" borderId="33" xfId="5" applyFont="1" applyFill="1" applyBorder="1" applyAlignment="1">
      <alignment horizontal="center" vertical="center" wrapText="1"/>
    </xf>
    <xf numFmtId="0" fontId="2" fillId="12" borderId="4" xfId="5" applyFont="1" applyFill="1" applyBorder="1" applyAlignment="1">
      <alignment horizontal="center" vertical="center"/>
    </xf>
    <xf numFmtId="0" fontId="2" fillId="12" borderId="9" xfId="5" applyFont="1" applyFill="1" applyBorder="1" applyAlignment="1">
      <alignment horizontal="center" vertical="center" wrapText="1"/>
    </xf>
    <xf numFmtId="0" fontId="2" fillId="12" borderId="9" xfId="5" applyFont="1" applyFill="1" applyBorder="1" applyAlignment="1">
      <alignment horizontal="center" vertical="center"/>
    </xf>
    <xf numFmtId="9" fontId="2" fillId="0" borderId="5" xfId="5" applyNumberFormat="1" applyFont="1" applyBorder="1" applyAlignment="1">
      <alignment horizontal="center" vertical="center" wrapText="1"/>
    </xf>
    <xf numFmtId="0" fontId="2" fillId="0" borderId="8" xfId="5" applyFont="1" applyBorder="1" applyAlignment="1">
      <alignment horizontal="center" vertical="center"/>
    </xf>
    <xf numFmtId="0" fontId="2" fillId="0" borderId="5" xfId="5" applyFont="1" applyBorder="1" applyAlignment="1">
      <alignment horizontal="center" vertical="center" wrapText="1"/>
    </xf>
    <xf numFmtId="9" fontId="2" fillId="0" borderId="4" xfId="5" applyNumberFormat="1" applyFont="1" applyBorder="1" applyAlignment="1">
      <alignment horizontal="center" vertical="center" wrapText="1"/>
    </xf>
    <xf numFmtId="0" fontId="2" fillId="0" borderId="9" xfId="5" applyFont="1" applyBorder="1" applyAlignment="1">
      <alignment horizontal="center" vertical="center"/>
    </xf>
    <xf numFmtId="0" fontId="2" fillId="0" borderId="9" xfId="5" applyFont="1" applyBorder="1" applyAlignment="1">
      <alignment horizontal="center" vertical="center" wrapText="1"/>
    </xf>
    <xf numFmtId="9" fontId="2" fillId="0" borderId="7" xfId="5" applyNumberFormat="1" applyFont="1" applyBorder="1" applyAlignment="1">
      <alignment horizontal="center" vertical="center" wrapText="1"/>
    </xf>
    <xf numFmtId="0" fontId="2" fillId="0" borderId="3" xfId="5" applyFont="1" applyBorder="1" applyAlignment="1">
      <alignment horizontal="center" vertical="center"/>
    </xf>
    <xf numFmtId="0" fontId="2" fillId="0" borderId="6" xfId="5" applyFont="1" applyBorder="1" applyAlignment="1">
      <alignment horizontal="center" vertical="center"/>
    </xf>
    <xf numFmtId="0" fontId="8" fillId="12" borderId="33" xfId="2" quotePrefix="1" applyFont="1" applyFill="1" applyBorder="1" applyAlignment="1">
      <alignment horizontal="center" vertical="center" wrapText="1"/>
    </xf>
    <xf numFmtId="0" fontId="16" fillId="12" borderId="0" xfId="0" applyFont="1" applyFill="1"/>
    <xf numFmtId="0" fontId="8" fillId="12" borderId="33" xfId="0" applyFont="1" applyFill="1" applyBorder="1" applyAlignment="1">
      <alignment horizontal="center" vertical="center" wrapText="1"/>
    </xf>
    <xf numFmtId="0" fontId="8" fillId="17" borderId="33" xfId="0" applyFont="1" applyFill="1" applyBorder="1" applyAlignment="1">
      <alignment horizontal="center" vertical="center"/>
    </xf>
    <xf numFmtId="0" fontId="8" fillId="12" borderId="33" xfId="0" applyFont="1" applyFill="1" applyBorder="1" applyAlignment="1">
      <alignment horizontal="center"/>
    </xf>
    <xf numFmtId="0" fontId="8" fillId="12" borderId="33" xfId="2" applyFont="1" applyFill="1" applyBorder="1" applyAlignment="1">
      <alignment horizontal="center" vertical="center" wrapText="1"/>
    </xf>
    <xf numFmtId="49" fontId="8" fillId="12" borderId="33" xfId="2" applyNumberFormat="1" applyFont="1" applyFill="1" applyBorder="1" applyAlignment="1">
      <alignment horizontal="center" wrapText="1"/>
    </xf>
    <xf numFmtId="49" fontId="8" fillId="12" borderId="33" xfId="2" applyNumberFormat="1" applyFont="1" applyFill="1" applyBorder="1" applyAlignment="1">
      <alignment horizontal="center" vertical="center" wrapText="1"/>
    </xf>
    <xf numFmtId="0" fontId="16" fillId="12" borderId="35" xfId="0" applyFont="1" applyFill="1" applyBorder="1"/>
    <xf numFmtId="0" fontId="16" fillId="12" borderId="33" xfId="0" applyFont="1" applyFill="1" applyBorder="1" applyAlignment="1">
      <alignment vertical="center" wrapText="1"/>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8" fillId="6" borderId="45" xfId="5" applyFont="1" applyFill="1" applyBorder="1"/>
    <xf numFmtId="0" fontId="18" fillId="6" borderId="46" xfId="5" applyFont="1" applyFill="1" applyBorder="1"/>
    <xf numFmtId="0" fontId="18" fillId="6" borderId="46" xfId="5" applyFont="1" applyFill="1" applyBorder="1" applyAlignment="1">
      <alignment horizontal="center" vertical="center"/>
    </xf>
    <xf numFmtId="0" fontId="18" fillId="6" borderId="46" xfId="5" applyFont="1" applyFill="1" applyBorder="1" applyAlignment="1">
      <alignment vertical="center"/>
    </xf>
    <xf numFmtId="0" fontId="18" fillId="6" borderId="40" xfId="5" applyFont="1" applyFill="1" applyBorder="1" applyAlignment="1">
      <alignment horizontal="center"/>
    </xf>
    <xf numFmtId="0" fontId="18" fillId="6" borderId="46" xfId="5" applyFont="1" applyFill="1" applyBorder="1" applyAlignment="1">
      <alignment horizontal="center"/>
    </xf>
    <xf numFmtId="0" fontId="18" fillId="6" borderId="41" xfId="5" applyFont="1" applyFill="1" applyBorder="1" applyAlignment="1">
      <alignment horizontal="center"/>
    </xf>
    <xf numFmtId="0" fontId="18" fillId="6" borderId="33" xfId="5" applyFont="1" applyFill="1" applyBorder="1" applyAlignment="1">
      <alignment horizontal="center"/>
    </xf>
    <xf numFmtId="0" fontId="18" fillId="6" borderId="37" xfId="5" applyFont="1" applyFill="1" applyBorder="1" applyAlignment="1">
      <alignment horizontal="center"/>
    </xf>
    <xf numFmtId="0" fontId="18" fillId="6" borderId="22" xfId="5" applyFont="1" applyFill="1" applyBorder="1"/>
    <xf numFmtId="0" fontId="18" fillId="6" borderId="47" xfId="5" applyFont="1" applyFill="1" applyBorder="1"/>
    <xf numFmtId="0" fontId="18" fillId="6" borderId="47" xfId="5" applyFont="1" applyFill="1" applyBorder="1" applyAlignment="1">
      <alignment horizontal="center" vertical="center"/>
    </xf>
    <xf numFmtId="0" fontId="18" fillId="6" borderId="47" xfId="5" applyFont="1" applyFill="1" applyBorder="1" applyAlignment="1">
      <alignment vertical="center"/>
    </xf>
    <xf numFmtId="0" fontId="18" fillId="6" borderId="17" xfId="5" applyFont="1" applyFill="1" applyBorder="1" applyAlignment="1">
      <alignment horizontal="center"/>
    </xf>
    <xf numFmtId="0" fontId="18" fillId="6" borderId="47" xfId="5" applyFont="1" applyFill="1" applyBorder="1" applyAlignment="1">
      <alignment horizontal="center"/>
    </xf>
    <xf numFmtId="0" fontId="2" fillId="0" borderId="34" xfId="5" applyFont="1" applyBorder="1"/>
    <xf numFmtId="0" fontId="18" fillId="10" borderId="16" xfId="5" applyFont="1" applyFill="1" applyBorder="1" applyAlignment="1">
      <alignment vertical="center"/>
    </xf>
    <xf numFmtId="0" fontId="18" fillId="10" borderId="17" xfId="5" applyFont="1" applyFill="1" applyBorder="1" applyAlignment="1">
      <alignment horizontal="center" vertical="center" wrapText="1"/>
    </xf>
    <xf numFmtId="0" fontId="18" fillId="10" borderId="17" xfId="4" applyFont="1" applyFill="1" applyBorder="1" applyAlignment="1">
      <alignment horizontal="center" vertical="center" wrapText="1"/>
    </xf>
    <xf numFmtId="0" fontId="18" fillId="10" borderId="33" xfId="4" applyFont="1" applyFill="1" applyBorder="1" applyAlignment="1">
      <alignment horizontal="center" wrapText="1"/>
    </xf>
    <xf numFmtId="0" fontId="2" fillId="10" borderId="33" xfId="5" applyFont="1" applyFill="1" applyBorder="1" applyAlignment="1">
      <alignment horizontal="center" vertical="center" wrapText="1"/>
    </xf>
    <xf numFmtId="0" fontId="2" fillId="10" borderId="33" xfId="5" applyFont="1" applyFill="1" applyBorder="1" applyAlignment="1">
      <alignment horizontal="center" vertical="center"/>
    </xf>
    <xf numFmtId="0" fontId="2" fillId="10" borderId="33" xfId="5" applyFont="1" applyFill="1" applyBorder="1" applyAlignment="1">
      <alignment horizontal="center"/>
    </xf>
    <xf numFmtId="0" fontId="18" fillId="10" borderId="33" xfId="4" applyFont="1" applyFill="1" applyBorder="1" applyAlignment="1">
      <alignment horizontal="center" vertical="center" wrapText="1"/>
    </xf>
    <xf numFmtId="49" fontId="2" fillId="10" borderId="34" xfId="4" applyNumberFormat="1" applyFont="1" applyFill="1" applyBorder="1" applyAlignment="1">
      <alignment horizontal="center" wrapText="1"/>
    </xf>
    <xf numFmtId="0" fontId="2" fillId="10" borderId="35" xfId="5" applyFont="1" applyFill="1" applyBorder="1"/>
    <xf numFmtId="0" fontId="18" fillId="10" borderId="36" xfId="4" applyFont="1" applyFill="1" applyBorder="1" applyAlignment="1">
      <alignment horizontal="center" wrapText="1"/>
    </xf>
    <xf numFmtId="0" fontId="18" fillId="10" borderId="34" xfId="4" applyFont="1" applyFill="1" applyBorder="1" applyAlignment="1">
      <alignment horizontal="center" wrapText="1"/>
    </xf>
    <xf numFmtId="0" fontId="18" fillId="10" borderId="42" xfId="4" applyFont="1" applyFill="1" applyBorder="1" applyAlignment="1">
      <alignment horizontal="center" wrapText="1"/>
    </xf>
    <xf numFmtId="0" fontId="2" fillId="10" borderId="35" xfId="5" applyFont="1" applyFill="1" applyBorder="1" applyAlignment="1">
      <alignment horizontal="center"/>
    </xf>
    <xf numFmtId="49" fontId="18" fillId="7" borderId="34" xfId="4" applyNumberFormat="1" applyFont="1" applyFill="1" applyBorder="1" applyAlignment="1">
      <alignment horizontal="center" wrapText="1"/>
    </xf>
    <xf numFmtId="0" fontId="18" fillId="7" borderId="35" xfId="5" applyFont="1" applyFill="1" applyBorder="1"/>
    <xf numFmtId="49" fontId="16" fillId="15" borderId="34" xfId="2" applyNumberFormat="1" applyFont="1" applyFill="1" applyBorder="1" applyAlignment="1">
      <alignment horizontal="center" wrapText="1"/>
    </xf>
    <xf numFmtId="0" fontId="2" fillId="4" borderId="35" xfId="5" applyFont="1" applyFill="1" applyBorder="1" applyAlignment="1">
      <alignment horizontal="left" vertical="top"/>
    </xf>
    <xf numFmtId="0" fontId="2" fillId="4" borderId="33" xfId="4" applyFont="1" applyFill="1" applyBorder="1" applyAlignment="1">
      <alignment horizontal="center" wrapText="1"/>
    </xf>
    <xf numFmtId="0" fontId="2" fillId="0" borderId="33" xfId="5" applyFont="1" applyBorder="1" applyAlignment="1">
      <alignment vertical="center" wrapText="1"/>
    </xf>
    <xf numFmtId="164" fontId="2" fillId="0" borderId="40" xfId="5" applyNumberFormat="1" applyFont="1" applyBorder="1" applyAlignment="1">
      <alignment horizontal="center" vertical="center"/>
    </xf>
    <xf numFmtId="0" fontId="2" fillId="0" borderId="44" xfId="5" applyFont="1" applyBorder="1" applyAlignment="1">
      <alignment horizontal="center" vertical="center"/>
    </xf>
    <xf numFmtId="164" fontId="2" fillId="0" borderId="43" xfId="5" applyNumberFormat="1" applyFont="1" applyBorder="1" applyAlignment="1">
      <alignment horizontal="center" vertical="center"/>
    </xf>
    <xf numFmtId="0" fontId="2" fillId="0" borderId="40" xfId="5" applyFont="1" applyBorder="1" applyAlignment="1">
      <alignment horizontal="center" vertical="center" wrapText="1"/>
    </xf>
    <xf numFmtId="0" fontId="2" fillId="4" borderId="35" xfId="5" applyFont="1" applyFill="1" applyBorder="1" applyAlignment="1">
      <alignment vertical="center" wrapText="1"/>
    </xf>
    <xf numFmtId="49" fontId="2" fillId="4" borderId="35" xfId="5" applyNumberFormat="1" applyFont="1" applyFill="1" applyBorder="1" applyAlignment="1">
      <alignment horizontal="left" vertical="top" wrapText="1"/>
    </xf>
    <xf numFmtId="0" fontId="18" fillId="13" borderId="33" xfId="5" applyFont="1" applyFill="1" applyBorder="1" applyAlignment="1">
      <alignment horizontal="center" vertical="center" wrapText="1"/>
    </xf>
    <xf numFmtId="0" fontId="18" fillId="13" borderId="33" xfId="4" applyFont="1" applyFill="1" applyBorder="1" applyAlignment="1">
      <alignment horizontal="center" vertical="center" wrapText="1"/>
    </xf>
    <xf numFmtId="0" fontId="18" fillId="7" borderId="36" xfId="5" applyFont="1" applyFill="1" applyBorder="1" applyAlignment="1">
      <alignment horizontal="center" vertical="center"/>
    </xf>
    <xf numFmtId="0" fontId="18" fillId="7" borderId="34" xfId="5" applyFont="1" applyFill="1" applyBorder="1" applyAlignment="1">
      <alignment horizontal="center" vertical="center"/>
    </xf>
    <xf numFmtId="0" fontId="18" fillId="7" borderId="42" xfId="5" applyFont="1" applyFill="1" applyBorder="1" applyAlignment="1">
      <alignment horizontal="center" vertical="center"/>
    </xf>
    <xf numFmtId="0" fontId="2" fillId="7" borderId="35" xfId="5" applyFont="1" applyFill="1" applyBorder="1" applyAlignment="1">
      <alignment horizontal="left" vertical="center"/>
    </xf>
    <xf numFmtId="0" fontId="18" fillId="7" borderId="33" xfId="5" applyFont="1" applyFill="1" applyBorder="1" applyAlignment="1">
      <alignment horizontal="center" vertical="center" wrapText="1"/>
    </xf>
    <xf numFmtId="0" fontId="2" fillId="7" borderId="33" xfId="5" applyFont="1" applyFill="1" applyBorder="1" applyAlignment="1">
      <alignment vertical="center" wrapText="1"/>
    </xf>
    <xf numFmtId="0" fontId="2" fillId="7" borderId="33" xfId="5" applyFont="1" applyFill="1" applyBorder="1" applyAlignment="1">
      <alignment vertical="top" wrapText="1"/>
    </xf>
    <xf numFmtId="0" fontId="18" fillId="7" borderId="35" xfId="5" applyFont="1" applyFill="1" applyBorder="1" applyAlignment="1">
      <alignment vertical="center" wrapText="1"/>
    </xf>
    <xf numFmtId="0" fontId="18" fillId="7" borderId="36" xfId="5" applyFont="1" applyFill="1" applyBorder="1" applyAlignment="1">
      <alignment horizontal="center" vertical="center" wrapText="1"/>
    </xf>
    <xf numFmtId="0" fontId="18" fillId="7" borderId="37" xfId="5" applyFont="1" applyFill="1" applyBorder="1" applyAlignment="1">
      <alignment horizontal="center" vertical="center" wrapText="1"/>
    </xf>
    <xf numFmtId="0" fontId="18" fillId="7" borderId="34" xfId="5" applyFont="1" applyFill="1" applyBorder="1" applyAlignment="1">
      <alignment vertical="center" wrapText="1"/>
    </xf>
    <xf numFmtId="0" fontId="2" fillId="12" borderId="33" xfId="5" applyFont="1" applyFill="1" applyBorder="1" applyAlignment="1">
      <alignment horizontal="left" vertical="top" wrapText="1"/>
    </xf>
    <xf numFmtId="9" fontId="2" fillId="0" borderId="36" xfId="5" applyNumberFormat="1" applyFont="1" applyBorder="1" applyAlignment="1">
      <alignment horizontal="center" vertical="center" wrapText="1"/>
    </xf>
    <xf numFmtId="9" fontId="2" fillId="0" borderId="33" xfId="5" applyNumberFormat="1" applyFont="1" applyBorder="1" applyAlignment="1">
      <alignment horizontal="center" vertical="center" wrapText="1"/>
    </xf>
    <xf numFmtId="0" fontId="16" fillId="12" borderId="38" xfId="5" applyFont="1" applyFill="1" applyBorder="1" applyAlignment="1">
      <alignment horizontal="center" vertical="center"/>
    </xf>
    <xf numFmtId="49" fontId="28" fillId="12" borderId="38" xfId="4" applyNumberFormat="1" applyFont="1" applyFill="1" applyBorder="1" applyAlignment="1">
      <alignment horizontal="center" wrapText="1"/>
    </xf>
    <xf numFmtId="0" fontId="28" fillId="12" borderId="41" xfId="4" applyFont="1" applyFill="1" applyBorder="1" applyAlignment="1">
      <alignment horizontal="center" vertical="center" wrapText="1"/>
    </xf>
    <xf numFmtId="0" fontId="28" fillId="12" borderId="37" xfId="4" applyFont="1" applyFill="1" applyBorder="1" applyAlignment="1">
      <alignment horizontal="center" vertical="center" wrapText="1"/>
    </xf>
    <xf numFmtId="0" fontId="28" fillId="14" borderId="36" xfId="5" applyFont="1" applyFill="1" applyBorder="1" applyAlignment="1">
      <alignment horizontal="center" vertical="center" wrapText="1"/>
    </xf>
    <xf numFmtId="1" fontId="28" fillId="14" borderId="13" xfId="5" applyNumberFormat="1" applyFont="1" applyFill="1" applyBorder="1" applyAlignment="1">
      <alignment horizontal="center" vertical="center" wrapText="1"/>
    </xf>
    <xf numFmtId="0" fontId="28" fillId="14" borderId="37" xfId="5" applyFont="1" applyFill="1" applyBorder="1" applyAlignment="1">
      <alignment horizontal="center" vertical="center" wrapText="1"/>
    </xf>
    <xf numFmtId="0" fontId="16" fillId="0" borderId="19" xfId="5" applyFont="1" applyBorder="1" applyAlignment="1">
      <alignment horizontal="center" vertical="center"/>
    </xf>
    <xf numFmtId="0" fontId="2" fillId="12" borderId="0" xfId="5" applyFont="1" applyFill="1"/>
    <xf numFmtId="9" fontId="16" fillId="0" borderId="33" xfId="0" applyNumberFormat="1" applyFont="1" applyBorder="1" applyAlignment="1">
      <alignment horizontal="center" vertical="center"/>
    </xf>
    <xf numFmtId="0" fontId="16" fillId="0" borderId="33" xfId="0" applyFont="1" applyBorder="1" applyAlignment="1">
      <alignment horizontal="center" vertical="center" wrapText="1"/>
    </xf>
    <xf numFmtId="9" fontId="16" fillId="0" borderId="33" xfId="0" applyNumberFormat="1" applyFont="1" applyBorder="1" applyAlignment="1">
      <alignment horizontal="center" vertical="center" wrapText="1"/>
    </xf>
    <xf numFmtId="0" fontId="18" fillId="6" borderId="35" xfId="5" applyFont="1" applyFill="1" applyBorder="1"/>
    <xf numFmtId="0" fontId="18" fillId="6" borderId="38" xfId="5" applyFont="1" applyFill="1" applyBorder="1"/>
    <xf numFmtId="0" fontId="18" fillId="6" borderId="38" xfId="5" applyFont="1" applyFill="1" applyBorder="1" applyAlignment="1">
      <alignment vertical="center"/>
    </xf>
    <xf numFmtId="0" fontId="18" fillId="6" borderId="38" xfId="5" applyFont="1" applyFill="1" applyBorder="1" applyAlignment="1">
      <alignment horizontal="right"/>
    </xf>
    <xf numFmtId="0" fontId="18" fillId="6" borderId="34" xfId="5" applyFont="1" applyFill="1" applyBorder="1" applyAlignment="1">
      <alignment horizontal="right"/>
    </xf>
    <xf numFmtId="0" fontId="18" fillId="6" borderId="33" xfId="5" applyFont="1" applyFill="1" applyBorder="1" applyAlignment="1">
      <alignment horizontal="right"/>
    </xf>
    <xf numFmtId="0" fontId="2" fillId="0" borderId="35" xfId="5" applyFont="1" applyBorder="1" applyAlignment="1">
      <alignment vertical="center" wrapText="1"/>
    </xf>
    <xf numFmtId="0" fontId="2" fillId="0" borderId="34" xfId="5" applyFont="1" applyBorder="1" applyAlignment="1">
      <alignment horizontal="center" vertical="center"/>
    </xf>
    <xf numFmtId="0" fontId="2" fillId="0" borderId="42" xfId="5" applyFont="1" applyBorder="1" applyAlignment="1">
      <alignment horizontal="center" vertical="center"/>
    </xf>
    <xf numFmtId="0" fontId="2" fillId="4" borderId="17" xfId="5" applyFont="1" applyFill="1" applyBorder="1" applyAlignment="1">
      <alignment horizontal="center" vertical="center" wrapText="1"/>
    </xf>
    <xf numFmtId="164" fontId="2" fillId="0" borderId="18" xfId="5" applyNumberFormat="1" applyFont="1" applyBorder="1" applyAlignment="1">
      <alignment horizontal="center" vertical="center" wrapText="1"/>
    </xf>
    <xf numFmtId="0" fontId="18" fillId="13" borderId="33" xfId="5" applyFont="1" applyFill="1" applyBorder="1" applyAlignment="1">
      <alignment vertical="center" wrapText="1"/>
    </xf>
    <xf numFmtId="0" fontId="18" fillId="13" borderId="33" xfId="5" applyFont="1" applyFill="1" applyBorder="1" applyAlignment="1">
      <alignment horizontal="center" vertical="center"/>
    </xf>
    <xf numFmtId="0" fontId="18" fillId="4" borderId="33" xfId="5" applyFont="1" applyFill="1" applyBorder="1" applyAlignment="1">
      <alignment horizontal="center" vertical="center"/>
    </xf>
    <xf numFmtId="0" fontId="2" fillId="0" borderId="0" xfId="5" applyFont="1" applyAlignment="1">
      <alignment horizontal="center" vertical="center" wrapText="1"/>
    </xf>
    <xf numFmtId="0" fontId="18" fillId="4" borderId="44" xfId="4" applyFont="1" applyFill="1" applyBorder="1" applyAlignment="1">
      <alignment horizontal="center" vertical="center" wrapText="1"/>
    </xf>
    <xf numFmtId="0" fontId="2" fillId="4" borderId="35" xfId="5" applyFont="1" applyFill="1" applyBorder="1" applyAlignment="1">
      <alignment horizontal="left" vertical="center" wrapText="1"/>
    </xf>
    <xf numFmtId="0" fontId="18" fillId="4" borderId="37" xfId="4" applyFont="1" applyFill="1" applyBorder="1" applyAlignment="1">
      <alignment horizontal="center" vertical="center" wrapText="1"/>
    </xf>
    <xf numFmtId="164" fontId="2" fillId="0" borderId="16" xfId="5" applyNumberFormat="1" applyFont="1" applyBorder="1" applyAlignment="1">
      <alignment horizontal="center" vertical="center" wrapText="1"/>
    </xf>
    <xf numFmtId="0" fontId="2" fillId="0" borderId="17" xfId="5" applyFont="1" applyBorder="1" applyAlignment="1">
      <alignment horizontal="center" vertical="center" wrapText="1"/>
    </xf>
    <xf numFmtId="164" fontId="2" fillId="0" borderId="17" xfId="5" applyNumberFormat="1" applyFont="1" applyBorder="1" applyAlignment="1">
      <alignment horizontal="center" vertical="center" wrapText="1"/>
    </xf>
    <xf numFmtId="0" fontId="2" fillId="0" borderId="11" xfId="5" applyFont="1" applyBorder="1" applyAlignment="1">
      <alignment horizontal="center" vertical="center" wrapText="1"/>
    </xf>
    <xf numFmtId="0" fontId="2" fillId="0" borderId="40" xfId="5" applyFont="1" applyBorder="1" applyAlignment="1">
      <alignment horizontal="left" vertical="center" wrapText="1"/>
    </xf>
    <xf numFmtId="0" fontId="18" fillId="4" borderId="40" xfId="4" applyFont="1" applyFill="1" applyBorder="1" applyAlignment="1">
      <alignment horizontal="center" vertical="center" wrapText="1"/>
    </xf>
    <xf numFmtId="0" fontId="18" fillId="4" borderId="40" xfId="4" applyFont="1" applyFill="1" applyBorder="1" applyAlignment="1">
      <alignment horizontal="center" wrapText="1"/>
    </xf>
    <xf numFmtId="49" fontId="18" fillId="4" borderId="33" xfId="4" applyNumberFormat="1" applyFont="1" applyFill="1" applyBorder="1" applyAlignment="1">
      <alignment horizontal="center" vertical="center" wrapText="1"/>
    </xf>
    <xf numFmtId="0" fontId="18" fillId="4" borderId="43" xfId="4" applyFont="1" applyFill="1" applyBorder="1" applyAlignment="1">
      <alignment horizontal="center" wrapText="1"/>
    </xf>
    <xf numFmtId="0" fontId="2" fillId="4" borderId="40" xfId="5" applyFont="1" applyFill="1" applyBorder="1" applyAlignment="1">
      <alignment horizontal="center"/>
    </xf>
    <xf numFmtId="0" fontId="2" fillId="0" borderId="0" xfId="5" applyFont="1" applyAlignment="1">
      <alignment vertical="top" wrapText="1"/>
    </xf>
    <xf numFmtId="49" fontId="2" fillId="7" borderId="33" xfId="4" applyNumberFormat="1" applyFont="1" applyFill="1" applyBorder="1" applyAlignment="1">
      <alignment horizontal="center" vertical="center" wrapText="1"/>
    </xf>
    <xf numFmtId="49" fontId="2" fillId="7" borderId="33" xfId="4" applyNumberFormat="1" applyFont="1" applyFill="1" applyBorder="1" applyAlignment="1">
      <alignment horizontal="center" wrapText="1"/>
    </xf>
    <xf numFmtId="0" fontId="18" fillId="12" borderId="42" xfId="4" applyFont="1" applyFill="1" applyBorder="1" applyAlignment="1">
      <alignment horizontal="center" vertical="center" wrapText="1"/>
    </xf>
    <xf numFmtId="0" fontId="18" fillId="7" borderId="43" xfId="4" applyFont="1" applyFill="1" applyBorder="1" applyAlignment="1">
      <alignment horizontal="center" wrapText="1"/>
    </xf>
    <xf numFmtId="0" fontId="2" fillId="7" borderId="40" xfId="5" applyFont="1" applyFill="1" applyBorder="1" applyAlignment="1">
      <alignment horizontal="center"/>
    </xf>
    <xf numFmtId="0" fontId="2" fillId="14" borderId="45" xfId="5" applyFont="1" applyFill="1" applyBorder="1" applyAlignment="1">
      <alignment horizontal="left" vertical="center" wrapText="1"/>
    </xf>
    <xf numFmtId="0" fontId="2" fillId="14" borderId="33" xfId="5" applyFont="1" applyFill="1" applyBorder="1" applyAlignment="1">
      <alignment horizontal="left" vertical="center" wrapText="1"/>
    </xf>
    <xf numFmtId="49" fontId="2" fillId="12" borderId="0" xfId="5" applyNumberFormat="1" applyFont="1" applyFill="1" applyAlignment="1">
      <alignment horizontal="left" vertical="center" wrapText="1"/>
    </xf>
    <xf numFmtId="0" fontId="28" fillId="14" borderId="5" xfId="5" applyFont="1" applyFill="1" applyBorder="1" applyAlignment="1">
      <alignment horizontal="center" vertical="center" wrapText="1"/>
    </xf>
    <xf numFmtId="9" fontId="16" fillId="0" borderId="37" xfId="5" applyNumberFormat="1" applyFont="1" applyBorder="1" applyAlignment="1">
      <alignment horizontal="center" vertical="center" wrapText="1"/>
    </xf>
    <xf numFmtId="0" fontId="18" fillId="6" borderId="48" xfId="4" applyFont="1" applyFill="1" applyBorder="1" applyAlignment="1">
      <alignment horizontal="center" wrapText="1"/>
    </xf>
    <xf numFmtId="0" fontId="2" fillId="6" borderId="0" xfId="5" applyFont="1" applyFill="1"/>
    <xf numFmtId="0" fontId="2" fillId="6" borderId="46" xfId="5" applyFont="1" applyFill="1" applyBorder="1"/>
    <xf numFmtId="0" fontId="2" fillId="6" borderId="46" xfId="5" applyFont="1" applyFill="1" applyBorder="1" applyAlignment="1">
      <alignment vertical="center"/>
    </xf>
    <xf numFmtId="1" fontId="18" fillId="6" borderId="46" xfId="5" applyNumberFormat="1" applyFont="1" applyFill="1" applyBorder="1" applyAlignment="1">
      <alignment horizontal="center"/>
    </xf>
    <xf numFmtId="0" fontId="18" fillId="6" borderId="21" xfId="4" applyFont="1" applyFill="1" applyBorder="1" applyAlignment="1">
      <alignment horizontal="center" wrapText="1"/>
    </xf>
    <xf numFmtId="0" fontId="18" fillId="6" borderId="47" xfId="5" applyFont="1" applyFill="1" applyBorder="1" applyAlignment="1">
      <alignment horizontal="left"/>
    </xf>
    <xf numFmtId="0" fontId="2" fillId="6" borderId="47" xfId="5" applyFont="1" applyFill="1" applyBorder="1"/>
    <xf numFmtId="0" fontId="2" fillId="6" borderId="47" xfId="5" applyFont="1" applyFill="1" applyBorder="1" applyAlignment="1">
      <alignment vertical="center"/>
    </xf>
    <xf numFmtId="0" fontId="18" fillId="6" borderId="0" xfId="5" applyFont="1" applyFill="1" applyAlignment="1">
      <alignment vertical="center"/>
    </xf>
    <xf numFmtId="0" fontId="18" fillId="11" borderId="48" xfId="5" applyFont="1" applyFill="1" applyBorder="1" applyAlignment="1">
      <alignment horizontal="left"/>
    </xf>
    <xf numFmtId="49" fontId="18" fillId="11" borderId="46" xfId="4" applyNumberFormat="1" applyFont="1" applyFill="1" applyBorder="1" applyAlignment="1">
      <alignment vertical="center" wrapText="1"/>
    </xf>
    <xf numFmtId="49" fontId="18" fillId="11" borderId="46" xfId="4" applyNumberFormat="1" applyFont="1" applyFill="1" applyBorder="1" applyAlignment="1">
      <alignment horizontal="center" vertical="center" wrapText="1"/>
    </xf>
    <xf numFmtId="49" fontId="18" fillId="11" borderId="0" xfId="4" applyNumberFormat="1" applyFont="1" applyFill="1" applyAlignment="1">
      <alignment vertical="center" wrapText="1"/>
    </xf>
    <xf numFmtId="1" fontId="18" fillId="11" borderId="46" xfId="4" applyNumberFormat="1" applyFont="1" applyFill="1" applyBorder="1" applyAlignment="1">
      <alignment horizontal="center" vertical="center" wrapText="1"/>
    </xf>
    <xf numFmtId="1" fontId="18" fillId="11" borderId="36" xfId="4" applyNumberFormat="1" applyFont="1" applyFill="1" applyBorder="1" applyAlignment="1">
      <alignment horizontal="center" vertical="center" wrapText="1"/>
    </xf>
    <xf numFmtId="1" fontId="18" fillId="11" borderId="34" xfId="4" applyNumberFormat="1" applyFont="1" applyFill="1" applyBorder="1" applyAlignment="1">
      <alignment horizontal="center" vertical="center" wrapText="1"/>
    </xf>
    <xf numFmtId="1" fontId="18" fillId="11" borderId="42" xfId="4" applyNumberFormat="1" applyFont="1" applyFill="1" applyBorder="1" applyAlignment="1">
      <alignment horizontal="center" vertical="center" wrapText="1"/>
    </xf>
    <xf numFmtId="2" fontId="18" fillId="11" borderId="34" xfId="4" applyNumberFormat="1" applyFont="1" applyFill="1" applyBorder="1" applyAlignment="1">
      <alignment horizontal="center" vertical="center" wrapText="1"/>
    </xf>
    <xf numFmtId="2" fontId="18" fillId="11" borderId="33" xfId="4" applyNumberFormat="1" applyFont="1" applyFill="1" applyBorder="1" applyAlignment="1">
      <alignment horizontal="center" vertical="center" wrapText="1"/>
    </xf>
    <xf numFmtId="0" fontId="18" fillId="11" borderId="35" xfId="5" applyFont="1" applyFill="1" applyBorder="1"/>
    <xf numFmtId="0" fontId="2" fillId="11" borderId="24" xfId="5" applyFont="1" applyFill="1" applyBorder="1"/>
    <xf numFmtId="0" fontId="2" fillId="11" borderId="25" xfId="5" applyFont="1" applyFill="1" applyBorder="1"/>
    <xf numFmtId="0" fontId="2" fillId="11" borderId="25" xfId="5" applyFont="1" applyFill="1" applyBorder="1" applyAlignment="1">
      <alignment horizontal="center" vertical="center"/>
    </xf>
    <xf numFmtId="0" fontId="2" fillId="11" borderId="25" xfId="5" applyFont="1" applyFill="1" applyBorder="1" applyAlignment="1">
      <alignment vertical="center"/>
    </xf>
    <xf numFmtId="0" fontId="18" fillId="11" borderId="25" xfId="5" applyFont="1" applyFill="1" applyBorder="1" applyAlignment="1">
      <alignment horizontal="center"/>
    </xf>
    <xf numFmtId="0" fontId="2" fillId="11" borderId="25" xfId="5" applyFont="1" applyFill="1" applyBorder="1" applyAlignment="1">
      <alignment horizontal="center"/>
    </xf>
    <xf numFmtId="0" fontId="2" fillId="11" borderId="49" xfId="5" applyFont="1" applyFill="1" applyBorder="1"/>
    <xf numFmtId="0" fontId="2" fillId="11" borderId="50" xfId="5" applyFont="1" applyFill="1" applyBorder="1"/>
    <xf numFmtId="0" fontId="2" fillId="11" borderId="51" xfId="5" applyFont="1" applyFill="1" applyBorder="1"/>
    <xf numFmtId="0" fontId="18" fillId="0" borderId="51" xfId="5" applyFont="1" applyBorder="1" applyAlignment="1">
      <alignment horizontal="center" vertical="center" wrapText="1"/>
    </xf>
    <xf numFmtId="0" fontId="2" fillId="0" borderId="23" xfId="5" applyFont="1" applyBorder="1"/>
    <xf numFmtId="0" fontId="2" fillId="0" borderId="50" xfId="5" applyFont="1" applyBorder="1"/>
    <xf numFmtId="0" fontId="2" fillId="0" borderId="52" xfId="5" applyFont="1" applyBorder="1"/>
    <xf numFmtId="0" fontId="2" fillId="0" borderId="49" xfId="5" applyFont="1" applyBorder="1"/>
    <xf numFmtId="0" fontId="16" fillId="0" borderId="1" xfId="5" applyFont="1" applyBorder="1" applyAlignment="1">
      <alignment horizontal="center" vertical="center" wrapText="1"/>
    </xf>
    <xf numFmtId="0" fontId="16" fillId="0" borderId="34" xfId="0" applyFont="1" applyBorder="1" applyAlignment="1">
      <alignment horizontal="center" vertical="center" wrapText="1"/>
    </xf>
    <xf numFmtId="9" fontId="16" fillId="0" borderId="61" xfId="0" applyNumberFormat="1" applyFont="1" applyBorder="1" applyAlignment="1">
      <alignment horizontal="center" vertical="center" wrapText="1"/>
    </xf>
    <xf numFmtId="0" fontId="16" fillId="0" borderId="61" xfId="0" applyFont="1" applyBorder="1"/>
    <xf numFmtId="0" fontId="2" fillId="0" borderId="1" xfId="5" applyFont="1" applyBorder="1" applyAlignment="1">
      <alignment horizontal="center" vertical="center" wrapText="1"/>
    </xf>
    <xf numFmtId="0" fontId="16" fillId="0" borderId="61" xfId="0" applyFont="1" applyBorder="1" applyAlignment="1">
      <alignment horizontal="center" vertical="center"/>
    </xf>
    <xf numFmtId="0" fontId="28" fillId="0" borderId="61" xfId="0" applyFont="1" applyBorder="1"/>
    <xf numFmtId="0" fontId="28" fillId="0" borderId="35" xfId="0" applyFont="1" applyBorder="1" applyAlignment="1">
      <alignment horizontal="center" vertical="center"/>
    </xf>
    <xf numFmtId="0" fontId="28" fillId="0" borderId="61" xfId="0" applyFont="1" applyBorder="1" applyAlignment="1">
      <alignment horizontal="center" vertical="center"/>
    </xf>
    <xf numFmtId="0" fontId="18" fillId="0" borderId="37" xfId="5" applyFont="1" applyBorder="1" applyAlignment="1">
      <alignment horizontal="center" vertical="center" wrapText="1"/>
    </xf>
    <xf numFmtId="0" fontId="5" fillId="0" borderId="52" xfId="5" applyFont="1" applyBorder="1" applyAlignment="1">
      <alignment horizontal="center"/>
    </xf>
    <xf numFmtId="0" fontId="14" fillId="12" borderId="38" xfId="4" applyFont="1" applyFill="1" applyBorder="1" applyAlignment="1">
      <alignment horizontal="center" wrapText="1"/>
    </xf>
    <xf numFmtId="0" fontId="14" fillId="12" borderId="38" xfId="4" quotePrefix="1" applyFont="1" applyFill="1" applyBorder="1" applyAlignment="1">
      <alignment horizontal="center" vertical="center" wrapText="1"/>
    </xf>
    <xf numFmtId="0" fontId="14" fillId="12" borderId="38" xfId="4" quotePrefix="1" applyFont="1" applyFill="1" applyBorder="1" applyAlignment="1">
      <alignment horizontal="center" wrapText="1"/>
    </xf>
    <xf numFmtId="0" fontId="14" fillId="12" borderId="38" xfId="5" applyFont="1" applyFill="1" applyBorder="1" applyAlignment="1">
      <alignment horizontal="center" vertical="center"/>
    </xf>
    <xf numFmtId="0" fontId="14" fillId="12" borderId="38" xfId="5" applyFont="1" applyFill="1" applyBorder="1" applyAlignment="1">
      <alignment horizontal="center"/>
    </xf>
    <xf numFmtId="49" fontId="17" fillId="14" borderId="4" xfId="5" applyNumberFormat="1" applyFont="1" applyFill="1" applyBorder="1" applyAlignment="1">
      <alignment horizontal="center" vertical="center" wrapText="1"/>
    </xf>
    <xf numFmtId="1" fontId="14" fillId="14" borderId="4" xfId="5" applyNumberFormat="1" applyFont="1" applyFill="1" applyBorder="1" applyAlignment="1">
      <alignment horizontal="center" vertical="center" wrapText="1"/>
    </xf>
    <xf numFmtId="1" fontId="14" fillId="14" borderId="5" xfId="5" applyNumberFormat="1" applyFont="1" applyFill="1" applyBorder="1" applyAlignment="1">
      <alignment horizontal="center" vertical="center" wrapText="1"/>
    </xf>
    <xf numFmtId="0" fontId="14" fillId="0" borderId="33" xfId="5" applyFont="1" applyBorder="1" applyAlignment="1">
      <alignment horizontal="center" vertical="center"/>
    </xf>
    <xf numFmtId="9" fontId="14" fillId="0" borderId="33" xfId="5" applyNumberFormat="1" applyFont="1" applyBorder="1" applyAlignment="1">
      <alignment horizontal="center" vertical="center"/>
    </xf>
    <xf numFmtId="0" fontId="17" fillId="0" borderId="0" xfId="5" applyFont="1"/>
    <xf numFmtId="0" fontId="14" fillId="12" borderId="34" xfId="5" applyFont="1" applyFill="1" applyBorder="1" applyAlignment="1">
      <alignment horizontal="center"/>
    </xf>
    <xf numFmtId="0" fontId="14" fillId="12" borderId="38" xfId="5" applyFont="1" applyFill="1" applyBorder="1"/>
    <xf numFmtId="0" fontId="14" fillId="12" borderId="33" xfId="5" applyFont="1" applyFill="1" applyBorder="1" applyAlignment="1">
      <alignment horizontal="center" vertical="center" wrapText="1"/>
    </xf>
    <xf numFmtId="9" fontId="14" fillId="0" borderId="35" xfId="5" applyNumberFormat="1" applyFont="1" applyBorder="1" applyAlignment="1">
      <alignment horizontal="center" vertical="center"/>
    </xf>
    <xf numFmtId="0" fontId="14" fillId="0" borderId="36" xfId="5" applyFont="1" applyBorder="1" applyAlignment="1">
      <alignment horizontal="center" vertical="center"/>
    </xf>
    <xf numFmtId="0" fontId="14" fillId="0" borderId="35" xfId="5" applyFont="1" applyBorder="1" applyAlignment="1">
      <alignment horizontal="center" vertical="center"/>
    </xf>
    <xf numFmtId="9" fontId="14" fillId="0" borderId="37" xfId="5" applyNumberFormat="1" applyFont="1" applyBorder="1" applyAlignment="1">
      <alignment horizontal="center" vertical="center"/>
    </xf>
    <xf numFmtId="0" fontId="14" fillId="0" borderId="34" xfId="5" applyFont="1" applyBorder="1" applyAlignment="1">
      <alignment horizontal="center" vertical="center"/>
    </xf>
    <xf numFmtId="0" fontId="17" fillId="0" borderId="37" xfId="5" applyFont="1" applyBorder="1"/>
    <xf numFmtId="164" fontId="4" fillId="0" borderId="39" xfId="5" applyNumberFormat="1" applyFont="1" applyBorder="1" applyAlignment="1">
      <alignment horizontal="center" vertical="center" wrapText="1"/>
    </xf>
    <xf numFmtId="0" fontId="4" fillId="0" borderId="33" xfId="5" applyFont="1" applyBorder="1" applyAlignment="1">
      <alignment horizontal="center" vertical="center"/>
    </xf>
    <xf numFmtId="0" fontId="4" fillId="0" borderId="33" xfId="5" applyFont="1" applyBorder="1" applyAlignment="1">
      <alignment horizontal="center" vertical="center" wrapText="1"/>
    </xf>
    <xf numFmtId="49" fontId="4" fillId="0" borderId="33" xfId="5" applyNumberFormat="1" applyFont="1" applyBorder="1" applyAlignment="1">
      <alignment horizontal="center" vertical="center" wrapText="1"/>
    </xf>
    <xf numFmtId="164" fontId="4" fillId="0" borderId="40" xfId="5" applyNumberFormat="1" applyFont="1" applyBorder="1" applyAlignment="1">
      <alignment horizontal="center" vertical="center" wrapText="1"/>
    </xf>
    <xf numFmtId="0" fontId="4" fillId="0" borderId="35" xfId="5" applyFont="1" applyBorder="1" applyAlignment="1">
      <alignment horizontal="center" vertical="center" wrapText="1"/>
    </xf>
    <xf numFmtId="164" fontId="4" fillId="0" borderId="33" xfId="5" applyNumberFormat="1" applyFont="1" applyBorder="1" applyAlignment="1">
      <alignment horizontal="center" vertical="center" wrapText="1"/>
    </xf>
    <xf numFmtId="164" fontId="4" fillId="0" borderId="36" xfId="5" applyNumberFormat="1" applyFont="1" applyBorder="1" applyAlignment="1">
      <alignment horizontal="center" vertical="center"/>
    </xf>
    <xf numFmtId="164" fontId="4" fillId="0" borderId="33" xfId="5" applyNumberFormat="1" applyFont="1" applyBorder="1" applyAlignment="1">
      <alignment horizontal="center" vertical="center"/>
    </xf>
    <xf numFmtId="49" fontId="4" fillId="0" borderId="34" xfId="5" applyNumberFormat="1" applyFont="1" applyBorder="1" applyAlignment="1">
      <alignment horizontal="center" vertical="center" wrapText="1"/>
    </xf>
    <xf numFmtId="0" fontId="34" fillId="0" borderId="36" xfId="5" applyFont="1" applyBorder="1"/>
    <xf numFmtId="0" fontId="34" fillId="0" borderId="33" xfId="5" applyFont="1" applyBorder="1"/>
    <xf numFmtId="0" fontId="35" fillId="0" borderId="36" xfId="5" applyFont="1" applyBorder="1" applyAlignment="1">
      <alignment horizontal="center" vertical="center"/>
    </xf>
    <xf numFmtId="0" fontId="35" fillId="0" borderId="33" xfId="5" applyFont="1" applyBorder="1" applyAlignment="1">
      <alignment horizontal="center" vertical="center"/>
    </xf>
    <xf numFmtId="9" fontId="35" fillId="0" borderId="33" xfId="5" applyNumberFormat="1" applyFont="1" applyBorder="1" applyAlignment="1">
      <alignment horizontal="center" vertical="center"/>
    </xf>
    <xf numFmtId="0" fontId="4" fillId="0" borderId="36" xfId="5" applyFont="1" applyBorder="1"/>
    <xf numFmtId="0" fontId="4" fillId="0" borderId="33" xfId="5" applyFont="1" applyBorder="1"/>
    <xf numFmtId="0" fontId="4" fillId="0" borderId="0" xfId="5" applyFont="1" applyAlignment="1">
      <alignment horizontal="center" vertical="center"/>
    </xf>
    <xf numFmtId="164" fontId="4" fillId="0" borderId="43" xfId="5" applyNumberFormat="1" applyFont="1" applyBorder="1" applyAlignment="1">
      <alignment horizontal="center" vertical="center" wrapText="1"/>
    </xf>
    <xf numFmtId="0" fontId="4" fillId="0" borderId="40" xfId="5" applyFont="1" applyBorder="1" applyAlignment="1">
      <alignment horizontal="center" vertical="center"/>
    </xf>
    <xf numFmtId="164" fontId="4" fillId="0" borderId="34" xfId="5" applyNumberFormat="1" applyFont="1" applyBorder="1" applyAlignment="1">
      <alignment horizontal="center" vertical="center"/>
    </xf>
    <xf numFmtId="164" fontId="4" fillId="0" borderId="39" xfId="5" applyNumberFormat="1" applyFont="1" applyBorder="1" applyAlignment="1">
      <alignment horizontal="center" vertical="center"/>
    </xf>
    <xf numFmtId="164" fontId="4" fillId="0" borderId="36" xfId="5" applyNumberFormat="1" applyFont="1" applyBorder="1" applyAlignment="1">
      <alignment horizontal="center" vertical="center" wrapText="1"/>
    </xf>
    <xf numFmtId="0" fontId="4" fillId="0" borderId="33" xfId="5" applyFont="1" applyBorder="1" applyAlignment="1">
      <alignment vertical="center" wrapText="1"/>
    </xf>
    <xf numFmtId="164" fontId="4" fillId="0" borderId="40" xfId="5" applyNumberFormat="1" applyFont="1" applyBorder="1" applyAlignment="1">
      <alignment horizontal="center" vertical="center"/>
    </xf>
    <xf numFmtId="49" fontId="4" fillId="0" borderId="34" xfId="4" applyNumberFormat="1" applyFont="1" applyBorder="1" applyAlignment="1">
      <alignment horizontal="center" wrapText="1"/>
    </xf>
    <xf numFmtId="49" fontId="4" fillId="0" borderId="34" xfId="4" applyNumberFormat="1" applyFont="1" applyBorder="1" applyAlignment="1">
      <alignment horizontal="center" vertical="center" wrapText="1"/>
    </xf>
    <xf numFmtId="0" fontId="36" fillId="12" borderId="33" xfId="4" applyFont="1" applyFill="1" applyBorder="1" applyAlignment="1">
      <alignment horizontal="center" vertical="center" wrapText="1"/>
    </xf>
    <xf numFmtId="0" fontId="36" fillId="12" borderId="36" xfId="5" applyFont="1" applyFill="1" applyBorder="1" applyAlignment="1">
      <alignment vertical="center" wrapText="1"/>
    </xf>
    <xf numFmtId="0" fontId="36" fillId="14" borderId="9" xfId="5" applyFont="1" applyFill="1" applyBorder="1" applyAlignment="1">
      <alignment horizontal="left" vertical="center"/>
    </xf>
    <xf numFmtId="49" fontId="4" fillId="0" borderId="34" xfId="4" applyNumberFormat="1" applyFont="1" applyBorder="1" applyAlignment="1">
      <alignment horizontal="center" vertical="top" wrapText="1"/>
    </xf>
    <xf numFmtId="49" fontId="4" fillId="7" borderId="34" xfId="4" applyNumberFormat="1" applyFont="1" applyFill="1" applyBorder="1" applyAlignment="1">
      <alignment horizontal="center" vertical="center" wrapText="1"/>
    </xf>
    <xf numFmtId="0" fontId="4" fillId="7" borderId="33" xfId="5" applyFont="1" applyFill="1" applyBorder="1" applyAlignment="1">
      <alignment horizontal="center" vertical="center" wrapText="1"/>
    </xf>
    <xf numFmtId="0" fontId="36" fillId="12" borderId="41" xfId="4" applyFont="1" applyFill="1" applyBorder="1" applyAlignment="1">
      <alignment horizontal="center" vertical="center" wrapText="1"/>
    </xf>
    <xf numFmtId="0" fontId="36" fillId="12" borderId="37" xfId="4" applyFont="1" applyFill="1" applyBorder="1" applyAlignment="1">
      <alignment horizontal="center" vertical="center" wrapText="1"/>
    </xf>
    <xf numFmtId="49" fontId="37" fillId="19" borderId="34" xfId="4" applyNumberFormat="1" applyFont="1" applyFill="1" applyBorder="1" applyAlignment="1">
      <alignment horizontal="center" vertical="center" wrapText="1"/>
    </xf>
    <xf numFmtId="49" fontId="37" fillId="18" borderId="34" xfId="4" applyNumberFormat="1" applyFont="1" applyFill="1" applyBorder="1" applyAlignment="1">
      <alignment horizontal="center" vertical="center" wrapText="1"/>
    </xf>
    <xf numFmtId="0" fontId="37" fillId="20" borderId="63" xfId="5" applyFont="1" applyFill="1" applyBorder="1"/>
    <xf numFmtId="0" fontId="37" fillId="20" borderId="64" xfId="5" applyFont="1" applyFill="1" applyBorder="1" applyAlignment="1">
      <alignment wrapText="1"/>
    </xf>
    <xf numFmtId="0" fontId="38" fillId="20" borderId="62" xfId="5" applyFont="1" applyFill="1" applyBorder="1" applyAlignment="1">
      <alignment wrapText="1"/>
    </xf>
    <xf numFmtId="0" fontId="38" fillId="19" borderId="33" xfId="5" applyFont="1" applyFill="1" applyBorder="1" applyAlignment="1">
      <alignment horizontal="center" vertical="center"/>
    </xf>
    <xf numFmtId="49" fontId="8" fillId="0" borderId="33" xfId="2" applyNumberFormat="1" applyFont="1" applyBorder="1" applyAlignment="1">
      <alignment horizontal="center" wrapText="1"/>
    </xf>
    <xf numFmtId="0" fontId="39" fillId="20" borderId="33" xfId="2" applyFont="1" applyFill="1" applyBorder="1" applyAlignment="1">
      <alignment horizontal="center" vertical="center" wrapText="1"/>
    </xf>
    <xf numFmtId="0" fontId="18" fillId="3" borderId="30" xfId="5" applyFont="1" applyFill="1" applyBorder="1" applyAlignment="1">
      <alignment horizontal="center" vertical="center" wrapText="1"/>
    </xf>
    <xf numFmtId="0" fontId="18" fillId="3" borderId="28" xfId="5" applyFont="1" applyFill="1" applyBorder="1" applyAlignment="1">
      <alignment horizontal="center" vertical="center" wrapText="1"/>
    </xf>
    <xf numFmtId="0" fontId="18" fillId="5" borderId="36" xfId="4" applyFont="1" applyFill="1" applyBorder="1" applyAlignment="1">
      <alignment horizontal="center" vertical="center" wrapText="1"/>
    </xf>
    <xf numFmtId="0" fontId="18" fillId="5" borderId="33" xfId="4" applyFont="1" applyFill="1" applyBorder="1" applyAlignment="1">
      <alignment horizontal="center" vertical="center" wrapText="1"/>
    </xf>
    <xf numFmtId="0" fontId="18" fillId="5" borderId="37" xfId="4" applyFont="1" applyFill="1" applyBorder="1" applyAlignment="1">
      <alignment horizontal="center" vertical="center" wrapText="1"/>
    </xf>
    <xf numFmtId="0" fontId="18" fillId="5" borderId="34" xfId="5" applyFont="1" applyFill="1" applyBorder="1" applyAlignment="1">
      <alignment horizontal="center" vertical="center" wrapText="1"/>
    </xf>
    <xf numFmtId="0" fontId="18" fillId="5" borderId="33" xfId="5" applyFont="1" applyFill="1" applyBorder="1" applyAlignment="1">
      <alignment horizontal="center" vertical="center" wrapText="1"/>
    </xf>
    <xf numFmtId="0" fontId="18" fillId="5" borderId="53" xfId="5" applyFont="1" applyFill="1" applyBorder="1" applyAlignment="1">
      <alignment horizontal="center" vertical="center"/>
    </xf>
    <xf numFmtId="0" fontId="18" fillId="3" borderId="36" xfId="5" applyFont="1" applyFill="1" applyBorder="1" applyAlignment="1">
      <alignment horizontal="center" vertical="center" wrapText="1"/>
    </xf>
    <xf numFmtId="0" fontId="18" fillId="3" borderId="33" xfId="5" applyFont="1" applyFill="1" applyBorder="1" applyAlignment="1">
      <alignment horizontal="center" vertical="center" wrapText="1"/>
    </xf>
    <xf numFmtId="0" fontId="18" fillId="3" borderId="37" xfId="5" applyFont="1" applyFill="1" applyBorder="1" applyAlignment="1">
      <alignment horizontal="center" vertical="center" wrapText="1"/>
    </xf>
    <xf numFmtId="0" fontId="18" fillId="3" borderId="34" xfId="5" applyFont="1" applyFill="1" applyBorder="1" applyAlignment="1">
      <alignment horizontal="center" vertical="center" wrapText="1"/>
    </xf>
    <xf numFmtId="0" fontId="18" fillId="3" borderId="53" xfId="5" applyFont="1" applyFill="1" applyBorder="1" applyAlignment="1">
      <alignment horizontal="center" vertical="center" wrapText="1"/>
    </xf>
    <xf numFmtId="0" fontId="18" fillId="3" borderId="32" xfId="5" applyFont="1" applyFill="1" applyBorder="1" applyAlignment="1">
      <alignment horizontal="center" vertical="center" wrapText="1"/>
    </xf>
    <xf numFmtId="0" fontId="2" fillId="0" borderId="34" xfId="5" applyFont="1" applyBorder="1" applyAlignment="1">
      <alignment horizontal="center" vertical="center" wrapText="1"/>
    </xf>
    <xf numFmtId="0" fontId="2" fillId="0" borderId="36" xfId="5" applyFont="1" applyBorder="1" applyAlignment="1">
      <alignment horizontal="center" vertical="center" wrapText="1"/>
    </xf>
    <xf numFmtId="0" fontId="2" fillId="0" borderId="54" xfId="5" applyFont="1" applyBorder="1" applyAlignment="1">
      <alignment horizontal="center" vertical="center" wrapText="1"/>
    </xf>
    <xf numFmtId="0" fontId="18" fillId="6" borderId="35" xfId="5" applyFont="1" applyFill="1" applyBorder="1" applyAlignment="1">
      <alignment horizontal="left"/>
    </xf>
    <xf numFmtId="0" fontId="18" fillId="6" borderId="38" xfId="5" applyFont="1" applyFill="1" applyBorder="1" applyAlignment="1">
      <alignment horizontal="left"/>
    </xf>
    <xf numFmtId="0" fontId="18" fillId="2" borderId="31" xfId="4" applyFont="1" applyFill="1" applyBorder="1" applyAlignment="1">
      <alignment horizontal="center" vertical="center" wrapText="1"/>
    </xf>
    <xf numFmtId="0" fontId="18" fillId="2" borderId="33" xfId="4" applyFont="1" applyFill="1" applyBorder="1" applyAlignment="1">
      <alignment horizontal="center" vertical="center" wrapText="1"/>
    </xf>
    <xf numFmtId="0" fontId="18" fillId="5" borderId="31" xfId="5" applyFont="1" applyFill="1" applyBorder="1" applyAlignment="1">
      <alignment horizontal="center" vertical="center" wrapText="1"/>
    </xf>
    <xf numFmtId="0" fontId="18" fillId="5" borderId="17" xfId="5" applyFont="1" applyFill="1" applyBorder="1" applyAlignment="1">
      <alignment horizontal="center" vertical="center" wrapText="1"/>
    </xf>
    <xf numFmtId="49" fontId="18" fillId="5" borderId="31" xfId="4" applyNumberFormat="1" applyFont="1" applyFill="1" applyBorder="1" applyAlignment="1">
      <alignment horizontal="center" vertical="center" wrapText="1"/>
    </xf>
    <xf numFmtId="49" fontId="18" fillId="5" borderId="33" xfId="4" applyNumberFormat="1" applyFont="1" applyFill="1" applyBorder="1" applyAlignment="1">
      <alignment horizontal="center" vertical="center" wrapText="1"/>
    </xf>
    <xf numFmtId="49" fontId="18" fillId="2" borderId="31" xfId="4" applyNumberFormat="1" applyFont="1" applyFill="1" applyBorder="1" applyAlignment="1">
      <alignment horizontal="center" vertical="center" wrapText="1"/>
    </xf>
    <xf numFmtId="49" fontId="18" fillId="2" borderId="33" xfId="4" applyNumberFormat="1" applyFont="1" applyFill="1" applyBorder="1" applyAlignment="1">
      <alignment horizontal="center" vertical="center" wrapText="1"/>
    </xf>
    <xf numFmtId="0" fontId="18" fillId="6" borderId="38" xfId="5" applyFont="1" applyFill="1" applyBorder="1" applyAlignment="1">
      <alignment horizontal="center"/>
    </xf>
    <xf numFmtId="0" fontId="18" fillId="6" borderId="54" xfId="5" applyFont="1" applyFill="1" applyBorder="1" applyAlignment="1">
      <alignment horizontal="center"/>
    </xf>
    <xf numFmtId="0" fontId="18" fillId="2" borderId="27" xfId="5" applyFont="1" applyFill="1" applyBorder="1" applyAlignment="1">
      <alignment horizontal="center" vertical="center"/>
    </xf>
    <xf numFmtId="0" fontId="18" fillId="2" borderId="29" xfId="5" applyFont="1" applyFill="1" applyBorder="1" applyAlignment="1">
      <alignment horizontal="center" vertical="center"/>
    </xf>
    <xf numFmtId="0" fontId="18" fillId="2" borderId="35" xfId="5" applyFont="1" applyFill="1" applyBorder="1" applyAlignment="1">
      <alignment horizontal="center" vertical="center"/>
    </xf>
    <xf numFmtId="0" fontId="18" fillId="2" borderId="29" xfId="5" applyFont="1" applyFill="1" applyBorder="1" applyAlignment="1">
      <alignment horizontal="center" vertical="center" wrapText="1"/>
    </xf>
    <xf numFmtId="0" fontId="18" fillId="2" borderId="35" xfId="5" applyFont="1" applyFill="1" applyBorder="1" applyAlignment="1">
      <alignment horizontal="center" vertical="center" wrapText="1"/>
    </xf>
    <xf numFmtId="20" fontId="18" fillId="2" borderId="31" xfId="5" applyNumberFormat="1" applyFont="1" applyFill="1" applyBorder="1" applyAlignment="1">
      <alignment horizontal="center" vertical="center" wrapText="1"/>
    </xf>
    <xf numFmtId="20" fontId="18" fillId="2" borderId="33" xfId="5" applyNumberFormat="1" applyFont="1" applyFill="1" applyBorder="1" applyAlignment="1">
      <alignment horizontal="center" vertical="center" wrapText="1"/>
    </xf>
    <xf numFmtId="0" fontId="18" fillId="5" borderId="29" xfId="5" applyFont="1" applyFill="1" applyBorder="1" applyAlignment="1">
      <alignment horizontal="center" vertical="center" wrapText="1"/>
    </xf>
    <xf numFmtId="0" fontId="18" fillId="5" borderId="35" xfId="5" applyFont="1" applyFill="1" applyBorder="1" applyAlignment="1">
      <alignment horizontal="center" vertical="center" wrapText="1"/>
    </xf>
    <xf numFmtId="49" fontId="18" fillId="5" borderId="26" xfId="4" applyNumberFormat="1" applyFont="1" applyFill="1" applyBorder="1" applyAlignment="1">
      <alignment horizontal="center" vertical="center" wrapText="1"/>
    </xf>
    <xf numFmtId="49" fontId="18" fillId="5" borderId="36" xfId="4" applyNumberFormat="1" applyFont="1" applyFill="1" applyBorder="1" applyAlignment="1">
      <alignment horizontal="center" vertical="center" wrapText="1"/>
    </xf>
    <xf numFmtId="1" fontId="18" fillId="11" borderId="55" xfId="5" applyNumberFormat="1" applyFont="1" applyFill="1" applyBorder="1" applyAlignment="1">
      <alignment horizontal="center"/>
    </xf>
    <xf numFmtId="0" fontId="18" fillId="6" borderId="36" xfId="4" applyFont="1" applyFill="1" applyBorder="1" applyAlignment="1">
      <alignment horizontal="center" wrapText="1"/>
    </xf>
    <xf numFmtId="0" fontId="18" fillId="6" borderId="54" xfId="4" applyFont="1" applyFill="1" applyBorder="1" applyAlignment="1">
      <alignment horizontal="center" wrapText="1"/>
    </xf>
    <xf numFmtId="0" fontId="18" fillId="6" borderId="46" xfId="5" applyFont="1" applyFill="1" applyBorder="1" applyAlignment="1">
      <alignment horizontal="left" vertical="center"/>
    </xf>
    <xf numFmtId="0" fontId="2" fillId="6" borderId="38" xfId="5" applyFont="1" applyFill="1" applyBorder="1" applyAlignment="1">
      <alignment horizontal="center"/>
    </xf>
  </cellXfs>
  <cellStyles count="12">
    <cellStyle name="Normal" xfId="0" builtinId="0"/>
    <cellStyle name="Normal 2" xfId="1" xr:uid="{00000000-0005-0000-0000-000001000000}"/>
    <cellStyle name="Normal 2 2" xfId="2" xr:uid="{00000000-0005-0000-0000-000002000000}"/>
    <cellStyle name="Normal 2 3" xfId="4" xr:uid="{00000000-0005-0000-0000-000003000000}"/>
    <cellStyle name="Normal 3" xfId="5" xr:uid="{00000000-0005-0000-0000-000004000000}"/>
    <cellStyle name="Normal 4" xfId="6" xr:uid="{00000000-0005-0000-0000-000005000000}"/>
    <cellStyle name="Normal 5" xfId="8" xr:uid="{00000000-0005-0000-0000-000006000000}"/>
    <cellStyle name="Normal 5 2" xfId="10" xr:uid="{E5B6400C-B217-4F97-A1ED-16524455B5A4}"/>
    <cellStyle name="Normal 6" xfId="9" xr:uid="{00000000-0005-0000-0000-000007000000}"/>
    <cellStyle name="Normal 6 2" xfId="11" xr:uid="{80F3D8C2-85EC-4659-9282-87B177134D92}"/>
    <cellStyle name="TableStyleLight1" xfId="3" xr:uid="{00000000-0005-0000-0000-000008000000}"/>
    <cellStyle name="Texte explicatif 2" xfId="7" xr:uid="{00000000-0005-0000-0000-000009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larite/MAQUETTES-/Propositions_changements_mineurs_pour_passage_CFVU%202022/Retour%20maquettes%20RP_second%20degr&#233;/Maquettes%20relues_second%20degr&#233;/Maquettes%20relues/fichier_Maquette%20M3C_MEEF-SV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olarite/MAQUETTES-/Maquettes%202018%202022/modif_maquette_MCC_2020-2021/modif_maquette_MCC_hypoth&#232;se2/Copie%20de%20MCC%20fichier%20vierge_version%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aisie"/>
      <sheetName val="dates_conseil"/>
      <sheetName val="Description"/>
      <sheetName val="valeurs listes déroulantes"/>
    </sheetNames>
    <sheetDataSet>
      <sheetData sheetId="0"/>
      <sheetData sheetId="1"/>
      <sheetData sheetId="2"/>
      <sheetData sheetId="3">
        <row r="1">
          <cell r="E1" t="str">
            <v>oui</v>
          </cell>
          <cell r="F1" t="str">
            <v>UE : Unité d'enseignement</v>
          </cell>
          <cell r="G1" t="str">
            <v>O : obligatoire</v>
          </cell>
          <cell r="J1" t="str">
            <v>01 : Droit privé et sciences criminelles</v>
          </cell>
          <cell r="K1" t="str">
            <v>01 : Droit privé et sciences criminelles</v>
          </cell>
          <cell r="L1" t="str">
            <v>UE de tronc commun</v>
          </cell>
        </row>
        <row r="2">
          <cell r="E2" t="str">
            <v>non</v>
          </cell>
          <cell r="F2" t="str">
            <v>CHOI : choix</v>
          </cell>
          <cell r="G2" t="str">
            <v>C : à choix</v>
          </cell>
          <cell r="J2" t="str">
            <v>02 : Droit public</v>
          </cell>
          <cell r="K2" t="str">
            <v>02 : Droit public</v>
          </cell>
          <cell r="L2" t="str">
            <v>UE de spécialisation</v>
          </cell>
        </row>
        <row r="3">
          <cell r="F3" t="str">
            <v>PAR : Parcours</v>
          </cell>
          <cell r="J3" t="str">
            <v>03 : Histoire du droit et des institutions</v>
          </cell>
          <cell r="K3" t="str">
            <v>03 : Histoire du droit et des institutions</v>
          </cell>
        </row>
        <row r="4">
          <cell r="F4" t="str">
            <v>UIP : Unité d'insertion professionnelle</v>
          </cell>
          <cell r="J4" t="str">
            <v>05 : Sciences économiques</v>
          </cell>
          <cell r="K4" t="str">
            <v>05 : Sciences économiques</v>
          </cell>
        </row>
        <row r="5">
          <cell r="F5" t="str">
            <v>STAG : stage</v>
          </cell>
          <cell r="J5" t="str">
            <v>06 : Sciences de gestion</v>
          </cell>
          <cell r="K5" t="str">
            <v>06 : Sciences de gestion</v>
          </cell>
        </row>
        <row r="6">
          <cell r="F6" t="str">
            <v>MEM : mémoire</v>
          </cell>
          <cell r="J6" t="str">
            <v>07 : Sciences du langage : linguistique et phonétique générales</v>
          </cell>
          <cell r="K6" t="str">
            <v>07 : Sciences du langage : linguistique et phonétique générales</v>
          </cell>
        </row>
        <row r="7">
          <cell r="F7" t="str">
            <v xml:space="preserve">PRJ : projet </v>
          </cell>
          <cell r="J7" t="str">
            <v>08 : Langue et littérature anciennes</v>
          </cell>
          <cell r="K7" t="str">
            <v>08 : Langue et littérature anciennes</v>
          </cell>
        </row>
        <row r="8">
          <cell r="F8" t="str">
            <v>EC : élément constitutif</v>
          </cell>
          <cell r="J8" t="str">
            <v>09 : Langue et littérature françaises</v>
          </cell>
          <cell r="K8" t="str">
            <v>09 : Langue et littérature françaises</v>
          </cell>
        </row>
        <row r="9">
          <cell r="F9" t="str">
            <v>UEG : unité d'enseignement en anglais</v>
          </cell>
          <cell r="J9" t="str">
            <v>10 : Littératures comparées</v>
          </cell>
          <cell r="K9" t="str">
            <v>10 : Littératures comparées</v>
          </cell>
        </row>
        <row r="10">
          <cell r="F10" t="str">
            <v>UEE : unité d'enseignement en langue étrangère autre que l'anglais</v>
          </cell>
          <cell r="J10" t="str">
            <v>11 : Langues et littératures anglaises et anglo-saxonnes</v>
          </cell>
          <cell r="K10" t="str">
            <v>11 : Langues et littératures anglaises et anglo-saxonnes</v>
          </cell>
        </row>
        <row r="11">
          <cell r="F11" t="str">
            <v>UEC : Enseignement commun</v>
          </cell>
          <cell r="J11" t="str">
            <v>12 : Langues et littératures germaniques et scandinaves</v>
          </cell>
          <cell r="K11" t="str">
            <v>12 : Langues et littératures germaniques et scandinaves</v>
          </cell>
        </row>
        <row r="12">
          <cell r="F12" t="str">
            <v>ECC : Enseignement partiellement commun</v>
          </cell>
          <cell r="J12" t="str">
            <v>14 : Langues et littératures romanes : espagnol, italien, portugais…</v>
          </cell>
          <cell r="K12" t="str">
            <v>14 : Langues et littératures romanes : espagnol, italien, portugais…</v>
          </cell>
        </row>
        <row r="13">
          <cell r="F13" t="str">
            <v>SEM : semestre</v>
          </cell>
          <cell r="J13" t="str">
            <v>15 : Langues et littératures arables, chinoises, japonaises, hébraïques…</v>
          </cell>
          <cell r="K13" t="str">
            <v>15 : Langues et littératures arables, chinoises, japonaises, hébraïques…</v>
          </cell>
        </row>
        <row r="14">
          <cell r="J14" t="str">
            <v>16 : Psychologie, psychologie clinique, psychologie sociale</v>
          </cell>
          <cell r="K14" t="str">
            <v>16 : Psychologie, psychologie clinique, psychologie sociale</v>
          </cell>
        </row>
        <row r="15">
          <cell r="J15" t="str">
            <v>17 :Philosophie</v>
          </cell>
          <cell r="K15" t="str">
            <v>17 :Philosophie</v>
          </cell>
        </row>
        <row r="16">
          <cell r="J16" t="str">
            <v>18 : Architecture, arts appliqués, arts plastiques, arts du spectacle….</v>
          </cell>
          <cell r="K16" t="str">
            <v>18 : Architecture, arts appliqués, arts plastiques, arts du spectacle….</v>
          </cell>
        </row>
        <row r="17">
          <cell r="J17" t="str">
            <v>19 : Sociologie, démographie</v>
          </cell>
          <cell r="K17" t="str">
            <v>19 : Sociologie, démographie</v>
          </cell>
        </row>
        <row r="18">
          <cell r="J18" t="str">
            <v>20 : Ethnologie, préhistoire, anthropologie biologique</v>
          </cell>
          <cell r="K18" t="str">
            <v>20 : Ethnologie, préhistoire, anthropologie biologique</v>
          </cell>
        </row>
        <row r="19">
          <cell r="J19" t="str">
            <v>21 : Histoire , civilisations, archéologie et art des mondes anciens et médiévaux</v>
          </cell>
          <cell r="K19" t="str">
            <v>21 : Histoire , civilisations, archéologie et art des mondes anciens et médiévaux</v>
          </cell>
        </row>
        <row r="20">
          <cell r="J20" t="str">
            <v>22 : Histoire , civilisations : histoire des mondes modernes, histoire du monde contemporain</v>
          </cell>
          <cell r="K20" t="str">
            <v>22 : Histoire , civilisations : histoire des mondes modernes, histoire du monde contemporain</v>
          </cell>
        </row>
        <row r="21">
          <cell r="J21" t="str">
            <v>23 : Géographie physique, humaine, économique et régionale</v>
          </cell>
          <cell r="K21" t="str">
            <v>23 : Géographie physique, humaine, économique et régionale</v>
          </cell>
        </row>
        <row r="22">
          <cell r="J22" t="str">
            <v>25 : Mathématiques</v>
          </cell>
          <cell r="K22" t="str">
            <v>25 : Mathématiques</v>
          </cell>
        </row>
        <row r="23">
          <cell r="J23" t="str">
            <v>27 : Informatique</v>
          </cell>
          <cell r="K23" t="str">
            <v>27 : Informatique</v>
          </cell>
        </row>
        <row r="24">
          <cell r="J24" t="str">
            <v>28 : Milieux denses et matériaux</v>
          </cell>
          <cell r="K24" t="str">
            <v>28 : Milieux denses et matériaux</v>
          </cell>
        </row>
        <row r="25">
          <cell r="J25" t="str">
            <v>30 : Milieux dilués et optique</v>
          </cell>
          <cell r="K25" t="str">
            <v>30 : Milieux dilués et optique</v>
          </cell>
        </row>
        <row r="26">
          <cell r="J26" t="str">
            <v>31 : Chimie théorique, physique et analytique</v>
          </cell>
          <cell r="K26" t="str">
            <v>31 : Chimie théorique, physique et analytique</v>
          </cell>
        </row>
        <row r="27">
          <cell r="J27" t="str">
            <v>32 : Chimie organique, minérale, industrielle</v>
          </cell>
          <cell r="K27" t="str">
            <v>32 : Chimie organique, minérale, industrielle</v>
          </cell>
        </row>
        <row r="28">
          <cell r="J28" t="str">
            <v>33 : Chimie des matériaux</v>
          </cell>
          <cell r="K28" t="str">
            <v>33 : Chimie des matériaux</v>
          </cell>
        </row>
        <row r="29">
          <cell r="J29" t="str">
            <v>34 : Astronomie, astrophysique</v>
          </cell>
          <cell r="K29" t="str">
            <v>34 : Astronomie, astrophysique</v>
          </cell>
        </row>
        <row r="30">
          <cell r="J30" t="str">
            <v>35 : Structure et évolution de la terre et des autres planètes</v>
          </cell>
          <cell r="K30" t="str">
            <v>35 : Structure et évolution de la terre et des autres planètes</v>
          </cell>
        </row>
        <row r="31">
          <cell r="J31" t="str">
            <v>36 : Terre solide : géodynamique des enveloppes supérieures, paléobiosphère</v>
          </cell>
          <cell r="K31" t="str">
            <v>36 : Terre solide : géodynamique des enveloppes supérieures, paléobiosphère</v>
          </cell>
        </row>
        <row r="32">
          <cell r="J32" t="str">
            <v>37 : Météorologie, océanographie physique de l'environnement</v>
          </cell>
          <cell r="K32" t="str">
            <v>37 : Météorologie, océanographie physique de l'environnement</v>
          </cell>
        </row>
        <row r="33">
          <cell r="J33" t="str">
            <v>60 : Mécanique, génie mécanique, génie civil</v>
          </cell>
          <cell r="K33" t="str">
            <v>60 : Mécanique, génie mécanique, génie civil</v>
          </cell>
        </row>
        <row r="34">
          <cell r="J34" t="str">
            <v>61 : Génie informatique, automatique et traitement du signal</v>
          </cell>
          <cell r="K34" t="str">
            <v>61 : Génie informatique, automatique et traitement du signal</v>
          </cell>
        </row>
        <row r="35">
          <cell r="J35" t="str">
            <v>62 : Energétique, génie des procédés</v>
          </cell>
          <cell r="K35" t="str">
            <v>62 : Energétique, génie des procédés</v>
          </cell>
        </row>
        <row r="36">
          <cell r="J36" t="str">
            <v>63 : Génie électrique, électronique, photonique et systèmes</v>
          </cell>
          <cell r="K36" t="str">
            <v>63 : Génie électrique, électronique, photonique et systèmes</v>
          </cell>
        </row>
        <row r="37">
          <cell r="J37" t="str">
            <v>64 : Biochimie et biologie moléculaire</v>
          </cell>
          <cell r="K37" t="str">
            <v>64 : Biochimie et biologie moléculaire</v>
          </cell>
        </row>
        <row r="38">
          <cell r="J38" t="str">
            <v>65 : Biologie cellulaire</v>
          </cell>
          <cell r="K38" t="str">
            <v>65 : Biologie cellulaire</v>
          </cell>
        </row>
        <row r="39">
          <cell r="J39" t="str">
            <v>66 : Physiologie</v>
          </cell>
          <cell r="K39" t="str">
            <v>66 : Physiologie</v>
          </cell>
        </row>
        <row r="40">
          <cell r="J40" t="str">
            <v>67 :Biologie des populations et écologie</v>
          </cell>
          <cell r="K40" t="str">
            <v>67 :Biologie des populations et écologie</v>
          </cell>
        </row>
        <row r="41">
          <cell r="J41" t="str">
            <v>68 : Biologie des organismes</v>
          </cell>
          <cell r="K41" t="str">
            <v>68 : Biologie des organismes</v>
          </cell>
        </row>
        <row r="42">
          <cell r="J42" t="str">
            <v>69 : Neurosciences</v>
          </cell>
          <cell r="K42" t="str">
            <v>69 : Neurosciences</v>
          </cell>
        </row>
        <row r="43">
          <cell r="J43" t="str">
            <v>70 : Sciences de l'éducation</v>
          </cell>
          <cell r="K43" t="str">
            <v>70 : Sciences de l'éducation</v>
          </cell>
        </row>
        <row r="44">
          <cell r="J44" t="str">
            <v>71 : Sciences de l'information et de la communication</v>
          </cell>
          <cell r="K44" t="str">
            <v>71 : Sciences de l'information et de la communication</v>
          </cell>
        </row>
        <row r="45">
          <cell r="J45" t="str">
            <v>72 : Epistémologie, histoire des sciences et des techniques</v>
          </cell>
          <cell r="K45" t="str">
            <v>72 : Epistémologie, histoire des sciences et des techniques</v>
          </cell>
        </row>
        <row r="46">
          <cell r="J46" t="str">
            <v>74 : Sciences et techniques des activités physiques et sportives</v>
          </cell>
          <cell r="K46" t="str">
            <v>74 : Sciences et techniques des activités physiques et sportives</v>
          </cell>
        </row>
        <row r="47">
          <cell r="J47" t="str">
            <v>0030 : Education</v>
          </cell>
        </row>
        <row r="48">
          <cell r="J48" t="str">
            <v>0080 : Documentation</v>
          </cell>
        </row>
        <row r="49">
          <cell r="J49" t="str">
            <v>0100 : Philosophie</v>
          </cell>
        </row>
        <row r="50">
          <cell r="J50" t="str">
            <v>0201 : Lettres classiques</v>
          </cell>
        </row>
        <row r="51">
          <cell r="J51" t="str">
            <v>0202 : Lettres modernes</v>
          </cell>
        </row>
        <row r="52">
          <cell r="J52" t="str">
            <v>0210 : Lettres-Histoire</v>
          </cell>
        </row>
        <row r="53">
          <cell r="J53" t="str">
            <v>0222 : Lettres anglais</v>
          </cell>
        </row>
        <row r="54">
          <cell r="J54" t="str">
            <v>0421 : Allemand</v>
          </cell>
        </row>
        <row r="55">
          <cell r="J55" t="str">
            <v>0422 : Anglais</v>
          </cell>
        </row>
        <row r="56">
          <cell r="J56" t="str">
            <v>0424 : Chinois</v>
          </cell>
        </row>
        <row r="57">
          <cell r="J57" t="str">
            <v>0426 : Espagnol</v>
          </cell>
        </row>
        <row r="58">
          <cell r="J58" t="str">
            <v>0430 : Japonais</v>
          </cell>
        </row>
        <row r="59">
          <cell r="J59" t="str">
            <v>1000 :Histoire géographie</v>
          </cell>
        </row>
        <row r="60">
          <cell r="J60" t="str">
            <v>1100 : Sciences économiques et sociales</v>
          </cell>
        </row>
        <row r="61">
          <cell r="J61" t="str">
            <v>1300 : Mathématiques</v>
          </cell>
        </row>
        <row r="62">
          <cell r="J62" t="str">
            <v>1400 : Technologie</v>
          </cell>
        </row>
        <row r="63">
          <cell r="J63" t="str">
            <v>1411 : Sciences Industrielles de l'ingéneur option architecture et construction</v>
          </cell>
        </row>
        <row r="64">
          <cell r="J64" t="str">
            <v>1412 : Sciences Industrielles de l'ingéneur option énergie</v>
          </cell>
        </row>
        <row r="65">
          <cell r="J65" t="str">
            <v>1413 : Sciences Industrielles de l'ingéneur option Informatique et numérique</v>
          </cell>
        </row>
        <row r="66">
          <cell r="J66" t="str">
            <v>1414 : Sciences Industrielles de l'ingéneur option Ingénierie mécanique</v>
          </cell>
        </row>
        <row r="67">
          <cell r="J67" t="str">
            <v>1415 : Sciences Industrielles de l'ingéneur option Ingénierie électrique</v>
          </cell>
        </row>
        <row r="68">
          <cell r="J68" t="str">
            <v>1416 : Sciences Industrielles de l'ingéneur option Ingénierie des constructions</v>
          </cell>
        </row>
        <row r="69">
          <cell r="J69" t="str">
            <v>1500 : Sciences physiques et chimiques</v>
          </cell>
        </row>
        <row r="70">
          <cell r="J70" t="str">
            <v>1510 : Physique et électricité appliquée</v>
          </cell>
        </row>
        <row r="71">
          <cell r="J71" t="str">
            <v>1600 : Sciences de la vie et de la terre</v>
          </cell>
        </row>
        <row r="72">
          <cell r="J72" t="str">
            <v>1700 : Education musicale</v>
          </cell>
        </row>
        <row r="73">
          <cell r="J73" t="str">
            <v>1800 : Arts plastiques</v>
          </cell>
        </row>
        <row r="74">
          <cell r="J74" t="str">
            <v>1900 : Education physique et sportive</v>
          </cell>
        </row>
        <row r="75">
          <cell r="J75" t="str">
            <v>3020 : Génie civil construction et économie</v>
          </cell>
        </row>
        <row r="76">
          <cell r="J76" t="str">
            <v>4100 : Génie mécanique construction</v>
          </cell>
        </row>
        <row r="77">
          <cell r="J77" t="str">
            <v>5500 : Informatique et télématique</v>
          </cell>
        </row>
        <row r="78">
          <cell r="J78" t="str">
            <v>8010 : Economie et gestion</v>
          </cell>
        </row>
        <row r="79">
          <cell r="J79" t="str">
            <v>8013 : Economie gestion option marketing</v>
          </cell>
        </row>
        <row r="80">
          <cell r="J80" t="str">
            <v>8030 : Informatique et gestion</v>
          </cell>
        </row>
        <row r="81">
          <cell r="J81" t="str">
            <v>8036 : Economie gestion option comptabilité et gestion</v>
          </cell>
        </row>
        <row r="82">
          <cell r="J82" t="str">
            <v>8037 : Economie gestion option commerce et vente</v>
          </cell>
        </row>
        <row r="83">
          <cell r="J83" t="str">
            <v>8038 : Economie gestion option transport et logistique</v>
          </cell>
        </row>
        <row r="84">
          <cell r="J84" t="str">
            <v>8051 : Economie gestion option comptabilité et finance</v>
          </cell>
        </row>
        <row r="85">
          <cell r="J85" t="str">
            <v>8053 : Economie gestion option conception et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C_maquettes2018-2019"/>
      <sheetName val="cout maquette apres MCC"/>
      <sheetName val="Liste de valeurs"/>
    </sheetNames>
    <sheetDataSet>
      <sheetData sheetId="0"/>
      <sheetData sheetId="1"/>
      <sheetData sheetId="2"/>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B3" sqref="B3"/>
    </sheetView>
  </sheetViews>
  <sheetFormatPr baseColWidth="10" defaultRowHeight="14.4"/>
  <cols>
    <col min="1" max="1" width="76" customWidth="1"/>
    <col min="2" max="2" width="66.6640625" bestFit="1" customWidth="1"/>
  </cols>
  <sheetData>
    <row r="1" spans="1:2">
      <c r="A1" s="17" t="s">
        <v>304</v>
      </c>
      <c r="B1" s="29" t="s">
        <v>314</v>
      </c>
    </row>
    <row r="2" spans="1:2">
      <c r="A2" s="18" t="s">
        <v>305</v>
      </c>
      <c r="B2" s="30" t="s">
        <v>338</v>
      </c>
    </row>
    <row r="3" spans="1:2">
      <c r="A3" s="19"/>
      <c r="B3" s="31"/>
    </row>
    <row r="4" spans="1:2">
      <c r="A4" s="20" t="s">
        <v>306</v>
      </c>
      <c r="B4" s="32"/>
    </row>
    <row r="5" spans="1:2">
      <c r="A5" s="21"/>
      <c r="B5" s="31"/>
    </row>
    <row r="6" spans="1:2" ht="15" thickBot="1">
      <c r="A6" s="22" t="s">
        <v>307</v>
      </c>
      <c r="B6" s="468" t="s">
        <v>328</v>
      </c>
    </row>
    <row r="7" spans="1:2">
      <c r="A7" s="23"/>
      <c r="B7" s="33"/>
    </row>
    <row r="8" spans="1:2">
      <c r="A8" s="23" t="s">
        <v>308</v>
      </c>
    </row>
    <row r="9" spans="1:2">
      <c r="A9" s="24" t="s">
        <v>309</v>
      </c>
    </row>
    <row r="11" spans="1:2" ht="158.4">
      <c r="A11" s="25" t="s">
        <v>310</v>
      </c>
      <c r="B11" s="25"/>
    </row>
    <row r="12" spans="1:2" ht="43.2">
      <c r="A12" s="26" t="s">
        <v>311</v>
      </c>
    </row>
    <row r="13" spans="1:2">
      <c r="A13" s="27" t="s">
        <v>312</v>
      </c>
    </row>
    <row r="14" spans="1:2">
      <c r="A14" s="28"/>
    </row>
    <row r="15" spans="1:2">
      <c r="A15" s="28" t="s">
        <v>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N86"/>
  <sheetViews>
    <sheetView topLeftCell="A62" zoomScale="80" zoomScaleNormal="80" workbookViewId="0">
      <selection activeCell="S58" sqref="S58"/>
    </sheetView>
  </sheetViews>
  <sheetFormatPr baseColWidth="10" defaultColWidth="11.44140625" defaultRowHeight="14.4"/>
  <cols>
    <col min="1" max="1" width="11.44140625" style="1"/>
    <col min="2" max="2" width="56.33203125" style="1" customWidth="1"/>
    <col min="3" max="3" width="14.33203125" style="1" customWidth="1"/>
    <col min="4" max="4" width="12.44140625" style="7" customWidth="1"/>
    <col min="5" max="5" width="19.6640625" style="8" customWidth="1"/>
    <col min="6" max="6" width="17.44140625" style="1" customWidth="1"/>
    <col min="7" max="7" width="20.5546875" style="1" customWidth="1"/>
    <col min="8" max="8" width="7.6640625" style="1" customWidth="1"/>
    <col min="9" max="9" width="27" style="9" customWidth="1"/>
    <col min="10" max="10" width="15.5546875" style="1" customWidth="1"/>
    <col min="11" max="11" width="16" style="1" customWidth="1"/>
    <col min="12" max="12" width="8.33203125" style="9" customWidth="1"/>
    <col min="13" max="13" width="7.33203125" style="10" customWidth="1"/>
    <col min="14" max="14" width="15.33203125" style="1" customWidth="1"/>
    <col min="15" max="15" width="20.6640625" style="11" customWidth="1"/>
    <col min="16" max="16" width="15.33203125" style="1" customWidth="1"/>
    <col min="17" max="17" width="8.6640625" style="1" customWidth="1"/>
    <col min="18" max="19" width="11.5546875" style="12" customWidth="1"/>
    <col min="20" max="20" width="12" style="12" customWidth="1"/>
    <col min="21" max="22" width="15.6640625" style="1" customWidth="1"/>
    <col min="23" max="23" width="31.33203125" style="1" customWidth="1"/>
    <col min="24" max="24" width="14.6640625" style="13" customWidth="1"/>
    <col min="25" max="27" width="11.44140625" style="1"/>
    <col min="28" max="28" width="12.88671875" style="1" customWidth="1"/>
    <col min="29" max="30" width="11.44140625" style="1"/>
    <col min="31" max="31" width="17" style="1" customWidth="1"/>
    <col min="32" max="32" width="14.6640625" style="1" customWidth="1"/>
    <col min="33" max="34" width="11.44140625" style="1"/>
    <col min="35" max="35" width="12.44140625" style="1" customWidth="1"/>
    <col min="36" max="36" width="13.5546875" style="1" customWidth="1"/>
    <col min="37" max="38" width="11.44140625" style="1"/>
    <col min="39" max="39" width="17.33203125" style="1" customWidth="1"/>
    <col min="40" max="16384" width="11.44140625" style="1"/>
  </cols>
  <sheetData>
    <row r="2" spans="1:40" ht="18">
      <c r="B2" s="15" t="s">
        <v>330</v>
      </c>
      <c r="C2" s="15"/>
      <c r="D2" s="15"/>
      <c r="E2" s="15"/>
      <c r="F2" s="15"/>
      <c r="G2" s="15"/>
      <c r="H2" s="15"/>
      <c r="I2" s="15"/>
    </row>
    <row r="3" spans="1:40" ht="15" thickBot="1"/>
    <row r="4" spans="1:40" ht="19.95" customHeight="1">
      <c r="A4" s="570" t="s">
        <v>0</v>
      </c>
      <c r="B4" s="555" t="s">
        <v>1</v>
      </c>
      <c r="C4" s="555" t="s">
        <v>100</v>
      </c>
      <c r="D4" s="555" t="s">
        <v>100</v>
      </c>
      <c r="E4" s="557" t="s">
        <v>71</v>
      </c>
      <c r="F4" s="555" t="s">
        <v>2</v>
      </c>
      <c r="G4" s="551" t="s">
        <v>3</v>
      </c>
      <c r="H4" s="553" t="s">
        <v>4</v>
      </c>
      <c r="I4" s="555" t="s">
        <v>5</v>
      </c>
      <c r="J4" s="557" t="s">
        <v>72</v>
      </c>
      <c r="K4" s="566" t="s">
        <v>6</v>
      </c>
      <c r="L4" s="557" t="s">
        <v>7</v>
      </c>
      <c r="M4" s="557" t="s">
        <v>8</v>
      </c>
      <c r="N4" s="557" t="s">
        <v>9</v>
      </c>
      <c r="O4" s="557" t="s">
        <v>10</v>
      </c>
      <c r="P4" s="557" t="s">
        <v>11</v>
      </c>
      <c r="Q4" s="568" t="s">
        <v>73</v>
      </c>
      <c r="R4" s="539" t="s">
        <v>12</v>
      </c>
      <c r="S4" s="539"/>
      <c r="T4" s="539"/>
      <c r="U4" s="561" t="s">
        <v>74</v>
      </c>
      <c r="V4" s="561"/>
      <c r="W4" s="562" t="s">
        <v>75</v>
      </c>
      <c r="X4" s="564" t="s">
        <v>13</v>
      </c>
      <c r="Y4" s="544" t="s">
        <v>14</v>
      </c>
      <c r="Z4" s="545"/>
      <c r="AA4" s="545"/>
      <c r="AB4" s="545"/>
      <c r="AC4" s="545"/>
      <c r="AD4" s="545"/>
      <c r="AE4" s="545"/>
      <c r="AF4" s="545"/>
      <c r="AG4" s="532" t="s">
        <v>15</v>
      </c>
      <c r="AH4" s="532"/>
      <c r="AI4" s="532"/>
      <c r="AJ4" s="532"/>
      <c r="AK4" s="532"/>
      <c r="AL4" s="532"/>
      <c r="AM4" s="532"/>
      <c r="AN4" s="533"/>
    </row>
    <row r="5" spans="1:40" ht="43.5" customHeight="1">
      <c r="A5" s="571"/>
      <c r="B5" s="556"/>
      <c r="C5" s="556"/>
      <c r="D5" s="556"/>
      <c r="E5" s="558"/>
      <c r="F5" s="556"/>
      <c r="G5" s="552"/>
      <c r="H5" s="554"/>
      <c r="I5" s="556"/>
      <c r="J5" s="558"/>
      <c r="K5" s="567"/>
      <c r="L5" s="558"/>
      <c r="M5" s="558"/>
      <c r="N5" s="558"/>
      <c r="O5" s="558"/>
      <c r="P5" s="558"/>
      <c r="Q5" s="569"/>
      <c r="R5" s="534" t="s">
        <v>16</v>
      </c>
      <c r="S5" s="535" t="s">
        <v>17</v>
      </c>
      <c r="T5" s="536" t="s">
        <v>18</v>
      </c>
      <c r="U5" s="537" t="s">
        <v>76</v>
      </c>
      <c r="V5" s="538" t="s">
        <v>77</v>
      </c>
      <c r="W5" s="563"/>
      <c r="X5" s="565"/>
      <c r="Y5" s="540" t="s">
        <v>19</v>
      </c>
      <c r="Z5" s="541"/>
      <c r="AA5" s="541"/>
      <c r="AB5" s="541"/>
      <c r="AC5" s="542" t="s">
        <v>20</v>
      </c>
      <c r="AD5" s="542"/>
      <c r="AE5" s="542"/>
      <c r="AF5" s="542"/>
      <c r="AG5" s="543" t="s">
        <v>19</v>
      </c>
      <c r="AH5" s="543"/>
      <c r="AI5" s="543"/>
      <c r="AJ5" s="543"/>
      <c r="AK5" s="541" t="s">
        <v>20</v>
      </c>
      <c r="AL5" s="541"/>
      <c r="AM5" s="541"/>
      <c r="AN5" s="542"/>
    </row>
    <row r="6" spans="1:40" ht="31.5" customHeight="1" thickBot="1">
      <c r="A6" s="571"/>
      <c r="B6" s="556"/>
      <c r="C6" s="556"/>
      <c r="D6" s="556"/>
      <c r="E6" s="558"/>
      <c r="F6" s="556"/>
      <c r="G6" s="552"/>
      <c r="H6" s="554"/>
      <c r="I6" s="556"/>
      <c r="J6" s="558"/>
      <c r="K6" s="567"/>
      <c r="L6" s="558"/>
      <c r="M6" s="558"/>
      <c r="N6" s="558"/>
      <c r="O6" s="558"/>
      <c r="P6" s="558"/>
      <c r="Q6" s="569"/>
      <c r="R6" s="534"/>
      <c r="S6" s="535"/>
      <c r="T6" s="536"/>
      <c r="U6" s="537"/>
      <c r="V6" s="538"/>
      <c r="W6" s="563"/>
      <c r="X6" s="565"/>
      <c r="Y6" s="36" t="s">
        <v>21</v>
      </c>
      <c r="Z6" s="37" t="s">
        <v>22</v>
      </c>
      <c r="AA6" s="37" t="s">
        <v>23</v>
      </c>
      <c r="AB6" s="37" t="s">
        <v>24</v>
      </c>
      <c r="AC6" s="37" t="s">
        <v>21</v>
      </c>
      <c r="AD6" s="37" t="s">
        <v>22</v>
      </c>
      <c r="AE6" s="37" t="s">
        <v>23</v>
      </c>
      <c r="AF6" s="38" t="s">
        <v>24</v>
      </c>
      <c r="AG6" s="39" t="s">
        <v>21</v>
      </c>
      <c r="AH6" s="37" t="s">
        <v>22</v>
      </c>
      <c r="AI6" s="37" t="s">
        <v>23</v>
      </c>
      <c r="AJ6" s="37" t="s">
        <v>24</v>
      </c>
      <c r="AK6" s="37" t="s">
        <v>21</v>
      </c>
      <c r="AL6" s="37" t="s">
        <v>22</v>
      </c>
      <c r="AM6" s="37" t="s">
        <v>23</v>
      </c>
      <c r="AN6" s="38" t="s">
        <v>24</v>
      </c>
    </row>
    <row r="7" spans="1:40" ht="20.7" customHeight="1">
      <c r="A7" s="40"/>
      <c r="B7" s="41" t="s">
        <v>25</v>
      </c>
      <c r="C7" s="41"/>
      <c r="D7" s="41" t="s">
        <v>101</v>
      </c>
      <c r="E7" s="42"/>
      <c r="F7" s="42"/>
      <c r="G7" s="42"/>
      <c r="H7" s="42"/>
      <c r="I7" s="41"/>
      <c r="J7" s="42"/>
      <c r="K7" s="42"/>
      <c r="L7" s="43"/>
      <c r="M7" s="44"/>
      <c r="N7" s="45" t="s">
        <v>26</v>
      </c>
      <c r="O7" s="45"/>
      <c r="P7" s="45"/>
      <c r="Q7" s="46"/>
      <c r="R7" s="40"/>
      <c r="S7" s="42"/>
      <c r="T7" s="47"/>
      <c r="U7" s="48"/>
      <c r="V7" s="49"/>
      <c r="W7" s="50"/>
      <c r="X7" s="51"/>
      <c r="Y7" s="52"/>
      <c r="Z7" s="53"/>
      <c r="AA7" s="53"/>
      <c r="AB7" s="53"/>
      <c r="AC7" s="53"/>
      <c r="AD7" s="53"/>
      <c r="AE7" s="53"/>
      <c r="AF7" s="54"/>
      <c r="AG7" s="55"/>
      <c r="AH7" s="53"/>
      <c r="AI7" s="53"/>
      <c r="AJ7" s="53"/>
      <c r="AK7" s="53"/>
      <c r="AL7" s="53"/>
      <c r="AM7" s="53"/>
      <c r="AN7" s="54"/>
    </row>
    <row r="8" spans="1:40" ht="28.2" customHeight="1">
      <c r="A8" s="58" t="s">
        <v>78</v>
      </c>
      <c r="B8" s="59" t="s">
        <v>102</v>
      </c>
      <c r="C8" s="59"/>
      <c r="D8" s="60" t="s">
        <v>103</v>
      </c>
      <c r="E8" s="61"/>
      <c r="F8" s="61"/>
      <c r="G8" s="61"/>
      <c r="H8" s="61" t="s">
        <v>27</v>
      </c>
      <c r="I8" s="60" t="s">
        <v>63</v>
      </c>
      <c r="J8" s="62" t="s">
        <v>28</v>
      </c>
      <c r="K8" s="63"/>
      <c r="L8" s="64">
        <v>19</v>
      </c>
      <c r="M8" s="65">
        <v>19</v>
      </c>
      <c r="N8" s="66"/>
      <c r="O8" s="66"/>
      <c r="P8" s="66"/>
      <c r="Q8" s="67"/>
      <c r="R8" s="68">
        <f>SUM(R9,R10,R11)</f>
        <v>20</v>
      </c>
      <c r="S8" s="65">
        <f>SUM(S9,S10,S11)</f>
        <v>106</v>
      </c>
      <c r="T8" s="69">
        <f>SUM(T9,T10,T11)</f>
        <v>10</v>
      </c>
      <c r="U8" s="70"/>
      <c r="V8" s="63"/>
      <c r="W8" s="67"/>
      <c r="X8" s="51" t="s">
        <v>83</v>
      </c>
      <c r="Y8" s="71"/>
      <c r="Z8" s="5"/>
      <c r="AA8" s="2"/>
      <c r="AB8" s="5"/>
      <c r="AC8" s="72"/>
      <c r="AD8" s="5"/>
      <c r="AE8" s="2"/>
      <c r="AF8" s="73"/>
      <c r="AG8" s="74"/>
      <c r="AH8" s="5"/>
      <c r="AI8" s="5"/>
      <c r="AJ8" s="5"/>
      <c r="AK8" s="74"/>
      <c r="AL8" s="5"/>
      <c r="AM8" s="5"/>
      <c r="AN8" s="73"/>
    </row>
    <row r="9" spans="1:40" ht="30.75" customHeight="1">
      <c r="A9" s="75" t="s">
        <v>30</v>
      </c>
      <c r="B9" s="76" t="s">
        <v>79</v>
      </c>
      <c r="C9" s="77" t="s">
        <v>104</v>
      </c>
      <c r="D9" s="2" t="s">
        <v>105</v>
      </c>
      <c r="E9" s="78" t="s">
        <v>106</v>
      </c>
      <c r="F9" s="79"/>
      <c r="G9" s="79"/>
      <c r="H9" s="79" t="s">
        <v>27</v>
      </c>
      <c r="I9" s="80" t="s">
        <v>31</v>
      </c>
      <c r="J9" s="80" t="s">
        <v>28</v>
      </c>
      <c r="K9" s="81"/>
      <c r="L9" s="78">
        <v>3</v>
      </c>
      <c r="M9" s="78">
        <v>3</v>
      </c>
      <c r="N9" s="82" t="s">
        <v>37</v>
      </c>
      <c r="O9" s="530" t="s">
        <v>336</v>
      </c>
      <c r="P9" s="82"/>
      <c r="Q9" s="83"/>
      <c r="R9" s="84">
        <v>6</v>
      </c>
      <c r="S9" s="85">
        <v>13</v>
      </c>
      <c r="T9" s="86">
        <v>0</v>
      </c>
      <c r="U9" s="87"/>
      <c r="V9" s="81"/>
      <c r="W9" s="88" t="s">
        <v>107</v>
      </c>
      <c r="X9" s="51"/>
      <c r="Y9" s="71">
        <v>1</v>
      </c>
      <c r="Z9" s="5" t="s">
        <v>29</v>
      </c>
      <c r="AA9" s="5" t="s">
        <v>34</v>
      </c>
      <c r="AB9" s="5" t="s">
        <v>36</v>
      </c>
      <c r="AC9" s="72">
        <v>1</v>
      </c>
      <c r="AD9" s="5" t="s">
        <v>29</v>
      </c>
      <c r="AE9" s="5" t="s">
        <v>34</v>
      </c>
      <c r="AF9" s="73" t="s">
        <v>36</v>
      </c>
      <c r="AG9" s="74">
        <v>1</v>
      </c>
      <c r="AH9" s="5" t="s">
        <v>29</v>
      </c>
      <c r="AI9" s="5" t="s">
        <v>34</v>
      </c>
      <c r="AJ9" s="5" t="s">
        <v>35</v>
      </c>
      <c r="AK9" s="74">
        <v>1</v>
      </c>
      <c r="AL9" s="5" t="s">
        <v>29</v>
      </c>
      <c r="AM9" s="5" t="s">
        <v>48</v>
      </c>
      <c r="AN9" s="73" t="s">
        <v>35</v>
      </c>
    </row>
    <row r="10" spans="1:40" ht="28.2" customHeight="1">
      <c r="A10" s="89" t="s">
        <v>32</v>
      </c>
      <c r="B10" s="90" t="s">
        <v>108</v>
      </c>
      <c r="C10" s="90" t="s">
        <v>109</v>
      </c>
      <c r="D10" s="2" t="s">
        <v>110</v>
      </c>
      <c r="E10" s="78" t="s">
        <v>111</v>
      </c>
      <c r="F10" s="79"/>
      <c r="G10" s="78" t="s">
        <v>112</v>
      </c>
      <c r="H10" s="79"/>
      <c r="I10" s="80" t="s">
        <v>31</v>
      </c>
      <c r="J10" s="80" t="s">
        <v>28</v>
      </c>
      <c r="K10" s="81"/>
      <c r="L10" s="78">
        <v>8</v>
      </c>
      <c r="M10" s="78">
        <v>8</v>
      </c>
      <c r="N10" s="82" t="s">
        <v>113</v>
      </c>
      <c r="O10" s="91" t="s">
        <v>114</v>
      </c>
      <c r="P10" s="91" t="s">
        <v>113</v>
      </c>
      <c r="Q10" s="83"/>
      <c r="R10" s="84">
        <v>8</v>
      </c>
      <c r="S10" s="85">
        <v>54</v>
      </c>
      <c r="T10" s="86">
        <v>0</v>
      </c>
      <c r="U10" s="87"/>
      <c r="V10" s="81"/>
      <c r="W10" s="92" t="s">
        <v>115</v>
      </c>
      <c r="X10" s="51"/>
      <c r="Y10" s="71">
        <v>1</v>
      </c>
      <c r="Z10" s="2" t="s">
        <v>116</v>
      </c>
      <c r="AA10" s="2" t="s">
        <v>117</v>
      </c>
      <c r="AB10" s="2" t="s">
        <v>118</v>
      </c>
      <c r="AC10" s="93">
        <v>1</v>
      </c>
      <c r="AD10" s="2" t="s">
        <v>29</v>
      </c>
      <c r="AE10" s="2" t="s">
        <v>34</v>
      </c>
      <c r="AF10" s="95" t="s">
        <v>129</v>
      </c>
      <c r="AG10" s="94">
        <v>1</v>
      </c>
      <c r="AH10" s="2" t="s">
        <v>29</v>
      </c>
      <c r="AI10" s="2" t="s">
        <v>34</v>
      </c>
      <c r="AJ10" s="2" t="s">
        <v>35</v>
      </c>
      <c r="AK10" s="93">
        <v>1</v>
      </c>
      <c r="AL10" s="2" t="s">
        <v>29</v>
      </c>
      <c r="AM10" s="2" t="s">
        <v>34</v>
      </c>
      <c r="AN10" s="95" t="s">
        <v>35</v>
      </c>
    </row>
    <row r="11" spans="1:40" ht="28.2" customHeight="1">
      <c r="A11" s="96" t="s">
        <v>33</v>
      </c>
      <c r="B11" s="90" t="s">
        <v>119</v>
      </c>
      <c r="C11" s="90" t="s">
        <v>120</v>
      </c>
      <c r="D11" s="2" t="s">
        <v>121</v>
      </c>
      <c r="E11" s="78" t="s">
        <v>122</v>
      </c>
      <c r="F11" s="79"/>
      <c r="G11" s="78" t="s">
        <v>112</v>
      </c>
      <c r="H11" s="79"/>
      <c r="I11" s="80" t="s">
        <v>31</v>
      </c>
      <c r="J11" s="80" t="s">
        <v>28</v>
      </c>
      <c r="K11" s="81"/>
      <c r="L11" s="78">
        <v>8</v>
      </c>
      <c r="M11" s="78">
        <v>8</v>
      </c>
      <c r="N11" s="97" t="s">
        <v>123</v>
      </c>
      <c r="O11" s="97" t="s">
        <v>124</v>
      </c>
      <c r="P11" s="97" t="s">
        <v>125</v>
      </c>
      <c r="Q11" s="83"/>
      <c r="R11" s="98">
        <v>6</v>
      </c>
      <c r="S11" s="99">
        <v>39</v>
      </c>
      <c r="T11" s="86">
        <v>10</v>
      </c>
      <c r="U11" s="87"/>
      <c r="V11" s="81"/>
      <c r="W11" s="100" t="s">
        <v>126</v>
      </c>
      <c r="X11" s="51"/>
      <c r="Y11" s="71">
        <v>1</v>
      </c>
      <c r="Z11" s="101" t="s">
        <v>56</v>
      </c>
      <c r="AA11" s="101" t="s">
        <v>127</v>
      </c>
      <c r="AB11" s="101" t="s">
        <v>128</v>
      </c>
      <c r="AC11" s="94">
        <v>1</v>
      </c>
      <c r="AD11" s="101" t="s">
        <v>29</v>
      </c>
      <c r="AE11" s="101" t="s">
        <v>34</v>
      </c>
      <c r="AF11" s="95" t="s">
        <v>129</v>
      </c>
      <c r="AG11" s="102">
        <v>1</v>
      </c>
      <c r="AH11" s="2" t="s">
        <v>29</v>
      </c>
      <c r="AI11" s="101" t="s">
        <v>96</v>
      </c>
      <c r="AJ11" s="101" t="s">
        <v>35</v>
      </c>
      <c r="AK11" s="102">
        <v>1</v>
      </c>
      <c r="AL11" s="2" t="s">
        <v>29</v>
      </c>
      <c r="AM11" s="101" t="s">
        <v>96</v>
      </c>
      <c r="AN11" s="103" t="s">
        <v>35</v>
      </c>
    </row>
    <row r="12" spans="1:40" ht="28.2" customHeight="1">
      <c r="A12" s="58" t="s">
        <v>130</v>
      </c>
      <c r="B12" s="59" t="s">
        <v>131</v>
      </c>
      <c r="C12" s="59"/>
      <c r="D12" s="60" t="s">
        <v>132</v>
      </c>
      <c r="E12" s="61"/>
      <c r="F12" s="61"/>
      <c r="G12" s="61"/>
      <c r="H12" s="61" t="s">
        <v>27</v>
      </c>
      <c r="I12" s="62" t="s">
        <v>63</v>
      </c>
      <c r="J12" s="62" t="s">
        <v>28</v>
      </c>
      <c r="K12" s="63"/>
      <c r="L12" s="64">
        <v>4</v>
      </c>
      <c r="M12" s="65">
        <v>4</v>
      </c>
      <c r="N12" s="66"/>
      <c r="O12" s="66"/>
      <c r="P12" s="66"/>
      <c r="Q12" s="67"/>
      <c r="R12" s="68">
        <f>SUM(R13,R15)</f>
        <v>4</v>
      </c>
      <c r="S12" s="65">
        <f>SUM(S13,S15)</f>
        <v>38</v>
      </c>
      <c r="T12" s="69">
        <f>SUM(T13,T15)</f>
        <v>5</v>
      </c>
      <c r="U12" s="70"/>
      <c r="V12" s="63"/>
      <c r="W12" s="67"/>
      <c r="X12" s="51"/>
      <c r="Y12" s="104"/>
      <c r="Z12" s="105"/>
      <c r="AA12" s="105"/>
      <c r="AB12" s="105"/>
      <c r="AC12" s="105"/>
      <c r="AD12" s="105"/>
      <c r="AE12" s="105"/>
      <c r="AF12" s="106"/>
      <c r="AG12" s="107"/>
      <c r="AH12" s="105"/>
      <c r="AI12" s="105"/>
      <c r="AJ12" s="105"/>
      <c r="AK12" s="105"/>
      <c r="AL12" s="105"/>
      <c r="AM12" s="105"/>
      <c r="AN12" s="106"/>
    </row>
    <row r="13" spans="1:40" ht="28.2" customHeight="1">
      <c r="A13" s="75" t="s">
        <v>30</v>
      </c>
      <c r="B13" s="76" t="s">
        <v>81</v>
      </c>
      <c r="C13" s="76"/>
      <c r="D13" s="108" t="s">
        <v>133</v>
      </c>
      <c r="E13" s="108" t="s">
        <v>134</v>
      </c>
      <c r="F13" s="79"/>
      <c r="G13" s="79"/>
      <c r="H13" s="105"/>
      <c r="I13" s="80" t="s">
        <v>31</v>
      </c>
      <c r="J13" s="80" t="s">
        <v>28</v>
      </c>
      <c r="K13" s="81"/>
      <c r="L13" s="78">
        <v>0</v>
      </c>
      <c r="M13" s="78">
        <v>0</v>
      </c>
      <c r="N13" s="82" t="s">
        <v>37</v>
      </c>
      <c r="O13" s="530" t="s">
        <v>336</v>
      </c>
      <c r="P13" s="109"/>
      <c r="Q13" s="83"/>
      <c r="R13" s="110">
        <v>0</v>
      </c>
      <c r="S13" s="85">
        <v>0</v>
      </c>
      <c r="T13" s="111">
        <v>5</v>
      </c>
      <c r="U13" s="87"/>
      <c r="V13" s="81"/>
      <c r="W13" s="88" t="s">
        <v>135</v>
      </c>
      <c r="X13" s="51"/>
      <c r="Y13" s="71"/>
      <c r="Z13" s="5"/>
      <c r="AA13" s="56"/>
      <c r="AB13" s="56"/>
      <c r="AC13" s="72"/>
      <c r="AD13" s="5"/>
      <c r="AE13" s="56"/>
      <c r="AF13" s="112"/>
      <c r="AG13" s="74"/>
      <c r="AH13" s="5"/>
      <c r="AI13" s="56"/>
      <c r="AJ13" s="56"/>
      <c r="AK13" s="72"/>
      <c r="AL13" s="5"/>
      <c r="AM13" s="56"/>
      <c r="AN13" s="112"/>
    </row>
    <row r="14" spans="1:40" ht="28.2" customHeight="1">
      <c r="A14" s="89" t="s">
        <v>32</v>
      </c>
      <c r="B14" s="90" t="s">
        <v>49</v>
      </c>
      <c r="C14" s="113"/>
      <c r="D14" s="114"/>
      <c r="E14" s="115"/>
      <c r="F14" s="115"/>
      <c r="G14" s="115"/>
      <c r="H14" s="4"/>
      <c r="I14" s="80" t="s">
        <v>31</v>
      </c>
      <c r="J14" s="80" t="s">
        <v>28</v>
      </c>
      <c r="K14" s="56"/>
      <c r="L14" s="116"/>
      <c r="M14" s="116"/>
      <c r="N14" s="117"/>
      <c r="O14" s="91" t="s">
        <v>136</v>
      </c>
      <c r="P14" s="117"/>
      <c r="Q14" s="57"/>
      <c r="R14" s="110"/>
      <c r="S14" s="85"/>
      <c r="T14" s="111"/>
      <c r="U14" s="118"/>
      <c r="V14" s="56"/>
      <c r="W14" s="88" t="s">
        <v>137</v>
      </c>
      <c r="X14" s="51"/>
      <c r="Y14" s="71"/>
      <c r="Z14" s="5"/>
      <c r="AA14" s="56"/>
      <c r="AB14" s="56"/>
      <c r="AC14" s="72"/>
      <c r="AD14" s="5"/>
      <c r="AE14" s="56"/>
      <c r="AF14" s="112"/>
      <c r="AG14" s="74"/>
      <c r="AH14" s="5"/>
      <c r="AI14" s="56"/>
      <c r="AJ14" s="56"/>
      <c r="AK14" s="72"/>
      <c r="AL14" s="5"/>
      <c r="AM14" s="56"/>
      <c r="AN14" s="112"/>
    </row>
    <row r="15" spans="1:40" ht="28.2" customHeight="1">
      <c r="A15" s="89" t="s">
        <v>33</v>
      </c>
      <c r="B15" s="90" t="s">
        <v>138</v>
      </c>
      <c r="C15" s="90" t="s">
        <v>139</v>
      </c>
      <c r="D15" s="108" t="s">
        <v>300</v>
      </c>
      <c r="E15" s="78" t="s">
        <v>140</v>
      </c>
      <c r="F15" s="79"/>
      <c r="G15" s="78" t="s">
        <v>112</v>
      </c>
      <c r="H15" s="79"/>
      <c r="I15" s="80" t="s">
        <v>31</v>
      </c>
      <c r="J15" s="80" t="s">
        <v>28</v>
      </c>
      <c r="K15" s="81"/>
      <c r="L15" s="78">
        <v>4</v>
      </c>
      <c r="M15" s="78">
        <v>4</v>
      </c>
      <c r="N15" s="91" t="s">
        <v>37</v>
      </c>
      <c r="O15" s="91" t="s">
        <v>136</v>
      </c>
      <c r="P15" s="82"/>
      <c r="Q15" s="83"/>
      <c r="R15" s="110">
        <v>4</v>
      </c>
      <c r="S15" s="85">
        <v>38</v>
      </c>
      <c r="T15" s="111">
        <v>0</v>
      </c>
      <c r="U15" s="119" t="s">
        <v>112</v>
      </c>
      <c r="V15" s="81"/>
      <c r="W15" s="88" t="s">
        <v>141</v>
      </c>
      <c r="X15" s="120"/>
      <c r="Y15" s="496">
        <v>1</v>
      </c>
      <c r="Z15" s="490" t="s">
        <v>29</v>
      </c>
      <c r="AA15" s="490" t="s">
        <v>34</v>
      </c>
      <c r="AB15" s="490" t="s">
        <v>80</v>
      </c>
      <c r="AC15" s="497">
        <v>1</v>
      </c>
      <c r="AD15" s="5" t="s">
        <v>29</v>
      </c>
      <c r="AE15" s="5" t="s">
        <v>34</v>
      </c>
      <c r="AF15" s="73" t="s">
        <v>80</v>
      </c>
      <c r="AG15" s="74">
        <v>1</v>
      </c>
      <c r="AH15" s="5" t="s">
        <v>29</v>
      </c>
      <c r="AI15" s="5" t="s">
        <v>34</v>
      </c>
      <c r="AJ15" s="5" t="s">
        <v>80</v>
      </c>
      <c r="AK15" s="72">
        <v>1</v>
      </c>
      <c r="AL15" s="5" t="s">
        <v>29</v>
      </c>
      <c r="AM15" s="5" t="s">
        <v>34</v>
      </c>
      <c r="AN15" s="73" t="s">
        <v>80</v>
      </c>
    </row>
    <row r="16" spans="1:40" ht="28.2" customHeight="1">
      <c r="A16" s="58" t="s">
        <v>142</v>
      </c>
      <c r="B16" s="59" t="s">
        <v>143</v>
      </c>
      <c r="C16" s="59"/>
      <c r="D16" s="64" t="s">
        <v>144</v>
      </c>
      <c r="E16" s="61"/>
      <c r="F16" s="61"/>
      <c r="G16" s="61"/>
      <c r="H16" s="61" t="s">
        <v>27</v>
      </c>
      <c r="I16" s="62" t="s">
        <v>63</v>
      </c>
      <c r="J16" s="62" t="s">
        <v>28</v>
      </c>
      <c r="K16" s="63"/>
      <c r="L16" s="64">
        <v>5</v>
      </c>
      <c r="M16" s="65">
        <v>5</v>
      </c>
      <c r="N16" s="66"/>
      <c r="O16" s="66"/>
      <c r="P16" s="66"/>
      <c r="Q16" s="67"/>
      <c r="R16" s="68">
        <f>SUM(R17,R18)</f>
        <v>0</v>
      </c>
      <c r="S16" s="65">
        <f>SUM(S17,S18)</f>
        <v>30</v>
      </c>
      <c r="T16" s="69">
        <f>SUM(T17,T18)</f>
        <v>0</v>
      </c>
      <c r="U16" s="70"/>
      <c r="V16" s="63"/>
      <c r="W16" s="67"/>
      <c r="X16" s="51"/>
      <c r="Y16" s="504"/>
      <c r="Z16" s="505"/>
      <c r="AA16" s="505"/>
      <c r="AB16" s="505"/>
      <c r="AC16" s="505"/>
      <c r="AD16" s="105"/>
      <c r="AE16" s="105"/>
      <c r="AF16" s="106"/>
      <c r="AG16" s="107"/>
      <c r="AH16" s="105"/>
      <c r="AI16" s="105"/>
      <c r="AJ16" s="105"/>
      <c r="AK16" s="105"/>
      <c r="AL16" s="105"/>
      <c r="AM16" s="105"/>
      <c r="AN16" s="106"/>
    </row>
    <row r="17" spans="1:40" ht="69.45" customHeight="1">
      <c r="A17" s="89" t="s">
        <v>30</v>
      </c>
      <c r="B17" s="90" t="s">
        <v>145</v>
      </c>
      <c r="C17" s="90"/>
      <c r="D17" s="108" t="s">
        <v>146</v>
      </c>
      <c r="E17" s="79"/>
      <c r="F17" s="79"/>
      <c r="G17" s="78" t="s">
        <v>112</v>
      </c>
      <c r="H17" s="79"/>
      <c r="I17" s="80" t="s">
        <v>31</v>
      </c>
      <c r="J17" s="80" t="s">
        <v>28</v>
      </c>
      <c r="K17" s="81"/>
      <c r="L17" s="121"/>
      <c r="M17" s="122"/>
      <c r="N17" s="123" t="s">
        <v>37</v>
      </c>
      <c r="O17" s="123" t="s">
        <v>147</v>
      </c>
      <c r="P17" s="123" t="s">
        <v>113</v>
      </c>
      <c r="Q17" s="83"/>
      <c r="R17" s="124">
        <v>0</v>
      </c>
      <c r="S17" s="85">
        <v>20</v>
      </c>
      <c r="T17" s="125">
        <v>0</v>
      </c>
      <c r="U17" s="87"/>
      <c r="V17" s="81"/>
      <c r="W17" s="57"/>
      <c r="X17" s="51"/>
      <c r="Y17" s="496">
        <v>1</v>
      </c>
      <c r="Z17" s="491" t="s">
        <v>56</v>
      </c>
      <c r="AA17" s="490" t="s">
        <v>34</v>
      </c>
      <c r="AB17" s="492" t="s">
        <v>326</v>
      </c>
      <c r="AC17" s="495">
        <v>1</v>
      </c>
      <c r="AD17" s="2" t="s">
        <v>29</v>
      </c>
      <c r="AE17" s="2" t="s">
        <v>48</v>
      </c>
      <c r="AF17" s="127" t="s">
        <v>148</v>
      </c>
      <c r="AG17" s="94">
        <v>1</v>
      </c>
      <c r="AH17" s="2" t="s">
        <v>29</v>
      </c>
      <c r="AI17" s="2" t="s">
        <v>48</v>
      </c>
      <c r="AJ17" s="5" t="s">
        <v>149</v>
      </c>
      <c r="AK17" s="93">
        <v>1</v>
      </c>
      <c r="AL17" s="2" t="s">
        <v>29</v>
      </c>
      <c r="AM17" s="2" t="s">
        <v>48</v>
      </c>
      <c r="AN17" s="73" t="s">
        <v>149</v>
      </c>
    </row>
    <row r="18" spans="1:40" ht="28.2" customHeight="1">
      <c r="A18" s="89" t="s">
        <v>32</v>
      </c>
      <c r="B18" s="90" t="s">
        <v>150</v>
      </c>
      <c r="C18" s="90" t="s">
        <v>151</v>
      </c>
      <c r="D18" s="108" t="s">
        <v>152</v>
      </c>
      <c r="E18" s="78" t="s">
        <v>153</v>
      </c>
      <c r="F18" s="79"/>
      <c r="G18" s="78" t="s">
        <v>112</v>
      </c>
      <c r="H18" s="79"/>
      <c r="I18" s="80" t="s">
        <v>31</v>
      </c>
      <c r="J18" s="80" t="s">
        <v>28</v>
      </c>
      <c r="K18" s="81"/>
      <c r="L18" s="121"/>
      <c r="M18" s="122"/>
      <c r="N18" s="128" t="s">
        <v>37</v>
      </c>
      <c r="O18" s="91" t="s">
        <v>154</v>
      </c>
      <c r="P18" s="128" t="s">
        <v>37</v>
      </c>
      <c r="Q18" s="83"/>
      <c r="R18" s="124">
        <v>0</v>
      </c>
      <c r="S18" s="85">
        <v>10</v>
      </c>
      <c r="T18" s="125">
        <v>0</v>
      </c>
      <c r="U18" s="87"/>
      <c r="V18" s="81"/>
      <c r="W18" s="88" t="s">
        <v>155</v>
      </c>
      <c r="X18" s="129"/>
      <c r="Y18" s="496">
        <v>1</v>
      </c>
      <c r="Z18" s="490" t="s">
        <v>56</v>
      </c>
      <c r="AA18" s="490" t="s">
        <v>34</v>
      </c>
      <c r="AB18" s="506" t="s">
        <v>36</v>
      </c>
      <c r="AC18" s="497">
        <v>1</v>
      </c>
      <c r="AD18" s="5" t="s">
        <v>29</v>
      </c>
      <c r="AE18" s="5" t="s">
        <v>34</v>
      </c>
      <c r="AF18" s="95" t="s">
        <v>64</v>
      </c>
      <c r="AG18" s="74">
        <v>1</v>
      </c>
      <c r="AH18" s="5" t="s">
        <v>29</v>
      </c>
      <c r="AI18" s="2" t="s">
        <v>156</v>
      </c>
      <c r="AJ18" s="5" t="s">
        <v>64</v>
      </c>
      <c r="AK18" s="74">
        <v>1</v>
      </c>
      <c r="AL18" s="5" t="s">
        <v>29</v>
      </c>
      <c r="AM18" s="2" t="s">
        <v>156</v>
      </c>
      <c r="AN18" s="73" t="s">
        <v>64</v>
      </c>
    </row>
    <row r="19" spans="1:40" ht="28.2" customHeight="1">
      <c r="A19" s="58" t="s">
        <v>82</v>
      </c>
      <c r="B19" s="59" t="s">
        <v>158</v>
      </c>
      <c r="C19" s="59" t="s">
        <v>159</v>
      </c>
      <c r="D19" s="64" t="s">
        <v>160</v>
      </c>
      <c r="E19" s="131" t="s">
        <v>161</v>
      </c>
      <c r="F19" s="61"/>
      <c r="G19" s="61"/>
      <c r="H19" s="61"/>
      <c r="I19" s="62" t="s">
        <v>63</v>
      </c>
      <c r="J19" s="62" t="s">
        <v>28</v>
      </c>
      <c r="K19" s="63"/>
      <c r="L19" s="64">
        <v>2</v>
      </c>
      <c r="M19" s="64">
        <v>2</v>
      </c>
      <c r="N19" s="66" t="s">
        <v>39</v>
      </c>
      <c r="O19" s="524" t="s">
        <v>331</v>
      </c>
      <c r="P19" s="132" t="s">
        <v>162</v>
      </c>
      <c r="Q19" s="67"/>
      <c r="R19" s="133"/>
      <c r="S19" s="64">
        <v>20</v>
      </c>
      <c r="T19" s="134"/>
      <c r="U19" s="135" t="s">
        <v>27</v>
      </c>
      <c r="V19" s="62" t="s">
        <v>163</v>
      </c>
      <c r="W19" s="136" t="s">
        <v>164</v>
      </c>
      <c r="X19" s="51" t="s">
        <v>83</v>
      </c>
      <c r="Y19" s="496">
        <v>1</v>
      </c>
      <c r="Z19" s="491" t="s">
        <v>165</v>
      </c>
      <c r="AA19" s="491" t="s">
        <v>166</v>
      </c>
      <c r="AB19" s="491" t="s">
        <v>167</v>
      </c>
      <c r="AC19" s="495">
        <v>1</v>
      </c>
      <c r="AD19" s="2" t="s">
        <v>29</v>
      </c>
      <c r="AE19" s="2" t="s">
        <v>38</v>
      </c>
      <c r="AF19" s="95" t="s">
        <v>168</v>
      </c>
      <c r="AG19" s="94">
        <v>1</v>
      </c>
      <c r="AH19" s="2" t="s">
        <v>29</v>
      </c>
      <c r="AI19" s="2" t="s">
        <v>34</v>
      </c>
      <c r="AJ19" s="2" t="s">
        <v>45</v>
      </c>
      <c r="AK19" s="94">
        <v>1</v>
      </c>
      <c r="AL19" s="2" t="s">
        <v>29</v>
      </c>
      <c r="AM19" s="2" t="s">
        <v>34</v>
      </c>
      <c r="AN19" s="95" t="s">
        <v>45</v>
      </c>
    </row>
    <row r="20" spans="1:40" s="14" customFormat="1" ht="32.700000000000003" customHeight="1">
      <c r="A20" s="137" t="s">
        <v>84</v>
      </c>
      <c r="B20" s="138" t="s">
        <v>53</v>
      </c>
      <c r="C20" s="139"/>
      <c r="D20" s="140"/>
      <c r="E20" s="141"/>
      <c r="F20" s="141"/>
      <c r="G20" s="140"/>
      <c r="H20" s="142"/>
      <c r="I20" s="143"/>
      <c r="J20" s="144" t="s">
        <v>40</v>
      </c>
      <c r="K20" s="145"/>
      <c r="L20" s="146">
        <v>0</v>
      </c>
      <c r="M20" s="147"/>
      <c r="N20" s="147"/>
      <c r="O20" s="147"/>
      <c r="P20" s="148"/>
      <c r="Q20" s="149"/>
      <c r="R20" s="150">
        <v>0</v>
      </c>
      <c r="S20" s="146">
        <v>10</v>
      </c>
      <c r="T20" s="151">
        <v>0</v>
      </c>
      <c r="U20" s="152"/>
      <c r="V20" s="153"/>
      <c r="W20" s="154"/>
      <c r="X20" s="155"/>
      <c r="Y20" s="156"/>
      <c r="Z20" s="157"/>
      <c r="AA20" s="157"/>
      <c r="AB20" s="158"/>
      <c r="AC20" s="157"/>
      <c r="AD20" s="157"/>
      <c r="AE20" s="159"/>
      <c r="AF20" s="160"/>
      <c r="AG20" s="161"/>
      <c r="AH20" s="157"/>
      <c r="AI20" s="157"/>
      <c r="AJ20" s="158"/>
      <c r="AK20" s="157"/>
      <c r="AL20" s="157"/>
      <c r="AM20" s="157"/>
      <c r="AN20" s="162"/>
    </row>
    <row r="21" spans="1:40" s="14" customFormat="1" ht="34.950000000000003" customHeight="1">
      <c r="A21" s="163" t="s">
        <v>85</v>
      </c>
      <c r="B21" s="138" t="s">
        <v>69</v>
      </c>
      <c r="C21" s="164"/>
      <c r="D21" s="165"/>
      <c r="E21" s="165"/>
      <c r="F21" s="165"/>
      <c r="G21" s="164"/>
      <c r="H21" s="164"/>
      <c r="I21" s="143"/>
      <c r="J21" s="144" t="s">
        <v>40</v>
      </c>
      <c r="K21" s="166"/>
      <c r="L21" s="166">
        <v>0</v>
      </c>
      <c r="M21" s="147"/>
      <c r="N21" s="147"/>
      <c r="O21" s="147"/>
      <c r="P21" s="148"/>
      <c r="Q21" s="149"/>
      <c r="R21" s="150">
        <v>0</v>
      </c>
      <c r="S21" s="167">
        <v>10</v>
      </c>
      <c r="T21" s="151">
        <v>0</v>
      </c>
      <c r="U21" s="168"/>
      <c r="V21" s="169"/>
      <c r="W21" s="170"/>
      <c r="X21" s="171"/>
      <c r="Y21" s="172"/>
      <c r="Z21" s="173"/>
      <c r="AA21" s="174"/>
      <c r="AB21" s="175"/>
      <c r="AC21" s="176"/>
      <c r="AD21" s="177"/>
      <c r="AE21" s="177"/>
      <c r="AF21" s="178"/>
      <c r="AG21" s="179"/>
      <c r="AH21" s="174"/>
      <c r="AI21" s="174"/>
      <c r="AJ21" s="174"/>
      <c r="AK21" s="174"/>
      <c r="AL21" s="174"/>
      <c r="AM21" s="174"/>
      <c r="AN21" s="180"/>
    </row>
    <row r="22" spans="1:40" s="34" customFormat="1" ht="41.1" customHeight="1">
      <c r="A22" s="181" t="s">
        <v>315</v>
      </c>
      <c r="B22" s="182" t="s">
        <v>316</v>
      </c>
      <c r="C22" s="183"/>
      <c r="D22" s="184"/>
      <c r="E22" s="185"/>
      <c r="F22" s="186"/>
      <c r="G22" s="184" t="s">
        <v>317</v>
      </c>
      <c r="H22" s="185"/>
      <c r="I22" s="187" t="s">
        <v>318</v>
      </c>
      <c r="J22" s="188" t="s">
        <v>40</v>
      </c>
      <c r="K22" s="189"/>
      <c r="L22" s="190">
        <v>0</v>
      </c>
      <c r="M22" s="190">
        <v>0</v>
      </c>
      <c r="N22" s="191"/>
      <c r="O22" s="192"/>
      <c r="P22" s="192"/>
      <c r="Q22" s="193"/>
      <c r="R22" s="194"/>
      <c r="S22" s="190">
        <v>4</v>
      </c>
      <c r="T22" s="195"/>
      <c r="U22" s="196"/>
      <c r="V22" s="189"/>
      <c r="W22" s="181"/>
      <c r="X22" s="197"/>
      <c r="Y22" s="198"/>
      <c r="Z22" s="198"/>
      <c r="AA22" s="198"/>
      <c r="AB22" s="198"/>
      <c r="AC22" s="198"/>
      <c r="AD22" s="198"/>
      <c r="AE22" s="465"/>
      <c r="AF22" s="466"/>
      <c r="AG22" s="199"/>
      <c r="AH22" s="198"/>
      <c r="AI22" s="198"/>
      <c r="AJ22" s="198"/>
      <c r="AK22" s="198"/>
      <c r="AL22" s="198"/>
      <c r="AM22" s="198"/>
      <c r="AN22" s="464"/>
    </row>
    <row r="23" spans="1:40" ht="40.950000000000003" customHeight="1">
      <c r="A23" s="200"/>
      <c r="B23" s="549" t="s">
        <v>41</v>
      </c>
      <c r="C23" s="550"/>
      <c r="D23" s="550"/>
      <c r="E23" s="550"/>
      <c r="F23" s="550"/>
      <c r="G23" s="201"/>
      <c r="H23" s="201"/>
      <c r="I23" s="202"/>
      <c r="J23" s="203"/>
      <c r="K23" s="203"/>
      <c r="L23" s="204"/>
      <c r="M23" s="205">
        <f>SUM(M8,M12,M16,M19)</f>
        <v>30</v>
      </c>
      <c r="N23" s="206"/>
      <c r="O23" s="206"/>
      <c r="P23" s="206"/>
      <c r="Q23" s="207"/>
      <c r="R23" s="208">
        <f>SUM(R8+R12+R16+R19)</f>
        <v>24</v>
      </c>
      <c r="S23" s="41">
        <f>SUM(S8+S12+S16+S19)</f>
        <v>194</v>
      </c>
      <c r="T23" s="209">
        <f>SUM(T8+T12+T16+T19)</f>
        <v>15</v>
      </c>
      <c r="U23" s="210"/>
      <c r="V23" s="49"/>
      <c r="W23" s="207"/>
      <c r="X23" s="51"/>
      <c r="Y23" s="104"/>
      <c r="Z23" s="105"/>
      <c r="AA23" s="105"/>
      <c r="AB23" s="105"/>
      <c r="AC23" s="105"/>
      <c r="AD23" s="105"/>
      <c r="AE23" s="105"/>
      <c r="AF23" s="106"/>
      <c r="AG23" s="107"/>
      <c r="AH23" s="105"/>
      <c r="AI23" s="105"/>
      <c r="AJ23" s="105"/>
      <c r="AK23" s="105"/>
      <c r="AL23" s="105"/>
      <c r="AM23" s="105"/>
      <c r="AN23" s="106"/>
    </row>
    <row r="24" spans="1:40">
      <c r="A24" s="40"/>
      <c r="B24" s="50"/>
      <c r="C24" s="207"/>
      <c r="D24" s="202"/>
      <c r="E24" s="207"/>
      <c r="F24" s="207"/>
      <c r="G24" s="207"/>
      <c r="H24" s="207"/>
      <c r="I24" s="211"/>
      <c r="J24" s="207"/>
      <c r="K24" s="207"/>
      <c r="L24" s="211"/>
      <c r="M24" s="559"/>
      <c r="N24" s="559"/>
      <c r="O24" s="559"/>
      <c r="P24" s="559"/>
      <c r="Q24" s="213"/>
      <c r="R24" s="560">
        <f>SUM(R23+S23+T23)</f>
        <v>233</v>
      </c>
      <c r="S24" s="560"/>
      <c r="T24" s="560"/>
      <c r="U24" s="214"/>
      <c r="V24" s="215"/>
      <c r="W24" s="207"/>
      <c r="X24" s="51"/>
      <c r="Y24" s="104"/>
      <c r="Z24" s="105"/>
      <c r="AA24" s="105"/>
      <c r="AB24" s="105"/>
      <c r="AC24" s="105"/>
      <c r="AD24" s="105"/>
      <c r="AE24" s="105"/>
      <c r="AF24" s="106"/>
      <c r="AG24" s="107"/>
      <c r="AH24" s="105"/>
      <c r="AI24" s="105"/>
      <c r="AJ24" s="105"/>
      <c r="AK24" s="105"/>
      <c r="AL24" s="105"/>
      <c r="AM24" s="105"/>
      <c r="AN24" s="106"/>
    </row>
    <row r="25" spans="1:40">
      <c r="A25" s="216"/>
      <c r="B25" s="217"/>
      <c r="C25" s="217"/>
      <c r="D25" s="218"/>
      <c r="E25" s="217"/>
      <c r="F25" s="217"/>
      <c r="G25" s="217"/>
      <c r="H25" s="217"/>
      <c r="I25" s="219"/>
      <c r="J25" s="217"/>
      <c r="K25" s="217"/>
      <c r="L25" s="219"/>
      <c r="M25" s="220"/>
      <c r="N25" s="217"/>
      <c r="O25" s="221"/>
      <c r="P25" s="217"/>
      <c r="Q25" s="217"/>
      <c r="R25" s="222" t="s">
        <v>26</v>
      </c>
      <c r="S25" s="223" t="s">
        <v>26</v>
      </c>
      <c r="T25" s="224"/>
      <c r="U25" s="217"/>
      <c r="V25" s="217"/>
      <c r="W25" s="217"/>
      <c r="X25" s="51"/>
      <c r="Y25" s="104"/>
      <c r="Z25" s="105"/>
      <c r="AA25" s="105"/>
      <c r="AB25" s="105"/>
      <c r="AC25" s="105"/>
      <c r="AD25" s="105"/>
      <c r="AE25" s="105"/>
      <c r="AF25" s="106"/>
      <c r="AG25" s="107"/>
      <c r="AH25" s="105"/>
      <c r="AI25" s="105"/>
      <c r="AJ25" s="105"/>
      <c r="AK25" s="105"/>
      <c r="AL25" s="105"/>
      <c r="AM25" s="105"/>
      <c r="AN25" s="106"/>
    </row>
    <row r="26" spans="1:40" ht="22.95" customHeight="1">
      <c r="A26" s="40"/>
      <c r="B26" s="42" t="s">
        <v>42</v>
      </c>
      <c r="C26" s="42"/>
      <c r="D26" s="41" t="s">
        <v>169</v>
      </c>
      <c r="E26" s="42"/>
      <c r="F26" s="42"/>
      <c r="G26" s="42"/>
      <c r="H26" s="42"/>
      <c r="I26" s="41"/>
      <c r="J26" s="42"/>
      <c r="K26" s="42"/>
      <c r="L26" s="41"/>
      <c r="M26" s="42"/>
      <c r="N26" s="42"/>
      <c r="O26" s="42"/>
      <c r="P26" s="42"/>
      <c r="Q26" s="225"/>
      <c r="R26" s="40"/>
      <c r="S26" s="42"/>
      <c r="T26" s="226"/>
      <c r="U26" s="210"/>
      <c r="V26" s="42"/>
      <c r="W26" s="225"/>
      <c r="X26" s="227"/>
      <c r="Y26" s="104"/>
      <c r="Z26" s="105"/>
      <c r="AA26" s="105"/>
      <c r="AB26" s="105"/>
      <c r="AC26" s="105"/>
      <c r="AD26" s="105"/>
      <c r="AE26" s="105"/>
      <c r="AF26" s="106"/>
      <c r="AG26" s="107"/>
      <c r="AH26" s="105"/>
      <c r="AI26" s="105"/>
      <c r="AJ26" s="105"/>
      <c r="AK26" s="105"/>
      <c r="AL26" s="105"/>
      <c r="AM26" s="105"/>
      <c r="AN26" s="106"/>
    </row>
    <row r="27" spans="1:40" ht="28.2" customHeight="1">
      <c r="A27" s="58" t="s">
        <v>43</v>
      </c>
      <c r="B27" s="59" t="s">
        <v>102</v>
      </c>
      <c r="C27" s="59"/>
      <c r="D27" s="64" t="s">
        <v>170</v>
      </c>
      <c r="E27" s="61"/>
      <c r="F27" s="61"/>
      <c r="G27" s="61"/>
      <c r="H27" s="61" t="s">
        <v>27</v>
      </c>
      <c r="I27" s="60" t="s">
        <v>63</v>
      </c>
      <c r="J27" s="62" t="s">
        <v>28</v>
      </c>
      <c r="K27" s="63"/>
      <c r="L27" s="64">
        <v>17</v>
      </c>
      <c r="M27" s="65">
        <v>17</v>
      </c>
      <c r="N27" s="66"/>
      <c r="O27" s="66"/>
      <c r="P27" s="66"/>
      <c r="Q27" s="67"/>
      <c r="R27" s="228">
        <f>SUM(R28,R29,R30)</f>
        <v>19</v>
      </c>
      <c r="S27" s="64">
        <f>SUM(S28,S29,S30)</f>
        <v>91</v>
      </c>
      <c r="T27" s="229">
        <f>SUM(T28,T29,T30)</f>
        <v>21</v>
      </c>
      <c r="U27" s="70"/>
      <c r="V27" s="63"/>
      <c r="W27" s="230"/>
      <c r="X27" s="51" t="s">
        <v>83</v>
      </c>
      <c r="Y27" s="231"/>
      <c r="Z27" s="2"/>
      <c r="AA27" s="2"/>
      <c r="AB27" s="2"/>
      <c r="AC27" s="93"/>
      <c r="AD27" s="2"/>
      <c r="AE27" s="2"/>
      <c r="AF27" s="95"/>
      <c r="AG27" s="94"/>
      <c r="AH27" s="2"/>
      <c r="AI27" s="2"/>
      <c r="AJ27" s="2"/>
      <c r="AK27" s="93"/>
      <c r="AL27" s="2"/>
      <c r="AM27" s="2"/>
      <c r="AN27" s="95"/>
    </row>
    <row r="28" spans="1:40" ht="28.2" customHeight="1">
      <c r="A28" s="75" t="s">
        <v>30</v>
      </c>
      <c r="B28" s="76" t="s">
        <v>79</v>
      </c>
      <c r="C28" s="77" t="s">
        <v>171</v>
      </c>
      <c r="D28" s="5" t="s">
        <v>172</v>
      </c>
      <c r="E28" s="78" t="s">
        <v>173</v>
      </c>
      <c r="F28" s="79"/>
      <c r="G28" s="79"/>
      <c r="H28" s="79" t="s">
        <v>27</v>
      </c>
      <c r="I28" s="232" t="s">
        <v>31</v>
      </c>
      <c r="J28" s="80" t="s">
        <v>28</v>
      </c>
      <c r="K28" s="81"/>
      <c r="L28" s="78">
        <v>5</v>
      </c>
      <c r="M28" s="78">
        <v>5</v>
      </c>
      <c r="N28" s="82" t="s">
        <v>37</v>
      </c>
      <c r="O28" s="530" t="s">
        <v>336</v>
      </c>
      <c r="P28" s="82"/>
      <c r="Q28" s="83"/>
      <c r="R28" s="84">
        <v>7</v>
      </c>
      <c r="S28" s="85">
        <v>6</v>
      </c>
      <c r="T28" s="86">
        <v>8</v>
      </c>
      <c r="U28" s="87"/>
      <c r="V28" s="81"/>
      <c r="W28" s="233" t="s">
        <v>174</v>
      </c>
      <c r="X28" s="51"/>
      <c r="Y28" s="71">
        <v>1</v>
      </c>
      <c r="Z28" s="5" t="s">
        <v>29</v>
      </c>
      <c r="AA28" s="5" t="s">
        <v>34</v>
      </c>
      <c r="AB28" s="5" t="s">
        <v>35</v>
      </c>
      <c r="AC28" s="72">
        <v>1</v>
      </c>
      <c r="AD28" s="5" t="s">
        <v>29</v>
      </c>
      <c r="AE28" s="5" t="s">
        <v>34</v>
      </c>
      <c r="AF28" s="73" t="s">
        <v>35</v>
      </c>
      <c r="AG28" s="74">
        <v>1</v>
      </c>
      <c r="AH28" s="5" t="s">
        <v>29</v>
      </c>
      <c r="AI28" s="5" t="s">
        <v>34</v>
      </c>
      <c r="AJ28" s="5" t="s">
        <v>35</v>
      </c>
      <c r="AK28" s="72">
        <v>1</v>
      </c>
      <c r="AL28" s="5" t="s">
        <v>29</v>
      </c>
      <c r="AM28" s="5" t="s">
        <v>34</v>
      </c>
      <c r="AN28" s="73" t="s">
        <v>35</v>
      </c>
    </row>
    <row r="29" spans="1:40" ht="28.2" customHeight="1">
      <c r="A29" s="234" t="s">
        <v>32</v>
      </c>
      <c r="B29" s="90" t="s">
        <v>175</v>
      </c>
      <c r="C29" s="235" t="s">
        <v>176</v>
      </c>
      <c r="D29" s="5" t="s">
        <v>177</v>
      </c>
      <c r="E29" s="78" t="s">
        <v>178</v>
      </c>
      <c r="F29" s="79"/>
      <c r="G29" s="78" t="s">
        <v>112</v>
      </c>
      <c r="H29" s="79"/>
      <c r="I29" s="232" t="s">
        <v>31</v>
      </c>
      <c r="J29" s="80" t="s">
        <v>28</v>
      </c>
      <c r="K29" s="81"/>
      <c r="L29" s="78">
        <v>6</v>
      </c>
      <c r="M29" s="78">
        <v>6</v>
      </c>
      <c r="N29" s="514" t="s">
        <v>113</v>
      </c>
      <c r="O29" s="515" t="s">
        <v>147</v>
      </c>
      <c r="P29" s="91" t="s">
        <v>113</v>
      </c>
      <c r="Q29" s="83"/>
      <c r="R29" s="236">
        <v>6</v>
      </c>
      <c r="S29" s="237">
        <v>49</v>
      </c>
      <c r="T29" s="86">
        <v>0</v>
      </c>
      <c r="U29" s="87"/>
      <c r="V29" s="81"/>
      <c r="W29" s="92" t="s">
        <v>179</v>
      </c>
      <c r="X29" s="51"/>
      <c r="Y29" s="71">
        <v>1</v>
      </c>
      <c r="Z29" s="2" t="s">
        <v>56</v>
      </c>
      <c r="AA29" s="2" t="s">
        <v>117</v>
      </c>
      <c r="AB29" s="2" t="s">
        <v>180</v>
      </c>
      <c r="AC29" s="93">
        <v>1</v>
      </c>
      <c r="AD29" s="2" t="s">
        <v>29</v>
      </c>
      <c r="AE29" s="101" t="s">
        <v>34</v>
      </c>
      <c r="AF29" s="95" t="s">
        <v>129</v>
      </c>
      <c r="AG29" s="94">
        <v>1</v>
      </c>
      <c r="AH29" s="2" t="s">
        <v>29</v>
      </c>
      <c r="AI29" s="2" t="s">
        <v>34</v>
      </c>
      <c r="AJ29" s="2" t="s">
        <v>35</v>
      </c>
      <c r="AK29" s="93">
        <v>1</v>
      </c>
      <c r="AL29" s="2" t="s">
        <v>29</v>
      </c>
      <c r="AM29" s="2" t="s">
        <v>34</v>
      </c>
      <c r="AN29" s="95" t="s">
        <v>35</v>
      </c>
    </row>
    <row r="30" spans="1:40" ht="27.75" customHeight="1">
      <c r="A30" s="89" t="s">
        <v>33</v>
      </c>
      <c r="B30" s="235" t="s">
        <v>181</v>
      </c>
      <c r="C30" s="235" t="s">
        <v>182</v>
      </c>
      <c r="D30" s="5" t="s">
        <v>183</v>
      </c>
      <c r="E30" s="78" t="s">
        <v>184</v>
      </c>
      <c r="F30" s="79"/>
      <c r="G30" s="78" t="s">
        <v>112</v>
      </c>
      <c r="H30" s="79"/>
      <c r="I30" s="232" t="s">
        <v>31</v>
      </c>
      <c r="J30" s="80" t="s">
        <v>28</v>
      </c>
      <c r="K30" s="81"/>
      <c r="L30" s="78">
        <v>6</v>
      </c>
      <c r="M30" s="78">
        <v>6</v>
      </c>
      <c r="N30" s="519" t="s">
        <v>185</v>
      </c>
      <c r="O30" s="515" t="s">
        <v>124</v>
      </c>
      <c r="P30" s="97" t="s">
        <v>123</v>
      </c>
      <c r="Q30" s="83"/>
      <c r="R30" s="84">
        <v>6</v>
      </c>
      <c r="S30" s="85">
        <v>36</v>
      </c>
      <c r="T30" s="86">
        <v>13</v>
      </c>
      <c r="U30" s="87"/>
      <c r="V30" s="81"/>
      <c r="W30" s="238" t="s">
        <v>186</v>
      </c>
      <c r="X30" s="51"/>
      <c r="Y30" s="71">
        <v>1</v>
      </c>
      <c r="Z30" s="101" t="s">
        <v>56</v>
      </c>
      <c r="AA30" s="101" t="s">
        <v>127</v>
      </c>
      <c r="AB30" s="101" t="s">
        <v>128</v>
      </c>
      <c r="AC30" s="94">
        <v>1</v>
      </c>
      <c r="AD30" s="101" t="s">
        <v>29</v>
      </c>
      <c r="AE30" s="101" t="s">
        <v>34</v>
      </c>
      <c r="AF30" s="95" t="s">
        <v>129</v>
      </c>
      <c r="AG30" s="102">
        <v>1</v>
      </c>
      <c r="AH30" s="2" t="s">
        <v>29</v>
      </c>
      <c r="AI30" s="101" t="s">
        <v>96</v>
      </c>
      <c r="AJ30" s="101" t="s">
        <v>35</v>
      </c>
      <c r="AK30" s="102">
        <v>1</v>
      </c>
      <c r="AL30" s="2" t="s">
        <v>29</v>
      </c>
      <c r="AM30" s="101" t="s">
        <v>96</v>
      </c>
      <c r="AN30" s="103" t="s">
        <v>35</v>
      </c>
    </row>
    <row r="31" spans="1:40" ht="28.2" customHeight="1">
      <c r="A31" s="58" t="s">
        <v>44</v>
      </c>
      <c r="B31" s="59" t="s">
        <v>131</v>
      </c>
      <c r="C31" s="59"/>
      <c r="D31" s="64" t="s">
        <v>187</v>
      </c>
      <c r="E31" s="61"/>
      <c r="F31" s="61"/>
      <c r="G31" s="61"/>
      <c r="H31" s="61" t="s">
        <v>27</v>
      </c>
      <c r="I31" s="62" t="s">
        <v>63</v>
      </c>
      <c r="J31" s="62" t="s">
        <v>28</v>
      </c>
      <c r="K31" s="63"/>
      <c r="L31" s="64">
        <v>6</v>
      </c>
      <c r="M31" s="64">
        <v>6</v>
      </c>
      <c r="N31" s="66"/>
      <c r="O31" s="66"/>
      <c r="P31" s="66"/>
      <c r="Q31" s="67"/>
      <c r="R31" s="228">
        <f>SUM(R32,R33,R34)</f>
        <v>6</v>
      </c>
      <c r="S31" s="64">
        <f>SUM(S32,S33,S34)</f>
        <v>56</v>
      </c>
      <c r="T31" s="229">
        <f>SUM(T32,T33,T34)</f>
        <v>5</v>
      </c>
      <c r="U31" s="70"/>
      <c r="V31" s="63"/>
      <c r="W31" s="230"/>
      <c r="X31" s="51"/>
      <c r="Y31" s="104"/>
      <c r="Z31" s="105"/>
      <c r="AA31" s="105"/>
      <c r="AB31" s="105"/>
      <c r="AC31" s="105"/>
      <c r="AD31" s="105"/>
      <c r="AE31" s="105"/>
      <c r="AF31" s="106"/>
      <c r="AG31" s="107"/>
      <c r="AH31" s="105"/>
      <c r="AI31" s="105"/>
      <c r="AJ31" s="105"/>
      <c r="AK31" s="105"/>
      <c r="AL31" s="105"/>
      <c r="AM31" s="105"/>
      <c r="AN31" s="106"/>
    </row>
    <row r="32" spans="1:40" ht="28.2" customHeight="1">
      <c r="A32" s="75" t="s">
        <v>30</v>
      </c>
      <c r="B32" s="76" t="s">
        <v>81</v>
      </c>
      <c r="C32" s="77"/>
      <c r="D32" s="108" t="s">
        <v>188</v>
      </c>
      <c r="E32" s="78" t="s">
        <v>189</v>
      </c>
      <c r="F32" s="79"/>
      <c r="G32" s="79"/>
      <c r="H32" s="79"/>
      <c r="I32" s="80" t="s">
        <v>31</v>
      </c>
      <c r="J32" s="80" t="s">
        <v>28</v>
      </c>
      <c r="K32" s="81"/>
      <c r="L32" s="78">
        <v>0</v>
      </c>
      <c r="M32" s="78">
        <v>0</v>
      </c>
      <c r="N32" s="82"/>
      <c r="O32" s="530" t="s">
        <v>336</v>
      </c>
      <c r="P32" s="82"/>
      <c r="Q32" s="83"/>
      <c r="R32" s="110">
        <v>2</v>
      </c>
      <c r="S32" s="85">
        <v>4</v>
      </c>
      <c r="T32" s="111">
        <v>5</v>
      </c>
      <c r="U32" s="87"/>
      <c r="V32" s="81"/>
      <c r="W32" s="233" t="s">
        <v>190</v>
      </c>
      <c r="X32" s="51"/>
      <c r="Y32" s="239"/>
      <c r="Z32" s="2"/>
      <c r="AA32" s="56"/>
      <c r="AB32" s="56"/>
      <c r="AC32" s="240"/>
      <c r="AD32" s="232"/>
      <c r="AE32" s="232"/>
      <c r="AF32" s="112"/>
      <c r="AG32" s="94"/>
      <c r="AH32" s="2"/>
      <c r="AI32" s="56"/>
      <c r="AJ32" s="56"/>
      <c r="AK32" s="240"/>
      <c r="AL32" s="232"/>
      <c r="AM32" s="232"/>
      <c r="AN32" s="112"/>
    </row>
    <row r="33" spans="1:40" ht="51.75" customHeight="1">
      <c r="A33" s="89" t="s">
        <v>191</v>
      </c>
      <c r="B33" s="90" t="s">
        <v>192</v>
      </c>
      <c r="C33" s="90"/>
      <c r="D33" s="108" t="s">
        <v>193</v>
      </c>
      <c r="E33" s="79"/>
      <c r="F33" s="79"/>
      <c r="G33" s="78" t="s">
        <v>112</v>
      </c>
      <c r="H33" s="79"/>
      <c r="I33" s="80" t="s">
        <v>31</v>
      </c>
      <c r="J33" s="80" t="s">
        <v>28</v>
      </c>
      <c r="K33" s="81"/>
      <c r="L33" s="241">
        <v>2</v>
      </c>
      <c r="M33" s="242">
        <v>2</v>
      </c>
      <c r="N33" s="91" t="s">
        <v>37</v>
      </c>
      <c r="O33" s="91" t="s">
        <v>157</v>
      </c>
      <c r="P33" s="82"/>
      <c r="Q33" s="83"/>
      <c r="R33" s="110">
        <v>0</v>
      </c>
      <c r="S33" s="243">
        <v>6</v>
      </c>
      <c r="T33" s="111">
        <v>0</v>
      </c>
      <c r="U33" s="87"/>
      <c r="V33" s="81"/>
      <c r="W33" s="233" t="s">
        <v>194</v>
      </c>
      <c r="X33" s="51"/>
      <c r="Y33" s="489">
        <v>1</v>
      </c>
      <c r="Z33" s="490" t="s">
        <v>195</v>
      </c>
      <c r="AA33" s="491" t="s">
        <v>196</v>
      </c>
      <c r="AB33" s="492" t="s">
        <v>197</v>
      </c>
      <c r="AC33" s="493">
        <v>1</v>
      </c>
      <c r="AD33" s="490" t="s">
        <v>29</v>
      </c>
      <c r="AE33" s="2" t="s">
        <v>196</v>
      </c>
      <c r="AF33" s="246" t="s">
        <v>197</v>
      </c>
      <c r="AG33" s="247">
        <v>1</v>
      </c>
      <c r="AH33" s="5" t="s">
        <v>29</v>
      </c>
      <c r="AI33" s="2" t="s">
        <v>34</v>
      </c>
      <c r="AJ33" s="2" t="s">
        <v>198</v>
      </c>
      <c r="AK33" s="247">
        <v>1</v>
      </c>
      <c r="AL33" s="5" t="s">
        <v>29</v>
      </c>
      <c r="AM33" s="2" t="s">
        <v>34</v>
      </c>
      <c r="AN33" s="95" t="s">
        <v>198</v>
      </c>
    </row>
    <row r="34" spans="1:40" ht="60.75" customHeight="1">
      <c r="A34" s="89" t="s">
        <v>33</v>
      </c>
      <c r="B34" s="90" t="s">
        <v>199</v>
      </c>
      <c r="C34" s="90" t="s">
        <v>200</v>
      </c>
      <c r="D34" s="108" t="s">
        <v>201</v>
      </c>
      <c r="E34" s="78" t="s">
        <v>202</v>
      </c>
      <c r="F34" s="79"/>
      <c r="G34" s="78" t="s">
        <v>112</v>
      </c>
      <c r="H34" s="79"/>
      <c r="I34" s="80" t="s">
        <v>31</v>
      </c>
      <c r="J34" s="80" t="s">
        <v>28</v>
      </c>
      <c r="K34" s="81"/>
      <c r="L34" s="242">
        <v>4</v>
      </c>
      <c r="M34" s="242">
        <v>4</v>
      </c>
      <c r="N34" s="91" t="s">
        <v>37</v>
      </c>
      <c r="O34" s="91" t="s">
        <v>157</v>
      </c>
      <c r="P34" s="82"/>
      <c r="Q34" s="83"/>
      <c r="R34" s="110">
        <v>4</v>
      </c>
      <c r="S34" s="85">
        <v>46</v>
      </c>
      <c r="T34" s="111">
        <v>0</v>
      </c>
      <c r="U34" s="87"/>
      <c r="V34" s="81"/>
      <c r="W34" s="233" t="s">
        <v>203</v>
      </c>
      <c r="X34" s="51"/>
      <c r="Y34" s="489" t="s">
        <v>324</v>
      </c>
      <c r="Z34" s="490" t="s">
        <v>195</v>
      </c>
      <c r="AA34" s="491" t="s">
        <v>34</v>
      </c>
      <c r="AB34" s="494" t="s">
        <v>204</v>
      </c>
      <c r="AC34" s="495" t="s">
        <v>324</v>
      </c>
      <c r="AD34" s="490" t="s">
        <v>29</v>
      </c>
      <c r="AE34" s="2" t="s">
        <v>205</v>
      </c>
      <c r="AF34" s="95" t="s">
        <v>206</v>
      </c>
      <c r="AG34" s="247">
        <v>1</v>
      </c>
      <c r="AH34" s="490" t="s">
        <v>29</v>
      </c>
      <c r="AI34" s="491" t="s">
        <v>34</v>
      </c>
      <c r="AJ34" s="491" t="s">
        <v>35</v>
      </c>
      <c r="AK34" s="507">
        <v>1</v>
      </c>
      <c r="AL34" s="490" t="s">
        <v>29</v>
      </c>
      <c r="AM34" s="491" t="s">
        <v>34</v>
      </c>
      <c r="AN34" s="95" t="s">
        <v>35</v>
      </c>
    </row>
    <row r="35" spans="1:40" ht="43.2">
      <c r="A35" s="58" t="s">
        <v>46</v>
      </c>
      <c r="B35" s="59" t="s">
        <v>299</v>
      </c>
      <c r="C35" s="59"/>
      <c r="D35" s="64" t="s">
        <v>207</v>
      </c>
      <c r="E35" s="61"/>
      <c r="F35" s="61"/>
      <c r="G35" s="61"/>
      <c r="H35" s="61" t="s">
        <v>27</v>
      </c>
      <c r="I35" s="62" t="s">
        <v>63</v>
      </c>
      <c r="J35" s="62" t="s">
        <v>28</v>
      </c>
      <c r="K35" s="63"/>
      <c r="L35" s="64">
        <v>2</v>
      </c>
      <c r="M35" s="64">
        <v>2</v>
      </c>
      <c r="N35" s="66" t="s">
        <v>37</v>
      </c>
      <c r="O35" s="132" t="s">
        <v>154</v>
      </c>
      <c r="P35" s="66" t="s">
        <v>37</v>
      </c>
      <c r="Q35" s="67"/>
      <c r="R35" s="228">
        <v>0</v>
      </c>
      <c r="S35" s="64">
        <v>10</v>
      </c>
      <c r="T35" s="229">
        <v>0</v>
      </c>
      <c r="U35" s="70"/>
      <c r="V35" s="63"/>
      <c r="W35" s="248" t="s">
        <v>208</v>
      </c>
      <c r="X35" s="51"/>
      <c r="Y35" s="496">
        <v>1</v>
      </c>
      <c r="Z35" s="490" t="s">
        <v>56</v>
      </c>
      <c r="AA35" s="490" t="s">
        <v>34</v>
      </c>
      <c r="AB35" s="490" t="s">
        <v>36</v>
      </c>
      <c r="AC35" s="497">
        <v>1</v>
      </c>
      <c r="AD35" s="490" t="s">
        <v>29</v>
      </c>
      <c r="AE35" s="5" t="s">
        <v>209</v>
      </c>
      <c r="AF35" s="95" t="s">
        <v>36</v>
      </c>
      <c r="AG35" s="249">
        <v>1</v>
      </c>
      <c r="AH35" s="508" t="s">
        <v>29</v>
      </c>
      <c r="AI35" s="491" t="s">
        <v>210</v>
      </c>
      <c r="AJ35" s="491" t="s">
        <v>64</v>
      </c>
      <c r="AK35" s="509">
        <v>1</v>
      </c>
      <c r="AL35" s="490" t="s">
        <v>29</v>
      </c>
      <c r="AM35" s="490" t="s">
        <v>210</v>
      </c>
      <c r="AN35" s="95" t="s">
        <v>64</v>
      </c>
    </row>
    <row r="36" spans="1:40" ht="60.75" customHeight="1">
      <c r="A36" s="58" t="s">
        <v>47</v>
      </c>
      <c r="B36" s="59" t="s">
        <v>301</v>
      </c>
      <c r="C36" s="59"/>
      <c r="D36" s="64" t="s">
        <v>211</v>
      </c>
      <c r="E36" s="61"/>
      <c r="F36" s="61"/>
      <c r="G36" s="131" t="s">
        <v>112</v>
      </c>
      <c r="H36" s="61" t="s">
        <v>27</v>
      </c>
      <c r="I36" s="62" t="s">
        <v>63</v>
      </c>
      <c r="J36" s="62" t="s">
        <v>28</v>
      </c>
      <c r="K36" s="63"/>
      <c r="L36" s="64">
        <v>5</v>
      </c>
      <c r="M36" s="64">
        <v>5</v>
      </c>
      <c r="N36" s="251" t="s">
        <v>212</v>
      </c>
      <c r="O36" s="520" t="s">
        <v>321</v>
      </c>
      <c r="P36" s="132" t="s">
        <v>125</v>
      </c>
      <c r="Q36" s="67"/>
      <c r="R36" s="228">
        <v>0</v>
      </c>
      <c r="S36" s="64">
        <v>40</v>
      </c>
      <c r="T36" s="229">
        <v>0</v>
      </c>
      <c r="U36" s="70"/>
      <c r="V36" s="63"/>
      <c r="W36" s="252" t="s">
        <v>213</v>
      </c>
      <c r="X36" s="467"/>
      <c r="Y36" s="498" t="s">
        <v>325</v>
      </c>
      <c r="Z36" s="490" t="s">
        <v>56</v>
      </c>
      <c r="AA36" s="490" t="s">
        <v>34</v>
      </c>
      <c r="AB36" s="491" t="s">
        <v>214</v>
      </c>
      <c r="AC36" s="498" t="s">
        <v>325</v>
      </c>
      <c r="AD36" s="490" t="s">
        <v>29</v>
      </c>
      <c r="AE36" s="5" t="s">
        <v>205</v>
      </c>
      <c r="AF36" s="73" t="s">
        <v>149</v>
      </c>
      <c r="AG36" s="249">
        <v>1</v>
      </c>
      <c r="AH36" s="490" t="s">
        <v>29</v>
      </c>
      <c r="AI36" s="490" t="s">
        <v>34</v>
      </c>
      <c r="AJ36" s="490" t="s">
        <v>92</v>
      </c>
      <c r="AK36" s="509">
        <v>1</v>
      </c>
      <c r="AL36" s="490" t="s">
        <v>29</v>
      </c>
      <c r="AM36" s="490" t="s">
        <v>34</v>
      </c>
      <c r="AN36" s="73" t="s">
        <v>92</v>
      </c>
    </row>
    <row r="37" spans="1:40" s="6" customFormat="1" ht="28.2" customHeight="1">
      <c r="A37" s="58" t="s">
        <v>50</v>
      </c>
      <c r="B37" s="59" t="s">
        <v>49</v>
      </c>
      <c r="C37" s="59"/>
      <c r="D37" s="64" t="s">
        <v>215</v>
      </c>
      <c r="E37" s="253"/>
      <c r="F37" s="253"/>
      <c r="G37" s="253"/>
      <c r="H37" s="253"/>
      <c r="I37" s="62" t="s">
        <v>63</v>
      </c>
      <c r="J37" s="62" t="s">
        <v>28</v>
      </c>
      <c r="K37" s="254"/>
      <c r="L37" s="255"/>
      <c r="M37" s="61"/>
      <c r="N37" s="66" t="s">
        <v>37</v>
      </c>
      <c r="O37" s="132" t="s">
        <v>157</v>
      </c>
      <c r="P37" s="66"/>
      <c r="Q37" s="67"/>
      <c r="R37" s="256"/>
      <c r="S37" s="70"/>
      <c r="T37" s="257"/>
      <c r="U37" s="70"/>
      <c r="V37" s="63"/>
      <c r="W37" s="230"/>
      <c r="X37" s="51"/>
      <c r="Y37" s="499"/>
      <c r="Z37" s="500"/>
      <c r="AA37" s="500"/>
      <c r="AB37" s="500"/>
      <c r="AC37" s="500"/>
      <c r="AD37" s="500"/>
      <c r="AE37" s="258"/>
      <c r="AF37" s="259"/>
      <c r="AG37" s="260"/>
      <c r="AH37" s="500"/>
      <c r="AI37" s="500"/>
      <c r="AJ37" s="500"/>
      <c r="AK37" s="500"/>
      <c r="AL37" s="500"/>
      <c r="AM37" s="500"/>
      <c r="AN37" s="259"/>
    </row>
    <row r="38" spans="1:40" s="3" customFormat="1" ht="32.1" customHeight="1">
      <c r="A38" s="261" t="s">
        <v>51</v>
      </c>
      <c r="B38" s="262" t="s">
        <v>53</v>
      </c>
      <c r="C38" s="263"/>
      <c r="D38" s="264"/>
      <c r="E38" s="265"/>
      <c r="F38" s="265"/>
      <c r="G38" s="264"/>
      <c r="H38" s="266"/>
      <c r="I38" s="267"/>
      <c r="J38" s="268" t="s">
        <v>40</v>
      </c>
      <c r="K38" s="269">
        <v>0</v>
      </c>
      <c r="L38" s="270"/>
      <c r="M38" s="271"/>
      <c r="N38" s="271"/>
      <c r="O38" s="271"/>
      <c r="P38" s="272"/>
      <c r="Q38" s="273"/>
      <c r="R38" s="274">
        <v>0</v>
      </c>
      <c r="S38" s="275">
        <v>10</v>
      </c>
      <c r="T38" s="276">
        <v>0</v>
      </c>
      <c r="U38" s="277"/>
      <c r="V38" s="278"/>
      <c r="W38" s="279"/>
      <c r="X38" s="280"/>
      <c r="Y38" s="501"/>
      <c r="Z38" s="502"/>
      <c r="AA38" s="502"/>
      <c r="AB38" s="503"/>
      <c r="AC38" s="502"/>
      <c r="AD38" s="502"/>
      <c r="AE38" s="281"/>
      <c r="AF38" s="282"/>
      <c r="AG38" s="283"/>
      <c r="AH38" s="502"/>
      <c r="AI38" s="502"/>
      <c r="AJ38" s="503"/>
      <c r="AK38" s="502"/>
      <c r="AL38" s="502"/>
      <c r="AM38" s="502"/>
      <c r="AN38" s="284"/>
    </row>
    <row r="39" spans="1:40" s="479" customFormat="1" ht="28.2" customHeight="1">
      <c r="A39" s="517" t="s">
        <v>52</v>
      </c>
      <c r="B39" s="518" t="s">
        <v>93</v>
      </c>
      <c r="C39" s="469"/>
      <c r="D39" s="470"/>
      <c r="E39" s="471"/>
      <c r="F39" s="471"/>
      <c r="G39" s="470"/>
      <c r="H39" s="472"/>
      <c r="I39" s="473"/>
      <c r="J39" s="529" t="s">
        <v>28</v>
      </c>
      <c r="K39" s="516"/>
      <c r="L39" s="516">
        <v>0</v>
      </c>
      <c r="M39" s="474"/>
      <c r="N39" s="474"/>
      <c r="O39" s="474"/>
      <c r="P39" s="475"/>
      <c r="Q39" s="476"/>
      <c r="R39" s="522">
        <v>0</v>
      </c>
      <c r="S39" s="516">
        <v>12</v>
      </c>
      <c r="T39" s="523">
        <v>0</v>
      </c>
      <c r="U39" s="480"/>
      <c r="V39" s="481"/>
      <c r="W39" s="482"/>
      <c r="X39" s="483"/>
      <c r="Y39" s="484"/>
      <c r="Z39" s="477"/>
      <c r="AA39" s="477"/>
      <c r="AB39" s="478"/>
      <c r="AC39" s="477"/>
      <c r="AD39" s="477"/>
      <c r="AE39" s="485"/>
      <c r="AF39" s="486"/>
      <c r="AG39" s="487"/>
      <c r="AH39" s="477"/>
      <c r="AI39" s="477"/>
      <c r="AJ39" s="478"/>
      <c r="AK39" s="477"/>
      <c r="AL39" s="477"/>
      <c r="AM39" s="477"/>
      <c r="AN39" s="488"/>
    </row>
    <row r="40" spans="1:40" s="4" customFormat="1" ht="33.9" customHeight="1">
      <c r="A40" s="285" t="s">
        <v>319</v>
      </c>
      <c r="B40" s="286" t="s">
        <v>69</v>
      </c>
      <c r="C40" s="287"/>
      <c r="D40" s="288"/>
      <c r="E40" s="288"/>
      <c r="F40" s="288"/>
      <c r="G40" s="287"/>
      <c r="H40" s="287"/>
      <c r="I40" s="267"/>
      <c r="J40" s="268" t="s">
        <v>40</v>
      </c>
      <c r="K40" s="270">
        <v>0</v>
      </c>
      <c r="L40" s="270">
        <v>0</v>
      </c>
      <c r="M40" s="271"/>
      <c r="N40" s="271"/>
      <c r="O40" s="271"/>
      <c r="P40" s="272"/>
      <c r="Q40" s="273"/>
      <c r="R40" s="274">
        <v>0</v>
      </c>
      <c r="S40" s="289">
        <v>20</v>
      </c>
      <c r="T40" s="276">
        <v>0</v>
      </c>
      <c r="U40" s="290"/>
      <c r="V40" s="291"/>
      <c r="W40" s="292"/>
      <c r="X40" s="293"/>
      <c r="Y40" s="294"/>
      <c r="Z40" s="295"/>
      <c r="AA40" s="105"/>
      <c r="AB40" s="296"/>
      <c r="AC40" s="297"/>
      <c r="AD40" s="298"/>
      <c r="AE40" s="462"/>
      <c r="AF40" s="299"/>
      <c r="AG40" s="300"/>
      <c r="AH40" s="105"/>
      <c r="AI40" s="105"/>
      <c r="AJ40" s="105"/>
      <c r="AK40" s="105"/>
      <c r="AL40" s="105"/>
      <c r="AM40" s="105"/>
      <c r="AN40" s="301"/>
    </row>
    <row r="41" spans="1:40" s="35" customFormat="1" ht="41.1" customHeight="1">
      <c r="A41" s="181" t="s">
        <v>329</v>
      </c>
      <c r="B41" s="182" t="s">
        <v>316</v>
      </c>
      <c r="C41" s="183"/>
      <c r="D41" s="302"/>
      <c r="E41" s="185"/>
      <c r="F41" s="303"/>
      <c r="G41" s="184" t="s">
        <v>317</v>
      </c>
      <c r="H41" s="185"/>
      <c r="I41" s="304" t="s">
        <v>318</v>
      </c>
      <c r="J41" s="305" t="s">
        <v>40</v>
      </c>
      <c r="K41" s="306"/>
      <c r="L41" s="307">
        <v>0</v>
      </c>
      <c r="M41" s="307">
        <v>0</v>
      </c>
      <c r="N41" s="308"/>
      <c r="O41" s="309"/>
      <c r="P41" s="309"/>
      <c r="Q41" s="310"/>
      <c r="R41" s="194"/>
      <c r="S41" s="190">
        <v>4</v>
      </c>
      <c r="T41" s="195"/>
      <c r="U41" s="196"/>
      <c r="V41" s="306"/>
      <c r="W41" s="311"/>
      <c r="X41" s="197"/>
      <c r="Y41" s="312"/>
      <c r="Z41" s="312"/>
      <c r="AA41" s="312"/>
      <c r="AB41" s="312"/>
      <c r="AC41" s="312"/>
      <c r="AD41" s="312"/>
      <c r="AE41" s="312"/>
      <c r="AF41" s="463"/>
      <c r="AG41" s="313"/>
      <c r="AH41" s="312"/>
      <c r="AI41" s="312"/>
      <c r="AJ41" s="312"/>
      <c r="AK41" s="312"/>
      <c r="AL41" s="312"/>
      <c r="AM41" s="312"/>
      <c r="AN41" s="461"/>
    </row>
    <row r="42" spans="1:40">
      <c r="A42" s="573"/>
      <c r="B42" s="314" t="s">
        <v>54</v>
      </c>
      <c r="C42" s="315"/>
      <c r="D42" s="316"/>
      <c r="E42" s="315"/>
      <c r="F42" s="315"/>
      <c r="G42" s="315"/>
      <c r="H42" s="315"/>
      <c r="I42" s="317"/>
      <c r="J42" s="315"/>
      <c r="K42" s="315"/>
      <c r="L42" s="317"/>
      <c r="M42" s="318">
        <f>SUM(M27,M31,M35,M36)</f>
        <v>30</v>
      </c>
      <c r="N42" s="315"/>
      <c r="O42" s="319"/>
      <c r="P42" s="315"/>
      <c r="Q42" s="315"/>
      <c r="R42" s="320">
        <f>+SUM(R27+R31+R35+R37)</f>
        <v>25</v>
      </c>
      <c r="S42" s="321">
        <f>+SUM(S27+S31+S35+S36+S37)</f>
        <v>197</v>
      </c>
      <c r="T42" s="322">
        <f>+SUM(T27+T31+T35+T37)</f>
        <v>26</v>
      </c>
      <c r="U42" s="214"/>
      <c r="V42" s="215"/>
      <c r="W42" s="207"/>
      <c r="X42" s="51"/>
      <c r="Y42" s="104"/>
      <c r="Z42" s="105"/>
      <c r="AA42" s="105"/>
      <c r="AB42" s="105"/>
      <c r="AC42" s="105"/>
      <c r="AD42" s="105"/>
      <c r="AE42" s="105"/>
      <c r="AF42" s="106"/>
      <c r="AG42" s="107"/>
      <c r="AH42" s="105"/>
      <c r="AI42" s="105"/>
      <c r="AJ42" s="105"/>
      <c r="AK42" s="105"/>
      <c r="AL42" s="105"/>
      <c r="AM42" s="105"/>
      <c r="AN42" s="106"/>
    </row>
    <row r="43" spans="1:40">
      <c r="A43" s="573"/>
      <c r="B43" s="323"/>
      <c r="C43" s="324"/>
      <c r="D43" s="325"/>
      <c r="E43" s="324"/>
      <c r="F43" s="324"/>
      <c r="G43" s="324"/>
      <c r="H43" s="324"/>
      <c r="I43" s="326"/>
      <c r="J43" s="324"/>
      <c r="K43" s="324"/>
      <c r="L43" s="326"/>
      <c r="M43" s="327"/>
      <c r="N43" s="324"/>
      <c r="O43" s="328"/>
      <c r="P43" s="324"/>
      <c r="Q43" s="324"/>
      <c r="R43" s="574">
        <f>SUM(R42+S42+T42)</f>
        <v>248</v>
      </c>
      <c r="S43" s="574"/>
      <c r="T43" s="574"/>
      <c r="U43" s="210"/>
      <c r="V43" s="42"/>
      <c r="W43" s="201"/>
      <c r="X43" s="227"/>
      <c r="Y43" s="104"/>
      <c r="Z43" s="105"/>
      <c r="AA43" s="105"/>
      <c r="AB43" s="105"/>
      <c r="AC43" s="105"/>
      <c r="AD43" s="105"/>
      <c r="AE43" s="105"/>
      <c r="AF43" s="106"/>
      <c r="AG43" s="329"/>
      <c r="AH43" s="105"/>
      <c r="AI43" s="105"/>
      <c r="AJ43" s="105"/>
      <c r="AK43" s="105"/>
      <c r="AL43" s="105"/>
      <c r="AM43" s="105"/>
      <c r="AN43" s="106"/>
    </row>
    <row r="44" spans="1:40" ht="30.45" customHeight="1">
      <c r="A44" s="330"/>
      <c r="B44" s="331" t="s">
        <v>55</v>
      </c>
      <c r="C44" s="331" t="s">
        <v>216</v>
      </c>
      <c r="D44" s="332" t="s">
        <v>217</v>
      </c>
      <c r="E44" s="333"/>
      <c r="F44" s="333"/>
      <c r="G44" s="333"/>
      <c r="H44" s="333"/>
      <c r="I44" s="334"/>
      <c r="J44" s="335"/>
      <c r="K44" s="336"/>
      <c r="L44" s="337"/>
      <c r="M44" s="333"/>
      <c r="N44" s="338"/>
      <c r="O44" s="338"/>
      <c r="P44" s="338"/>
      <c r="Q44" s="339"/>
      <c r="R44" s="340"/>
      <c r="S44" s="341"/>
      <c r="T44" s="342"/>
      <c r="U44" s="341"/>
      <c r="V44" s="336"/>
      <c r="W44" s="343"/>
      <c r="X44" s="51"/>
      <c r="Y44" s="71"/>
      <c r="Z44" s="5"/>
      <c r="AA44" s="2"/>
      <c r="AB44" s="5"/>
      <c r="AC44" s="72"/>
      <c r="AD44" s="5"/>
      <c r="AE44" s="2"/>
      <c r="AF44" s="73"/>
      <c r="AG44" s="74"/>
      <c r="AH44" s="5"/>
      <c r="AI44" s="2"/>
      <c r="AJ44" s="2"/>
      <c r="AK44" s="72"/>
      <c r="AL44" s="5"/>
      <c r="AM44" s="2"/>
      <c r="AN44" s="95"/>
    </row>
    <row r="45" spans="1:40" ht="28.2" customHeight="1">
      <c r="A45" s="58" t="s">
        <v>86</v>
      </c>
      <c r="B45" s="59" t="s">
        <v>102</v>
      </c>
      <c r="C45" s="59"/>
      <c r="D45" s="64" t="s">
        <v>218</v>
      </c>
      <c r="E45" s="61"/>
      <c r="F45" s="61"/>
      <c r="G45" s="61"/>
      <c r="H45" s="61" t="s">
        <v>27</v>
      </c>
      <c r="I45" s="62" t="s">
        <v>63</v>
      </c>
      <c r="J45" s="62" t="s">
        <v>28</v>
      </c>
      <c r="K45" s="63"/>
      <c r="L45" s="64">
        <v>4</v>
      </c>
      <c r="M45" s="64">
        <v>4</v>
      </c>
      <c r="N45" s="344"/>
      <c r="O45" s="344"/>
      <c r="P45" s="344"/>
      <c r="Q45" s="345"/>
      <c r="R45" s="228">
        <f>SUM(R46,R47)</f>
        <v>8</v>
      </c>
      <c r="S45" s="64">
        <f>SUM(S46,S47)</f>
        <v>52</v>
      </c>
      <c r="T45" s="229">
        <f>SUM(T46,T47)</f>
        <v>6</v>
      </c>
      <c r="U45" s="70"/>
      <c r="V45" s="63"/>
      <c r="W45" s="230"/>
      <c r="X45" s="51"/>
      <c r="Y45" s="104"/>
      <c r="Z45" s="105"/>
      <c r="AA45" s="105"/>
      <c r="AB45" s="105"/>
      <c r="AC45" s="105"/>
      <c r="AD45" s="105"/>
      <c r="AE45" s="105"/>
      <c r="AF45" s="106"/>
      <c r="AG45" s="329"/>
      <c r="AH45" s="105"/>
      <c r="AI45" s="105"/>
      <c r="AJ45" s="105"/>
      <c r="AK45" s="105"/>
      <c r="AL45" s="105"/>
      <c r="AM45" s="105"/>
      <c r="AN45" s="106"/>
    </row>
    <row r="46" spans="1:40" ht="28.2" customHeight="1">
      <c r="A46" s="75" t="s">
        <v>30</v>
      </c>
      <c r="B46" s="76" t="s">
        <v>79</v>
      </c>
      <c r="C46" s="77"/>
      <c r="D46" s="108" t="s">
        <v>219</v>
      </c>
      <c r="E46" s="78" t="s">
        <v>220</v>
      </c>
      <c r="F46" s="79"/>
      <c r="G46" s="79"/>
      <c r="H46" s="108"/>
      <c r="I46" s="80" t="s">
        <v>31</v>
      </c>
      <c r="J46" s="80" t="s">
        <v>28</v>
      </c>
      <c r="K46" s="81"/>
      <c r="L46" s="78">
        <v>0</v>
      </c>
      <c r="M46" s="78">
        <v>0</v>
      </c>
      <c r="N46" s="82"/>
      <c r="O46" s="346" t="s">
        <v>303</v>
      </c>
      <c r="P46" s="82"/>
      <c r="Q46" s="83"/>
      <c r="R46" s="84">
        <v>0</v>
      </c>
      <c r="S46" s="85">
        <v>6</v>
      </c>
      <c r="T46" s="86">
        <v>0</v>
      </c>
      <c r="U46" s="87"/>
      <c r="V46" s="81"/>
      <c r="W46" s="347" t="s">
        <v>221</v>
      </c>
      <c r="X46" s="51"/>
      <c r="Y46" s="104"/>
      <c r="Z46" s="105"/>
      <c r="AA46" s="105"/>
      <c r="AB46" s="105"/>
      <c r="AC46" s="105"/>
      <c r="AD46" s="105"/>
      <c r="AE46" s="105"/>
      <c r="AF46" s="106"/>
      <c r="AG46" s="329"/>
      <c r="AH46" s="105"/>
      <c r="AI46" s="105"/>
      <c r="AJ46" s="105"/>
      <c r="AK46" s="105"/>
      <c r="AL46" s="105"/>
      <c r="AM46" s="105"/>
      <c r="AN46" s="106"/>
    </row>
    <row r="47" spans="1:40" ht="28.2" customHeight="1">
      <c r="A47" s="234" t="s">
        <v>32</v>
      </c>
      <c r="B47" s="235" t="s">
        <v>222</v>
      </c>
      <c r="C47" s="235"/>
      <c r="D47" s="108" t="s">
        <v>223</v>
      </c>
      <c r="E47" s="348" t="s">
        <v>224</v>
      </c>
      <c r="F47" s="79"/>
      <c r="G47" s="78" t="s">
        <v>112</v>
      </c>
      <c r="H47" s="108" t="s">
        <v>27</v>
      </c>
      <c r="I47" s="80" t="s">
        <v>31</v>
      </c>
      <c r="J47" s="80" t="s">
        <v>28</v>
      </c>
      <c r="K47" s="81"/>
      <c r="L47" s="78">
        <v>4</v>
      </c>
      <c r="M47" s="78">
        <v>4</v>
      </c>
      <c r="N47" s="514" t="s">
        <v>113</v>
      </c>
      <c r="O47" s="515" t="s">
        <v>322</v>
      </c>
      <c r="P47" s="91" t="s">
        <v>113</v>
      </c>
      <c r="Q47" s="83"/>
      <c r="R47" s="84">
        <v>8</v>
      </c>
      <c r="S47" s="237">
        <v>46</v>
      </c>
      <c r="T47" s="86">
        <v>6</v>
      </c>
      <c r="U47" s="87"/>
      <c r="V47" s="81"/>
      <c r="W47" s="238" t="s">
        <v>225</v>
      </c>
      <c r="X47" s="51"/>
      <c r="Y47" s="510">
        <v>1</v>
      </c>
      <c r="Z47" s="491" t="s">
        <v>56</v>
      </c>
      <c r="AA47" s="491" t="s">
        <v>226</v>
      </c>
      <c r="AB47" s="491" t="s">
        <v>227</v>
      </c>
      <c r="AC47" s="495">
        <v>1</v>
      </c>
      <c r="AD47" s="491" t="s">
        <v>29</v>
      </c>
      <c r="AE47" s="491" t="s">
        <v>34</v>
      </c>
      <c r="AF47" s="95" t="s">
        <v>129</v>
      </c>
      <c r="AG47" s="94">
        <v>1</v>
      </c>
      <c r="AH47" s="2" t="s">
        <v>29</v>
      </c>
      <c r="AI47" s="2" t="s">
        <v>34</v>
      </c>
      <c r="AJ47" s="2" t="s">
        <v>35</v>
      </c>
      <c r="AK47" s="93">
        <v>1</v>
      </c>
      <c r="AL47" s="2" t="s">
        <v>29</v>
      </c>
      <c r="AM47" s="2" t="s">
        <v>34</v>
      </c>
      <c r="AN47" s="73" t="s">
        <v>35</v>
      </c>
    </row>
    <row r="48" spans="1:40" ht="28.2" customHeight="1">
      <c r="A48" s="58" t="s">
        <v>87</v>
      </c>
      <c r="B48" s="59" t="s">
        <v>131</v>
      </c>
      <c r="C48" s="59"/>
      <c r="D48" s="64" t="s">
        <v>228</v>
      </c>
      <c r="E48" s="61"/>
      <c r="F48" s="61"/>
      <c r="G48" s="61"/>
      <c r="H48" s="61" t="s">
        <v>27</v>
      </c>
      <c r="I48" s="62" t="s">
        <v>63</v>
      </c>
      <c r="J48" s="62" t="s">
        <v>28</v>
      </c>
      <c r="K48" s="63"/>
      <c r="L48" s="64">
        <v>8</v>
      </c>
      <c r="M48" s="64">
        <v>8</v>
      </c>
      <c r="N48" s="66"/>
      <c r="O48" s="66"/>
      <c r="P48" s="66"/>
      <c r="Q48" s="67"/>
      <c r="R48" s="228">
        <f>SUM(R49,R50)</f>
        <v>7</v>
      </c>
      <c r="S48" s="64">
        <f t="shared" ref="S48:T48" si="0">SUM(S49,S50)</f>
        <v>69</v>
      </c>
      <c r="T48" s="229">
        <f t="shared" si="0"/>
        <v>8</v>
      </c>
      <c r="U48" s="70"/>
      <c r="V48" s="63"/>
      <c r="W48" s="230"/>
      <c r="X48" s="51"/>
      <c r="Y48" s="511"/>
      <c r="Z48" s="491"/>
      <c r="AA48" s="491"/>
      <c r="AB48" s="490"/>
      <c r="AC48" s="495"/>
      <c r="AD48" s="491"/>
      <c r="AE48" s="512"/>
      <c r="AF48" s="73"/>
      <c r="AG48" s="94"/>
      <c r="AH48" s="2"/>
      <c r="AI48" s="349"/>
      <c r="AJ48" s="5"/>
      <c r="AK48" s="94"/>
      <c r="AL48" s="2"/>
      <c r="AM48" s="349"/>
      <c r="AN48" s="73"/>
    </row>
    <row r="49" spans="1:40" ht="27.9" customHeight="1">
      <c r="A49" s="75" t="s">
        <v>30</v>
      </c>
      <c r="B49" s="76" t="s">
        <v>81</v>
      </c>
      <c r="C49" s="77" t="s">
        <v>229</v>
      </c>
      <c r="D49" s="108" t="s">
        <v>230</v>
      </c>
      <c r="E49" s="78" t="s">
        <v>231</v>
      </c>
      <c r="F49" s="79"/>
      <c r="G49" s="79"/>
      <c r="H49" s="79"/>
      <c r="I49" s="80" t="s">
        <v>31</v>
      </c>
      <c r="J49" s="80" t="s">
        <v>28</v>
      </c>
      <c r="K49" s="81"/>
      <c r="L49" s="78">
        <v>4</v>
      </c>
      <c r="M49" s="78">
        <v>4</v>
      </c>
      <c r="N49" s="82" t="s">
        <v>37</v>
      </c>
      <c r="O49" s="346" t="s">
        <v>303</v>
      </c>
      <c r="P49" s="82"/>
      <c r="Q49" s="83"/>
      <c r="R49" s="84">
        <v>4</v>
      </c>
      <c r="S49" s="85">
        <v>11</v>
      </c>
      <c r="T49" s="86">
        <v>8</v>
      </c>
      <c r="U49" s="87"/>
      <c r="V49" s="81"/>
      <c r="W49" s="233" t="s">
        <v>232</v>
      </c>
      <c r="X49" s="51"/>
      <c r="Y49" s="510">
        <v>1</v>
      </c>
      <c r="Z49" s="508" t="s">
        <v>29</v>
      </c>
      <c r="AA49" s="508" t="s">
        <v>34</v>
      </c>
      <c r="AB49" s="508" t="s">
        <v>36</v>
      </c>
      <c r="AC49" s="513">
        <v>1</v>
      </c>
      <c r="AD49" s="508" t="s">
        <v>29</v>
      </c>
      <c r="AE49" s="508" t="s">
        <v>34</v>
      </c>
      <c r="AF49" s="351" t="s">
        <v>36</v>
      </c>
      <c r="AG49" s="352">
        <v>1</v>
      </c>
      <c r="AH49" s="250" t="s">
        <v>29</v>
      </c>
      <c r="AI49" s="353" t="s">
        <v>88</v>
      </c>
      <c r="AJ49" s="250" t="s">
        <v>233</v>
      </c>
      <c r="AK49" s="350">
        <v>1</v>
      </c>
      <c r="AL49" s="250" t="s">
        <v>29</v>
      </c>
      <c r="AM49" s="353" t="s">
        <v>88</v>
      </c>
      <c r="AN49" s="73" t="s">
        <v>233</v>
      </c>
    </row>
    <row r="50" spans="1:40" ht="61.5" customHeight="1">
      <c r="A50" s="89" t="s">
        <v>32</v>
      </c>
      <c r="B50" s="90" t="s">
        <v>234</v>
      </c>
      <c r="C50" s="90" t="s">
        <v>235</v>
      </c>
      <c r="D50" s="114" t="s">
        <v>236</v>
      </c>
      <c r="E50" s="78" t="s">
        <v>237</v>
      </c>
      <c r="F50" s="79"/>
      <c r="G50" s="78" t="s">
        <v>112</v>
      </c>
      <c r="H50" s="79"/>
      <c r="I50" s="80" t="s">
        <v>31</v>
      </c>
      <c r="J50" s="80" t="s">
        <v>28</v>
      </c>
      <c r="K50" s="81"/>
      <c r="L50" s="78">
        <v>4</v>
      </c>
      <c r="M50" s="78">
        <v>4</v>
      </c>
      <c r="N50" s="91" t="s">
        <v>37</v>
      </c>
      <c r="O50" s="91" t="s">
        <v>136</v>
      </c>
      <c r="P50" s="82"/>
      <c r="Q50" s="83"/>
      <c r="R50" s="84">
        <v>3</v>
      </c>
      <c r="S50" s="243">
        <v>58</v>
      </c>
      <c r="T50" s="86">
        <v>0</v>
      </c>
      <c r="U50" s="87"/>
      <c r="V50" s="81"/>
      <c r="W50" s="354" t="s">
        <v>238</v>
      </c>
      <c r="X50" s="51"/>
      <c r="Y50" s="489" t="s">
        <v>324</v>
      </c>
      <c r="Z50" s="491" t="s">
        <v>56</v>
      </c>
      <c r="AA50" s="491" t="s">
        <v>34</v>
      </c>
      <c r="AB50" s="494" t="s">
        <v>239</v>
      </c>
      <c r="AC50" s="495" t="s">
        <v>324</v>
      </c>
      <c r="AD50" s="508" t="s">
        <v>29</v>
      </c>
      <c r="AE50" s="508" t="s">
        <v>34</v>
      </c>
      <c r="AF50" s="95" t="s">
        <v>240</v>
      </c>
      <c r="AG50" s="94">
        <v>1</v>
      </c>
      <c r="AH50" s="250" t="s">
        <v>29</v>
      </c>
      <c r="AI50" s="2" t="s">
        <v>34</v>
      </c>
      <c r="AJ50" s="2" t="s">
        <v>35</v>
      </c>
      <c r="AK50" s="94">
        <v>1</v>
      </c>
      <c r="AL50" s="250" t="s">
        <v>29</v>
      </c>
      <c r="AM50" s="2" t="s">
        <v>34</v>
      </c>
      <c r="AN50" s="95" t="s">
        <v>35</v>
      </c>
    </row>
    <row r="51" spans="1:40" ht="28.2" customHeight="1">
      <c r="A51" s="58" t="s">
        <v>89</v>
      </c>
      <c r="B51" s="59" t="s">
        <v>241</v>
      </c>
      <c r="C51" s="59"/>
      <c r="D51" s="64" t="s">
        <v>242</v>
      </c>
      <c r="E51" s="61"/>
      <c r="F51" s="61"/>
      <c r="G51" s="61"/>
      <c r="H51" s="61"/>
      <c r="I51" s="62" t="s">
        <v>63</v>
      </c>
      <c r="J51" s="62" t="s">
        <v>28</v>
      </c>
      <c r="K51" s="63"/>
      <c r="L51" s="64">
        <v>7</v>
      </c>
      <c r="M51" s="64">
        <v>7</v>
      </c>
      <c r="N51" s="66"/>
      <c r="O51" s="66"/>
      <c r="P51" s="66"/>
      <c r="Q51" s="67"/>
      <c r="R51" s="68">
        <f>SUM(R52,R53)</f>
        <v>0</v>
      </c>
      <c r="S51" s="65">
        <f>SUM(S52,S53)</f>
        <v>12</v>
      </c>
      <c r="T51" s="69">
        <f>SUM(T52,T53)</f>
        <v>6</v>
      </c>
      <c r="U51" s="70"/>
      <c r="V51" s="63"/>
      <c r="W51" s="230"/>
      <c r="X51" s="51"/>
      <c r="Y51" s="511"/>
      <c r="Z51" s="491"/>
      <c r="AA51" s="491"/>
      <c r="AB51" s="490"/>
      <c r="AC51" s="495"/>
      <c r="AD51" s="491"/>
      <c r="AE51" s="512"/>
      <c r="AF51" s="73"/>
      <c r="AG51" s="94"/>
      <c r="AH51" s="2"/>
      <c r="AI51" s="349"/>
      <c r="AJ51" s="5"/>
      <c r="AK51" s="94"/>
      <c r="AL51" s="2"/>
      <c r="AM51" s="349"/>
      <c r="AN51" s="73"/>
    </row>
    <row r="52" spans="1:40" ht="33.9" customHeight="1">
      <c r="A52" s="75" t="s">
        <v>30</v>
      </c>
      <c r="B52" s="76" t="s">
        <v>90</v>
      </c>
      <c r="C52" s="77"/>
      <c r="D52" s="108" t="s">
        <v>243</v>
      </c>
      <c r="E52" s="78" t="s">
        <v>220</v>
      </c>
      <c r="F52" s="79"/>
      <c r="G52" s="79"/>
      <c r="H52" s="79"/>
      <c r="I52" s="80" t="s">
        <v>31</v>
      </c>
      <c r="J52" s="80" t="s">
        <v>28</v>
      </c>
      <c r="K52" s="81"/>
      <c r="L52" s="78">
        <v>0</v>
      </c>
      <c r="M52" s="78">
        <v>0</v>
      </c>
      <c r="N52" s="82"/>
      <c r="O52" s="346" t="s">
        <v>303</v>
      </c>
      <c r="P52" s="82"/>
      <c r="Q52" s="83"/>
      <c r="R52" s="84">
        <v>0</v>
      </c>
      <c r="S52" s="85">
        <v>0</v>
      </c>
      <c r="T52" s="86">
        <v>6</v>
      </c>
      <c r="U52" s="87"/>
      <c r="V52" s="81"/>
      <c r="W52" s="355" t="s">
        <v>90</v>
      </c>
      <c r="X52" s="51"/>
      <c r="Y52" s="239"/>
      <c r="Z52" s="2"/>
      <c r="AA52" s="2"/>
      <c r="AB52" s="5"/>
      <c r="AC52" s="93"/>
      <c r="AD52" s="2"/>
      <c r="AE52" s="349"/>
      <c r="AF52" s="73"/>
      <c r="AG52" s="94"/>
      <c r="AH52" s="2"/>
      <c r="AI52" s="349"/>
      <c r="AJ52" s="5"/>
      <c r="AK52" s="94"/>
      <c r="AL52" s="2"/>
      <c r="AM52" s="349"/>
      <c r="AN52" s="73"/>
    </row>
    <row r="53" spans="1:40" ht="90" customHeight="1">
      <c r="A53" s="234" t="s">
        <v>32</v>
      </c>
      <c r="B53" s="90" t="s">
        <v>244</v>
      </c>
      <c r="C53" s="90"/>
      <c r="D53" s="108" t="s">
        <v>245</v>
      </c>
      <c r="E53" s="79"/>
      <c r="F53" s="79"/>
      <c r="G53" s="79"/>
      <c r="H53" s="79"/>
      <c r="I53" s="80" t="s">
        <v>31</v>
      </c>
      <c r="J53" s="80" t="s">
        <v>28</v>
      </c>
      <c r="K53" s="81"/>
      <c r="L53" s="242">
        <v>7</v>
      </c>
      <c r="M53" s="242">
        <v>7</v>
      </c>
      <c r="N53" s="91" t="s">
        <v>37</v>
      </c>
      <c r="O53" s="91" t="s">
        <v>154</v>
      </c>
      <c r="P53" s="82"/>
      <c r="Q53" s="83"/>
      <c r="R53" s="84">
        <v>0</v>
      </c>
      <c r="S53" s="243">
        <v>12</v>
      </c>
      <c r="T53" s="86">
        <v>0</v>
      </c>
      <c r="U53" s="87"/>
      <c r="V53" s="81"/>
      <c r="W53" s="233" t="s">
        <v>246</v>
      </c>
      <c r="X53" s="51"/>
      <c r="Y53" s="239">
        <v>1</v>
      </c>
      <c r="Z53" s="2" t="s">
        <v>56</v>
      </c>
      <c r="AA53" s="2" t="s">
        <v>247</v>
      </c>
      <c r="AB53" s="5" t="s">
        <v>36</v>
      </c>
      <c r="AC53" s="93">
        <v>1</v>
      </c>
      <c r="AD53" s="250" t="s">
        <v>29</v>
      </c>
      <c r="AE53" s="2" t="s">
        <v>247</v>
      </c>
      <c r="AF53" s="73" t="s">
        <v>36</v>
      </c>
      <c r="AG53" s="102">
        <v>1</v>
      </c>
      <c r="AH53" s="2" t="s">
        <v>29</v>
      </c>
      <c r="AI53" s="2" t="s">
        <v>248</v>
      </c>
      <c r="AJ53" s="2" t="s">
        <v>36</v>
      </c>
      <c r="AK53" s="93">
        <v>1</v>
      </c>
      <c r="AL53" s="2" t="s">
        <v>29</v>
      </c>
      <c r="AM53" s="2" t="s">
        <v>248</v>
      </c>
      <c r="AN53" s="103" t="s">
        <v>36</v>
      </c>
    </row>
    <row r="54" spans="1:40" ht="39" customHeight="1">
      <c r="A54" s="58" t="s">
        <v>91</v>
      </c>
      <c r="B54" s="59" t="s">
        <v>297</v>
      </c>
      <c r="C54" s="356" t="s">
        <v>249</v>
      </c>
      <c r="D54" s="357" t="s">
        <v>250</v>
      </c>
      <c r="E54" s="61" t="s">
        <v>251</v>
      </c>
      <c r="F54" s="61"/>
      <c r="G54" s="61"/>
      <c r="H54" s="61"/>
      <c r="I54" s="62" t="s">
        <v>63</v>
      </c>
      <c r="J54" s="62" t="s">
        <v>28</v>
      </c>
      <c r="K54" s="63"/>
      <c r="L54" s="64">
        <v>10</v>
      </c>
      <c r="M54" s="64">
        <v>10</v>
      </c>
      <c r="N54" s="66" t="s">
        <v>37</v>
      </c>
      <c r="O54" s="132" t="s">
        <v>157</v>
      </c>
      <c r="P54" s="66"/>
      <c r="Q54" s="67"/>
      <c r="R54" s="358"/>
      <c r="S54" s="359"/>
      <c r="T54" s="360">
        <v>6</v>
      </c>
      <c r="U54" s="70"/>
      <c r="V54" s="63"/>
      <c r="W54" s="361" t="s">
        <v>49</v>
      </c>
      <c r="X54" s="51" t="s">
        <v>252</v>
      </c>
      <c r="Y54" s="239">
        <v>1</v>
      </c>
      <c r="Z54" s="2" t="s">
        <v>56</v>
      </c>
      <c r="AA54" s="2" t="s">
        <v>253</v>
      </c>
      <c r="AB54" s="2" t="s">
        <v>254</v>
      </c>
      <c r="AC54" s="93">
        <v>1</v>
      </c>
      <c r="AD54" s="250" t="s">
        <v>29</v>
      </c>
      <c r="AE54" s="2" t="s">
        <v>253</v>
      </c>
      <c r="AF54" s="95" t="s">
        <v>254</v>
      </c>
      <c r="AG54" s="102">
        <v>1</v>
      </c>
      <c r="AH54" s="2" t="s">
        <v>29</v>
      </c>
      <c r="AI54" s="2" t="s">
        <v>38</v>
      </c>
      <c r="AJ54" s="2" t="s">
        <v>233</v>
      </c>
      <c r="AK54" s="93">
        <v>1</v>
      </c>
      <c r="AL54" s="2" t="s">
        <v>29</v>
      </c>
      <c r="AM54" s="2" t="s">
        <v>38</v>
      </c>
      <c r="AN54" s="103" t="s">
        <v>233</v>
      </c>
    </row>
    <row r="55" spans="1:40" ht="34.5" customHeight="1">
      <c r="A55" s="58" t="s">
        <v>58</v>
      </c>
      <c r="B55" s="59" t="s">
        <v>302</v>
      </c>
      <c r="C55" s="59"/>
      <c r="D55" s="362" t="s">
        <v>255</v>
      </c>
      <c r="E55" s="59"/>
      <c r="F55" s="59"/>
      <c r="G55" s="60" t="s">
        <v>112</v>
      </c>
      <c r="H55" s="59"/>
      <c r="I55" s="363" t="s">
        <v>63</v>
      </c>
      <c r="J55" s="60" t="s">
        <v>28</v>
      </c>
      <c r="K55" s="59"/>
      <c r="L55" s="362">
        <v>1</v>
      </c>
      <c r="M55" s="362">
        <v>1</v>
      </c>
      <c r="N55" s="364" t="s">
        <v>212</v>
      </c>
      <c r="O55" s="521" t="s">
        <v>323</v>
      </c>
      <c r="P55" s="60"/>
      <c r="Q55" s="365"/>
      <c r="R55" s="366">
        <v>0</v>
      </c>
      <c r="S55" s="362">
        <v>10</v>
      </c>
      <c r="T55" s="367">
        <v>0</v>
      </c>
      <c r="U55" s="368"/>
      <c r="V55" s="59"/>
      <c r="W55" s="369" t="s">
        <v>256</v>
      </c>
      <c r="X55" s="51"/>
      <c r="Y55" s="370">
        <v>1</v>
      </c>
      <c r="Z55" s="5" t="s">
        <v>29</v>
      </c>
      <c r="AA55" s="5" t="s">
        <v>34</v>
      </c>
      <c r="AB55" s="5" t="s">
        <v>214</v>
      </c>
      <c r="AC55" s="371">
        <v>1</v>
      </c>
      <c r="AD55" s="5" t="s">
        <v>29</v>
      </c>
      <c r="AE55" s="5" t="s">
        <v>34</v>
      </c>
      <c r="AF55" s="73" t="s">
        <v>214</v>
      </c>
      <c r="AG55" s="249">
        <v>1</v>
      </c>
      <c r="AH55" s="5" t="s">
        <v>29</v>
      </c>
      <c r="AI55" s="5" t="s">
        <v>34</v>
      </c>
      <c r="AJ55" s="5" t="s">
        <v>92</v>
      </c>
      <c r="AK55" s="74">
        <v>1</v>
      </c>
      <c r="AL55" s="5" t="s">
        <v>29</v>
      </c>
      <c r="AM55" s="5" t="s">
        <v>34</v>
      </c>
      <c r="AN55" s="73" t="s">
        <v>92</v>
      </c>
    </row>
    <row r="56" spans="1:40" s="14" customFormat="1" ht="27.9" customHeight="1">
      <c r="A56" s="137" t="s">
        <v>59</v>
      </c>
      <c r="B56" s="138" t="s">
        <v>53</v>
      </c>
      <c r="C56" s="139"/>
      <c r="D56" s="140"/>
      <c r="E56" s="141"/>
      <c r="F56" s="141"/>
      <c r="G56" s="140"/>
      <c r="H56" s="142"/>
      <c r="I56" s="143"/>
      <c r="J56" s="372" t="s">
        <v>40</v>
      </c>
      <c r="K56" s="146"/>
      <c r="L56" s="146">
        <v>0</v>
      </c>
      <c r="M56" s="373"/>
      <c r="N56" s="373"/>
      <c r="O56" s="373"/>
      <c r="P56" s="142"/>
      <c r="Q56" s="145"/>
      <c r="R56" s="374">
        <v>0</v>
      </c>
      <c r="S56" s="146">
        <v>10</v>
      </c>
      <c r="T56" s="375">
        <v>0</v>
      </c>
      <c r="U56" s="152"/>
      <c r="V56" s="153"/>
      <c r="W56" s="154"/>
      <c r="X56" s="155"/>
      <c r="Y56" s="156"/>
      <c r="Z56" s="157"/>
      <c r="AA56" s="157"/>
      <c r="AB56" s="158"/>
      <c r="AC56" s="157"/>
      <c r="AD56" s="157"/>
      <c r="AE56" s="159"/>
      <c r="AF56" s="160"/>
      <c r="AG56" s="161"/>
      <c r="AH56" s="157"/>
      <c r="AI56" s="157"/>
      <c r="AJ56" s="158"/>
      <c r="AK56" s="157"/>
      <c r="AL56" s="157"/>
      <c r="AM56" s="157"/>
      <c r="AN56" s="16"/>
    </row>
    <row r="57" spans="1:40" s="14" customFormat="1" ht="40.950000000000003" customHeight="1">
      <c r="A57" s="137" t="s">
        <v>60</v>
      </c>
      <c r="B57" s="138" t="s">
        <v>69</v>
      </c>
      <c r="C57" s="164"/>
      <c r="D57" s="165"/>
      <c r="E57" s="165"/>
      <c r="F57" s="165"/>
      <c r="G57" s="164"/>
      <c r="H57" s="164"/>
      <c r="I57" s="143"/>
      <c r="J57" s="372" t="s">
        <v>40</v>
      </c>
      <c r="K57" s="166"/>
      <c r="L57" s="166">
        <v>0</v>
      </c>
      <c r="M57" s="147"/>
      <c r="N57" s="147"/>
      <c r="O57" s="147"/>
      <c r="P57" s="148"/>
      <c r="Q57" s="149"/>
      <c r="R57" s="376">
        <v>0</v>
      </c>
      <c r="S57" s="377">
        <v>10</v>
      </c>
      <c r="T57" s="378">
        <v>0</v>
      </c>
      <c r="U57" s="168"/>
      <c r="V57" s="169"/>
      <c r="W57" s="170"/>
      <c r="X57" s="171"/>
      <c r="Y57" s="172"/>
      <c r="Z57" s="173"/>
      <c r="AA57" s="174"/>
      <c r="AB57" s="175"/>
      <c r="AC57" s="176"/>
      <c r="AD57" s="177"/>
      <c r="AE57" s="458"/>
      <c r="AF57" s="178"/>
      <c r="AG57" s="179"/>
      <c r="AH57" s="174"/>
      <c r="AI57" s="174"/>
      <c r="AJ57" s="174"/>
      <c r="AK57" s="174"/>
      <c r="AL57" s="174"/>
      <c r="AM57" s="174"/>
      <c r="AN57" s="379"/>
    </row>
    <row r="58" spans="1:40" customFormat="1" ht="42.75" customHeight="1">
      <c r="A58" s="137" t="s">
        <v>320</v>
      </c>
      <c r="B58" s="182" t="s">
        <v>316</v>
      </c>
      <c r="C58" s="183"/>
      <c r="D58" s="302"/>
      <c r="E58" s="185"/>
      <c r="F58" s="380"/>
      <c r="G58" s="184" t="s">
        <v>317</v>
      </c>
      <c r="H58" s="185"/>
      <c r="I58" s="304" t="s">
        <v>318</v>
      </c>
      <c r="J58" s="305" t="s">
        <v>40</v>
      </c>
      <c r="K58" s="306"/>
      <c r="L58" s="307">
        <v>0</v>
      </c>
      <c r="M58" s="307">
        <v>0</v>
      </c>
      <c r="N58" s="308"/>
      <c r="O58" s="309"/>
      <c r="P58" s="309"/>
      <c r="Q58" s="310"/>
      <c r="R58" s="194"/>
      <c r="S58" s="531">
        <v>4</v>
      </c>
      <c r="T58" s="195"/>
      <c r="U58" s="196"/>
      <c r="V58" s="306"/>
      <c r="W58" s="311"/>
      <c r="X58" s="197"/>
      <c r="Y58" s="312"/>
      <c r="Z58" s="312"/>
      <c r="AA58" s="312"/>
      <c r="AB58" s="381"/>
      <c r="AC58" s="312"/>
      <c r="AD58" s="312"/>
      <c r="AE58" s="312"/>
      <c r="AF58" s="460"/>
      <c r="AG58" s="459"/>
      <c r="AH58" s="382"/>
      <c r="AI58" s="312"/>
      <c r="AJ58" s="383"/>
      <c r="AK58" s="382"/>
      <c r="AL58" s="382"/>
      <c r="AM58" s="312"/>
      <c r="AN58" s="461"/>
    </row>
    <row r="59" spans="1:40">
      <c r="A59" s="40"/>
      <c r="B59" s="384" t="s">
        <v>61</v>
      </c>
      <c r="C59" s="385"/>
      <c r="D59" s="213"/>
      <c r="E59" s="385"/>
      <c r="F59" s="385"/>
      <c r="G59" s="385"/>
      <c r="H59" s="385"/>
      <c r="I59" s="386"/>
      <c r="J59" s="385"/>
      <c r="K59" s="385"/>
      <c r="L59" s="386"/>
      <c r="M59" s="212">
        <f>SUM(M45,M48,M51,M54,M55)</f>
        <v>30</v>
      </c>
      <c r="N59" s="387"/>
      <c r="O59" s="212"/>
      <c r="P59" s="387"/>
      <c r="Q59" s="387"/>
      <c r="R59" s="320">
        <f>SUM(R54+R51+R48+R45+R55)</f>
        <v>15</v>
      </c>
      <c r="S59" s="321">
        <f>SUM(S54+S51+S48+S45+S55)</f>
        <v>143</v>
      </c>
      <c r="T59" s="322">
        <f>SUM(T54+T51+T48+T45+T55)</f>
        <v>26</v>
      </c>
      <c r="U59" s="388"/>
      <c r="V59" s="389"/>
      <c r="W59" s="207"/>
      <c r="X59" s="51"/>
      <c r="Y59" s="104"/>
      <c r="Z59" s="105"/>
      <c r="AA59" s="105"/>
      <c r="AB59" s="105"/>
      <c r="AC59" s="105"/>
      <c r="AD59" s="105"/>
      <c r="AE59" s="105"/>
      <c r="AF59" s="73"/>
      <c r="AG59" s="329"/>
      <c r="AH59" s="105"/>
      <c r="AI59" s="105"/>
      <c r="AJ59" s="105"/>
      <c r="AK59" s="105"/>
      <c r="AL59" s="105"/>
      <c r="AM59" s="105"/>
      <c r="AN59" s="106"/>
    </row>
    <row r="60" spans="1:40">
      <c r="A60" s="40"/>
      <c r="B60" s="50"/>
      <c r="C60" s="207"/>
      <c r="D60" s="202"/>
      <c r="E60" s="207"/>
      <c r="F60" s="207"/>
      <c r="G60" s="207"/>
      <c r="H60" s="207"/>
      <c r="I60" s="211"/>
      <c r="J60" s="207"/>
      <c r="K60" s="385"/>
      <c r="L60" s="386"/>
      <c r="M60" s="212"/>
      <c r="N60" s="212"/>
      <c r="O60" s="212"/>
      <c r="P60" s="212"/>
      <c r="Q60" s="207"/>
      <c r="R60" s="560">
        <f>SUM(R59+S59+T59)</f>
        <v>184</v>
      </c>
      <c r="S60" s="560"/>
      <c r="T60" s="560"/>
      <c r="U60" s="214"/>
      <c r="V60" s="215"/>
      <c r="W60" s="207"/>
      <c r="X60" s="51"/>
      <c r="Y60" s="104"/>
      <c r="Z60" s="105"/>
      <c r="AA60" s="105"/>
      <c r="AB60" s="105"/>
      <c r="AC60" s="105"/>
      <c r="AD60" s="105"/>
      <c r="AE60" s="105"/>
      <c r="AF60" s="106"/>
      <c r="AG60" s="329"/>
      <c r="AH60" s="105"/>
      <c r="AI60" s="105"/>
      <c r="AJ60" s="105"/>
      <c r="AK60" s="105"/>
      <c r="AL60" s="105"/>
      <c r="AM60" s="105"/>
      <c r="AN60" s="106"/>
    </row>
    <row r="61" spans="1:40" ht="24.75" customHeight="1">
      <c r="A61" s="40"/>
      <c r="B61" s="42" t="s">
        <v>62</v>
      </c>
      <c r="C61" s="42" t="s">
        <v>257</v>
      </c>
      <c r="D61" s="41" t="s">
        <v>258</v>
      </c>
      <c r="E61" s="42"/>
      <c r="F61" s="42"/>
      <c r="G61" s="42"/>
      <c r="H61" s="42"/>
      <c r="I61" s="41"/>
      <c r="J61" s="42"/>
      <c r="K61" s="42"/>
      <c r="L61" s="41"/>
      <c r="M61" s="42"/>
      <c r="N61" s="42"/>
      <c r="O61" s="42"/>
      <c r="P61" s="42"/>
      <c r="Q61" s="225"/>
      <c r="R61" s="40"/>
      <c r="S61" s="42"/>
      <c r="T61" s="226"/>
      <c r="U61" s="210"/>
      <c r="V61" s="42"/>
      <c r="W61" s="201"/>
      <c r="X61" s="227"/>
      <c r="Y61" s="104"/>
      <c r="Z61" s="105"/>
      <c r="AA61" s="105"/>
      <c r="AB61" s="105"/>
      <c r="AC61" s="105"/>
      <c r="AD61" s="105"/>
      <c r="AE61" s="105"/>
      <c r="AF61" s="106"/>
      <c r="AG61" s="329"/>
      <c r="AH61" s="105"/>
      <c r="AI61" s="105"/>
      <c r="AJ61" s="105"/>
      <c r="AK61" s="105"/>
      <c r="AL61" s="105"/>
      <c r="AM61" s="105"/>
      <c r="AN61" s="106"/>
    </row>
    <row r="62" spans="1:40" ht="28.2" customHeight="1">
      <c r="A62" s="58" t="s">
        <v>94</v>
      </c>
      <c r="B62" s="59" t="s">
        <v>102</v>
      </c>
      <c r="C62" s="59"/>
      <c r="D62" s="64" t="s">
        <v>259</v>
      </c>
      <c r="E62" s="61"/>
      <c r="F62" s="61"/>
      <c r="G62" s="61"/>
      <c r="H62" s="61" t="s">
        <v>27</v>
      </c>
      <c r="I62" s="60" t="s">
        <v>63</v>
      </c>
      <c r="J62" s="62" t="s">
        <v>28</v>
      </c>
      <c r="K62" s="63"/>
      <c r="L62" s="64">
        <v>3</v>
      </c>
      <c r="M62" s="64">
        <v>3</v>
      </c>
      <c r="N62" s="66"/>
      <c r="O62" s="66"/>
      <c r="P62" s="66"/>
      <c r="Q62" s="67"/>
      <c r="R62" s="228">
        <f>SUM(R63,R64)</f>
        <v>7</v>
      </c>
      <c r="S62" s="64">
        <f>SUM(S63,S64)</f>
        <v>38</v>
      </c>
      <c r="T62" s="229">
        <f>SUM(T63,T64)</f>
        <v>0</v>
      </c>
      <c r="U62" s="70"/>
      <c r="V62" s="63"/>
      <c r="W62" s="230"/>
      <c r="X62" s="51"/>
      <c r="Y62" s="231"/>
      <c r="Z62" s="2"/>
      <c r="AA62" s="2"/>
      <c r="AB62" s="2"/>
      <c r="AC62" s="93"/>
      <c r="AD62" s="2"/>
      <c r="AE62" s="2"/>
      <c r="AF62" s="95"/>
      <c r="AG62" s="94"/>
      <c r="AH62" s="2"/>
      <c r="AI62" s="2"/>
      <c r="AJ62" s="2"/>
      <c r="AK62" s="93"/>
      <c r="AL62" s="2"/>
      <c r="AM62" s="2"/>
      <c r="AN62" s="95"/>
    </row>
    <row r="63" spans="1:40" ht="28.2" customHeight="1">
      <c r="A63" s="75" t="s">
        <v>30</v>
      </c>
      <c r="B63" s="76" t="s">
        <v>79</v>
      </c>
      <c r="C63" s="77"/>
      <c r="D63" s="108" t="s">
        <v>260</v>
      </c>
      <c r="E63" s="78" t="s">
        <v>261</v>
      </c>
      <c r="F63" s="79"/>
      <c r="G63" s="79"/>
      <c r="H63" s="79" t="s">
        <v>27</v>
      </c>
      <c r="I63" s="81" t="s">
        <v>31</v>
      </c>
      <c r="J63" s="80" t="s">
        <v>28</v>
      </c>
      <c r="K63" s="81"/>
      <c r="L63" s="78">
        <v>0</v>
      </c>
      <c r="M63" s="78">
        <v>0</v>
      </c>
      <c r="N63" s="82" t="s">
        <v>37</v>
      </c>
      <c r="O63" s="346" t="s">
        <v>303</v>
      </c>
      <c r="P63" s="82"/>
      <c r="Q63" s="83"/>
      <c r="R63" s="84">
        <v>1</v>
      </c>
      <c r="S63" s="85">
        <v>11</v>
      </c>
      <c r="T63" s="86">
        <v>0</v>
      </c>
      <c r="U63" s="87"/>
      <c r="V63" s="81"/>
      <c r="W63" s="233" t="s">
        <v>262</v>
      </c>
      <c r="X63" s="51"/>
      <c r="Y63" s="104"/>
      <c r="Z63" s="105"/>
      <c r="AA63" s="105"/>
      <c r="AB63" s="105"/>
      <c r="AC63" s="105"/>
      <c r="AD63" s="105"/>
      <c r="AE63" s="105"/>
      <c r="AF63" s="106"/>
      <c r="AG63" s="329"/>
      <c r="AH63" s="105"/>
      <c r="AI63" s="105"/>
      <c r="AJ63" s="105"/>
      <c r="AK63" s="105"/>
      <c r="AL63" s="105"/>
      <c r="AM63" s="105"/>
      <c r="AN63" s="106"/>
    </row>
    <row r="64" spans="1:40" ht="68.25" customHeight="1">
      <c r="A64" s="234" t="s">
        <v>32</v>
      </c>
      <c r="B64" s="235" t="s">
        <v>263</v>
      </c>
      <c r="C64" s="235"/>
      <c r="D64" s="108" t="s">
        <v>264</v>
      </c>
      <c r="E64" s="79"/>
      <c r="F64" s="79"/>
      <c r="G64" s="78" t="s">
        <v>112</v>
      </c>
      <c r="H64" s="79"/>
      <c r="I64" s="80" t="s">
        <v>31</v>
      </c>
      <c r="J64" s="80" t="s">
        <v>28</v>
      </c>
      <c r="K64" s="81"/>
      <c r="L64" s="78">
        <v>3</v>
      </c>
      <c r="M64" s="78">
        <v>3</v>
      </c>
      <c r="N64" s="97" t="s">
        <v>185</v>
      </c>
      <c r="O64" s="525" t="s">
        <v>332</v>
      </c>
      <c r="P64" s="91" t="s">
        <v>125</v>
      </c>
      <c r="Q64" s="83"/>
      <c r="R64" s="84">
        <v>6</v>
      </c>
      <c r="S64" s="237">
        <v>27</v>
      </c>
      <c r="T64" s="86">
        <v>0</v>
      </c>
      <c r="U64" s="87"/>
      <c r="V64" s="81"/>
      <c r="W64" s="238" t="s">
        <v>265</v>
      </c>
      <c r="X64" s="51"/>
      <c r="Y64" s="239">
        <v>1</v>
      </c>
      <c r="Z64" s="2" t="s">
        <v>56</v>
      </c>
      <c r="AA64" s="5" t="s">
        <v>34</v>
      </c>
      <c r="AB64" s="2" t="s">
        <v>35</v>
      </c>
      <c r="AC64" s="93">
        <v>1</v>
      </c>
      <c r="AD64" s="2" t="s">
        <v>29</v>
      </c>
      <c r="AE64" s="2" t="s">
        <v>34</v>
      </c>
      <c r="AF64" s="95" t="s">
        <v>35</v>
      </c>
      <c r="AG64" s="94">
        <v>1</v>
      </c>
      <c r="AH64" s="2" t="s">
        <v>29</v>
      </c>
      <c r="AI64" s="2" t="s">
        <v>34</v>
      </c>
      <c r="AJ64" s="2" t="s">
        <v>35</v>
      </c>
      <c r="AK64" s="93">
        <v>1</v>
      </c>
      <c r="AL64" s="2" t="s">
        <v>29</v>
      </c>
      <c r="AM64" s="2" t="s">
        <v>34</v>
      </c>
      <c r="AN64" s="73" t="s">
        <v>35</v>
      </c>
    </row>
    <row r="65" spans="1:40" ht="28.2" customHeight="1">
      <c r="A65" s="58" t="s">
        <v>95</v>
      </c>
      <c r="B65" s="59" t="s">
        <v>131</v>
      </c>
      <c r="C65" s="59"/>
      <c r="D65" s="64" t="s">
        <v>266</v>
      </c>
      <c r="E65" s="61"/>
      <c r="F65" s="61"/>
      <c r="G65" s="61"/>
      <c r="H65" s="61" t="s">
        <v>27</v>
      </c>
      <c r="I65" s="62" t="s">
        <v>63</v>
      </c>
      <c r="J65" s="62" t="s">
        <v>28</v>
      </c>
      <c r="K65" s="63"/>
      <c r="L65" s="64">
        <v>5</v>
      </c>
      <c r="M65" s="64">
        <v>5</v>
      </c>
      <c r="N65" s="66"/>
      <c r="O65" s="66"/>
      <c r="P65" s="66"/>
      <c r="Q65" s="67"/>
      <c r="R65" s="228">
        <f>SUM(R66,R67)</f>
        <v>0</v>
      </c>
      <c r="S65" s="64">
        <f>SUM(S66,S67)</f>
        <v>54</v>
      </c>
      <c r="T65" s="229">
        <f>SUM(T66,T67)</f>
        <v>5</v>
      </c>
      <c r="U65" s="70"/>
      <c r="V65" s="63"/>
      <c r="W65" s="230"/>
      <c r="X65" s="51"/>
      <c r="Y65" s="104"/>
      <c r="Z65" s="105"/>
      <c r="AA65" s="105"/>
      <c r="AB65" s="105"/>
      <c r="AC65" s="105"/>
      <c r="AD65" s="105"/>
      <c r="AE65" s="105"/>
      <c r="AF65" s="106"/>
      <c r="AG65" s="329"/>
      <c r="AH65" s="105"/>
      <c r="AI65" s="105"/>
      <c r="AJ65" s="105"/>
      <c r="AK65" s="105"/>
      <c r="AL65" s="105"/>
      <c r="AM65" s="105"/>
      <c r="AN65" s="106"/>
    </row>
    <row r="66" spans="1:40" ht="28.2" customHeight="1">
      <c r="A66" s="75" t="s">
        <v>30</v>
      </c>
      <c r="B66" s="76" t="s">
        <v>81</v>
      </c>
      <c r="C66" s="77" t="s">
        <v>267</v>
      </c>
      <c r="D66" s="108" t="s">
        <v>268</v>
      </c>
      <c r="E66" s="78" t="s">
        <v>269</v>
      </c>
      <c r="F66" s="79"/>
      <c r="G66" s="79"/>
      <c r="H66" s="79"/>
      <c r="I66" s="80" t="s">
        <v>31</v>
      </c>
      <c r="J66" s="80" t="s">
        <v>28</v>
      </c>
      <c r="K66" s="81"/>
      <c r="L66" s="78">
        <v>3</v>
      </c>
      <c r="M66" s="78">
        <v>3</v>
      </c>
      <c r="N66" s="82" t="s">
        <v>37</v>
      </c>
      <c r="O66" s="346" t="s">
        <v>303</v>
      </c>
      <c r="P66" s="82"/>
      <c r="Q66" s="83"/>
      <c r="R66" s="110">
        <v>0</v>
      </c>
      <c r="S66" s="85">
        <v>6</v>
      </c>
      <c r="T66" s="111">
        <v>5</v>
      </c>
      <c r="U66" s="87"/>
      <c r="V66" s="81"/>
      <c r="W66" s="390" t="s">
        <v>270</v>
      </c>
      <c r="X66" s="51"/>
      <c r="Y66" s="71">
        <v>1</v>
      </c>
      <c r="Z66" s="391" t="s">
        <v>29</v>
      </c>
      <c r="AA66" s="5" t="s">
        <v>34</v>
      </c>
      <c r="AB66" s="391" t="s">
        <v>45</v>
      </c>
      <c r="AC66" s="74">
        <v>1</v>
      </c>
      <c r="AD66" s="391" t="s">
        <v>29</v>
      </c>
      <c r="AE66" s="391" t="s">
        <v>34</v>
      </c>
      <c r="AF66" s="392" t="s">
        <v>45</v>
      </c>
      <c r="AG66" s="94">
        <v>1</v>
      </c>
      <c r="AH66" s="2" t="s">
        <v>29</v>
      </c>
      <c r="AI66" s="130" t="s">
        <v>34</v>
      </c>
      <c r="AJ66" s="5" t="s">
        <v>45</v>
      </c>
      <c r="AK66" s="94">
        <v>1</v>
      </c>
      <c r="AL66" s="2" t="s">
        <v>29</v>
      </c>
      <c r="AM66" s="130" t="s">
        <v>34</v>
      </c>
      <c r="AN66" s="73" t="s">
        <v>45</v>
      </c>
    </row>
    <row r="67" spans="1:40" ht="54" customHeight="1">
      <c r="A67" s="89" t="s">
        <v>32</v>
      </c>
      <c r="B67" s="90" t="s">
        <v>199</v>
      </c>
      <c r="C67" s="90" t="s">
        <v>271</v>
      </c>
      <c r="D67" s="114" t="s">
        <v>272</v>
      </c>
      <c r="E67" s="78" t="s">
        <v>273</v>
      </c>
      <c r="F67" s="79"/>
      <c r="G67" s="78" t="s">
        <v>112</v>
      </c>
      <c r="H67" s="79"/>
      <c r="I67" s="80" t="s">
        <v>31</v>
      </c>
      <c r="J67" s="80" t="s">
        <v>28</v>
      </c>
      <c r="K67" s="81"/>
      <c r="L67" s="78">
        <v>2</v>
      </c>
      <c r="M67" s="78">
        <v>2</v>
      </c>
      <c r="N67" s="91" t="s">
        <v>37</v>
      </c>
      <c r="O67" s="80" t="s">
        <v>157</v>
      </c>
      <c r="P67" s="82"/>
      <c r="Q67" s="83"/>
      <c r="R67" s="110">
        <v>0</v>
      </c>
      <c r="S67" s="243">
        <v>48</v>
      </c>
      <c r="T67" s="111">
        <v>0</v>
      </c>
      <c r="U67" s="87"/>
      <c r="V67" s="81"/>
      <c r="W67" s="88" t="s">
        <v>274</v>
      </c>
      <c r="X67" s="51"/>
      <c r="Y67" s="71">
        <v>1</v>
      </c>
      <c r="Z67" s="393" t="s">
        <v>56</v>
      </c>
      <c r="AA67" s="5" t="s">
        <v>196</v>
      </c>
      <c r="AB67" s="126" t="s">
        <v>275</v>
      </c>
      <c r="AC67" s="74">
        <v>1</v>
      </c>
      <c r="AD67" s="250" t="s">
        <v>29</v>
      </c>
      <c r="AE67" s="5" t="s">
        <v>196</v>
      </c>
      <c r="AF67" s="95" t="s">
        <v>275</v>
      </c>
      <c r="AG67" s="394">
        <v>1</v>
      </c>
      <c r="AH67" s="250" t="s">
        <v>29</v>
      </c>
      <c r="AI67" s="391" t="s">
        <v>38</v>
      </c>
      <c r="AJ67" s="2" t="s">
        <v>57</v>
      </c>
      <c r="AK67" s="394">
        <v>1</v>
      </c>
      <c r="AL67" s="250" t="s">
        <v>29</v>
      </c>
      <c r="AM67" s="391" t="s">
        <v>38</v>
      </c>
      <c r="AN67" s="95" t="s">
        <v>57</v>
      </c>
    </row>
    <row r="68" spans="1:40" ht="28.2" customHeight="1">
      <c r="A68" s="58" t="s">
        <v>65</v>
      </c>
      <c r="B68" s="59" t="s">
        <v>241</v>
      </c>
      <c r="C68" s="395" t="s">
        <v>271</v>
      </c>
      <c r="D68" s="396" t="s">
        <v>276</v>
      </c>
      <c r="E68" s="65" t="s">
        <v>277</v>
      </c>
      <c r="F68" s="65"/>
      <c r="G68" s="65"/>
      <c r="H68" s="65"/>
      <c r="I68" s="62" t="s">
        <v>63</v>
      </c>
      <c r="J68" s="62" t="s">
        <v>28</v>
      </c>
      <c r="K68" s="63"/>
      <c r="L68" s="64">
        <v>1</v>
      </c>
      <c r="M68" s="64">
        <v>1</v>
      </c>
      <c r="N68" s="66"/>
      <c r="O68" s="66"/>
      <c r="P68" s="66"/>
      <c r="Q68" s="67"/>
      <c r="R68" s="228">
        <f>SUM(R69,R70,R71)</f>
        <v>0</v>
      </c>
      <c r="S68" s="64">
        <f>SUM(S69,S70,S71)</f>
        <v>8</v>
      </c>
      <c r="T68" s="229">
        <f>SUM(T69,T70,T71)</f>
        <v>19</v>
      </c>
      <c r="U68" s="70"/>
      <c r="V68" s="63"/>
      <c r="W68" s="230"/>
      <c r="X68" s="51"/>
      <c r="Y68" s="244"/>
      <c r="Z68" s="353"/>
      <c r="AA68" s="353"/>
      <c r="AB68" s="353"/>
      <c r="AC68" s="245"/>
      <c r="AD68" s="353"/>
      <c r="AE68" s="353"/>
      <c r="AF68" s="95"/>
      <c r="AG68" s="247"/>
      <c r="AH68" s="353"/>
      <c r="AI68" s="353"/>
      <c r="AJ68" s="353"/>
      <c r="AK68" s="247"/>
      <c r="AL68" s="353"/>
      <c r="AM68" s="353"/>
      <c r="AN68" s="127"/>
    </row>
    <row r="69" spans="1:40" ht="28.2" customHeight="1">
      <c r="A69" s="75" t="s">
        <v>30</v>
      </c>
      <c r="B69" s="76" t="s">
        <v>90</v>
      </c>
      <c r="C69" s="77"/>
      <c r="D69" s="397" t="s">
        <v>278</v>
      </c>
      <c r="E69" s="398" t="s">
        <v>261</v>
      </c>
      <c r="F69" s="85"/>
      <c r="G69" s="85"/>
      <c r="H69" s="85"/>
      <c r="I69" s="80" t="s">
        <v>31</v>
      </c>
      <c r="J69" s="80" t="s">
        <v>28</v>
      </c>
      <c r="K69" s="81"/>
      <c r="L69" s="78">
        <v>0</v>
      </c>
      <c r="M69" s="78">
        <v>0</v>
      </c>
      <c r="N69" s="82"/>
      <c r="O69" s="346" t="s">
        <v>303</v>
      </c>
      <c r="P69" s="82"/>
      <c r="Q69" s="83"/>
      <c r="R69" s="124">
        <v>0</v>
      </c>
      <c r="S69" s="108">
        <v>0</v>
      </c>
      <c r="T69" s="399">
        <v>6</v>
      </c>
      <c r="U69" s="87"/>
      <c r="V69" s="81"/>
      <c r="W69" s="400" t="s">
        <v>90</v>
      </c>
      <c r="X69" s="51"/>
      <c r="Y69" s="239"/>
      <c r="Z69" s="2"/>
      <c r="AA69" s="2"/>
      <c r="AB69" s="2"/>
      <c r="AC69" s="93"/>
      <c r="AD69" s="2"/>
      <c r="AE69" s="2"/>
      <c r="AF69" s="95"/>
      <c r="AG69" s="94"/>
      <c r="AH69" s="2"/>
      <c r="AI69" s="2"/>
      <c r="AJ69" s="2"/>
      <c r="AK69" s="94"/>
      <c r="AL69" s="2"/>
      <c r="AM69" s="2"/>
      <c r="AN69" s="95"/>
    </row>
    <row r="70" spans="1:40" ht="28.2" customHeight="1">
      <c r="A70" s="75" t="s">
        <v>32</v>
      </c>
      <c r="B70" s="76" t="s">
        <v>97</v>
      </c>
      <c r="C70" s="77"/>
      <c r="D70" s="108" t="s">
        <v>279</v>
      </c>
      <c r="E70" s="2" t="s">
        <v>280</v>
      </c>
      <c r="F70" s="79"/>
      <c r="G70" s="79"/>
      <c r="H70" s="79"/>
      <c r="I70" s="80" t="s">
        <v>31</v>
      </c>
      <c r="J70" s="80" t="s">
        <v>28</v>
      </c>
      <c r="K70" s="81"/>
      <c r="L70" s="78">
        <v>0</v>
      </c>
      <c r="M70" s="78">
        <v>0</v>
      </c>
      <c r="N70" s="82" t="s">
        <v>37</v>
      </c>
      <c r="O70" s="346" t="s">
        <v>303</v>
      </c>
      <c r="P70" s="82"/>
      <c r="Q70" s="83"/>
      <c r="R70" s="124">
        <v>0</v>
      </c>
      <c r="S70" s="108">
        <v>0</v>
      </c>
      <c r="T70" s="401">
        <v>7</v>
      </c>
      <c r="U70" s="87"/>
      <c r="V70" s="81"/>
      <c r="W70" s="400" t="s">
        <v>281</v>
      </c>
      <c r="X70" s="51"/>
      <c r="Y70" s="402"/>
      <c r="Z70" s="403"/>
      <c r="AA70" s="403"/>
      <c r="AB70" s="403"/>
      <c r="AC70" s="404"/>
      <c r="AD70" s="403"/>
      <c r="AE70" s="403"/>
      <c r="AF70" s="95"/>
      <c r="AG70" s="394"/>
      <c r="AH70" s="403"/>
      <c r="AI70" s="403"/>
      <c r="AJ70" s="403"/>
      <c r="AK70" s="394"/>
      <c r="AL70" s="403"/>
      <c r="AM70" s="403"/>
      <c r="AN70" s="405"/>
    </row>
    <row r="71" spans="1:40" ht="28.2" customHeight="1">
      <c r="A71" s="89" t="s">
        <v>33</v>
      </c>
      <c r="B71" s="90" t="s">
        <v>282</v>
      </c>
      <c r="C71" s="406"/>
      <c r="D71" s="407"/>
      <c r="E71" s="241"/>
      <c r="F71" s="408"/>
      <c r="G71" s="78" t="s">
        <v>112</v>
      </c>
      <c r="H71" s="79"/>
      <c r="I71" s="80" t="s">
        <v>31</v>
      </c>
      <c r="J71" s="80" t="s">
        <v>28</v>
      </c>
      <c r="K71" s="81"/>
      <c r="L71" s="409"/>
      <c r="M71" s="409"/>
      <c r="N71" s="82" t="s">
        <v>37</v>
      </c>
      <c r="O71" s="91" t="s">
        <v>157</v>
      </c>
      <c r="P71" s="82"/>
      <c r="Q71" s="83"/>
      <c r="R71" s="124">
        <v>0</v>
      </c>
      <c r="S71" s="108">
        <v>8</v>
      </c>
      <c r="T71" s="125">
        <v>6</v>
      </c>
      <c r="U71" s="410"/>
      <c r="V71" s="411"/>
      <c r="W71" s="412" t="s">
        <v>283</v>
      </c>
      <c r="X71" s="51"/>
      <c r="Y71" s="402">
        <v>1</v>
      </c>
      <c r="Z71" s="403" t="s">
        <v>56</v>
      </c>
      <c r="AA71" s="2" t="s">
        <v>34</v>
      </c>
      <c r="AB71" s="2" t="s">
        <v>35</v>
      </c>
      <c r="AC71" s="404">
        <v>1</v>
      </c>
      <c r="AD71" s="250" t="s">
        <v>29</v>
      </c>
      <c r="AE71" s="2" t="s">
        <v>34</v>
      </c>
      <c r="AF71" s="95" t="s">
        <v>35</v>
      </c>
      <c r="AG71" s="394">
        <v>1</v>
      </c>
      <c r="AH71" s="250" t="s">
        <v>29</v>
      </c>
      <c r="AI71" s="2" t="s">
        <v>34</v>
      </c>
      <c r="AJ71" s="2" t="s">
        <v>35</v>
      </c>
      <c r="AK71" s="394">
        <v>1</v>
      </c>
      <c r="AL71" s="250" t="s">
        <v>29</v>
      </c>
      <c r="AM71" s="2" t="s">
        <v>34</v>
      </c>
      <c r="AN71" s="95" t="s">
        <v>35</v>
      </c>
    </row>
    <row r="72" spans="1:40" ht="42.75" customHeight="1">
      <c r="A72" s="58" t="s">
        <v>66</v>
      </c>
      <c r="B72" s="59" t="s">
        <v>297</v>
      </c>
      <c r="C72" s="395" t="s">
        <v>284</v>
      </c>
      <c r="D72" s="357" t="s">
        <v>285</v>
      </c>
      <c r="E72" s="64" t="s">
        <v>286</v>
      </c>
      <c r="F72" s="64"/>
      <c r="G72" s="61"/>
      <c r="H72" s="61"/>
      <c r="I72" s="62" t="s">
        <v>63</v>
      </c>
      <c r="J72" s="62" t="s">
        <v>28</v>
      </c>
      <c r="K72" s="63"/>
      <c r="L72" s="64">
        <v>10</v>
      </c>
      <c r="M72" s="64">
        <v>10</v>
      </c>
      <c r="N72" s="413" t="s">
        <v>37</v>
      </c>
      <c r="O72" s="413" t="s">
        <v>157</v>
      </c>
      <c r="P72" s="414"/>
      <c r="Q72" s="67"/>
      <c r="R72" s="133">
        <v>0</v>
      </c>
      <c r="S72" s="64">
        <v>0</v>
      </c>
      <c r="T72" s="415">
        <v>4</v>
      </c>
      <c r="U72" s="416"/>
      <c r="V72" s="417"/>
      <c r="W72" s="418" t="s">
        <v>49</v>
      </c>
      <c r="X72" s="120" t="s">
        <v>83</v>
      </c>
      <c r="Y72" s="402">
        <v>1</v>
      </c>
      <c r="Z72" s="403" t="s">
        <v>56</v>
      </c>
      <c r="AA72" s="2" t="s">
        <v>253</v>
      </c>
      <c r="AB72" s="2" t="s">
        <v>254</v>
      </c>
      <c r="AC72" s="404">
        <v>1</v>
      </c>
      <c r="AD72" s="250" t="s">
        <v>29</v>
      </c>
      <c r="AE72" s="2" t="s">
        <v>253</v>
      </c>
      <c r="AF72" s="95" t="s">
        <v>254</v>
      </c>
      <c r="AG72" s="546" t="s">
        <v>287</v>
      </c>
      <c r="AH72" s="547"/>
      <c r="AI72" s="547"/>
      <c r="AJ72" s="547"/>
      <c r="AK72" s="547"/>
      <c r="AL72" s="547"/>
      <c r="AM72" s="547"/>
      <c r="AN72" s="548"/>
    </row>
    <row r="73" spans="1:40" ht="58.5" customHeight="1">
      <c r="A73" s="58" t="s">
        <v>67</v>
      </c>
      <c r="B73" s="59" t="s">
        <v>298</v>
      </c>
      <c r="C73" s="59"/>
      <c r="D73" s="64" t="s">
        <v>288</v>
      </c>
      <c r="E73" s="64"/>
      <c r="F73" s="64"/>
      <c r="G73" s="61"/>
      <c r="H73" s="61"/>
      <c r="I73" s="62" t="s">
        <v>63</v>
      </c>
      <c r="J73" s="62" t="s">
        <v>28</v>
      </c>
      <c r="K73" s="63"/>
      <c r="L73" s="64">
        <v>9</v>
      </c>
      <c r="M73" s="64">
        <v>9</v>
      </c>
      <c r="N73" s="413" t="s">
        <v>37</v>
      </c>
      <c r="O73" s="413" t="s">
        <v>154</v>
      </c>
      <c r="P73" s="414"/>
      <c r="Q73" s="67"/>
      <c r="R73" s="133">
        <v>0</v>
      </c>
      <c r="S73" s="64">
        <v>3</v>
      </c>
      <c r="T73" s="134">
        <v>0</v>
      </c>
      <c r="U73" s="416"/>
      <c r="V73" s="417"/>
      <c r="W73" s="419" t="s">
        <v>289</v>
      </c>
      <c r="X73" s="120" t="s">
        <v>83</v>
      </c>
      <c r="Y73" s="402">
        <v>1</v>
      </c>
      <c r="Z73" s="403" t="s">
        <v>29</v>
      </c>
      <c r="AA73" s="2" t="s">
        <v>290</v>
      </c>
      <c r="AB73" s="2" t="s">
        <v>291</v>
      </c>
      <c r="AC73" s="404">
        <v>1</v>
      </c>
      <c r="AD73" s="2" t="s">
        <v>29</v>
      </c>
      <c r="AE73" s="2" t="s">
        <v>290</v>
      </c>
      <c r="AF73" s="95" t="s">
        <v>292</v>
      </c>
      <c r="AG73" s="546" t="s">
        <v>287</v>
      </c>
      <c r="AH73" s="547"/>
      <c r="AI73" s="547"/>
      <c r="AJ73" s="547"/>
      <c r="AK73" s="547"/>
      <c r="AL73" s="547"/>
      <c r="AM73" s="547"/>
      <c r="AN73" s="548"/>
    </row>
    <row r="74" spans="1:40" ht="60.9" customHeight="1">
      <c r="A74" s="58" t="s">
        <v>68</v>
      </c>
      <c r="B74" s="59" t="s">
        <v>293</v>
      </c>
      <c r="C74" s="59"/>
      <c r="D74" s="64" t="s">
        <v>294</v>
      </c>
      <c r="E74" s="64"/>
      <c r="F74" s="64"/>
      <c r="G74" s="131" t="s">
        <v>112</v>
      </c>
      <c r="H74" s="61"/>
      <c r="I74" s="62" t="s">
        <v>63</v>
      </c>
      <c r="J74" s="62" t="s">
        <v>28</v>
      </c>
      <c r="K74" s="63"/>
      <c r="L74" s="64">
        <v>2</v>
      </c>
      <c r="M74" s="64">
        <v>2</v>
      </c>
      <c r="N74" s="413" t="s">
        <v>113</v>
      </c>
      <c r="O74" s="413" t="s">
        <v>327</v>
      </c>
      <c r="P74" s="413" t="s">
        <v>125</v>
      </c>
      <c r="Q74" s="67"/>
      <c r="R74" s="133">
        <v>5</v>
      </c>
      <c r="S74" s="64">
        <v>45</v>
      </c>
      <c r="T74" s="134">
        <v>0</v>
      </c>
      <c r="U74" s="416"/>
      <c r="V74" s="417"/>
      <c r="W74" s="420" t="s">
        <v>295</v>
      </c>
      <c r="X74" s="51"/>
      <c r="Y74" s="239">
        <v>1</v>
      </c>
      <c r="Z74" s="2" t="s">
        <v>56</v>
      </c>
      <c r="AA74" s="93" t="s">
        <v>38</v>
      </c>
      <c r="AB74" s="2" t="s">
        <v>92</v>
      </c>
      <c r="AC74" s="72">
        <v>1</v>
      </c>
      <c r="AD74" s="5" t="s">
        <v>29</v>
      </c>
      <c r="AE74" s="94" t="s">
        <v>38</v>
      </c>
      <c r="AF74" s="95" t="s">
        <v>92</v>
      </c>
      <c r="AG74" s="74">
        <v>1</v>
      </c>
      <c r="AH74" s="5" t="s">
        <v>29</v>
      </c>
      <c r="AI74" s="94" t="s">
        <v>38</v>
      </c>
      <c r="AJ74" s="2" t="s">
        <v>92</v>
      </c>
      <c r="AK74" s="72">
        <v>1</v>
      </c>
      <c r="AL74" s="5" t="s">
        <v>29</v>
      </c>
      <c r="AM74" s="94" t="s">
        <v>38</v>
      </c>
      <c r="AN74" s="95" t="s">
        <v>92</v>
      </c>
    </row>
    <row r="75" spans="1:40" s="14" customFormat="1" ht="28.2" customHeight="1">
      <c r="A75" s="137" t="s">
        <v>98</v>
      </c>
      <c r="B75" s="138" t="s">
        <v>53</v>
      </c>
      <c r="C75" s="139"/>
      <c r="D75" s="140"/>
      <c r="E75" s="141"/>
      <c r="F75" s="141"/>
      <c r="G75" s="140"/>
      <c r="H75" s="142"/>
      <c r="I75" s="143"/>
      <c r="J75" s="372" t="s">
        <v>40</v>
      </c>
      <c r="K75" s="146"/>
      <c r="L75" s="146">
        <v>0</v>
      </c>
      <c r="M75" s="147"/>
      <c r="N75" s="147"/>
      <c r="O75" s="147"/>
      <c r="P75" s="148"/>
      <c r="Q75" s="149"/>
      <c r="R75" s="374">
        <v>0</v>
      </c>
      <c r="S75" s="146">
        <v>10</v>
      </c>
      <c r="T75" s="375">
        <v>0</v>
      </c>
      <c r="U75" s="152"/>
      <c r="V75" s="153"/>
      <c r="W75" s="154"/>
      <c r="X75" s="155"/>
      <c r="Y75" s="156"/>
      <c r="Z75" s="157"/>
      <c r="AA75" s="157"/>
      <c r="AB75" s="158"/>
      <c r="AC75" s="157"/>
      <c r="AD75" s="157"/>
      <c r="AE75" s="159"/>
      <c r="AF75" s="160"/>
      <c r="AG75" s="161"/>
      <c r="AH75" s="157"/>
      <c r="AI75" s="157"/>
      <c r="AJ75" s="158"/>
      <c r="AK75" s="157"/>
      <c r="AL75" s="157"/>
      <c r="AM75" s="157"/>
      <c r="AN75" s="16"/>
    </row>
    <row r="76" spans="1:40" s="14" customFormat="1" ht="40.950000000000003" customHeight="1">
      <c r="A76" s="137" t="s">
        <v>99</v>
      </c>
      <c r="B76" s="138" t="s">
        <v>69</v>
      </c>
      <c r="C76" s="164"/>
      <c r="D76" s="165"/>
      <c r="E76" s="165"/>
      <c r="F76" s="165"/>
      <c r="G76" s="164"/>
      <c r="H76" s="164"/>
      <c r="I76" s="143"/>
      <c r="J76" s="372" t="s">
        <v>40</v>
      </c>
      <c r="K76" s="166"/>
      <c r="L76" s="166">
        <v>0</v>
      </c>
      <c r="M76" s="147"/>
      <c r="N76" s="147"/>
      <c r="O76" s="147"/>
      <c r="P76" s="148"/>
      <c r="Q76" s="149"/>
      <c r="R76" s="150">
        <v>0</v>
      </c>
      <c r="S76" s="421">
        <v>20</v>
      </c>
      <c r="T76" s="151">
        <v>0</v>
      </c>
      <c r="U76" s="168"/>
      <c r="V76" s="169"/>
      <c r="W76" s="170"/>
      <c r="X76" s="171"/>
      <c r="Y76" s="172"/>
      <c r="Z76" s="173"/>
      <c r="AA76" s="174"/>
      <c r="AB76" s="175"/>
      <c r="AC76" s="176"/>
      <c r="AD76" s="177"/>
      <c r="AE76" s="173"/>
      <c r="AF76" s="422"/>
      <c r="AG76" s="179"/>
      <c r="AH76" s="174"/>
      <c r="AI76" s="174"/>
      <c r="AJ76" s="174"/>
      <c r="AK76" s="174"/>
      <c r="AL76" s="174"/>
      <c r="AM76" s="174"/>
      <c r="AN76" s="379"/>
    </row>
    <row r="77" spans="1:40" customFormat="1" ht="42.75" customHeight="1">
      <c r="A77" s="137" t="s">
        <v>337</v>
      </c>
      <c r="B77" s="182" t="s">
        <v>316</v>
      </c>
      <c r="C77" s="183"/>
      <c r="D77" s="302"/>
      <c r="E77" s="185"/>
      <c r="F77" s="380"/>
      <c r="G77" s="184" t="s">
        <v>317</v>
      </c>
      <c r="H77" s="185"/>
      <c r="I77" s="304" t="s">
        <v>318</v>
      </c>
      <c r="J77" s="305" t="s">
        <v>40</v>
      </c>
      <c r="K77" s="306"/>
      <c r="L77" s="307">
        <v>0</v>
      </c>
      <c r="M77" s="307">
        <v>0</v>
      </c>
      <c r="N77" s="308"/>
      <c r="O77" s="309"/>
      <c r="P77" s="309"/>
      <c r="Q77" s="310"/>
      <c r="R77" s="194"/>
      <c r="S77" s="531">
        <v>2</v>
      </c>
      <c r="T77" s="195"/>
      <c r="U77" s="196"/>
      <c r="V77" s="306"/>
      <c r="W77" s="311"/>
      <c r="X77" s="197"/>
      <c r="Y77" s="312"/>
      <c r="Z77" s="312"/>
      <c r="AA77" s="312"/>
      <c r="AB77" s="381"/>
      <c r="AC77" s="312"/>
      <c r="AD77" s="312"/>
      <c r="AE77" s="312"/>
      <c r="AF77" s="460"/>
      <c r="AG77" s="459"/>
      <c r="AH77" s="382"/>
      <c r="AI77" s="312"/>
      <c r="AJ77" s="383"/>
      <c r="AK77" s="382"/>
      <c r="AL77" s="382"/>
      <c r="AM77" s="312"/>
      <c r="AN77" s="461"/>
    </row>
    <row r="78" spans="1:40">
      <c r="A78" s="423"/>
      <c r="B78" s="575" t="s">
        <v>70</v>
      </c>
      <c r="C78" s="575"/>
      <c r="D78" s="575"/>
      <c r="E78" s="575"/>
      <c r="F78" s="575"/>
      <c r="G78" s="424"/>
      <c r="H78" s="425"/>
      <c r="I78" s="426"/>
      <c r="J78" s="425"/>
      <c r="K78" s="315"/>
      <c r="L78" s="317"/>
      <c r="M78" s="427">
        <f>SUM(M62,M65,M68,M72,M73,M74)</f>
        <v>30</v>
      </c>
      <c r="N78" s="559"/>
      <c r="O78" s="559"/>
      <c r="P78" s="559"/>
      <c r="Q78" s="576"/>
      <c r="R78" s="320">
        <f>SUM(R68+R65+R62+R72+R73+R74)</f>
        <v>12</v>
      </c>
      <c r="S78" s="321">
        <f>SUM(S68+S65+S62+S72+S73+S74)</f>
        <v>148</v>
      </c>
      <c r="T78" s="322">
        <f>SUM(T68+T65+T62+T72,T73,T74)</f>
        <v>28</v>
      </c>
      <c r="U78" s="214"/>
      <c r="V78" s="215"/>
      <c r="W78" s="50"/>
      <c r="X78" s="51"/>
      <c r="Y78" s="104"/>
      <c r="Z78" s="105"/>
      <c r="AA78" s="105"/>
      <c r="AB78" s="105"/>
      <c r="AC78" s="105"/>
      <c r="AD78" s="105"/>
      <c r="AE78" s="105"/>
      <c r="AF78" s="106"/>
      <c r="AG78" s="329"/>
      <c r="AH78" s="105"/>
      <c r="AI78" s="105"/>
      <c r="AJ78" s="105"/>
      <c r="AK78" s="105"/>
      <c r="AL78" s="105"/>
      <c r="AM78" s="105"/>
      <c r="AN78" s="106"/>
    </row>
    <row r="79" spans="1:40">
      <c r="A79" s="428"/>
      <c r="B79" s="429"/>
      <c r="C79" s="429"/>
      <c r="D79" s="325"/>
      <c r="E79" s="429"/>
      <c r="F79" s="429"/>
      <c r="G79" s="430"/>
      <c r="H79" s="430"/>
      <c r="I79" s="431"/>
      <c r="J79" s="430"/>
      <c r="K79" s="324"/>
      <c r="L79" s="432"/>
      <c r="M79" s="328"/>
      <c r="N79" s="559"/>
      <c r="O79" s="559"/>
      <c r="P79" s="559"/>
      <c r="Q79" s="576"/>
      <c r="R79" s="560">
        <f>SUM(R78+S78+T78)</f>
        <v>188</v>
      </c>
      <c r="S79" s="560"/>
      <c r="T79" s="560"/>
      <c r="U79" s="214"/>
      <c r="V79" s="215"/>
      <c r="W79" s="50"/>
      <c r="X79" s="51"/>
      <c r="Y79" s="104"/>
      <c r="Z79" s="105"/>
      <c r="AA79" s="105"/>
      <c r="AB79" s="105"/>
      <c r="AC79" s="105"/>
      <c r="AD79" s="105"/>
      <c r="AE79" s="105"/>
      <c r="AF79" s="106"/>
      <c r="AG79" s="329"/>
      <c r="AH79" s="105"/>
      <c r="AI79" s="105"/>
      <c r="AJ79" s="105"/>
      <c r="AK79" s="105"/>
      <c r="AL79" s="105"/>
      <c r="AM79" s="105"/>
      <c r="AN79" s="106"/>
    </row>
    <row r="80" spans="1:40">
      <c r="A80" s="433"/>
      <c r="B80" s="434" t="s">
        <v>296</v>
      </c>
      <c r="C80" s="434"/>
      <c r="D80" s="435"/>
      <c r="E80" s="434"/>
      <c r="F80" s="434"/>
      <c r="G80" s="436"/>
      <c r="H80" s="436"/>
      <c r="I80" s="436"/>
      <c r="J80" s="436"/>
      <c r="K80" s="436"/>
      <c r="L80" s="434"/>
      <c r="M80" s="437">
        <f>SUM(M23+M42+M59+M78)</f>
        <v>120</v>
      </c>
      <c r="N80" s="434"/>
      <c r="O80" s="435"/>
      <c r="P80" s="434"/>
      <c r="Q80" s="434"/>
      <c r="R80" s="438">
        <f>SUM(R23+R42+R59+R78)</f>
        <v>76</v>
      </c>
      <c r="S80" s="439">
        <f>SUM(S23+S42+S59+S78)</f>
        <v>682</v>
      </c>
      <c r="T80" s="440">
        <f>SUM(T23+T42+T59+T78)</f>
        <v>95</v>
      </c>
      <c r="U80" s="441"/>
      <c r="V80" s="442"/>
      <c r="W80" s="443"/>
      <c r="X80" s="51"/>
      <c r="Y80" s="104"/>
      <c r="Z80" s="105"/>
      <c r="AA80" s="105"/>
      <c r="AB80" s="105"/>
      <c r="AC80" s="105"/>
      <c r="AD80" s="105"/>
      <c r="AE80" s="105"/>
      <c r="AF80" s="106"/>
      <c r="AG80" s="329"/>
      <c r="AH80" s="105"/>
      <c r="AI80" s="105"/>
      <c r="AJ80" s="105"/>
      <c r="AK80" s="105"/>
      <c r="AL80" s="105"/>
      <c r="AM80" s="105"/>
      <c r="AN80" s="106"/>
    </row>
    <row r="81" spans="1:40" ht="15" thickBot="1">
      <c r="A81" s="444"/>
      <c r="B81" s="445"/>
      <c r="C81" s="445"/>
      <c r="D81" s="446"/>
      <c r="E81" s="445"/>
      <c r="F81" s="445"/>
      <c r="G81" s="445"/>
      <c r="H81" s="445"/>
      <c r="I81" s="447"/>
      <c r="J81" s="445"/>
      <c r="K81" s="445"/>
      <c r="L81" s="447"/>
      <c r="M81" s="448"/>
      <c r="N81" s="445"/>
      <c r="O81" s="449"/>
      <c r="P81" s="445"/>
      <c r="Q81" s="445"/>
      <c r="R81" s="572">
        <f>SUM(R80+S80+T80)</f>
        <v>853</v>
      </c>
      <c r="S81" s="572"/>
      <c r="T81" s="572"/>
      <c r="U81" s="450"/>
      <c r="V81" s="451"/>
      <c r="W81" s="452"/>
      <c r="X81" s="453"/>
      <c r="Y81" s="454"/>
      <c r="Z81" s="455"/>
      <c r="AA81" s="455"/>
      <c r="AB81" s="455"/>
      <c r="AC81" s="455"/>
      <c r="AD81" s="455"/>
      <c r="AE81" s="455"/>
      <c r="AF81" s="456"/>
      <c r="AG81" s="457"/>
      <c r="AH81" s="455"/>
      <c r="AI81" s="455"/>
      <c r="AJ81" s="455"/>
      <c r="AK81" s="455"/>
      <c r="AL81" s="455"/>
      <c r="AM81" s="455"/>
      <c r="AN81" s="456"/>
    </row>
    <row r="83" spans="1:40" ht="15" thickBot="1"/>
    <row r="84" spans="1:40" ht="58.2" thickBot="1">
      <c r="B84" s="528" t="s">
        <v>333</v>
      </c>
    </row>
    <row r="85" spans="1:40">
      <c r="B85" s="526" t="s">
        <v>334</v>
      </c>
    </row>
    <row r="86" spans="1:40" ht="29.4" thickBot="1">
      <c r="B86" s="527" t="s">
        <v>335</v>
      </c>
    </row>
  </sheetData>
  <mergeCells count="47">
    <mergeCell ref="R79:T79"/>
    <mergeCell ref="R81:T81"/>
    <mergeCell ref="A42:A43"/>
    <mergeCell ref="R43:T43"/>
    <mergeCell ref="R60:T60"/>
    <mergeCell ref="B78:F78"/>
    <mergeCell ref="N78:N79"/>
    <mergeCell ref="O78:O79"/>
    <mergeCell ref="P78:P79"/>
    <mergeCell ref="Q78:Q79"/>
    <mergeCell ref="K4:K6"/>
    <mergeCell ref="L4:L6"/>
    <mergeCell ref="F4:F6"/>
    <mergeCell ref="Q4:Q6"/>
    <mergeCell ref="A4:A6"/>
    <mergeCell ref="B4:B6"/>
    <mergeCell ref="C4:C6"/>
    <mergeCell ref="D4:D6"/>
    <mergeCell ref="E4:E6"/>
    <mergeCell ref="AG72:AN72"/>
    <mergeCell ref="AG73:AN73"/>
    <mergeCell ref="B23:F23"/>
    <mergeCell ref="G4:G6"/>
    <mergeCell ref="H4:H6"/>
    <mergeCell ref="I4:I6"/>
    <mergeCell ref="J4:J6"/>
    <mergeCell ref="M24:P24"/>
    <mergeCell ref="R24:T24"/>
    <mergeCell ref="U4:V4"/>
    <mergeCell ref="W4:W6"/>
    <mergeCell ref="X4:X6"/>
    <mergeCell ref="M4:M6"/>
    <mergeCell ref="N4:N6"/>
    <mergeCell ref="O4:O6"/>
    <mergeCell ref="P4:P6"/>
    <mergeCell ref="AG4:AN4"/>
    <mergeCell ref="R5:R6"/>
    <mergeCell ref="S5:S6"/>
    <mergeCell ref="T5:T6"/>
    <mergeCell ref="U5:U6"/>
    <mergeCell ref="V5:V6"/>
    <mergeCell ref="R4:T4"/>
    <mergeCell ref="Y5:AB5"/>
    <mergeCell ref="AC5:AF5"/>
    <mergeCell ref="AG5:AJ5"/>
    <mergeCell ref="AK5:AN5"/>
    <mergeCell ref="Y4:AF4"/>
  </mergeCells>
  <dataValidations count="18">
    <dataValidation type="list" allowBlank="1" showInputMessage="1" showErrorMessage="1" sqref="I39" xr:uid="{00000000-0002-0000-0100-000000000000}">
      <formula1>nature_ens</formula1>
    </dataValidation>
    <dataValidation type="list" allowBlank="1" showInputMessage="1" showErrorMessage="1" sqref="G38:G39 G56 H58 G75 H22 U22 H41 U41 U58 G20 H77 U77" xr:uid="{00000000-0002-0000-0100-000001000000}">
      <formula1>oui_non</formula1>
    </dataValidation>
    <dataValidation type="list" allowBlank="1" showInputMessage="1" showErrorMessage="1" sqref="O56 P22 P41 P58 P77" xr:uid="{00000000-0002-0000-0100-000002000000}">
      <formula1>CNU_disciplines</formula1>
    </dataValidation>
    <dataValidation type="list" allowBlank="1" showInputMessage="1" showErrorMessage="1" sqref="M56 N22 N41 N58 N77" xr:uid="{00000000-0002-0000-0100-000003000000}">
      <formula1>sections_CNU</formula1>
    </dataValidation>
    <dataValidation type="list" allowBlank="1" showInputMessage="1" showErrorMessage="1" sqref="H38:H39 I58 H56 H75 I22 I41 H20 I77" xr:uid="{00000000-0002-0000-0100-000004000000}">
      <formula1>typ_ense</formula1>
    </dataValidation>
    <dataValidation type="list" allowBlank="1" showInputMessage="1" showErrorMessage="1" sqref="E38:E39 E58 E56 E75 E22 E41 E20 E77" xr:uid="{00000000-0002-0000-0100-000005000000}">
      <formula1>Type_UE</formula1>
    </dataValidation>
    <dataValidation type="list" allowBlank="1" showErrorMessage="1" sqref="I40 I20:I21 I56:I57 I38 I75:I76" xr:uid="{00000000-0002-0000-0100-000006000000}">
      <formula1>nature_ens</formula1>
    </dataValidation>
    <dataValidation type="list" allowBlank="1" showErrorMessage="1" sqref="G57 G21 G40 G76" xr:uid="{00000000-0002-0000-0100-000007000000}">
      <formula1>oui_non</formula1>
    </dataValidation>
    <dataValidation type="list" allowBlank="1" showErrorMessage="1" sqref="M38:M40 M57 M20:M21 M75:M76" xr:uid="{00000000-0002-0000-0100-000008000000}">
      <formula1>sections_CNU</formula1>
    </dataValidation>
    <dataValidation type="list" allowBlank="1" showErrorMessage="1" sqref="O38:O40 O57 O20:O21 O75:O76" xr:uid="{00000000-0002-0000-0100-000009000000}">
      <formula1>CNU_disciplines</formula1>
    </dataValidation>
    <dataValidation type="list" allowBlank="1" showErrorMessage="1" sqref="H57 H21 H40 H76" xr:uid="{00000000-0002-0000-0100-00000A000000}">
      <formula1>typ_ense</formula1>
    </dataValidation>
    <dataValidation type="list" allowBlank="1" showErrorMessage="1" sqref="E57 E21 E40 E76" xr:uid="{00000000-0002-0000-0100-00000B000000}">
      <formula1>Type_UE</formula1>
    </dataValidation>
    <dataValidation type="list" allowBlank="1" showInputMessage="1" showErrorMessage="1" sqref="F27:F37 F62:F74 F8:F19 F44:F55" xr:uid="{00000000-0002-0000-0100-00000C000000}">
      <formula1>Type_UE</formula1>
      <formula2>0</formula2>
    </dataValidation>
    <dataValidation type="list" allowBlank="1" showInputMessage="1" showErrorMessage="1" sqref="I27:I37 I23 I62:I74 I8:I19 I44:I55" xr:uid="{00000000-0002-0000-0100-00000D000000}">
      <formula1>typ_ense</formula1>
      <formula2>0</formula2>
    </dataValidation>
    <dataValidation type="list" allowBlank="1" showInputMessage="1" showErrorMessage="1" sqref="N27:N37 N23 N62:N74 N8:N19 N44:N55" xr:uid="{00000000-0002-0000-0100-00000E000000}">
      <formula1>sections_CNU</formula1>
      <formula2>0</formula2>
    </dataValidation>
    <dataValidation type="list" allowBlank="1" showInputMessage="1" showErrorMessage="1" sqref="P8:P11 O12:P12 P27:P37 P23 P62:P74 P13:P19 P44:P55" xr:uid="{00000000-0002-0000-0100-00000F000000}">
      <formula1>CNU_disciplines</formula1>
      <formula2>0</formula2>
    </dataValidation>
    <dataValidation type="list" allowBlank="1" showInputMessage="1" showErrorMessage="1" sqref="J27:J37 J23 J62:J74 J8:J19 J44:J55 J39" xr:uid="{00000000-0002-0000-0100-000010000000}">
      <formula1>nature_ens</formula1>
      <formula2>0</formula2>
    </dataValidation>
    <dataValidation type="list" allowBlank="1" showInputMessage="1" showErrorMessage="1" sqref="H8:H12 H23 U62:U74 H27:H37 U23 U27:U37 H62:H74 U8:U19 H15:H19 H44:H55 U44:U55" xr:uid="{00000000-0002-0000-0100-000011000000}">
      <formula1>oui_non</formula1>
      <formula2>0</formula2>
    </dataValidation>
  </dataValidations>
  <pageMargins left="0.23611111111111099" right="0.23611111111111099" top="0.74791666666666701" bottom="0.74791666666666701" header="0.51180555555555496" footer="0.51180555555555496"/>
  <pageSetup paperSize="8" firstPageNumber="0"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1D7D03D585045A0EFF63179B05CC7" ma:contentTypeVersion="3" ma:contentTypeDescription="Crée un document." ma:contentTypeScope="" ma:versionID="cce85912cae8d8433d2070087515c039">
  <xsd:schema xmlns:xsd="http://www.w3.org/2001/XMLSchema" xmlns:xs="http://www.w3.org/2001/XMLSchema" xmlns:p="http://schemas.microsoft.com/office/2006/metadata/properties" xmlns:ns2="9fac1a96-14d2-41af-aa12-94a39b3da45f" targetNamespace="http://schemas.microsoft.com/office/2006/metadata/properties" ma:root="true" ma:fieldsID="e1f6c52db148fb68455a8209a7beb95b" ns2:_="">
    <xsd:import namespace="9fac1a96-14d2-41af-aa12-94a39b3da45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ac1a96-14d2-41af-aa12-94a39b3da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9977D1-524C-4BEA-94E0-066C84B1E3F8}"/>
</file>

<file path=customXml/itemProps2.xml><?xml version="1.0" encoding="utf-8"?>
<ds:datastoreItem xmlns:ds="http://schemas.openxmlformats.org/officeDocument/2006/customXml" ds:itemID="{4E7F99DE-628B-40BA-A80A-3D4D43BA66E9}"/>
</file>

<file path=customXml/itemProps3.xml><?xml version="1.0" encoding="utf-8"?>
<ds:datastoreItem xmlns:ds="http://schemas.openxmlformats.org/officeDocument/2006/customXml" ds:itemID="{C18FB9ED-354D-48D7-8538-6183E161A8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Infos</vt:lpstr>
      <vt:lpstr>Master Meef 2nd SVT</vt:lpstr>
      <vt:lpstr>'Master Meef 2nd SVT'!_FilterDatabase</vt:lpstr>
      <vt:lpstr>'Master Meef 2nd SVT'!Impression_des_titres</vt:lpstr>
      <vt:lpstr>'Master Meef 2nd SVT'!Zone_d_impression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Remi Leblanc</cp:lastModifiedBy>
  <cp:lastPrinted>2022-05-10T07:11:24Z</cp:lastPrinted>
  <dcterms:created xsi:type="dcterms:W3CDTF">2022-05-09T11:56:37Z</dcterms:created>
  <dcterms:modified xsi:type="dcterms:W3CDTF">2025-04-14T11:54:30Z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0x0101002F01D7D03D585045A0EFF63179B05CC7</vt:lpwstr>
  </property>
</Properties>
</file>